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55" yWindow="-120" windowWidth="22350" windowHeight="12300"/>
  </bookViews>
  <sheets>
    <sheet name="Итого по видам (распредел.) " sheetId="1" r:id="rId1"/>
    <sheet name="Всего (с учетом нераспред)" sheetId="2" r:id="rId2"/>
    <sheet name="Дотации" sheetId="3" r:id="rId3"/>
    <sheet name="Субсидии" sheetId="4" r:id="rId4"/>
    <sheet name="Субвенции " sheetId="5" r:id="rId5"/>
    <sheet name="Иные" sheetId="6" r:id="rId6"/>
  </sheets>
  <definedNames>
    <definedName name="_xlnm.Print_Titles" localSheetId="1">'Всего (с учетом нераспред)'!$A:$U,'Всего (с учетом нераспред)'!$3:$6</definedName>
    <definedName name="_xlnm.Print_Titles" localSheetId="5">Иные!$A:$A,Иные!$5:$7</definedName>
    <definedName name="_xlnm.Print_Titles" localSheetId="0">'Итого по видам (распредел.) '!$4:$6</definedName>
    <definedName name="_xlnm.Print_Titles" localSheetId="4">'Субвенции '!$A:$A,'Субвенции '!$7:$9</definedName>
    <definedName name="_xlnm.Print_Titles" localSheetId="3">Субсидии!$A:$A,Субсидии!$5:$7</definedName>
    <definedName name="_xlnm.Print_Area" localSheetId="1">'Всего (с учетом нераспред)'!$A$1:$U$384</definedName>
    <definedName name="_xlnm.Print_Area" localSheetId="2">Дотации!$A$1:$Y$56</definedName>
    <definedName name="_xlnm.Print_Area" localSheetId="5">Иные!$A$1:$CW$145</definedName>
    <definedName name="_xlnm.Print_Area" localSheetId="0">'Итого по видам (распредел.) '!$A$1:$G$141</definedName>
    <definedName name="_xlnm.Print_Area" localSheetId="4">'Субвенции '!$A$1:$CK$372</definedName>
    <definedName name="_xlnm.Print_Area" localSheetId="3">Субсидии!$A$1:$HY$368</definedName>
  </definedNames>
  <calcPr calcId="145621"/>
</workbook>
</file>

<file path=xl/calcChain.xml><?xml version="1.0" encoding="utf-8"?>
<calcChain xmlns="http://schemas.openxmlformats.org/spreadsheetml/2006/main">
  <c r="C132" i="6" l="1"/>
  <c r="B132" i="6"/>
  <c r="CU132" i="6"/>
  <c r="C131" i="6"/>
  <c r="D131" i="6"/>
  <c r="B131" i="6"/>
  <c r="HU173" i="4" l="1"/>
  <c r="D55" i="5" l="1"/>
  <c r="D56" i="5"/>
  <c r="D57" i="5"/>
  <c r="D58" i="5"/>
  <c r="P55" i="2" s="1"/>
  <c r="D59" i="5"/>
  <c r="P56" i="2" s="1"/>
  <c r="D60" i="5"/>
  <c r="P57" i="2" s="1"/>
  <c r="D61" i="5"/>
  <c r="D62" i="5"/>
  <c r="D63" i="5"/>
  <c r="D64" i="5"/>
  <c r="D65" i="5"/>
  <c r="D66" i="5"/>
  <c r="P64" i="2" s="1"/>
  <c r="D67" i="5"/>
  <c r="P65" i="2" s="1"/>
  <c r="D68" i="5"/>
  <c r="P66" i="2" s="1"/>
  <c r="D69" i="5"/>
  <c r="D70" i="5"/>
  <c r="D71" i="5"/>
  <c r="D72" i="5"/>
  <c r="D73" i="5"/>
  <c r="D74" i="5"/>
  <c r="P72" i="2" s="1"/>
  <c r="D75" i="5"/>
  <c r="P61" i="2" s="1"/>
  <c r="D76" i="5"/>
  <c r="P73" i="2" s="1"/>
  <c r="D77" i="5"/>
  <c r="D78" i="5"/>
  <c r="D79" i="5"/>
  <c r="D80" i="5"/>
  <c r="D81" i="5"/>
  <c r="D82" i="5"/>
  <c r="P80" i="2" s="1"/>
  <c r="D83" i="5"/>
  <c r="P81" i="2" s="1"/>
  <c r="D84" i="5"/>
  <c r="P82" i="2" s="1"/>
  <c r="D85" i="5"/>
  <c r="D86" i="5"/>
  <c r="D87" i="5"/>
  <c r="D88" i="5"/>
  <c r="D89" i="5"/>
  <c r="D90" i="5"/>
  <c r="P90" i="2" s="1"/>
  <c r="D91" i="5"/>
  <c r="P91" i="2" s="1"/>
  <c r="D92" i="5"/>
  <c r="P92" i="2" s="1"/>
  <c r="D93" i="5"/>
  <c r="D94" i="5"/>
  <c r="D95" i="5"/>
  <c r="D96" i="5"/>
  <c r="D97" i="5"/>
  <c r="D98" i="5"/>
  <c r="P98" i="2" s="1"/>
  <c r="D99" i="5"/>
  <c r="P99" i="2" s="1"/>
  <c r="D100" i="5"/>
  <c r="P100" i="2" s="1"/>
  <c r="D101" i="5"/>
  <c r="D102" i="5"/>
  <c r="D103" i="5"/>
  <c r="D104" i="5"/>
  <c r="D105" i="5"/>
  <c r="D106" i="5"/>
  <c r="P106" i="2" s="1"/>
  <c r="D107" i="5"/>
  <c r="P107" i="2" s="1"/>
  <c r="D108" i="5"/>
  <c r="P108" i="2" s="1"/>
  <c r="D109" i="5"/>
  <c r="D110" i="5"/>
  <c r="D111" i="5"/>
  <c r="D112" i="5"/>
  <c r="D113" i="5"/>
  <c r="D114" i="5"/>
  <c r="P115" i="2" s="1"/>
  <c r="D115" i="5"/>
  <c r="P116" i="2" s="1"/>
  <c r="D116" i="5"/>
  <c r="P117" i="2" s="1"/>
  <c r="D117" i="5"/>
  <c r="D118" i="5"/>
  <c r="D119" i="5"/>
  <c r="D120" i="5"/>
  <c r="D121" i="5"/>
  <c r="D122" i="5"/>
  <c r="P123" i="2" s="1"/>
  <c r="D123" i="5"/>
  <c r="P124" i="2" s="1"/>
  <c r="D124" i="5"/>
  <c r="P125" i="2" s="1"/>
  <c r="D125" i="5"/>
  <c r="D126" i="5"/>
  <c r="D127" i="5"/>
  <c r="D128" i="5"/>
  <c r="D129" i="5"/>
  <c r="D130" i="5"/>
  <c r="P131" i="2" s="1"/>
  <c r="D131" i="5"/>
  <c r="P132" i="2" s="1"/>
  <c r="D132" i="5"/>
  <c r="P133" i="2" s="1"/>
  <c r="D133" i="5"/>
  <c r="D134" i="5"/>
  <c r="D135" i="5"/>
  <c r="D136" i="5"/>
  <c r="D137" i="5"/>
  <c r="D138" i="5"/>
  <c r="P139" i="2" s="1"/>
  <c r="D139" i="5"/>
  <c r="P140" i="2" s="1"/>
  <c r="D140" i="5"/>
  <c r="P141" i="2" s="1"/>
  <c r="D141" i="5"/>
  <c r="D142" i="5"/>
  <c r="D143" i="5"/>
  <c r="D144" i="5"/>
  <c r="D145" i="5"/>
  <c r="D146" i="5"/>
  <c r="P147" i="2" s="1"/>
  <c r="D147" i="5"/>
  <c r="P148" i="2" s="1"/>
  <c r="D148" i="5"/>
  <c r="P149" i="2" s="1"/>
  <c r="D149" i="5"/>
  <c r="D150" i="5"/>
  <c r="D151" i="5"/>
  <c r="D152" i="5"/>
  <c r="D153" i="5"/>
  <c r="D154" i="5"/>
  <c r="P155" i="2" s="1"/>
  <c r="D155" i="5"/>
  <c r="P157" i="2" s="1"/>
  <c r="D156" i="5"/>
  <c r="P158" i="2" s="1"/>
  <c r="D157" i="5"/>
  <c r="D158" i="5"/>
  <c r="D159" i="5"/>
  <c r="D160" i="5"/>
  <c r="D161" i="5"/>
  <c r="D162" i="5"/>
  <c r="P164" i="2" s="1"/>
  <c r="D163" i="5"/>
  <c r="P165" i="2" s="1"/>
  <c r="D164" i="5"/>
  <c r="P166" i="2" s="1"/>
  <c r="D165" i="5"/>
  <c r="D166" i="5"/>
  <c r="D167" i="5"/>
  <c r="D168" i="5"/>
  <c r="D169" i="5"/>
  <c r="D170" i="5"/>
  <c r="P172" i="2" s="1"/>
  <c r="D171" i="5"/>
  <c r="P173" i="2" s="1"/>
  <c r="D172" i="5"/>
  <c r="P174" i="2" s="1"/>
  <c r="D173" i="5"/>
  <c r="D174" i="5"/>
  <c r="D175" i="5"/>
  <c r="D176" i="5"/>
  <c r="D177" i="5"/>
  <c r="D178" i="5"/>
  <c r="P181" i="2" s="1"/>
  <c r="D179" i="5"/>
  <c r="P182" i="2" s="1"/>
  <c r="D180" i="5"/>
  <c r="P183" i="2" s="1"/>
  <c r="D181" i="5"/>
  <c r="D182" i="5"/>
  <c r="D183" i="5"/>
  <c r="D184" i="5"/>
  <c r="D185" i="5"/>
  <c r="D186" i="5"/>
  <c r="P190" i="2" s="1"/>
  <c r="D187" i="5"/>
  <c r="P191" i="2" s="1"/>
  <c r="D188" i="5"/>
  <c r="P192" i="2" s="1"/>
  <c r="D189" i="5"/>
  <c r="D190" i="5"/>
  <c r="D191" i="5"/>
  <c r="D192" i="5"/>
  <c r="D193" i="5"/>
  <c r="D194" i="5"/>
  <c r="P199" i="2" s="1"/>
  <c r="D195" i="5"/>
  <c r="P200" i="2" s="1"/>
  <c r="D196" i="5"/>
  <c r="P201" i="2" s="1"/>
  <c r="D197" i="5"/>
  <c r="D198" i="5"/>
  <c r="D199" i="5"/>
  <c r="D200" i="5"/>
  <c r="D201" i="5"/>
  <c r="D202" i="5"/>
  <c r="P207" i="2" s="1"/>
  <c r="D203" i="5"/>
  <c r="P208" i="2" s="1"/>
  <c r="D204" i="5"/>
  <c r="P209" i="2" s="1"/>
  <c r="D205" i="5"/>
  <c r="D206" i="5"/>
  <c r="D207" i="5"/>
  <c r="D208" i="5"/>
  <c r="D209" i="5"/>
  <c r="D210" i="5"/>
  <c r="P215" i="2" s="1"/>
  <c r="D211" i="5"/>
  <c r="P216" i="2" s="1"/>
  <c r="D212" i="5"/>
  <c r="P217" i="2" s="1"/>
  <c r="D213" i="5"/>
  <c r="D214" i="5"/>
  <c r="D215" i="5"/>
  <c r="D216" i="5"/>
  <c r="D217" i="5"/>
  <c r="D218" i="5"/>
  <c r="P224" i="2" s="1"/>
  <c r="D219" i="5"/>
  <c r="P225" i="2" s="1"/>
  <c r="D220" i="5"/>
  <c r="P226" i="2" s="1"/>
  <c r="D221" i="5"/>
  <c r="D222" i="5"/>
  <c r="D223" i="5"/>
  <c r="D224" i="5"/>
  <c r="D225" i="5"/>
  <c r="D226" i="5"/>
  <c r="P232" i="2" s="1"/>
  <c r="D227" i="5"/>
  <c r="P233" i="2" s="1"/>
  <c r="D228" i="5"/>
  <c r="P235" i="2" s="1"/>
  <c r="D229" i="5"/>
  <c r="D230" i="5"/>
  <c r="D231" i="5"/>
  <c r="D232" i="5"/>
  <c r="D233" i="5"/>
  <c r="D234" i="5"/>
  <c r="P241" i="2" s="1"/>
  <c r="D235" i="5"/>
  <c r="P242" i="2" s="1"/>
  <c r="D236" i="5"/>
  <c r="P243" i="2" s="1"/>
  <c r="D237" i="5"/>
  <c r="D238" i="5"/>
  <c r="D239" i="5"/>
  <c r="D240" i="5"/>
  <c r="D241" i="5"/>
  <c r="D242" i="5"/>
  <c r="P249" i="2" s="1"/>
  <c r="D243" i="5"/>
  <c r="P250" i="2" s="1"/>
  <c r="D244" i="5"/>
  <c r="P251" i="2" s="1"/>
  <c r="D245" i="5"/>
  <c r="D246" i="5"/>
  <c r="D247" i="5"/>
  <c r="D248" i="5"/>
  <c r="D249" i="5"/>
  <c r="D250" i="5"/>
  <c r="P257" i="2" s="1"/>
  <c r="D251" i="5"/>
  <c r="P258" i="2" s="1"/>
  <c r="D252" i="5"/>
  <c r="P259" i="2" s="1"/>
  <c r="D253" i="5"/>
  <c r="D254" i="5"/>
  <c r="D255" i="5"/>
  <c r="D256" i="5"/>
  <c r="D257" i="5"/>
  <c r="D258" i="5"/>
  <c r="P265" i="2" s="1"/>
  <c r="D259" i="5"/>
  <c r="P266" i="2" s="1"/>
  <c r="D260" i="5"/>
  <c r="P267" i="2" s="1"/>
  <c r="D261" i="5"/>
  <c r="D262" i="5"/>
  <c r="D263" i="5"/>
  <c r="D264" i="5"/>
  <c r="D265" i="5"/>
  <c r="D266" i="5"/>
  <c r="P274" i="2" s="1"/>
  <c r="D267" i="5"/>
  <c r="P275" i="2" s="1"/>
  <c r="D268" i="5"/>
  <c r="P276" i="2" s="1"/>
  <c r="D269" i="5"/>
  <c r="D270" i="5"/>
  <c r="D271" i="5"/>
  <c r="D272" i="5"/>
  <c r="D273" i="5"/>
  <c r="D274" i="5"/>
  <c r="P283" i="2" s="1"/>
  <c r="D275" i="5"/>
  <c r="P284" i="2" s="1"/>
  <c r="D276" i="5"/>
  <c r="P285" i="2" s="1"/>
  <c r="D277" i="5"/>
  <c r="D278" i="5"/>
  <c r="D279" i="5"/>
  <c r="D280" i="5"/>
  <c r="D281" i="5"/>
  <c r="D282" i="5"/>
  <c r="P291" i="2" s="1"/>
  <c r="D283" i="5"/>
  <c r="P292" i="2" s="1"/>
  <c r="D284" i="5"/>
  <c r="P293" i="2" s="1"/>
  <c r="D285" i="5"/>
  <c r="D286" i="5"/>
  <c r="D287" i="5"/>
  <c r="D288" i="5"/>
  <c r="D289" i="5"/>
  <c r="D290" i="5"/>
  <c r="P299" i="2" s="1"/>
  <c r="D291" i="5"/>
  <c r="P300" i="2" s="1"/>
  <c r="D292" i="5"/>
  <c r="P301" i="2" s="1"/>
  <c r="D293" i="5"/>
  <c r="D294" i="5"/>
  <c r="D295" i="5"/>
  <c r="D296" i="5"/>
  <c r="D297" i="5"/>
  <c r="D298" i="5"/>
  <c r="P308" i="2" s="1"/>
  <c r="D299" i="5"/>
  <c r="P309" i="2" s="1"/>
  <c r="D300" i="5"/>
  <c r="P310" i="2" s="1"/>
  <c r="D301" i="5"/>
  <c r="D302" i="5"/>
  <c r="D303" i="5"/>
  <c r="D304" i="5"/>
  <c r="D305" i="5"/>
  <c r="D306" i="5"/>
  <c r="P316" i="2" s="1"/>
  <c r="D307" i="5"/>
  <c r="P317" i="2" s="1"/>
  <c r="D308" i="5"/>
  <c r="P318" i="2" s="1"/>
  <c r="D309" i="5"/>
  <c r="D310" i="5"/>
  <c r="D311" i="5"/>
  <c r="D312" i="5"/>
  <c r="D313" i="5"/>
  <c r="D314" i="5"/>
  <c r="P324" i="2" s="1"/>
  <c r="D315" i="5"/>
  <c r="P325" i="2" s="1"/>
  <c r="D316" i="5"/>
  <c r="P326" i="2" s="1"/>
  <c r="D317" i="5"/>
  <c r="D318" i="5"/>
  <c r="D319" i="5"/>
  <c r="D320" i="5"/>
  <c r="D321" i="5"/>
  <c r="D322" i="5"/>
  <c r="P332" i="2" s="1"/>
  <c r="D323" i="5"/>
  <c r="P333" i="2" s="1"/>
  <c r="D324" i="5"/>
  <c r="P334" i="2" s="1"/>
  <c r="D325" i="5"/>
  <c r="D326" i="5"/>
  <c r="D327" i="5"/>
  <c r="D328" i="5"/>
  <c r="D329" i="5"/>
  <c r="D330" i="5"/>
  <c r="P340" i="2" s="1"/>
  <c r="D331" i="5"/>
  <c r="P341" i="2" s="1"/>
  <c r="D332" i="5"/>
  <c r="P342" i="2" s="1"/>
  <c r="D333" i="5"/>
  <c r="D334" i="5"/>
  <c r="D335" i="5"/>
  <c r="D336" i="5"/>
  <c r="D337" i="5"/>
  <c r="D338" i="5"/>
  <c r="P349" i="2" s="1"/>
  <c r="D339" i="5"/>
  <c r="P350" i="2" s="1"/>
  <c r="D340" i="5"/>
  <c r="P351" i="2" s="1"/>
  <c r="D341" i="5"/>
  <c r="D342" i="5"/>
  <c r="D343" i="5"/>
  <c r="D344" i="5"/>
  <c r="D345" i="5"/>
  <c r="D346" i="5"/>
  <c r="P357" i="2" s="1"/>
  <c r="D347" i="5"/>
  <c r="P358" i="2" s="1"/>
  <c r="D348" i="5"/>
  <c r="P359" i="2" s="1"/>
  <c r="D349" i="5"/>
  <c r="D350" i="5"/>
  <c r="D351" i="5"/>
  <c r="D352" i="5"/>
  <c r="D353" i="5"/>
  <c r="D354" i="5"/>
  <c r="P365" i="2" s="1"/>
  <c r="D355" i="5"/>
  <c r="P366" i="2" s="1"/>
  <c r="D356" i="5"/>
  <c r="P367" i="2" s="1"/>
  <c r="D357" i="5"/>
  <c r="D358" i="5"/>
  <c r="D359" i="5"/>
  <c r="D360" i="5"/>
  <c r="D361" i="5"/>
  <c r="D362" i="5"/>
  <c r="P373" i="2" s="1"/>
  <c r="D363" i="5"/>
  <c r="P374" i="2" s="1"/>
  <c r="D364" i="5"/>
  <c r="P375" i="2" s="1"/>
  <c r="D365" i="5"/>
  <c r="D366" i="5"/>
  <c r="CI368" i="5"/>
  <c r="CJ10" i="5"/>
  <c r="CE10" i="5"/>
  <c r="CF10" i="5"/>
  <c r="CA10" i="5"/>
  <c r="CB10" i="5"/>
  <c r="BW10" i="5"/>
  <c r="BX10" i="5"/>
  <c r="BS10" i="5"/>
  <c r="BT10" i="5"/>
  <c r="BK10" i="5"/>
  <c r="BL10" i="5"/>
  <c r="BG10" i="5"/>
  <c r="BH10" i="5"/>
  <c r="BC10" i="5"/>
  <c r="BD10" i="5"/>
  <c r="AY10" i="5"/>
  <c r="AZ10" i="5"/>
  <c r="AU10" i="5"/>
  <c r="AV10" i="5"/>
  <c r="AQ10" i="5"/>
  <c r="AR10" i="5"/>
  <c r="AM10" i="5"/>
  <c r="AN10" i="5"/>
  <c r="AI10" i="5"/>
  <c r="AJ10" i="5"/>
  <c r="AE10" i="5"/>
  <c r="AF10" i="5"/>
  <c r="AA10" i="5"/>
  <c r="AB10" i="5"/>
  <c r="W10" i="5"/>
  <c r="X10" i="5"/>
  <c r="S10" i="5"/>
  <c r="T10" i="5"/>
  <c r="O10" i="5"/>
  <c r="P10" i="5"/>
  <c r="K10" i="5"/>
  <c r="L10" i="5"/>
  <c r="G10" i="5"/>
  <c r="H10" i="5"/>
  <c r="B50" i="5"/>
  <c r="B12" i="5"/>
  <c r="C12" i="5"/>
  <c r="D12" i="5"/>
  <c r="B13" i="5"/>
  <c r="C13" i="5"/>
  <c r="D13" i="5"/>
  <c r="P10" i="2" s="1"/>
  <c r="B14" i="5"/>
  <c r="C14" i="5"/>
  <c r="D14" i="5"/>
  <c r="B15" i="5"/>
  <c r="C15" i="5"/>
  <c r="D15" i="5"/>
  <c r="B16" i="5"/>
  <c r="C16" i="5"/>
  <c r="D16" i="5"/>
  <c r="B17" i="5"/>
  <c r="C17" i="5"/>
  <c r="D17" i="5"/>
  <c r="B18" i="5"/>
  <c r="C18" i="5"/>
  <c r="D18" i="5"/>
  <c r="P15" i="2" s="1"/>
  <c r="B19" i="5"/>
  <c r="C19" i="5"/>
  <c r="D19" i="5"/>
  <c r="P16" i="2" s="1"/>
  <c r="B20" i="5"/>
  <c r="C20" i="5"/>
  <c r="D20" i="5"/>
  <c r="B21" i="5"/>
  <c r="C21" i="5"/>
  <c r="D21" i="5"/>
  <c r="P18" i="2" s="1"/>
  <c r="B22" i="5"/>
  <c r="C22" i="5"/>
  <c r="D22" i="5"/>
  <c r="B23" i="5"/>
  <c r="C23" i="5"/>
  <c r="D23" i="5"/>
  <c r="B24" i="5"/>
  <c r="C24" i="5"/>
  <c r="D24" i="5"/>
  <c r="B25" i="5"/>
  <c r="C25" i="5"/>
  <c r="D25" i="5"/>
  <c r="B26" i="5"/>
  <c r="C26" i="5"/>
  <c r="D26" i="5"/>
  <c r="P23" i="2" s="1"/>
  <c r="B27" i="5"/>
  <c r="C27" i="5"/>
  <c r="D27" i="5"/>
  <c r="P24" i="2" s="1"/>
  <c r="B28" i="5"/>
  <c r="C28" i="5"/>
  <c r="D28" i="5"/>
  <c r="B29" i="5"/>
  <c r="C29" i="5"/>
  <c r="D29" i="5"/>
  <c r="P26" i="2" s="1"/>
  <c r="B30" i="5"/>
  <c r="C30" i="5"/>
  <c r="D30" i="5"/>
  <c r="B31" i="5"/>
  <c r="C31" i="5"/>
  <c r="D31" i="5"/>
  <c r="B32" i="5"/>
  <c r="C32" i="5"/>
  <c r="D32" i="5"/>
  <c r="B33" i="5"/>
  <c r="C33" i="5"/>
  <c r="D33" i="5"/>
  <c r="B34" i="5"/>
  <c r="C34" i="5"/>
  <c r="D34" i="5"/>
  <c r="P31" i="2" s="1"/>
  <c r="B35" i="5"/>
  <c r="C35" i="5"/>
  <c r="D35" i="5"/>
  <c r="P32" i="2" s="1"/>
  <c r="B36" i="5"/>
  <c r="C36" i="5"/>
  <c r="D36" i="5"/>
  <c r="B37" i="5"/>
  <c r="C37" i="5"/>
  <c r="D37" i="5"/>
  <c r="P34" i="2" s="1"/>
  <c r="B38" i="5"/>
  <c r="C38" i="5"/>
  <c r="D38" i="5"/>
  <c r="B39" i="5"/>
  <c r="C39" i="5"/>
  <c r="D39" i="5"/>
  <c r="B40" i="5"/>
  <c r="C40" i="5"/>
  <c r="D40" i="5"/>
  <c r="B41" i="5"/>
  <c r="C41" i="5"/>
  <c r="D41" i="5"/>
  <c r="B42" i="5"/>
  <c r="C42" i="5"/>
  <c r="D42" i="5"/>
  <c r="P39" i="2" s="1"/>
  <c r="B43" i="5"/>
  <c r="C43" i="5"/>
  <c r="D43" i="5"/>
  <c r="P40" i="2" s="1"/>
  <c r="B44" i="5"/>
  <c r="C44" i="5"/>
  <c r="D44" i="5"/>
  <c r="B45" i="5"/>
  <c r="C45" i="5"/>
  <c r="D45" i="5"/>
  <c r="P42" i="2" s="1"/>
  <c r="B46" i="5"/>
  <c r="C46" i="5"/>
  <c r="D46" i="5"/>
  <c r="B47" i="5"/>
  <c r="C47" i="5"/>
  <c r="D47" i="5"/>
  <c r="B48" i="5"/>
  <c r="C48" i="5"/>
  <c r="D48" i="5"/>
  <c r="C11" i="5"/>
  <c r="D11" i="5"/>
  <c r="B11" i="5"/>
  <c r="AD368" i="5"/>
  <c r="AE49" i="5"/>
  <c r="AD49" i="5"/>
  <c r="AV49" i="5"/>
  <c r="BV49" i="5"/>
  <c r="BR49" i="5"/>
  <c r="BN49" i="5"/>
  <c r="BO54" i="5"/>
  <c r="BP54" i="5"/>
  <c r="BN54" i="5"/>
  <c r="B48" i="3"/>
  <c r="C48" i="3"/>
  <c r="D48" i="3"/>
  <c r="B49" i="3"/>
  <c r="C49" i="3"/>
  <c r="D49" i="3"/>
  <c r="H49" i="2" s="1"/>
  <c r="B50" i="3"/>
  <c r="C50" i="3"/>
  <c r="D50" i="3"/>
  <c r="C47" i="3"/>
  <c r="D47" i="3"/>
  <c r="B47" i="3"/>
  <c r="B8" i="3"/>
  <c r="D52" i="3"/>
  <c r="D11" i="3"/>
  <c r="D12" i="3"/>
  <c r="D13" i="3"/>
  <c r="H13" i="2" s="1"/>
  <c r="D14" i="3"/>
  <c r="D15" i="3"/>
  <c r="H15" i="2" s="1"/>
  <c r="B12" i="3"/>
  <c r="B13" i="3"/>
  <c r="B14" i="3"/>
  <c r="B39" i="3"/>
  <c r="B40" i="3"/>
  <c r="D39" i="3"/>
  <c r="D40" i="3"/>
  <c r="D7" i="3"/>
  <c r="E12" i="3"/>
  <c r="D9" i="3"/>
  <c r="D10" i="3"/>
  <c r="H12" i="2"/>
  <c r="H14" i="2"/>
  <c r="D16" i="3"/>
  <c r="H16" i="2" s="1"/>
  <c r="D17" i="3"/>
  <c r="D18" i="3"/>
  <c r="D19" i="3"/>
  <c r="D20" i="3"/>
  <c r="H20" i="2" s="1"/>
  <c r="D21" i="3"/>
  <c r="H21" i="2" s="1"/>
  <c r="D22" i="3"/>
  <c r="H22" i="2" s="1"/>
  <c r="D23" i="3"/>
  <c r="H23" i="2" s="1"/>
  <c r="D24" i="3"/>
  <c r="H24" i="2" s="1"/>
  <c r="D25" i="3"/>
  <c r="D26" i="3"/>
  <c r="D27" i="3"/>
  <c r="D28" i="3"/>
  <c r="H28" i="2" s="1"/>
  <c r="D29" i="3"/>
  <c r="H29" i="2" s="1"/>
  <c r="D30" i="3"/>
  <c r="H30" i="2" s="1"/>
  <c r="D31" i="3"/>
  <c r="H31" i="2" s="1"/>
  <c r="D32" i="3"/>
  <c r="H32" i="2" s="1"/>
  <c r="D33" i="3"/>
  <c r="D34" i="3"/>
  <c r="D35" i="3"/>
  <c r="D36" i="3"/>
  <c r="H36" i="2" s="1"/>
  <c r="D37" i="3"/>
  <c r="H37" i="2" s="1"/>
  <c r="D38" i="3"/>
  <c r="H38" i="2" s="1"/>
  <c r="H39" i="2"/>
  <c r="H40" i="2"/>
  <c r="D41" i="3"/>
  <c r="D42" i="3"/>
  <c r="D43" i="3"/>
  <c r="D44" i="3"/>
  <c r="H44" i="2" s="1"/>
  <c r="D45" i="3"/>
  <c r="H45" i="2" s="1"/>
  <c r="D8" i="3"/>
  <c r="D46" i="3"/>
  <c r="C52" i="3"/>
  <c r="H8" i="2"/>
  <c r="H9" i="2"/>
  <c r="H10" i="2"/>
  <c r="H11" i="2"/>
  <c r="H17" i="2"/>
  <c r="H18" i="2"/>
  <c r="H19" i="2"/>
  <c r="H25" i="2"/>
  <c r="H26" i="2"/>
  <c r="H27" i="2"/>
  <c r="H33" i="2"/>
  <c r="H34" i="2"/>
  <c r="H35" i="2"/>
  <c r="H41" i="2"/>
  <c r="H42" i="2"/>
  <c r="H43" i="2"/>
  <c r="H47" i="2"/>
  <c r="H48" i="2"/>
  <c r="H50" i="2"/>
  <c r="P52" i="2"/>
  <c r="P53" i="2"/>
  <c r="P54" i="2"/>
  <c r="P58" i="2"/>
  <c r="P59" i="2"/>
  <c r="P60" i="2"/>
  <c r="P62" i="2"/>
  <c r="P63" i="2"/>
  <c r="P67" i="2"/>
  <c r="P68" i="2"/>
  <c r="P69" i="2"/>
  <c r="P70" i="2"/>
  <c r="P71" i="2"/>
  <c r="P75" i="2"/>
  <c r="P76" i="2"/>
  <c r="P77" i="2"/>
  <c r="P78" i="2"/>
  <c r="P79" i="2"/>
  <c r="P83" i="2"/>
  <c r="P84" i="2"/>
  <c r="P85" i="2"/>
  <c r="P87" i="2"/>
  <c r="P88" i="2"/>
  <c r="P93" i="2"/>
  <c r="P94" i="2"/>
  <c r="P95" i="2"/>
  <c r="P96" i="2"/>
  <c r="P97" i="2"/>
  <c r="P101" i="2"/>
  <c r="P102" i="2"/>
  <c r="P103" i="2"/>
  <c r="P104" i="2"/>
  <c r="P105" i="2"/>
  <c r="P110" i="2"/>
  <c r="P111" i="2"/>
  <c r="P112" i="2"/>
  <c r="P113" i="2"/>
  <c r="P114" i="2"/>
  <c r="P118" i="2"/>
  <c r="P119" i="2"/>
  <c r="P120" i="2"/>
  <c r="P121" i="2"/>
  <c r="P122" i="2"/>
  <c r="P126" i="2"/>
  <c r="P127" i="2"/>
  <c r="P128" i="2"/>
  <c r="P129" i="2"/>
  <c r="P130" i="2"/>
  <c r="Q130" i="2" s="1"/>
  <c r="P134" i="2"/>
  <c r="P135" i="2"/>
  <c r="P136" i="2"/>
  <c r="P137" i="2"/>
  <c r="P138" i="2"/>
  <c r="P142" i="2"/>
  <c r="P143" i="2"/>
  <c r="P144" i="2"/>
  <c r="P145" i="2"/>
  <c r="P146" i="2"/>
  <c r="P150" i="2"/>
  <c r="P151" i="2"/>
  <c r="P152" i="2"/>
  <c r="P153" i="2"/>
  <c r="P154" i="2"/>
  <c r="P159" i="2"/>
  <c r="P160" i="2"/>
  <c r="P161" i="2"/>
  <c r="P162" i="2"/>
  <c r="P163" i="2"/>
  <c r="P167" i="2"/>
  <c r="P168" i="2"/>
  <c r="P169" i="2"/>
  <c r="P170" i="2"/>
  <c r="P171" i="2"/>
  <c r="P175" i="2"/>
  <c r="P177" i="2"/>
  <c r="P178" i="2"/>
  <c r="P179" i="2"/>
  <c r="P180" i="2"/>
  <c r="P184" i="2"/>
  <c r="P185" i="2"/>
  <c r="P186" i="2"/>
  <c r="P188" i="2"/>
  <c r="P189" i="2"/>
  <c r="P193" i="2"/>
  <c r="P194" i="2"/>
  <c r="P195" i="2"/>
  <c r="P196" i="2"/>
  <c r="P197" i="2"/>
  <c r="P202" i="2"/>
  <c r="P203" i="2"/>
  <c r="P204" i="2"/>
  <c r="P205" i="2"/>
  <c r="P206" i="2"/>
  <c r="P210" i="2"/>
  <c r="P211" i="2"/>
  <c r="P212" i="2"/>
  <c r="P213" i="2"/>
  <c r="P214" i="2"/>
  <c r="P218" i="2"/>
  <c r="P219" i="2"/>
  <c r="P220" i="2"/>
  <c r="P221" i="2"/>
  <c r="P223" i="2"/>
  <c r="P227" i="2"/>
  <c r="P228" i="2"/>
  <c r="P229" i="2"/>
  <c r="P230" i="2"/>
  <c r="P231" i="2"/>
  <c r="P236" i="2"/>
  <c r="P237" i="2"/>
  <c r="P238" i="2"/>
  <c r="P239" i="2"/>
  <c r="P240" i="2"/>
  <c r="P244" i="2"/>
  <c r="P245" i="2"/>
  <c r="P246" i="2"/>
  <c r="P247" i="2"/>
  <c r="P248" i="2"/>
  <c r="P252" i="2"/>
  <c r="P253" i="2"/>
  <c r="P254" i="2"/>
  <c r="P255" i="2"/>
  <c r="P256" i="2"/>
  <c r="P260" i="2"/>
  <c r="P261" i="2"/>
  <c r="P262" i="2"/>
  <c r="P263" i="2"/>
  <c r="P264" i="2"/>
  <c r="P269" i="2"/>
  <c r="P270" i="2"/>
  <c r="P271" i="2"/>
  <c r="P272" i="2"/>
  <c r="P273" i="2"/>
  <c r="P277" i="2"/>
  <c r="P278" i="2"/>
  <c r="P279" i="2"/>
  <c r="P280" i="2"/>
  <c r="P281" i="2"/>
  <c r="P286" i="2"/>
  <c r="P287" i="2"/>
  <c r="P288" i="2"/>
  <c r="P289" i="2"/>
  <c r="P290" i="2"/>
  <c r="P294" i="2"/>
  <c r="P295" i="2"/>
  <c r="P296" i="2"/>
  <c r="P297" i="2"/>
  <c r="P298" i="2"/>
  <c r="P302" i="2"/>
  <c r="P303" i="2"/>
  <c r="P304" i="2"/>
  <c r="P305" i="2"/>
  <c r="P307" i="2"/>
  <c r="P311" i="2"/>
  <c r="P312" i="2"/>
  <c r="P313" i="2"/>
  <c r="P314" i="2"/>
  <c r="P315" i="2"/>
  <c r="P319" i="2"/>
  <c r="P320" i="2"/>
  <c r="P321" i="2"/>
  <c r="P322" i="2"/>
  <c r="P323" i="2"/>
  <c r="P327" i="2"/>
  <c r="P328" i="2"/>
  <c r="P329" i="2"/>
  <c r="P330" i="2"/>
  <c r="P331" i="2"/>
  <c r="P335" i="2"/>
  <c r="P336" i="2"/>
  <c r="P337" i="2"/>
  <c r="P338" i="2"/>
  <c r="P339" i="2"/>
  <c r="P343" i="2"/>
  <c r="P344" i="2"/>
  <c r="P345" i="2"/>
  <c r="P346" i="2"/>
  <c r="P348" i="2"/>
  <c r="P352" i="2"/>
  <c r="P353" i="2"/>
  <c r="P354" i="2"/>
  <c r="P355" i="2"/>
  <c r="P356" i="2"/>
  <c r="P360" i="2"/>
  <c r="P361" i="2"/>
  <c r="P362" i="2"/>
  <c r="P363" i="2"/>
  <c r="P364" i="2"/>
  <c r="P368" i="2"/>
  <c r="P369" i="2"/>
  <c r="P370" i="2"/>
  <c r="P371" i="2"/>
  <c r="P372" i="2"/>
  <c r="P376" i="2"/>
  <c r="P377" i="2"/>
  <c r="P8" i="2"/>
  <c r="P9" i="2"/>
  <c r="P11" i="2"/>
  <c r="P12" i="2"/>
  <c r="P13" i="2"/>
  <c r="P14" i="2"/>
  <c r="P17" i="2"/>
  <c r="P19" i="2"/>
  <c r="P20" i="2"/>
  <c r="P21" i="2"/>
  <c r="P22" i="2"/>
  <c r="P25" i="2"/>
  <c r="P27" i="2"/>
  <c r="P28" i="2"/>
  <c r="P29" i="2"/>
  <c r="P30" i="2"/>
  <c r="P33" i="2"/>
  <c r="P35" i="2"/>
  <c r="P36" i="2"/>
  <c r="P37" i="2"/>
  <c r="P38" i="2"/>
  <c r="P41" i="2"/>
  <c r="P43" i="2"/>
  <c r="P44" i="2"/>
  <c r="P45" i="2"/>
  <c r="P47" i="2"/>
  <c r="P48" i="2"/>
  <c r="P49" i="2"/>
  <c r="P50" i="2"/>
  <c r="N52" i="2"/>
  <c r="N53" i="2"/>
  <c r="N54" i="2"/>
  <c r="N55" i="2"/>
  <c r="N56" i="2"/>
  <c r="N57" i="2"/>
  <c r="N58" i="2"/>
  <c r="N59" i="2"/>
  <c r="N60" i="2"/>
  <c r="N61" i="2"/>
  <c r="N62" i="2"/>
  <c r="N63" i="2"/>
  <c r="N64" i="2"/>
  <c r="N65" i="2"/>
  <c r="N66" i="2"/>
  <c r="N67" i="2"/>
  <c r="N68" i="2"/>
  <c r="N69" i="2"/>
  <c r="N70" i="2"/>
  <c r="N71" i="2"/>
  <c r="N72" i="2"/>
  <c r="N73" i="2"/>
  <c r="N75" i="2"/>
  <c r="N76" i="2"/>
  <c r="N77" i="2"/>
  <c r="N78" i="2"/>
  <c r="N79" i="2"/>
  <c r="N80" i="2"/>
  <c r="N81" i="2"/>
  <c r="N82" i="2"/>
  <c r="N83" i="2"/>
  <c r="N84" i="2"/>
  <c r="N85" i="2"/>
  <c r="N87" i="2"/>
  <c r="N88" i="2"/>
  <c r="N90" i="2"/>
  <c r="N91" i="2"/>
  <c r="N92" i="2"/>
  <c r="N93" i="2"/>
  <c r="N94" i="2"/>
  <c r="N95" i="2"/>
  <c r="N96" i="2"/>
  <c r="N97" i="2"/>
  <c r="N98" i="2"/>
  <c r="N99" i="2"/>
  <c r="N100" i="2"/>
  <c r="N101" i="2"/>
  <c r="N102" i="2"/>
  <c r="N103" i="2"/>
  <c r="N104" i="2"/>
  <c r="N105" i="2"/>
  <c r="N106" i="2"/>
  <c r="N107" i="2"/>
  <c r="N108"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7" i="2"/>
  <c r="N158" i="2"/>
  <c r="N159" i="2"/>
  <c r="N160" i="2"/>
  <c r="N161" i="2"/>
  <c r="N162" i="2"/>
  <c r="N163" i="2"/>
  <c r="N164" i="2"/>
  <c r="N165" i="2"/>
  <c r="N166" i="2"/>
  <c r="N167" i="2"/>
  <c r="N168" i="2"/>
  <c r="N169" i="2"/>
  <c r="N170" i="2"/>
  <c r="N171" i="2"/>
  <c r="N172" i="2"/>
  <c r="N173" i="2"/>
  <c r="N174" i="2"/>
  <c r="N175" i="2"/>
  <c r="N177" i="2"/>
  <c r="N178" i="2"/>
  <c r="N179" i="2"/>
  <c r="N180" i="2"/>
  <c r="N181" i="2"/>
  <c r="N182" i="2"/>
  <c r="N183" i="2"/>
  <c r="N184" i="2"/>
  <c r="N185" i="2"/>
  <c r="N186" i="2"/>
  <c r="N188" i="2"/>
  <c r="N189" i="2"/>
  <c r="N190" i="2"/>
  <c r="N191" i="2"/>
  <c r="N192" i="2"/>
  <c r="N193" i="2"/>
  <c r="N194" i="2"/>
  <c r="N195" i="2"/>
  <c r="N196" i="2"/>
  <c r="N197" i="2"/>
  <c r="N199" i="2"/>
  <c r="N200" i="2"/>
  <c r="N201" i="2"/>
  <c r="N202" i="2"/>
  <c r="N203" i="2"/>
  <c r="N204" i="2"/>
  <c r="N205" i="2"/>
  <c r="N206" i="2"/>
  <c r="N207" i="2"/>
  <c r="N208" i="2"/>
  <c r="N209" i="2"/>
  <c r="N210" i="2"/>
  <c r="N211" i="2"/>
  <c r="N212" i="2"/>
  <c r="N213" i="2"/>
  <c r="N214" i="2"/>
  <c r="N215" i="2"/>
  <c r="N216" i="2"/>
  <c r="N217" i="2"/>
  <c r="N218" i="2"/>
  <c r="N219" i="2"/>
  <c r="N220" i="2"/>
  <c r="N221" i="2"/>
  <c r="N223" i="2"/>
  <c r="N224" i="2"/>
  <c r="N225" i="2"/>
  <c r="N226" i="2"/>
  <c r="N227" i="2"/>
  <c r="N228" i="2"/>
  <c r="N229" i="2"/>
  <c r="N230" i="2"/>
  <c r="N231" i="2"/>
  <c r="N232" i="2"/>
  <c r="N233"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9" i="2"/>
  <c r="N270" i="2"/>
  <c r="N271" i="2"/>
  <c r="N272" i="2"/>
  <c r="N273" i="2"/>
  <c r="N274" i="2"/>
  <c r="N275" i="2"/>
  <c r="N276" i="2"/>
  <c r="N277" i="2"/>
  <c r="N278" i="2"/>
  <c r="N279" i="2"/>
  <c r="N280" i="2"/>
  <c r="N281" i="2"/>
  <c r="N283" i="2"/>
  <c r="N284" i="2"/>
  <c r="N285" i="2"/>
  <c r="N286" i="2"/>
  <c r="N287" i="2"/>
  <c r="N288" i="2"/>
  <c r="N289" i="2"/>
  <c r="N290" i="2"/>
  <c r="N291" i="2"/>
  <c r="N292" i="2"/>
  <c r="N293" i="2"/>
  <c r="N294" i="2"/>
  <c r="N295" i="2"/>
  <c r="N296" i="2"/>
  <c r="N297" i="2"/>
  <c r="N298" i="2"/>
  <c r="N299" i="2"/>
  <c r="N300" i="2"/>
  <c r="N301" i="2"/>
  <c r="N302" i="2"/>
  <c r="N303" i="2"/>
  <c r="N304" i="2"/>
  <c r="N305"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O355" i="2"/>
  <c r="O349" i="2"/>
  <c r="O350" i="2"/>
  <c r="O337" i="2"/>
  <c r="O334" i="2"/>
  <c r="O166" i="2"/>
  <c r="O83" i="2"/>
  <c r="O76" i="2"/>
  <c r="O63" i="2"/>
  <c r="R88" i="2"/>
  <c r="R89" i="2"/>
  <c r="R86" i="2"/>
  <c r="R74" i="2"/>
  <c r="U61" i="2"/>
  <c r="R61" i="2"/>
  <c r="R47" i="2"/>
  <c r="R48" i="2"/>
  <c r="R49" i="2"/>
  <c r="R50"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378" i="2"/>
  <c r="R377" i="2"/>
  <c r="R373" i="2"/>
  <c r="R332" i="2"/>
  <c r="U306" i="2"/>
  <c r="R306" i="2"/>
  <c r="U281" i="2"/>
  <c r="R281" i="2"/>
  <c r="R256" i="2"/>
  <c r="R257" i="2"/>
  <c r="R258" i="2"/>
  <c r="R259" i="2"/>
  <c r="R260" i="2"/>
  <c r="R261" i="2"/>
  <c r="R262" i="2"/>
  <c r="R263" i="2"/>
  <c r="R264" i="2"/>
  <c r="R265" i="2"/>
  <c r="R266" i="2"/>
  <c r="R267" i="2"/>
  <c r="D117" i="1" l="1"/>
  <c r="F117" i="1"/>
  <c r="E117" i="1"/>
  <c r="E60" i="6"/>
  <c r="E68" i="6"/>
  <c r="E76" i="6"/>
  <c r="E77" i="6"/>
  <c r="E85" i="6"/>
  <c r="E86" i="6"/>
  <c r="E87" i="6"/>
  <c r="E88" i="6"/>
  <c r="E89" i="6"/>
  <c r="E97" i="6"/>
  <c r="E98" i="6"/>
  <c r="E99" i="6"/>
  <c r="E100" i="6"/>
  <c r="E101" i="6"/>
  <c r="E102" i="6"/>
  <c r="E103" i="6"/>
  <c r="E104" i="6"/>
  <c r="E105" i="6"/>
  <c r="E106" i="6"/>
  <c r="E107" i="6"/>
  <c r="E108" i="6"/>
  <c r="E110" i="6"/>
  <c r="E129" i="6"/>
  <c r="E130" i="6"/>
  <c r="C54" i="6"/>
  <c r="D54" i="6"/>
  <c r="C55" i="6"/>
  <c r="D55" i="6"/>
  <c r="C56" i="6"/>
  <c r="D56" i="6"/>
  <c r="C57" i="6"/>
  <c r="D57" i="6"/>
  <c r="C58" i="6"/>
  <c r="D58" i="6"/>
  <c r="C59" i="6"/>
  <c r="D59" i="6"/>
  <c r="C60" i="6"/>
  <c r="D60" i="6"/>
  <c r="C61" i="6"/>
  <c r="D61" i="6"/>
  <c r="C62" i="6"/>
  <c r="D62" i="6"/>
  <c r="C63" i="6"/>
  <c r="D63" i="6"/>
  <c r="C64" i="6"/>
  <c r="D64" i="6"/>
  <c r="C65" i="6"/>
  <c r="D65" i="6"/>
  <c r="C66" i="6"/>
  <c r="D66" i="6"/>
  <c r="C67" i="6"/>
  <c r="D67" i="6"/>
  <c r="C68" i="6"/>
  <c r="D68" i="6"/>
  <c r="C69" i="6"/>
  <c r="D69" i="6"/>
  <c r="C70" i="6"/>
  <c r="D70" i="6"/>
  <c r="C71" i="6"/>
  <c r="D71" i="6"/>
  <c r="C72" i="6"/>
  <c r="D72" i="6"/>
  <c r="C73" i="6"/>
  <c r="D73" i="6"/>
  <c r="C74" i="6"/>
  <c r="D74" i="6"/>
  <c r="C75" i="6"/>
  <c r="D75" i="6"/>
  <c r="C76" i="6"/>
  <c r="D76" i="6"/>
  <c r="C77" i="6"/>
  <c r="D77" i="6"/>
  <c r="C78" i="6"/>
  <c r="D78" i="6"/>
  <c r="C79" i="6"/>
  <c r="D79" i="6"/>
  <c r="C80" i="6"/>
  <c r="D80" i="6"/>
  <c r="C81" i="6"/>
  <c r="D81" i="6"/>
  <c r="C82" i="6"/>
  <c r="D82" i="6"/>
  <c r="C83" i="6"/>
  <c r="D83" i="6"/>
  <c r="C84" i="6"/>
  <c r="D84" i="6"/>
  <c r="C85" i="6"/>
  <c r="D85" i="6"/>
  <c r="C86" i="6"/>
  <c r="D86" i="6"/>
  <c r="C87" i="6"/>
  <c r="D87" i="6"/>
  <c r="C88" i="6"/>
  <c r="D88" i="6"/>
  <c r="C89" i="6"/>
  <c r="D89" i="6"/>
  <c r="C90" i="6"/>
  <c r="D90" i="6"/>
  <c r="C91" i="6"/>
  <c r="D91" i="6"/>
  <c r="C92" i="6"/>
  <c r="D92" i="6"/>
  <c r="C93" i="6"/>
  <c r="D93" i="6"/>
  <c r="C94" i="6"/>
  <c r="D94" i="6"/>
  <c r="C95" i="6"/>
  <c r="D95" i="6"/>
  <c r="C96" i="6"/>
  <c r="D96" i="6"/>
  <c r="C97" i="6"/>
  <c r="D97" i="6"/>
  <c r="C98" i="6"/>
  <c r="D98" i="6"/>
  <c r="C99" i="6"/>
  <c r="D99" i="6"/>
  <c r="C100" i="6"/>
  <c r="D100" i="6"/>
  <c r="C101" i="6"/>
  <c r="D101" i="6"/>
  <c r="C102" i="6"/>
  <c r="D102" i="6"/>
  <c r="C103" i="6"/>
  <c r="D103" i="6"/>
  <c r="C104" i="6"/>
  <c r="D104" i="6"/>
  <c r="C105" i="6"/>
  <c r="D105" i="6"/>
  <c r="C106" i="6"/>
  <c r="D106" i="6"/>
  <c r="C107" i="6"/>
  <c r="D107" i="6"/>
  <c r="C108" i="6"/>
  <c r="D108" i="6"/>
  <c r="C109" i="6"/>
  <c r="D109" i="6"/>
  <c r="C110" i="6"/>
  <c r="D110" i="6"/>
  <c r="C111" i="6"/>
  <c r="D111" i="6"/>
  <c r="C112" i="6"/>
  <c r="D112" i="6"/>
  <c r="C113" i="6"/>
  <c r="D113" i="6"/>
  <c r="C114" i="6"/>
  <c r="D114" i="6"/>
  <c r="C115" i="6"/>
  <c r="D115" i="6"/>
  <c r="C116" i="6"/>
  <c r="D116" i="6"/>
  <c r="C117" i="6"/>
  <c r="D117" i="6"/>
  <c r="C118" i="6"/>
  <c r="D118" i="6"/>
  <c r="C119" i="6"/>
  <c r="D119" i="6"/>
  <c r="C120" i="6"/>
  <c r="D120" i="6"/>
  <c r="C121" i="6"/>
  <c r="D121" i="6"/>
  <c r="C122" i="6"/>
  <c r="D122" i="6"/>
  <c r="C123" i="6"/>
  <c r="D123" i="6"/>
  <c r="C124" i="6"/>
  <c r="D124" i="6"/>
  <c r="C125" i="6"/>
  <c r="D125" i="6"/>
  <c r="C126" i="6"/>
  <c r="D126" i="6"/>
  <c r="C127" i="6"/>
  <c r="D127" i="6"/>
  <c r="C128" i="6"/>
  <c r="D128" i="6"/>
  <c r="C129" i="6"/>
  <c r="D129" i="6"/>
  <c r="C130" i="6"/>
  <c r="D130" i="6"/>
  <c r="B54" i="6"/>
  <c r="B55" i="6"/>
  <c r="B56" i="6"/>
  <c r="B57" i="6"/>
  <c r="B52" i="6" s="1"/>
  <c r="B58" i="6"/>
  <c r="B59" i="6"/>
  <c r="B60" i="6"/>
  <c r="B61" i="6"/>
  <c r="B62" i="6"/>
  <c r="B63" i="6"/>
  <c r="B64" i="6"/>
  <c r="B65" i="6"/>
  <c r="B66" i="6"/>
  <c r="B67" i="6"/>
  <c r="B68" i="6"/>
  <c r="B69" i="6"/>
  <c r="B70" i="6"/>
  <c r="B71" i="6"/>
  <c r="B72" i="6"/>
  <c r="B73" i="6"/>
  <c r="B74" i="6"/>
  <c r="B75" i="6"/>
  <c r="B76" i="6"/>
  <c r="B77" i="6"/>
  <c r="B78" i="6"/>
  <c r="B79" i="6"/>
  <c r="B80" i="6"/>
  <c r="B81" i="6"/>
  <c r="B82" i="6"/>
  <c r="B83" i="6"/>
  <c r="B84" i="6"/>
  <c r="B85" i="6"/>
  <c r="B86" i="6"/>
  <c r="B87" i="6"/>
  <c r="B88" i="6"/>
  <c r="B89" i="6"/>
  <c r="B90" i="6"/>
  <c r="B91" i="6"/>
  <c r="B92" i="6"/>
  <c r="B93" i="6"/>
  <c r="B94" i="6"/>
  <c r="B95" i="6"/>
  <c r="B96" i="6"/>
  <c r="B97" i="6"/>
  <c r="B98" i="6"/>
  <c r="B99" i="6"/>
  <c r="B100" i="6"/>
  <c r="B101" i="6"/>
  <c r="B102" i="6"/>
  <c r="B103" i="6"/>
  <c r="B104" i="6"/>
  <c r="B105" i="6"/>
  <c r="B106" i="6"/>
  <c r="B107" i="6"/>
  <c r="B108" i="6"/>
  <c r="B109" i="6"/>
  <c r="B110" i="6"/>
  <c r="B111" i="6"/>
  <c r="B112" i="6"/>
  <c r="B113" i="6"/>
  <c r="B114" i="6"/>
  <c r="B115" i="6"/>
  <c r="B116" i="6"/>
  <c r="B117" i="6"/>
  <c r="B118" i="6"/>
  <c r="B119" i="6"/>
  <c r="B120" i="6"/>
  <c r="B121" i="6"/>
  <c r="B122" i="6"/>
  <c r="B123" i="6"/>
  <c r="B124" i="6"/>
  <c r="B125" i="6"/>
  <c r="B126" i="6"/>
  <c r="B127" i="6"/>
  <c r="B128" i="6"/>
  <c r="B129" i="6"/>
  <c r="B130" i="6"/>
  <c r="C53" i="6"/>
  <c r="D53" i="6"/>
  <c r="B53" i="6"/>
  <c r="B49" i="6"/>
  <c r="C49" i="6"/>
  <c r="D49" i="6"/>
  <c r="B50" i="6"/>
  <c r="C50" i="6"/>
  <c r="D50" i="6"/>
  <c r="B51" i="6"/>
  <c r="B47" i="6" s="1"/>
  <c r="C51" i="6"/>
  <c r="D51" i="6"/>
  <c r="C48" i="6"/>
  <c r="D48" i="6"/>
  <c r="B48" i="6"/>
  <c r="B10" i="6"/>
  <c r="C10" i="6"/>
  <c r="D10" i="6"/>
  <c r="B11" i="6"/>
  <c r="C11" i="6"/>
  <c r="D11" i="6"/>
  <c r="B12" i="6"/>
  <c r="C12" i="6"/>
  <c r="D12" i="6"/>
  <c r="B13" i="6"/>
  <c r="C13" i="6"/>
  <c r="D13" i="6"/>
  <c r="B14" i="6"/>
  <c r="C14" i="6"/>
  <c r="D14" i="6"/>
  <c r="B15" i="6"/>
  <c r="C15" i="6"/>
  <c r="D15" i="6"/>
  <c r="B16" i="6"/>
  <c r="C16" i="6"/>
  <c r="D16" i="6"/>
  <c r="B17" i="6"/>
  <c r="C17" i="6"/>
  <c r="D17" i="6"/>
  <c r="B18" i="6"/>
  <c r="C18" i="6"/>
  <c r="D18" i="6"/>
  <c r="B19" i="6"/>
  <c r="C19" i="6"/>
  <c r="D19" i="6"/>
  <c r="B20" i="6"/>
  <c r="C20" i="6"/>
  <c r="D20" i="6"/>
  <c r="B21" i="6"/>
  <c r="C21" i="6"/>
  <c r="D21" i="6"/>
  <c r="B22" i="6"/>
  <c r="C22" i="6"/>
  <c r="D22" i="6"/>
  <c r="B23" i="6"/>
  <c r="C23" i="6"/>
  <c r="D23" i="6"/>
  <c r="B24" i="6"/>
  <c r="C24" i="6"/>
  <c r="D24" i="6"/>
  <c r="B25" i="6"/>
  <c r="C25" i="6"/>
  <c r="D25" i="6"/>
  <c r="B26" i="6"/>
  <c r="C26" i="6"/>
  <c r="D26" i="6"/>
  <c r="B27" i="6"/>
  <c r="C27" i="6"/>
  <c r="D27" i="6"/>
  <c r="B28" i="6"/>
  <c r="C28" i="6"/>
  <c r="D28" i="6"/>
  <c r="B29" i="6"/>
  <c r="C29" i="6"/>
  <c r="D29" i="6"/>
  <c r="B30" i="6"/>
  <c r="C30" i="6"/>
  <c r="D30" i="6"/>
  <c r="B31" i="6"/>
  <c r="C31" i="6"/>
  <c r="D31" i="6"/>
  <c r="B32" i="6"/>
  <c r="C32" i="6"/>
  <c r="D32" i="6"/>
  <c r="B33" i="6"/>
  <c r="C33" i="6"/>
  <c r="D33" i="6"/>
  <c r="B34" i="6"/>
  <c r="C34" i="6"/>
  <c r="D34" i="6"/>
  <c r="B35" i="6"/>
  <c r="C35" i="6"/>
  <c r="D35" i="6"/>
  <c r="B36" i="6"/>
  <c r="C36" i="6"/>
  <c r="D36" i="6"/>
  <c r="B37" i="6"/>
  <c r="C37" i="6"/>
  <c r="D37" i="6"/>
  <c r="B38" i="6"/>
  <c r="C38" i="6"/>
  <c r="D38" i="6"/>
  <c r="B39" i="6"/>
  <c r="C39" i="6"/>
  <c r="D39" i="6"/>
  <c r="B40" i="6"/>
  <c r="C40" i="6"/>
  <c r="D40" i="6"/>
  <c r="B41" i="6"/>
  <c r="C41" i="6"/>
  <c r="D41" i="6"/>
  <c r="B42" i="6"/>
  <c r="C42" i="6"/>
  <c r="D42" i="6"/>
  <c r="B43" i="6"/>
  <c r="C43" i="6"/>
  <c r="D43" i="6"/>
  <c r="B44" i="6"/>
  <c r="C44" i="6"/>
  <c r="D44" i="6"/>
  <c r="B45" i="6"/>
  <c r="C45" i="6"/>
  <c r="D45" i="6"/>
  <c r="B46" i="6"/>
  <c r="C46" i="6"/>
  <c r="D46" i="6"/>
  <c r="C9" i="6"/>
  <c r="D9" i="6"/>
  <c r="B9" i="6"/>
  <c r="CV52" i="6"/>
  <c r="CU52" i="6"/>
  <c r="CW48" i="6"/>
  <c r="CV47" i="6"/>
  <c r="CU47" i="6"/>
  <c r="CV8" i="6"/>
  <c r="CU8" i="6"/>
  <c r="G117" i="1" l="1"/>
  <c r="CW47" i="6"/>
  <c r="CV132" i="6"/>
  <c r="CW132" i="6" l="1"/>
  <c r="W40" i="6"/>
  <c r="W44" i="6"/>
  <c r="W34" i="6"/>
  <c r="W30" i="6"/>
  <c r="W26" i="6"/>
  <c r="W25" i="6"/>
  <c r="W21" i="6"/>
  <c r="W9" i="6"/>
  <c r="CS52" i="6" l="1"/>
  <c r="CS130" i="6"/>
  <c r="CS47" i="6"/>
  <c r="CS48" i="6"/>
  <c r="CS16" i="6"/>
  <c r="CS32" i="6"/>
  <c r="CS33" i="6"/>
  <c r="CO8" i="6"/>
  <c r="CO47" i="6"/>
  <c r="CO48" i="6"/>
  <c r="CO46" i="6"/>
  <c r="CK52" i="6"/>
  <c r="CK76" i="6"/>
  <c r="AS126" i="6"/>
  <c r="AS55" i="6"/>
  <c r="AS43" i="6"/>
  <c r="AS16" i="6"/>
  <c r="AS13" i="6"/>
  <c r="CG48" i="6"/>
  <c r="CC47" i="6"/>
  <c r="CC48" i="6"/>
  <c r="BU47" i="6"/>
  <c r="BU48" i="6"/>
  <c r="BQ41" i="6"/>
  <c r="BQ43" i="6"/>
  <c r="BQ22" i="6"/>
  <c r="BM47" i="6"/>
  <c r="BM49" i="6"/>
  <c r="BM50" i="6"/>
  <c r="BM51" i="6"/>
  <c r="BI8" i="6"/>
  <c r="BI46" i="6"/>
  <c r="BE8" i="6"/>
  <c r="BE20" i="6"/>
  <c r="BA8" i="6"/>
  <c r="S332" i="2" l="1"/>
  <c r="E116" i="6"/>
  <c r="Q116" i="6"/>
  <c r="Q110" i="6"/>
  <c r="Q82" i="6"/>
  <c r="Q77" i="6"/>
  <c r="T141" i="2"/>
  <c r="S141" i="2"/>
  <c r="U141" i="2" s="1"/>
  <c r="E74" i="6"/>
  <c r="Q74" i="6"/>
  <c r="S88" i="2"/>
  <c r="E56" i="6"/>
  <c r="Q56" i="6"/>
  <c r="Q55" i="6"/>
  <c r="U132" i="6"/>
  <c r="T132" i="6"/>
  <c r="U48" i="6"/>
  <c r="U49" i="6"/>
  <c r="U50" i="6"/>
  <c r="U51" i="6"/>
  <c r="U8" i="6"/>
  <c r="U10" i="6"/>
  <c r="U11" i="6"/>
  <c r="U12" i="6"/>
  <c r="U13" i="6"/>
  <c r="U14" i="6"/>
  <c r="U15" i="6"/>
  <c r="U16" i="6"/>
  <c r="U17" i="6"/>
  <c r="U18" i="6"/>
  <c r="U19" i="6"/>
  <c r="U20" i="6"/>
  <c r="U21" i="6"/>
  <c r="U22" i="6"/>
  <c r="U23" i="6"/>
  <c r="U24" i="6"/>
  <c r="U25" i="6"/>
  <c r="U26" i="6"/>
  <c r="U27" i="6"/>
  <c r="U28" i="6"/>
  <c r="U29" i="6"/>
  <c r="U30" i="6"/>
  <c r="U31" i="6"/>
  <c r="U33" i="6"/>
  <c r="U34" i="6"/>
  <c r="U35" i="6"/>
  <c r="U36" i="6"/>
  <c r="U37" i="6"/>
  <c r="U39" i="6"/>
  <c r="U40" i="6"/>
  <c r="U41" i="6"/>
  <c r="U42" i="6"/>
  <c r="U43" i="6"/>
  <c r="U44" i="6"/>
  <c r="U45" i="6"/>
  <c r="U9" i="6"/>
  <c r="T8" i="6"/>
  <c r="S8" i="6"/>
  <c r="T47" i="6"/>
  <c r="S47" i="6"/>
  <c r="BY48" i="6"/>
  <c r="BY47" i="6"/>
  <c r="R379" i="2"/>
  <c r="R98" i="2"/>
  <c r="R96" i="2"/>
  <c r="R99" i="2"/>
  <c r="R102" i="2"/>
  <c r="R95" i="2"/>
  <c r="R108" i="2"/>
  <c r="R124" i="2"/>
  <c r="R137" i="2"/>
  <c r="R176" i="2"/>
  <c r="R234" i="2"/>
  <c r="R277" i="2"/>
  <c r="R369" i="2"/>
  <c r="R52" i="2"/>
  <c r="D97" i="1"/>
  <c r="R132" i="6"/>
  <c r="K52" i="6"/>
  <c r="J52" i="6"/>
  <c r="J47" i="6"/>
  <c r="R352" i="2"/>
  <c r="R339" i="2"/>
  <c r="R284" i="2"/>
  <c r="R285" i="2"/>
  <c r="R290" i="2"/>
  <c r="J52" i="2"/>
  <c r="J53" i="2"/>
  <c r="J54" i="2"/>
  <c r="J55" i="2"/>
  <c r="J56" i="2"/>
  <c r="J57" i="2"/>
  <c r="J58" i="2"/>
  <c r="J59" i="2"/>
  <c r="J61" i="2"/>
  <c r="J62" i="2"/>
  <c r="J63" i="2"/>
  <c r="J64" i="2"/>
  <c r="J65" i="2"/>
  <c r="J66" i="2"/>
  <c r="J67" i="2"/>
  <c r="J68" i="2"/>
  <c r="J69" i="2"/>
  <c r="J70" i="2"/>
  <c r="J71" i="2"/>
  <c r="J72" i="2"/>
  <c r="J73" i="2"/>
  <c r="J74" i="2"/>
  <c r="J75" i="2"/>
  <c r="J78" i="2"/>
  <c r="J79" i="2"/>
  <c r="J80" i="2"/>
  <c r="J81" i="2"/>
  <c r="J85" i="2"/>
  <c r="J86" i="2"/>
  <c r="J87" i="2"/>
  <c r="J88" i="2"/>
  <c r="J89" i="2"/>
  <c r="J90" i="2"/>
  <c r="J91" i="2"/>
  <c r="J92" i="2"/>
  <c r="J94"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6" i="2"/>
  <c r="J127" i="2"/>
  <c r="J128" i="2"/>
  <c r="J129" i="2"/>
  <c r="J130" i="2"/>
  <c r="J131" i="2"/>
  <c r="J132" i="2"/>
  <c r="J133" i="2"/>
  <c r="J134" i="2"/>
  <c r="J135" i="2"/>
  <c r="J136" i="2"/>
  <c r="J137" i="2"/>
  <c r="J138" i="2"/>
  <c r="J139" i="2"/>
  <c r="J140" i="2"/>
  <c r="J141" i="2"/>
  <c r="J142" i="2"/>
  <c r="J143" i="2"/>
  <c r="J144" i="2"/>
  <c r="J145" i="2"/>
  <c r="J146" i="2"/>
  <c r="J148" i="2"/>
  <c r="J149" i="2"/>
  <c r="J155" i="2"/>
  <c r="J156" i="2"/>
  <c r="J163" i="2"/>
  <c r="J164" i="2"/>
  <c r="J165" i="2"/>
  <c r="J168" i="2"/>
  <c r="J169" i="2"/>
  <c r="J170" i="2"/>
  <c r="J171" i="2"/>
  <c r="J173" i="2"/>
  <c r="J174" i="2"/>
  <c r="J175" i="2"/>
  <c r="J176" i="2"/>
  <c r="J177" i="2"/>
  <c r="J178" i="2"/>
  <c r="J179" i="2"/>
  <c r="J181" i="2"/>
  <c r="J182" i="2"/>
  <c r="J183" i="2"/>
  <c r="J186" i="2"/>
  <c r="J187" i="2"/>
  <c r="J188" i="2"/>
  <c r="J190" i="2"/>
  <c r="J191" i="2"/>
  <c r="J192" i="2"/>
  <c r="J193" i="2"/>
  <c r="J195" i="2"/>
  <c r="J196" i="2"/>
  <c r="J198" i="2"/>
  <c r="J199" i="2"/>
  <c r="J200" i="2"/>
  <c r="J201" i="2"/>
  <c r="J202" i="2"/>
  <c r="J203" i="2"/>
  <c r="J204" i="2"/>
  <c r="J205" i="2"/>
  <c r="J206" i="2"/>
  <c r="J207" i="2"/>
  <c r="J208" i="2"/>
  <c r="J209" i="2"/>
  <c r="J210" i="2"/>
  <c r="J211" i="2"/>
  <c r="J212" i="2"/>
  <c r="J213" i="2"/>
  <c r="J214" i="2"/>
  <c r="J216" i="2"/>
  <c r="J217" i="2"/>
  <c r="J218"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8" i="2"/>
  <c r="J259" i="2"/>
  <c r="J260" i="2"/>
  <c r="J261" i="2"/>
  <c r="J262" i="2"/>
  <c r="J263" i="2"/>
  <c r="J264" i="2"/>
  <c r="J267" i="2"/>
  <c r="J268" i="2"/>
  <c r="J269" i="2"/>
  <c r="J270" i="2"/>
  <c r="J271" i="2"/>
  <c r="J272" i="2"/>
  <c r="J273" i="2"/>
  <c r="J274" i="2"/>
  <c r="J275" i="2"/>
  <c r="J276" i="2"/>
  <c r="J277" i="2"/>
  <c r="J279" i="2"/>
  <c r="J280" i="2"/>
  <c r="J281" i="2"/>
  <c r="J282" i="2"/>
  <c r="J283" i="2"/>
  <c r="J284" i="2"/>
  <c r="J285" i="2"/>
  <c r="J286" i="2"/>
  <c r="J287" i="2"/>
  <c r="J290" i="2"/>
  <c r="J293" i="2"/>
  <c r="J294" i="2"/>
  <c r="J296" i="2"/>
  <c r="J297" i="2"/>
  <c r="J298" i="2"/>
  <c r="J301" i="2"/>
  <c r="J302" i="2"/>
  <c r="J304" i="2"/>
  <c r="J305" i="2"/>
  <c r="J306" i="2"/>
  <c r="J307" i="2"/>
  <c r="J308" i="2"/>
  <c r="J309" i="2"/>
  <c r="J310" i="2"/>
  <c r="J311" i="2"/>
  <c r="J313" i="2"/>
  <c r="J315" i="2"/>
  <c r="J316" i="2"/>
  <c r="J317" i="2"/>
  <c r="J318" i="2"/>
  <c r="J319" i="2"/>
  <c r="J320" i="2"/>
  <c r="J321" i="2"/>
  <c r="J322" i="2"/>
  <c r="J324" i="2"/>
  <c r="J325" i="2"/>
  <c r="J326" i="2"/>
  <c r="J327" i="2"/>
  <c r="J329" i="2"/>
  <c r="J331" i="2"/>
  <c r="J335" i="2"/>
  <c r="J336" i="2"/>
  <c r="J340" i="2"/>
  <c r="J341" i="2"/>
  <c r="J343" i="2"/>
  <c r="J344" i="2"/>
  <c r="J345" i="2"/>
  <c r="J346" i="2"/>
  <c r="J347" i="2"/>
  <c r="J348" i="2"/>
  <c r="J350" i="2"/>
  <c r="J351" i="2"/>
  <c r="J352" i="2"/>
  <c r="J353" i="2"/>
  <c r="J354" i="2"/>
  <c r="J357" i="2"/>
  <c r="J358" i="2"/>
  <c r="J359" i="2"/>
  <c r="J360" i="2"/>
  <c r="J362" i="2"/>
  <c r="J363" i="2"/>
  <c r="J367" i="2"/>
  <c r="J369" i="2"/>
  <c r="J370" i="2"/>
  <c r="J372" i="2"/>
  <c r="J373" i="2"/>
  <c r="J374" i="2"/>
  <c r="J375" i="2"/>
  <c r="J376" i="2"/>
  <c r="J377" i="2"/>
  <c r="J378" i="2"/>
  <c r="J8" i="6"/>
  <c r="J132" i="6" s="1"/>
  <c r="D95" i="1" s="1"/>
  <c r="AD52" i="6"/>
  <c r="AD132" i="6" s="1"/>
  <c r="D100" i="1" s="1"/>
  <c r="Z132" i="6"/>
  <c r="Z47" i="6"/>
  <c r="Z8" i="6"/>
  <c r="D99" i="1"/>
  <c r="N51" i="2"/>
  <c r="N48" i="2"/>
  <c r="N49" i="2"/>
  <c r="N50" i="2"/>
  <c r="N47" i="2"/>
  <c r="N46"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7" i="2"/>
  <c r="N8" i="2"/>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54" i="5" s="1"/>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55" i="5"/>
  <c r="B51" i="5"/>
  <c r="B52" i="5"/>
  <c r="B53" i="5"/>
  <c r="B49" i="5"/>
  <c r="B10" i="5"/>
  <c r="CK50" i="5"/>
  <c r="CK51" i="5"/>
  <c r="CK52" i="5"/>
  <c r="CK53" i="5"/>
  <c r="CK12" i="5"/>
  <c r="CK13" i="5"/>
  <c r="CK14" i="5"/>
  <c r="CK15" i="5"/>
  <c r="CK16" i="5"/>
  <c r="CK17" i="5"/>
  <c r="CK18" i="5"/>
  <c r="CK19" i="5"/>
  <c r="CK20" i="5"/>
  <c r="CK21" i="5"/>
  <c r="CK22" i="5"/>
  <c r="CK23" i="5"/>
  <c r="CK24" i="5"/>
  <c r="CK25" i="5"/>
  <c r="CK26" i="5"/>
  <c r="CK27" i="5"/>
  <c r="CK28" i="5"/>
  <c r="CK29" i="5"/>
  <c r="CK30" i="5"/>
  <c r="CK31" i="5"/>
  <c r="CK32" i="5"/>
  <c r="CK33" i="5"/>
  <c r="CK34" i="5"/>
  <c r="CK35" i="5"/>
  <c r="CK36" i="5"/>
  <c r="CK37" i="5"/>
  <c r="CK38" i="5"/>
  <c r="CK39" i="5"/>
  <c r="CK40" i="5"/>
  <c r="CK41" i="5"/>
  <c r="CK42" i="5"/>
  <c r="CK43" i="5"/>
  <c r="CK44" i="5"/>
  <c r="CK45" i="5"/>
  <c r="CK46" i="5"/>
  <c r="CK47" i="5"/>
  <c r="CK48" i="5"/>
  <c r="CK11" i="5"/>
  <c r="BP368" i="5"/>
  <c r="E118" i="5"/>
  <c r="BQ288" i="5"/>
  <c r="BQ331" i="5"/>
  <c r="BQ165" i="5"/>
  <c r="BQ166" i="5"/>
  <c r="BQ167" i="5"/>
  <c r="BQ168" i="5"/>
  <c r="BQ169" i="5"/>
  <c r="BQ170" i="5"/>
  <c r="BQ171" i="5"/>
  <c r="BQ163" i="5"/>
  <c r="BQ75" i="5"/>
  <c r="D82" i="1"/>
  <c r="AM49" i="5"/>
  <c r="AN49" i="5"/>
  <c r="AO47" i="5"/>
  <c r="AO42" i="5"/>
  <c r="AO38" i="5"/>
  <c r="W49" i="5"/>
  <c r="X49" i="5"/>
  <c r="D92" i="1"/>
  <c r="D91" i="1"/>
  <c r="D90" i="1"/>
  <c r="D88" i="1"/>
  <c r="BZ49" i="5"/>
  <c r="BZ10" i="5"/>
  <c r="CD49" i="5"/>
  <c r="CD10" i="5"/>
  <c r="CD368" i="5" s="1"/>
  <c r="BZ368" i="5"/>
  <c r="BV368" i="5"/>
  <c r="D89" i="1" s="1"/>
  <c r="BV10" i="5"/>
  <c r="BR10" i="5"/>
  <c r="BJ49" i="5"/>
  <c r="BJ10" i="5"/>
  <c r="BJ368" i="5" s="1"/>
  <c r="D86" i="1" s="1"/>
  <c r="BF10" i="5"/>
  <c r="BF368" i="5"/>
  <c r="D85" i="1"/>
  <c r="D84" i="1"/>
  <c r="BB49" i="5"/>
  <c r="BB10" i="5"/>
  <c r="BB368" i="5"/>
  <c r="AX49" i="5"/>
  <c r="AX10" i="5"/>
  <c r="AX368" i="5"/>
  <c r="D83" i="1" s="1"/>
  <c r="AL49" i="5"/>
  <c r="AL10" i="5"/>
  <c r="AL368" i="5" s="1"/>
  <c r="D80" i="1" s="1"/>
  <c r="AH49" i="5"/>
  <c r="AH10" i="5"/>
  <c r="AH368" i="5"/>
  <c r="D79" i="1" s="1"/>
  <c r="D78" i="1"/>
  <c r="AD10" i="5"/>
  <c r="R49" i="5"/>
  <c r="R368" i="5" s="1"/>
  <c r="D75" i="1" s="1"/>
  <c r="R10" i="5"/>
  <c r="J49" i="5"/>
  <c r="J10" i="5"/>
  <c r="J368" i="5" s="1"/>
  <c r="D73" i="1" s="1"/>
  <c r="N49" i="5"/>
  <c r="N10" i="5"/>
  <c r="Z49" i="5"/>
  <c r="Z10" i="5"/>
  <c r="F49" i="5"/>
  <c r="F10" i="5"/>
  <c r="F368" i="5" s="1"/>
  <c r="D72" i="1" s="1"/>
  <c r="V49" i="5"/>
  <c r="V10" i="5"/>
  <c r="AP49" i="5"/>
  <c r="AP368" i="5" s="1"/>
  <c r="D81" i="1" s="1"/>
  <c r="AP10" i="5"/>
  <c r="AT49" i="5"/>
  <c r="AT10" i="5"/>
  <c r="D93" i="1" l="1"/>
  <c r="R46" i="2"/>
  <c r="B8" i="6"/>
  <c r="R7" i="2" s="1"/>
  <c r="U47" i="6"/>
  <c r="CK49" i="5"/>
  <c r="BR368" i="5"/>
  <c r="BN368" i="5"/>
  <c r="Z368" i="5"/>
  <c r="D77" i="1" s="1"/>
  <c r="V368" i="5"/>
  <c r="D76" i="1" s="1"/>
  <c r="AT368" i="5"/>
  <c r="N368" i="5"/>
  <c r="D74" i="1" s="1"/>
  <c r="E333" i="4"/>
  <c r="E328" i="4"/>
  <c r="E329" i="4"/>
  <c r="E330" i="4"/>
  <c r="E332" i="4"/>
  <c r="E323" i="4"/>
  <c r="E324" i="4"/>
  <c r="E325" i="4"/>
  <c r="E326" i="4"/>
  <c r="E314" i="4"/>
  <c r="E315" i="4"/>
  <c r="E317" i="4"/>
  <c r="E318" i="4"/>
  <c r="E319" i="4"/>
  <c r="E320" i="4"/>
  <c r="E307" i="4"/>
  <c r="E310" i="4"/>
  <c r="E311" i="4"/>
  <c r="E312" i="4"/>
  <c r="E293" i="4"/>
  <c r="E294" i="4"/>
  <c r="E295" i="4"/>
  <c r="E297" i="4"/>
  <c r="E300" i="4"/>
  <c r="E301" i="4"/>
  <c r="E289" i="4"/>
  <c r="E290" i="4"/>
  <c r="E291" i="4"/>
  <c r="E267" i="4"/>
  <c r="E268" i="4"/>
  <c r="E269" i="4"/>
  <c r="E272" i="4"/>
  <c r="E273" i="4"/>
  <c r="E276" i="4"/>
  <c r="E277" i="4"/>
  <c r="E278" i="4"/>
  <c r="E279" i="4"/>
  <c r="E280" i="4"/>
  <c r="E281" i="4"/>
  <c r="E282" i="4"/>
  <c r="E283" i="4"/>
  <c r="E284" i="4"/>
  <c r="E285" i="4"/>
  <c r="E287" i="4"/>
  <c r="E262" i="4"/>
  <c r="E263" i="4"/>
  <c r="E264" i="4"/>
  <c r="E265" i="4"/>
  <c r="E266" i="4"/>
  <c r="E246" i="4"/>
  <c r="E247" i="4"/>
  <c r="E248" i="4"/>
  <c r="E249" i="4"/>
  <c r="E250" i="4"/>
  <c r="E251" i="4"/>
  <c r="E252" i="4"/>
  <c r="E253" i="4"/>
  <c r="E241" i="4"/>
  <c r="E242" i="4"/>
  <c r="E243" i="4"/>
  <c r="E244" i="4"/>
  <c r="E245" i="4"/>
  <c r="E237" i="4"/>
  <c r="E238" i="4"/>
  <c r="E239" i="4"/>
  <c r="E240" i="4"/>
  <c r="E221" i="4"/>
  <c r="E222" i="4"/>
  <c r="E223" i="4"/>
  <c r="E224" i="4"/>
  <c r="E213" i="4"/>
  <c r="E214" i="4"/>
  <c r="E215" i="4"/>
  <c r="E216" i="4"/>
  <c r="E217" i="4"/>
  <c r="E218" i="4"/>
  <c r="E219" i="4"/>
  <c r="E220" i="4"/>
  <c r="E204" i="4"/>
  <c r="E205" i="4"/>
  <c r="E206" i="4"/>
  <c r="E207" i="4"/>
  <c r="E208" i="4"/>
  <c r="E188" i="4"/>
  <c r="E164" i="4"/>
  <c r="E145" i="4"/>
  <c r="E146" i="4"/>
  <c r="E135" i="4"/>
  <c r="E136" i="4"/>
  <c r="E137" i="4"/>
  <c r="E131" i="4"/>
  <c r="E132" i="4"/>
  <c r="E133" i="4"/>
  <c r="E120" i="4"/>
  <c r="E121" i="4"/>
  <c r="E122" i="4"/>
  <c r="E123" i="4"/>
  <c r="E124" i="4"/>
  <c r="E125" i="4"/>
  <c r="E126" i="4"/>
  <c r="E127" i="4"/>
  <c r="E128" i="4"/>
  <c r="E129" i="4"/>
  <c r="E130" i="4"/>
  <c r="E119" i="4"/>
  <c r="E113" i="4"/>
  <c r="E114" i="4"/>
  <c r="E115" i="4"/>
  <c r="E116" i="4"/>
  <c r="E117" i="4"/>
  <c r="E103" i="4"/>
  <c r="E104" i="4"/>
  <c r="E105" i="4"/>
  <c r="E106" i="4"/>
  <c r="E107" i="4"/>
  <c r="E108" i="4"/>
  <c r="E109" i="4"/>
  <c r="E110" i="4"/>
  <c r="E111" i="4"/>
  <c r="E112" i="4"/>
  <c r="E91" i="4"/>
  <c r="E83" i="4"/>
  <c r="E84" i="4"/>
  <c r="E80" i="4"/>
  <c r="E73" i="4"/>
  <c r="E67" i="4"/>
  <c r="E68" i="4"/>
  <c r="E64" i="4"/>
  <c r="E65" i="4"/>
  <c r="E181" i="4"/>
  <c r="E182" i="4"/>
  <c r="E183" i="4"/>
  <c r="E184" i="4"/>
  <c r="E185" i="4"/>
  <c r="E186" i="4"/>
  <c r="E187" i="4"/>
  <c r="E190" i="4"/>
  <c r="D87" i="1" l="1"/>
  <c r="B368" i="5"/>
  <c r="N380" i="2" s="1"/>
  <c r="R380" i="2"/>
  <c r="R51" i="2"/>
  <c r="D71" i="1"/>
  <c r="C54" i="4"/>
  <c r="D54" i="4"/>
  <c r="C55" i="4"/>
  <c r="D55" i="4"/>
  <c r="C56" i="4"/>
  <c r="D56" i="4"/>
  <c r="C57" i="4"/>
  <c r="D57" i="4"/>
  <c r="C58" i="4"/>
  <c r="D58" i="4"/>
  <c r="C59" i="4"/>
  <c r="D59" i="4"/>
  <c r="C60" i="4"/>
  <c r="D60" i="4"/>
  <c r="C61" i="4"/>
  <c r="D61" i="4"/>
  <c r="C62" i="4"/>
  <c r="D62" i="4"/>
  <c r="C63" i="4"/>
  <c r="D63" i="4"/>
  <c r="C64" i="4"/>
  <c r="D64" i="4"/>
  <c r="C65" i="4"/>
  <c r="D65" i="4"/>
  <c r="C66" i="4"/>
  <c r="D66" i="4"/>
  <c r="C67" i="4"/>
  <c r="D67" i="4"/>
  <c r="C68" i="4"/>
  <c r="D68" i="4"/>
  <c r="C69" i="4"/>
  <c r="D69" i="4"/>
  <c r="C70" i="4"/>
  <c r="D70" i="4"/>
  <c r="C71" i="4"/>
  <c r="D71" i="4"/>
  <c r="C72" i="4"/>
  <c r="D72" i="4"/>
  <c r="C73" i="4"/>
  <c r="D73" i="4"/>
  <c r="C74" i="4"/>
  <c r="D74" i="4"/>
  <c r="C75" i="4"/>
  <c r="D75" i="4"/>
  <c r="C76" i="4"/>
  <c r="D76" i="4"/>
  <c r="C77" i="4"/>
  <c r="D77" i="4"/>
  <c r="C78" i="4"/>
  <c r="D78" i="4"/>
  <c r="C79" i="4"/>
  <c r="D79" i="4"/>
  <c r="C80" i="4"/>
  <c r="D80" i="4"/>
  <c r="C81" i="4"/>
  <c r="D81" i="4"/>
  <c r="C82" i="4"/>
  <c r="D82" i="4"/>
  <c r="C83" i="4"/>
  <c r="D83" i="4"/>
  <c r="C84" i="4"/>
  <c r="D84" i="4"/>
  <c r="C85" i="4"/>
  <c r="D85" i="4"/>
  <c r="C86" i="4"/>
  <c r="D86" i="4"/>
  <c r="C87" i="4"/>
  <c r="D87" i="4"/>
  <c r="C88" i="4"/>
  <c r="D88" i="4"/>
  <c r="C89" i="4"/>
  <c r="D89" i="4"/>
  <c r="C90" i="4"/>
  <c r="D90" i="4"/>
  <c r="C91" i="4"/>
  <c r="D91" i="4"/>
  <c r="C92" i="4"/>
  <c r="D92" i="4"/>
  <c r="C93" i="4"/>
  <c r="D93" i="4"/>
  <c r="C94" i="4"/>
  <c r="D94" i="4"/>
  <c r="C95" i="4"/>
  <c r="D95" i="4"/>
  <c r="C96" i="4"/>
  <c r="D96" i="4"/>
  <c r="C97" i="4"/>
  <c r="D97" i="4"/>
  <c r="C98" i="4"/>
  <c r="D98" i="4"/>
  <c r="C99" i="4"/>
  <c r="D99" i="4"/>
  <c r="C100" i="4"/>
  <c r="D100" i="4"/>
  <c r="C101" i="4"/>
  <c r="D101" i="4"/>
  <c r="C102" i="4"/>
  <c r="D102" i="4"/>
  <c r="C103" i="4"/>
  <c r="D103" i="4"/>
  <c r="C104" i="4"/>
  <c r="D104" i="4"/>
  <c r="C105" i="4"/>
  <c r="D105" i="4"/>
  <c r="C106" i="4"/>
  <c r="D106" i="4"/>
  <c r="C107" i="4"/>
  <c r="D107" i="4"/>
  <c r="C108" i="4"/>
  <c r="D108" i="4"/>
  <c r="C109" i="4"/>
  <c r="D109" i="4"/>
  <c r="C110" i="4"/>
  <c r="D110" i="4"/>
  <c r="C111" i="4"/>
  <c r="D111" i="4"/>
  <c r="C112" i="4"/>
  <c r="D112" i="4"/>
  <c r="C113" i="4"/>
  <c r="D113" i="4"/>
  <c r="C114" i="4"/>
  <c r="D114" i="4"/>
  <c r="C115" i="4"/>
  <c r="D115" i="4"/>
  <c r="C116" i="4"/>
  <c r="D116" i="4"/>
  <c r="C117" i="4"/>
  <c r="D117" i="4"/>
  <c r="C118" i="4"/>
  <c r="D118" i="4"/>
  <c r="C119" i="4"/>
  <c r="D119" i="4"/>
  <c r="C120" i="4"/>
  <c r="D120" i="4"/>
  <c r="C121" i="4"/>
  <c r="D121" i="4"/>
  <c r="C122" i="4"/>
  <c r="D122" i="4"/>
  <c r="C123" i="4"/>
  <c r="D123" i="4"/>
  <c r="C124" i="4"/>
  <c r="D124" i="4"/>
  <c r="C125" i="4"/>
  <c r="D125" i="4"/>
  <c r="C126" i="4"/>
  <c r="D126" i="4"/>
  <c r="C127" i="4"/>
  <c r="D127" i="4"/>
  <c r="C128" i="4"/>
  <c r="D128" i="4"/>
  <c r="C129" i="4"/>
  <c r="D129" i="4"/>
  <c r="C130" i="4"/>
  <c r="D130" i="4"/>
  <c r="C131" i="4"/>
  <c r="D131" i="4"/>
  <c r="C132" i="4"/>
  <c r="D132" i="4"/>
  <c r="C133" i="4"/>
  <c r="D133" i="4"/>
  <c r="C134" i="4"/>
  <c r="D134" i="4"/>
  <c r="C135" i="4"/>
  <c r="D135" i="4"/>
  <c r="C136" i="4"/>
  <c r="D136" i="4"/>
  <c r="C137" i="4"/>
  <c r="D137" i="4"/>
  <c r="C138" i="4"/>
  <c r="D138" i="4"/>
  <c r="C139" i="4"/>
  <c r="D139" i="4"/>
  <c r="C140" i="4"/>
  <c r="D140" i="4"/>
  <c r="C141" i="4"/>
  <c r="D141" i="4"/>
  <c r="C142" i="4"/>
  <c r="D142" i="4"/>
  <c r="C143" i="4"/>
  <c r="D143" i="4"/>
  <c r="C144" i="4"/>
  <c r="D144" i="4"/>
  <c r="C145" i="4"/>
  <c r="D145" i="4"/>
  <c r="C146" i="4"/>
  <c r="D146" i="4"/>
  <c r="C147" i="4"/>
  <c r="D147" i="4"/>
  <c r="C148" i="4"/>
  <c r="D148" i="4"/>
  <c r="C149" i="4"/>
  <c r="D149" i="4"/>
  <c r="C150" i="4"/>
  <c r="D150" i="4"/>
  <c r="C151" i="4"/>
  <c r="D151" i="4"/>
  <c r="C152" i="4"/>
  <c r="D152" i="4"/>
  <c r="C153" i="4"/>
  <c r="D153" i="4"/>
  <c r="C154" i="4"/>
  <c r="D154" i="4"/>
  <c r="C155" i="4"/>
  <c r="D155" i="4"/>
  <c r="C156" i="4"/>
  <c r="D156" i="4"/>
  <c r="C157" i="4"/>
  <c r="D157" i="4"/>
  <c r="C158" i="4"/>
  <c r="D158" i="4"/>
  <c r="C159" i="4"/>
  <c r="D159" i="4"/>
  <c r="C160" i="4"/>
  <c r="D160" i="4"/>
  <c r="C161" i="4"/>
  <c r="D161" i="4"/>
  <c r="C162" i="4"/>
  <c r="D162" i="4"/>
  <c r="C163" i="4"/>
  <c r="D163" i="4"/>
  <c r="C164" i="4"/>
  <c r="D164" i="4"/>
  <c r="C165" i="4"/>
  <c r="D165" i="4"/>
  <c r="C166" i="4"/>
  <c r="D166" i="4"/>
  <c r="C167" i="4"/>
  <c r="D167" i="4"/>
  <c r="C168" i="4"/>
  <c r="D168" i="4"/>
  <c r="C169" i="4"/>
  <c r="D169" i="4"/>
  <c r="C170" i="4"/>
  <c r="D170" i="4"/>
  <c r="C171" i="4"/>
  <c r="D171" i="4"/>
  <c r="C172" i="4"/>
  <c r="D172" i="4"/>
  <c r="C173" i="4"/>
  <c r="D173" i="4"/>
  <c r="C174" i="4"/>
  <c r="D174" i="4"/>
  <c r="C175" i="4"/>
  <c r="D175" i="4"/>
  <c r="C176" i="4"/>
  <c r="D176" i="4"/>
  <c r="C177" i="4"/>
  <c r="D177" i="4"/>
  <c r="C178" i="4"/>
  <c r="D178" i="4"/>
  <c r="C179" i="4"/>
  <c r="D179" i="4"/>
  <c r="C180" i="4"/>
  <c r="D180" i="4"/>
  <c r="C181" i="4"/>
  <c r="D181" i="4"/>
  <c r="C182" i="4"/>
  <c r="D182" i="4"/>
  <c r="C183" i="4"/>
  <c r="D183" i="4"/>
  <c r="C184" i="4"/>
  <c r="D184" i="4"/>
  <c r="C185" i="4"/>
  <c r="D185" i="4"/>
  <c r="C186" i="4"/>
  <c r="D186" i="4"/>
  <c r="C187" i="4"/>
  <c r="D187" i="4"/>
  <c r="C188" i="4"/>
  <c r="D188" i="4"/>
  <c r="C189" i="4"/>
  <c r="D189" i="4"/>
  <c r="C190" i="4"/>
  <c r="D190" i="4"/>
  <c r="C191" i="4"/>
  <c r="D191" i="4"/>
  <c r="C192" i="4"/>
  <c r="D192" i="4"/>
  <c r="C193" i="4"/>
  <c r="D193" i="4"/>
  <c r="C194" i="4"/>
  <c r="D194" i="4"/>
  <c r="C195" i="4"/>
  <c r="D195" i="4"/>
  <c r="C196" i="4"/>
  <c r="D196" i="4"/>
  <c r="C197" i="4"/>
  <c r="D197" i="4"/>
  <c r="C198" i="4"/>
  <c r="D198" i="4"/>
  <c r="C199" i="4"/>
  <c r="D199" i="4"/>
  <c r="C200" i="4"/>
  <c r="D200" i="4"/>
  <c r="C201" i="4"/>
  <c r="D201" i="4"/>
  <c r="C202" i="4"/>
  <c r="D202" i="4"/>
  <c r="C203" i="4"/>
  <c r="D203" i="4"/>
  <c r="C204" i="4"/>
  <c r="D204" i="4"/>
  <c r="C205" i="4"/>
  <c r="D205" i="4"/>
  <c r="C206" i="4"/>
  <c r="D206" i="4"/>
  <c r="C207" i="4"/>
  <c r="D207" i="4"/>
  <c r="C208" i="4"/>
  <c r="D208" i="4"/>
  <c r="C209" i="4"/>
  <c r="D209" i="4"/>
  <c r="C210" i="4"/>
  <c r="D210" i="4"/>
  <c r="C211" i="4"/>
  <c r="D211" i="4"/>
  <c r="C212" i="4"/>
  <c r="D212" i="4"/>
  <c r="C213" i="4"/>
  <c r="D213" i="4"/>
  <c r="C214" i="4"/>
  <c r="D214" i="4"/>
  <c r="C215" i="4"/>
  <c r="D215" i="4"/>
  <c r="C216" i="4"/>
  <c r="D216" i="4"/>
  <c r="C217" i="4"/>
  <c r="D217" i="4"/>
  <c r="C218" i="4"/>
  <c r="D218" i="4"/>
  <c r="C219" i="4"/>
  <c r="D219" i="4"/>
  <c r="C220" i="4"/>
  <c r="D220" i="4"/>
  <c r="C221" i="4"/>
  <c r="D221" i="4"/>
  <c r="C222" i="4"/>
  <c r="D222" i="4"/>
  <c r="C223" i="4"/>
  <c r="D223" i="4"/>
  <c r="C224" i="4"/>
  <c r="D224" i="4"/>
  <c r="C225" i="4"/>
  <c r="D225" i="4"/>
  <c r="C226" i="4"/>
  <c r="D226" i="4"/>
  <c r="C227" i="4"/>
  <c r="D227" i="4"/>
  <c r="C228" i="4"/>
  <c r="D228" i="4"/>
  <c r="C229" i="4"/>
  <c r="D229" i="4"/>
  <c r="C230" i="4"/>
  <c r="D230" i="4"/>
  <c r="C231" i="4"/>
  <c r="D231" i="4"/>
  <c r="C232" i="4"/>
  <c r="D232" i="4"/>
  <c r="C233" i="4"/>
  <c r="D233" i="4"/>
  <c r="C234" i="4"/>
  <c r="D234" i="4"/>
  <c r="C235" i="4"/>
  <c r="D235" i="4"/>
  <c r="C236" i="4"/>
  <c r="D236" i="4"/>
  <c r="C237" i="4"/>
  <c r="D237" i="4"/>
  <c r="C238" i="4"/>
  <c r="D238" i="4"/>
  <c r="C239" i="4"/>
  <c r="D239" i="4"/>
  <c r="C240" i="4"/>
  <c r="D240" i="4"/>
  <c r="C241" i="4"/>
  <c r="D241" i="4"/>
  <c r="C242" i="4"/>
  <c r="D242" i="4"/>
  <c r="C243" i="4"/>
  <c r="D243" i="4"/>
  <c r="C244" i="4"/>
  <c r="D244" i="4"/>
  <c r="C245" i="4"/>
  <c r="D245" i="4"/>
  <c r="C246" i="4"/>
  <c r="D246" i="4"/>
  <c r="C247" i="4"/>
  <c r="D247" i="4"/>
  <c r="C248" i="4"/>
  <c r="D248" i="4"/>
  <c r="C249" i="4"/>
  <c r="D249" i="4"/>
  <c r="C250" i="4"/>
  <c r="D250" i="4"/>
  <c r="C251" i="4"/>
  <c r="D251" i="4"/>
  <c r="C252" i="4"/>
  <c r="D252" i="4"/>
  <c r="C253" i="4"/>
  <c r="D253" i="4"/>
  <c r="C254" i="4"/>
  <c r="D254" i="4"/>
  <c r="C255" i="4"/>
  <c r="D255" i="4"/>
  <c r="C256" i="4"/>
  <c r="D256" i="4"/>
  <c r="C257" i="4"/>
  <c r="D257" i="4"/>
  <c r="C258" i="4"/>
  <c r="D258" i="4"/>
  <c r="C259" i="4"/>
  <c r="D259" i="4"/>
  <c r="C260" i="4"/>
  <c r="D260" i="4"/>
  <c r="C261" i="4"/>
  <c r="D261" i="4"/>
  <c r="C262" i="4"/>
  <c r="D262" i="4"/>
  <c r="C263" i="4"/>
  <c r="D263" i="4"/>
  <c r="C264" i="4"/>
  <c r="D264" i="4"/>
  <c r="C265" i="4"/>
  <c r="D265" i="4"/>
  <c r="C266" i="4"/>
  <c r="D266" i="4"/>
  <c r="C267" i="4"/>
  <c r="D267" i="4"/>
  <c r="C268" i="4"/>
  <c r="D268" i="4"/>
  <c r="C269" i="4"/>
  <c r="D269" i="4"/>
  <c r="C270" i="4"/>
  <c r="D270" i="4"/>
  <c r="C271" i="4"/>
  <c r="D271" i="4"/>
  <c r="C272" i="4"/>
  <c r="D272" i="4"/>
  <c r="C273" i="4"/>
  <c r="D273" i="4"/>
  <c r="C274" i="4"/>
  <c r="D274" i="4"/>
  <c r="C275" i="4"/>
  <c r="D275" i="4"/>
  <c r="C276" i="4"/>
  <c r="D276" i="4"/>
  <c r="C277" i="4"/>
  <c r="D277" i="4"/>
  <c r="C278" i="4"/>
  <c r="D278" i="4"/>
  <c r="C279" i="4"/>
  <c r="D279" i="4"/>
  <c r="C280" i="4"/>
  <c r="D280" i="4"/>
  <c r="C281" i="4"/>
  <c r="D281" i="4"/>
  <c r="C282" i="4"/>
  <c r="D282" i="4"/>
  <c r="C283" i="4"/>
  <c r="D283" i="4"/>
  <c r="C284" i="4"/>
  <c r="D284" i="4"/>
  <c r="C285" i="4"/>
  <c r="D285" i="4"/>
  <c r="C286" i="4"/>
  <c r="D286" i="4"/>
  <c r="C287" i="4"/>
  <c r="D287" i="4"/>
  <c r="C288" i="4"/>
  <c r="D288" i="4"/>
  <c r="C289" i="4"/>
  <c r="D289" i="4"/>
  <c r="C290" i="4"/>
  <c r="D290" i="4"/>
  <c r="C291" i="4"/>
  <c r="D291" i="4"/>
  <c r="C292" i="4"/>
  <c r="D292" i="4"/>
  <c r="C293" i="4"/>
  <c r="D293" i="4"/>
  <c r="C294" i="4"/>
  <c r="D294" i="4"/>
  <c r="C295" i="4"/>
  <c r="D295" i="4"/>
  <c r="C296" i="4"/>
  <c r="D296" i="4"/>
  <c r="C297" i="4"/>
  <c r="D297" i="4"/>
  <c r="C298" i="4"/>
  <c r="D298" i="4"/>
  <c r="C299" i="4"/>
  <c r="D299" i="4"/>
  <c r="C300" i="4"/>
  <c r="D300" i="4"/>
  <c r="C301" i="4"/>
  <c r="D301" i="4"/>
  <c r="C302" i="4"/>
  <c r="D302" i="4"/>
  <c r="C303" i="4"/>
  <c r="D303" i="4"/>
  <c r="C304" i="4"/>
  <c r="D304" i="4"/>
  <c r="C305" i="4"/>
  <c r="D305" i="4"/>
  <c r="C306" i="4"/>
  <c r="D306" i="4"/>
  <c r="C307" i="4"/>
  <c r="D307" i="4"/>
  <c r="C308" i="4"/>
  <c r="D308" i="4"/>
  <c r="C309" i="4"/>
  <c r="D309" i="4"/>
  <c r="C310" i="4"/>
  <c r="D310" i="4"/>
  <c r="C311" i="4"/>
  <c r="D311" i="4"/>
  <c r="C312" i="4"/>
  <c r="D312" i="4"/>
  <c r="C313" i="4"/>
  <c r="D313" i="4"/>
  <c r="C314" i="4"/>
  <c r="D314" i="4"/>
  <c r="C315" i="4"/>
  <c r="D315" i="4"/>
  <c r="C316" i="4"/>
  <c r="D316" i="4"/>
  <c r="C317" i="4"/>
  <c r="D317" i="4"/>
  <c r="C318" i="4"/>
  <c r="D318" i="4"/>
  <c r="C319" i="4"/>
  <c r="D319" i="4"/>
  <c r="C320" i="4"/>
  <c r="D320" i="4"/>
  <c r="C321" i="4"/>
  <c r="D321" i="4"/>
  <c r="C322" i="4"/>
  <c r="D322" i="4"/>
  <c r="C323" i="4"/>
  <c r="D323" i="4"/>
  <c r="C324" i="4"/>
  <c r="D324" i="4"/>
  <c r="C325" i="4"/>
  <c r="D325" i="4"/>
  <c r="C326" i="4"/>
  <c r="D326" i="4"/>
  <c r="C327" i="4"/>
  <c r="D327" i="4"/>
  <c r="C328" i="4"/>
  <c r="D328" i="4"/>
  <c r="C329" i="4"/>
  <c r="D329" i="4"/>
  <c r="C330" i="4"/>
  <c r="D330" i="4"/>
  <c r="C331" i="4"/>
  <c r="D331" i="4"/>
  <c r="C332" i="4"/>
  <c r="D332" i="4"/>
  <c r="C333" i="4"/>
  <c r="D333" i="4"/>
  <c r="C334" i="4"/>
  <c r="D334" i="4"/>
  <c r="C335" i="4"/>
  <c r="D335" i="4"/>
  <c r="C336" i="4"/>
  <c r="D336" i="4"/>
  <c r="C337" i="4"/>
  <c r="D337" i="4"/>
  <c r="C338" i="4"/>
  <c r="D338" i="4"/>
  <c r="C339" i="4"/>
  <c r="D339" i="4"/>
  <c r="C340" i="4"/>
  <c r="D340" i="4"/>
  <c r="C341" i="4"/>
  <c r="D341" i="4"/>
  <c r="C342" i="4"/>
  <c r="D342" i="4"/>
  <c r="C343" i="4"/>
  <c r="D343" i="4"/>
  <c r="C344" i="4"/>
  <c r="D344" i="4"/>
  <c r="C345" i="4"/>
  <c r="D345" i="4"/>
  <c r="C346" i="4"/>
  <c r="D346" i="4"/>
  <c r="C347" i="4"/>
  <c r="D347" i="4"/>
  <c r="C348" i="4"/>
  <c r="D348" i="4"/>
  <c r="D53" i="4"/>
  <c r="D349" i="4"/>
  <c r="C350" i="4"/>
  <c r="B350" i="4"/>
  <c r="C349" i="4"/>
  <c r="B349"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52" i="4" s="1"/>
  <c r="B286" i="4"/>
  <c r="B287" i="4"/>
  <c r="B288" i="4"/>
  <c r="B289" i="4"/>
  <c r="B290" i="4"/>
  <c r="B291" i="4"/>
  <c r="B292" i="4"/>
  <c r="B293" i="4"/>
  <c r="B294" i="4"/>
  <c r="B295" i="4"/>
  <c r="B296" i="4"/>
  <c r="B297" i="4"/>
  <c r="B298" i="4"/>
  <c r="B299" i="4"/>
  <c r="B300" i="4"/>
  <c r="B301" i="4"/>
  <c r="B302" i="4"/>
  <c r="B303" i="4"/>
  <c r="B304" i="4"/>
  <c r="B305" i="4"/>
  <c r="B306" i="4"/>
  <c r="B307" i="4"/>
  <c r="B308" i="4"/>
  <c r="B309" i="4"/>
  <c r="B310" i="4"/>
  <c r="B311" i="4"/>
  <c r="B312" i="4"/>
  <c r="B313" i="4"/>
  <c r="B314" i="4"/>
  <c r="B315" i="4"/>
  <c r="B316" i="4"/>
  <c r="B317" i="4"/>
  <c r="B318" i="4"/>
  <c r="B319" i="4"/>
  <c r="B320" i="4"/>
  <c r="B321" i="4"/>
  <c r="B322" i="4"/>
  <c r="B323" i="4"/>
  <c r="B324" i="4"/>
  <c r="B325" i="4"/>
  <c r="B326" i="4"/>
  <c r="B327" i="4"/>
  <c r="B328" i="4"/>
  <c r="B329" i="4"/>
  <c r="B330" i="4"/>
  <c r="B331" i="4"/>
  <c r="B332" i="4"/>
  <c r="B333" i="4"/>
  <c r="B334" i="4"/>
  <c r="B335" i="4"/>
  <c r="B336" i="4"/>
  <c r="B337" i="4"/>
  <c r="B338" i="4"/>
  <c r="B339" i="4"/>
  <c r="B340" i="4"/>
  <c r="B341" i="4"/>
  <c r="B342" i="4"/>
  <c r="B343" i="4"/>
  <c r="B344" i="4"/>
  <c r="B345" i="4"/>
  <c r="B346" i="4"/>
  <c r="B347" i="4"/>
  <c r="B348" i="4"/>
  <c r="C53" i="4"/>
  <c r="B53" i="4"/>
  <c r="B49" i="4"/>
  <c r="C49" i="4"/>
  <c r="D49" i="4"/>
  <c r="B50" i="4"/>
  <c r="B47" i="4" s="1"/>
  <c r="C50" i="4"/>
  <c r="D50" i="4"/>
  <c r="B51" i="4"/>
  <c r="C51" i="4"/>
  <c r="D51" i="4"/>
  <c r="C48" i="4"/>
  <c r="D48" i="4"/>
  <c r="B48" i="4"/>
  <c r="B10" i="4"/>
  <c r="C10" i="4"/>
  <c r="D10" i="4"/>
  <c r="B11" i="4"/>
  <c r="C11" i="4"/>
  <c r="D11" i="4"/>
  <c r="B12" i="4"/>
  <c r="C12" i="4"/>
  <c r="D12" i="4"/>
  <c r="B13" i="4"/>
  <c r="C13" i="4"/>
  <c r="D13" i="4"/>
  <c r="B14" i="4"/>
  <c r="C14" i="4"/>
  <c r="D14" i="4"/>
  <c r="B15" i="4"/>
  <c r="C15" i="4"/>
  <c r="D15" i="4"/>
  <c r="B16" i="4"/>
  <c r="C16" i="4"/>
  <c r="D16" i="4"/>
  <c r="B17" i="4"/>
  <c r="C17" i="4"/>
  <c r="D17" i="4"/>
  <c r="B18" i="4"/>
  <c r="C18" i="4"/>
  <c r="D18" i="4"/>
  <c r="B19" i="4"/>
  <c r="C19" i="4"/>
  <c r="D19" i="4"/>
  <c r="B20" i="4"/>
  <c r="C20" i="4"/>
  <c r="D20" i="4"/>
  <c r="B21" i="4"/>
  <c r="C21" i="4"/>
  <c r="D21" i="4"/>
  <c r="B22" i="4"/>
  <c r="C22" i="4"/>
  <c r="D22" i="4"/>
  <c r="B23" i="4"/>
  <c r="C23" i="4"/>
  <c r="D23" i="4"/>
  <c r="B24" i="4"/>
  <c r="C24" i="4"/>
  <c r="D24" i="4"/>
  <c r="B25" i="4"/>
  <c r="C25" i="4"/>
  <c r="D25" i="4"/>
  <c r="B26" i="4"/>
  <c r="C26" i="4"/>
  <c r="D26" i="4"/>
  <c r="B27" i="4"/>
  <c r="C27" i="4"/>
  <c r="D27" i="4"/>
  <c r="B28" i="4"/>
  <c r="C28" i="4"/>
  <c r="D28" i="4"/>
  <c r="B29" i="4"/>
  <c r="C29" i="4"/>
  <c r="D29" i="4"/>
  <c r="B30" i="4"/>
  <c r="C30" i="4"/>
  <c r="D30" i="4"/>
  <c r="B31" i="4"/>
  <c r="C31" i="4"/>
  <c r="D31" i="4"/>
  <c r="B32" i="4"/>
  <c r="C32" i="4"/>
  <c r="D32" i="4"/>
  <c r="B33" i="4"/>
  <c r="C33" i="4"/>
  <c r="D33" i="4"/>
  <c r="B34" i="4"/>
  <c r="C34" i="4"/>
  <c r="D34" i="4"/>
  <c r="B35" i="4"/>
  <c r="C35" i="4"/>
  <c r="D35" i="4"/>
  <c r="B36" i="4"/>
  <c r="C36" i="4"/>
  <c r="D36" i="4"/>
  <c r="B37" i="4"/>
  <c r="C37" i="4"/>
  <c r="D37" i="4"/>
  <c r="B38" i="4"/>
  <c r="C38" i="4"/>
  <c r="D38" i="4"/>
  <c r="B39" i="4"/>
  <c r="C39" i="4"/>
  <c r="D39" i="4"/>
  <c r="B40" i="4"/>
  <c r="C40" i="4"/>
  <c r="D40" i="4"/>
  <c r="B41" i="4"/>
  <c r="C41" i="4"/>
  <c r="D41" i="4"/>
  <c r="B42" i="4"/>
  <c r="C42" i="4"/>
  <c r="D42" i="4"/>
  <c r="B43" i="4"/>
  <c r="C43" i="4"/>
  <c r="D43" i="4"/>
  <c r="B44" i="4"/>
  <c r="C44" i="4"/>
  <c r="D44" i="4"/>
  <c r="B45" i="4"/>
  <c r="C45" i="4"/>
  <c r="D45" i="4"/>
  <c r="B46" i="4"/>
  <c r="C46" i="4"/>
  <c r="D46" i="4"/>
  <c r="C9" i="4"/>
  <c r="D9" i="4"/>
  <c r="B9" i="4"/>
  <c r="HQ52" i="4"/>
  <c r="HQ301" i="4"/>
  <c r="HP52" i="4" l="1"/>
  <c r="HO52" i="4"/>
  <c r="HN52" i="4"/>
  <c r="HN350" i="4" s="1"/>
  <c r="HP47" i="4"/>
  <c r="HO47" i="4"/>
  <c r="HP8" i="4"/>
  <c r="HO8" i="4"/>
  <c r="HM52" i="4"/>
  <c r="HM340" i="4"/>
  <c r="HM307" i="4"/>
  <c r="HM147" i="4"/>
  <c r="HM75" i="4"/>
  <c r="HL52" i="4"/>
  <c r="HK52" i="4"/>
  <c r="HJ52" i="4"/>
  <c r="HJ350" i="4" s="1"/>
  <c r="HL47" i="4"/>
  <c r="HK47" i="4"/>
  <c r="HL8" i="4"/>
  <c r="HK8" i="4"/>
  <c r="HU280" i="4"/>
  <c r="HU281" i="4"/>
  <c r="HU283" i="4"/>
  <c r="HU312" i="4"/>
  <c r="HU311" i="4"/>
  <c r="HU337" i="4"/>
  <c r="HU279" i="4"/>
  <c r="HU269" i="4"/>
  <c r="HU260" i="4"/>
  <c r="HU263" i="4"/>
  <c r="HU266" i="4"/>
  <c r="HU267" i="4"/>
  <c r="HU261" i="4"/>
  <c r="HU235" i="4"/>
  <c r="HU232" i="4"/>
  <c r="HU233" i="4"/>
  <c r="HU231" i="4"/>
  <c r="HU226" i="4"/>
  <c r="HU171" i="4"/>
  <c r="HU163" i="4"/>
  <c r="HU153" i="4"/>
  <c r="HU91" i="4"/>
  <c r="HS47" i="4"/>
  <c r="HU8" i="4"/>
  <c r="HU11" i="4"/>
  <c r="HT52" i="4"/>
  <c r="HU52" i="4" s="1"/>
  <c r="HS52" i="4"/>
  <c r="HR52" i="4"/>
  <c r="HR350" i="4" s="1"/>
  <c r="HT47" i="4"/>
  <c r="HT8" i="4"/>
  <c r="HS8" i="4"/>
  <c r="HI337" i="4"/>
  <c r="HI314" i="4"/>
  <c r="HI203" i="4"/>
  <c r="HI102" i="4"/>
  <c r="HH52" i="4"/>
  <c r="HG52" i="4"/>
  <c r="HF52" i="4"/>
  <c r="HF350" i="4" s="1"/>
  <c r="HH47" i="4"/>
  <c r="HG47" i="4"/>
  <c r="HH8" i="4"/>
  <c r="HG8" i="4"/>
  <c r="F65" i="1"/>
  <c r="E65" i="1"/>
  <c r="HE47" i="4"/>
  <c r="HE48" i="4"/>
  <c r="HD52" i="4"/>
  <c r="HC52" i="4"/>
  <c r="HB52" i="4"/>
  <c r="HB350" i="4" s="1"/>
  <c r="HD47" i="4"/>
  <c r="HC47" i="4"/>
  <c r="HD8" i="4"/>
  <c r="HC8" i="4"/>
  <c r="F64" i="1"/>
  <c r="E64" i="1"/>
  <c r="HA46" i="4"/>
  <c r="HA48" i="4"/>
  <c r="HA42" i="4"/>
  <c r="GY47" i="4"/>
  <c r="HA47" i="4" s="1"/>
  <c r="HA13" i="4"/>
  <c r="GZ52" i="4"/>
  <c r="GY52" i="4"/>
  <c r="GX52" i="4"/>
  <c r="GX350" i="4" s="1"/>
  <c r="GZ47" i="4"/>
  <c r="GZ8" i="4"/>
  <c r="GY8" i="4"/>
  <c r="F70" i="1"/>
  <c r="E70" i="1"/>
  <c r="HY350" i="4"/>
  <c r="HY52" i="4"/>
  <c r="HY262" i="4"/>
  <c r="HX52" i="4"/>
  <c r="HX350" i="4" s="1"/>
  <c r="HW52" i="4"/>
  <c r="HW350" i="4" s="1"/>
  <c r="HV52" i="4"/>
  <c r="HV350" i="4" s="1"/>
  <c r="HX47" i="4"/>
  <c r="HX8" i="4"/>
  <c r="HW8" i="4"/>
  <c r="GS209" i="4"/>
  <c r="GS208" i="4"/>
  <c r="GS191" i="4"/>
  <c r="GS65" i="4"/>
  <c r="GK350" i="4"/>
  <c r="GK52" i="4"/>
  <c r="GK61" i="4"/>
  <c r="FU350" i="4"/>
  <c r="FU52" i="4"/>
  <c r="FU337" i="4"/>
  <c r="GG350" i="4"/>
  <c r="GG8" i="4"/>
  <c r="GG31" i="4"/>
  <c r="GC350" i="4"/>
  <c r="GC52" i="4"/>
  <c r="GC203" i="4"/>
  <c r="FY350" i="4"/>
  <c r="FY47" i="4"/>
  <c r="FY48" i="4"/>
  <c r="GO350" i="4"/>
  <c r="GO52" i="4"/>
  <c r="GO147" i="4"/>
  <c r="FM9" i="4"/>
  <c r="FM10" i="4"/>
  <c r="EW102" i="4"/>
  <c r="EW85" i="4"/>
  <c r="EW47" i="4"/>
  <c r="EW48" i="4"/>
  <c r="EW40" i="4"/>
  <c r="EW13" i="4"/>
  <c r="FA31" i="4"/>
  <c r="FE46" i="4"/>
  <c r="DY277" i="4"/>
  <c r="DQ48" i="4"/>
  <c r="DQ47" i="4"/>
  <c r="DM37" i="4"/>
  <c r="DM39" i="4"/>
  <c r="DM43" i="4"/>
  <c r="DM31" i="4"/>
  <c r="DM32" i="4"/>
  <c r="HP350" i="4" l="1"/>
  <c r="F68" i="1" s="1"/>
  <c r="HO350" i="4"/>
  <c r="E68" i="1" s="1"/>
  <c r="HL350" i="4"/>
  <c r="F67" i="1" s="1"/>
  <c r="HK350" i="4"/>
  <c r="E67" i="1" s="1"/>
  <c r="HT350" i="4"/>
  <c r="F69" i="1" s="1"/>
  <c r="HS350" i="4"/>
  <c r="E69" i="1" s="1"/>
  <c r="HH350" i="4"/>
  <c r="F66" i="1" s="1"/>
  <c r="HG350" i="4"/>
  <c r="E66" i="1" s="1"/>
  <c r="G65" i="1"/>
  <c r="HC350" i="4"/>
  <c r="HD350" i="4"/>
  <c r="G64" i="1"/>
  <c r="HA8" i="4"/>
  <c r="GZ350" i="4"/>
  <c r="GY350" i="4"/>
  <c r="G70" i="1"/>
  <c r="BU82" i="4"/>
  <c r="BQ84" i="4"/>
  <c r="BQ83" i="4"/>
  <c r="BI48" i="4"/>
  <c r="BM48" i="4"/>
  <c r="HQ350" i="4" l="1"/>
  <c r="G68" i="1"/>
  <c r="G67" i="1"/>
  <c r="HM350" i="4"/>
  <c r="G66" i="1"/>
  <c r="HU350" i="4"/>
  <c r="G69" i="1"/>
  <c r="HI350" i="4"/>
  <c r="HE350" i="4"/>
  <c r="HA350" i="4"/>
  <c r="Q9" i="4"/>
  <c r="I8" i="4"/>
  <c r="I24" i="4"/>
  <c r="CG62" i="4"/>
  <c r="CG50" i="4"/>
  <c r="CD350" i="4"/>
  <c r="D33" i="1"/>
  <c r="GP350" i="4"/>
  <c r="D62" i="1" s="1"/>
  <c r="CX350" i="4"/>
  <c r="CX8" i="4"/>
  <c r="D38" i="1"/>
  <c r="AX52" i="4"/>
  <c r="AX350" i="4" s="1"/>
  <c r="D25" i="1" s="1"/>
  <c r="D18" i="1"/>
  <c r="D19" i="1"/>
  <c r="D20" i="1"/>
  <c r="D21" i="1"/>
  <c r="D22" i="1"/>
  <c r="D23" i="1"/>
  <c r="D24" i="1"/>
  <c r="D14" i="1"/>
  <c r="D15" i="1"/>
  <c r="D16" i="1"/>
  <c r="D34" i="1"/>
  <c r="D35" i="1"/>
  <c r="D37" i="1"/>
  <c r="CT350" i="4"/>
  <c r="CT47" i="4"/>
  <c r="CT8" i="4"/>
  <c r="BZ52" i="4"/>
  <c r="BZ47" i="4" l="1"/>
  <c r="BZ350" i="4" s="1"/>
  <c r="K149" i="2"/>
  <c r="K146" i="2"/>
  <c r="K108" i="2" l="1"/>
  <c r="L108" i="2"/>
  <c r="K103" i="2"/>
  <c r="L103" i="2"/>
  <c r="K101" i="2"/>
  <c r="L101" i="2"/>
  <c r="K98" i="2"/>
  <c r="L98" i="2"/>
  <c r="K94" i="2"/>
  <c r="L94" i="2"/>
  <c r="K90" i="2"/>
  <c r="L90" i="2"/>
  <c r="K91" i="2"/>
  <c r="L91" i="2"/>
  <c r="K85" i="2"/>
  <c r="L85" i="2"/>
  <c r="K80" i="2"/>
  <c r="K75" i="2"/>
  <c r="L75" i="2"/>
  <c r="L73" i="2"/>
  <c r="K73" i="2"/>
  <c r="L57" i="2"/>
  <c r="L58" i="2"/>
  <c r="L59" i="2"/>
  <c r="K57" i="2"/>
  <c r="K58" i="2"/>
  <c r="K59" i="2"/>
  <c r="L55" i="2"/>
  <c r="K55" i="2"/>
  <c r="BZ8" i="4"/>
  <c r="D32" i="1"/>
  <c r="CP47" i="4"/>
  <c r="CP8" i="4"/>
  <c r="CP350" i="4" s="1"/>
  <c r="D36" i="1" s="1"/>
  <c r="BJ47" i="4"/>
  <c r="BJ350" i="4" s="1"/>
  <c r="BV350" i="4"/>
  <c r="D31" i="1" s="1"/>
  <c r="BV8" i="4"/>
  <c r="R8" i="4"/>
  <c r="R350" i="4" s="1"/>
  <c r="D17" i="1" s="1"/>
  <c r="J51" i="2" l="1"/>
  <c r="D28" i="1"/>
  <c r="GT52" i="4"/>
  <c r="GT350" i="4" s="1"/>
  <c r="D63" i="1" s="1"/>
  <c r="GV52" i="4"/>
  <c r="GU52" i="4"/>
  <c r="GV47" i="4"/>
  <c r="GV8" i="4"/>
  <c r="GU8" i="4"/>
  <c r="BB8" i="4"/>
  <c r="BB350" i="4" s="1"/>
  <c r="J379" i="2"/>
  <c r="J48" i="2"/>
  <c r="J49" i="2"/>
  <c r="J50" i="2"/>
  <c r="J47" i="2"/>
  <c r="J9" i="2"/>
  <c r="J10" i="2"/>
  <c r="J11"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8" i="2"/>
  <c r="J46" i="2"/>
  <c r="J12" i="2"/>
  <c r="F380" i="2"/>
  <c r="F48" i="2"/>
  <c r="F49" i="2"/>
  <c r="F50" i="2"/>
  <c r="F47"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8" i="2"/>
  <c r="V46" i="3"/>
  <c r="V52" i="3" s="1"/>
  <c r="V7" i="3"/>
  <c r="U9" i="3"/>
  <c r="U10" i="3"/>
  <c r="U11" i="3"/>
  <c r="U13" i="3"/>
  <c r="U14" i="3"/>
  <c r="U15" i="3"/>
  <c r="U16" i="3"/>
  <c r="U17" i="3"/>
  <c r="U18" i="3"/>
  <c r="U19" i="3"/>
  <c r="U20" i="3"/>
  <c r="U21" i="3"/>
  <c r="U22" i="3"/>
  <c r="U23" i="3"/>
  <c r="U24" i="3"/>
  <c r="U25" i="3"/>
  <c r="U26" i="3"/>
  <c r="U27" i="3"/>
  <c r="U28" i="3"/>
  <c r="U29" i="3"/>
  <c r="U30" i="3"/>
  <c r="U31" i="3"/>
  <c r="U32" i="3"/>
  <c r="U33" i="3"/>
  <c r="U34" i="3"/>
  <c r="U35" i="3"/>
  <c r="U36" i="3"/>
  <c r="U37" i="3"/>
  <c r="U38" i="3"/>
  <c r="U40" i="3"/>
  <c r="U41" i="3"/>
  <c r="U42" i="3"/>
  <c r="U43" i="3"/>
  <c r="U44" i="3"/>
  <c r="U45" i="3"/>
  <c r="D26" i="1" l="1"/>
  <c r="D13" i="1" s="1"/>
  <c r="J380" i="2"/>
  <c r="B380" i="2" s="1"/>
  <c r="GU350" i="4"/>
  <c r="E63" i="1" s="1"/>
  <c r="GV350" i="4"/>
  <c r="F63" i="1" s="1"/>
  <c r="B8" i="4"/>
  <c r="J7" i="2" s="1"/>
  <c r="R7" i="3"/>
  <c r="R52" i="3" s="1"/>
  <c r="D11" i="1" s="1"/>
  <c r="R46" i="3"/>
  <c r="N52" i="3"/>
  <c r="N46" i="3"/>
  <c r="D10" i="1"/>
  <c r="J52" i="3"/>
  <c r="J46" i="3"/>
  <c r="Y39" i="3"/>
  <c r="Y40" i="3"/>
  <c r="Y41" i="3"/>
  <c r="Y42" i="3"/>
  <c r="Y43" i="3"/>
  <c r="Y44" i="3"/>
  <c r="Y45" i="3"/>
  <c r="Y30" i="3"/>
  <c r="Y31" i="3"/>
  <c r="Y32" i="3"/>
  <c r="Y33" i="3"/>
  <c r="Y34" i="3"/>
  <c r="Y27" i="3"/>
  <c r="Y28" i="3"/>
  <c r="Y29" i="3"/>
  <c r="Y36" i="3"/>
  <c r="Y37" i="3"/>
  <c r="Y23" i="3"/>
  <c r="Y24" i="3"/>
  <c r="Y25" i="3"/>
  <c r="Y26" i="3"/>
  <c r="Y12" i="3"/>
  <c r="Y13" i="3"/>
  <c r="Y14" i="3"/>
  <c r="Y15" i="3"/>
  <c r="Y16" i="3"/>
  <c r="Y17" i="3"/>
  <c r="Y18" i="3"/>
  <c r="Y19" i="3"/>
  <c r="Y20" i="3"/>
  <c r="D12" i="1"/>
  <c r="D9" i="1"/>
  <c r="D8" i="1"/>
  <c r="F52" i="3"/>
  <c r="F46" i="3"/>
  <c r="B9" i="3"/>
  <c r="B10" i="3"/>
  <c r="B11" i="3"/>
  <c r="B15" i="3"/>
  <c r="B16" i="3"/>
  <c r="B17" i="3"/>
  <c r="B18" i="3"/>
  <c r="B19" i="3"/>
  <c r="B20" i="3"/>
  <c r="B21" i="3"/>
  <c r="B22" i="3"/>
  <c r="B23" i="3"/>
  <c r="B24" i="3"/>
  <c r="B25" i="3"/>
  <c r="B26" i="3"/>
  <c r="B27" i="3"/>
  <c r="B28" i="3"/>
  <c r="B29" i="3"/>
  <c r="B30" i="3"/>
  <c r="B31" i="3"/>
  <c r="B32" i="3"/>
  <c r="B33" i="3"/>
  <c r="B34" i="3"/>
  <c r="B35" i="3"/>
  <c r="B36" i="3"/>
  <c r="B37" i="3"/>
  <c r="B38" i="3"/>
  <c r="B41" i="3"/>
  <c r="B42" i="3"/>
  <c r="B43" i="3"/>
  <c r="B44" i="3"/>
  <c r="B45" i="3"/>
  <c r="B8" i="2"/>
  <c r="B379"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6"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349" i="2"/>
  <c r="B350" i="2"/>
  <c r="B351" i="2"/>
  <c r="B352" i="2"/>
  <c r="B353" i="2"/>
  <c r="B354" i="2"/>
  <c r="B355" i="2"/>
  <c r="B356" i="2"/>
  <c r="B357" i="2"/>
  <c r="B358" i="2"/>
  <c r="B359" i="2"/>
  <c r="B360" i="2"/>
  <c r="B361" i="2"/>
  <c r="B362" i="2"/>
  <c r="B363" i="2"/>
  <c r="B364" i="2"/>
  <c r="B365" i="2"/>
  <c r="B366" i="2"/>
  <c r="B367" i="2"/>
  <c r="B368" i="2"/>
  <c r="B369" i="2"/>
  <c r="B370" i="2"/>
  <c r="B371" i="2"/>
  <c r="B372" i="2"/>
  <c r="B373" i="2"/>
  <c r="B374" i="2"/>
  <c r="B375" i="2"/>
  <c r="B376" i="2"/>
  <c r="B377" i="2"/>
  <c r="B378" i="2"/>
  <c r="B52" i="2"/>
  <c r="B51" i="2"/>
  <c r="B48" i="2"/>
  <c r="B49" i="2"/>
  <c r="B50" i="2"/>
  <c r="B47"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52" i="3" l="1"/>
  <c r="D7" i="1"/>
  <c r="D118" i="1" s="1"/>
  <c r="B7" i="3"/>
  <c r="F7" i="2" s="1"/>
  <c r="B7" i="2" s="1"/>
  <c r="B46" i="3"/>
  <c r="F46" i="2" s="1"/>
  <c r="B46" i="2" s="1"/>
  <c r="Y21" i="3"/>
  <c r="X7" i="3"/>
  <c r="S132" i="6"/>
  <c r="T379" i="2"/>
  <c r="S379" i="2"/>
  <c r="Q130" i="6"/>
  <c r="I130" i="6"/>
  <c r="S378" i="2"/>
  <c r="Q129" i="6"/>
  <c r="T377" i="2"/>
  <c r="S377" i="2"/>
  <c r="T253" i="2"/>
  <c r="AG126" i="6"/>
  <c r="Q126" i="6"/>
  <c r="T373" i="2"/>
  <c r="S373" i="2"/>
  <c r="S360" i="2"/>
  <c r="T347" i="2"/>
  <c r="S338" i="2"/>
  <c r="T340" i="2"/>
  <c r="T318" i="2"/>
  <c r="T306" i="2"/>
  <c r="S304" i="2"/>
  <c r="T297" i="2"/>
  <c r="S297" i="2"/>
  <c r="T281" i="2"/>
  <c r="S281" i="2"/>
  <c r="Y108" i="6"/>
  <c r="Y107" i="6"/>
  <c r="T266" i="2"/>
  <c r="S266" i="2"/>
  <c r="Y106" i="6"/>
  <c r="Y105" i="6"/>
  <c r="Y104" i="6"/>
  <c r="T263" i="2"/>
  <c r="S263" i="2"/>
  <c r="Y103" i="6"/>
  <c r="T262" i="2"/>
  <c r="Y102" i="6"/>
  <c r="T261" i="2"/>
  <c r="S261" i="2"/>
  <c r="Y101" i="6"/>
  <c r="Y100" i="6"/>
  <c r="Y99" i="6"/>
  <c r="T258" i="2"/>
  <c r="S258" i="2"/>
  <c r="Y98" i="6"/>
  <c r="S257" i="2"/>
  <c r="Y97" i="6"/>
  <c r="S256" i="2"/>
  <c r="T268" i="2"/>
  <c r="S268" i="2"/>
  <c r="T250" i="2"/>
  <c r="S240" i="2"/>
  <c r="Q91" i="6"/>
  <c r="T232" i="2"/>
  <c r="Q89" i="6"/>
  <c r="T227" i="2"/>
  <c r="S227" i="2"/>
  <c r="Q88" i="6"/>
  <c r="Q87" i="6"/>
  <c r="Q86" i="6"/>
  <c r="S223" i="2"/>
  <c r="Q85" i="6"/>
  <c r="T222" i="2"/>
  <c r="S210" i="2"/>
  <c r="M82" i="6"/>
  <c r="S198" i="2"/>
  <c r="U198" i="2" s="1"/>
  <c r="S187" i="2"/>
  <c r="T175" i="2"/>
  <c r="S148" i="2"/>
  <c r="T139" i="2"/>
  <c r="T119" i="2"/>
  <c r="AS68" i="6"/>
  <c r="S109" i="2"/>
  <c r="AG60" i="6"/>
  <c r="S89" i="2"/>
  <c r="T79" i="2"/>
  <c r="BA57" i="6"/>
  <c r="AK57" i="6"/>
  <c r="Q57" i="6"/>
  <c r="T86" i="2"/>
  <c r="S86" i="2"/>
  <c r="S74" i="2"/>
  <c r="CR52" i="6"/>
  <c r="CQ52" i="6"/>
  <c r="CN52" i="6"/>
  <c r="CM52" i="6"/>
  <c r="CJ52" i="6"/>
  <c r="CI52" i="6"/>
  <c r="CF52" i="6"/>
  <c r="CE52" i="6"/>
  <c r="CB52" i="6"/>
  <c r="CA52" i="6"/>
  <c r="BX52" i="6"/>
  <c r="BW52" i="6"/>
  <c r="BT52" i="6"/>
  <c r="BS52" i="6"/>
  <c r="BP52" i="6"/>
  <c r="BO52" i="6"/>
  <c r="BL52" i="6"/>
  <c r="BK52" i="6"/>
  <c r="BH52" i="6"/>
  <c r="BG52" i="6"/>
  <c r="BD52" i="6"/>
  <c r="BC52" i="6"/>
  <c r="AZ52" i="6"/>
  <c r="AY52" i="6"/>
  <c r="AV52" i="6"/>
  <c r="AU52" i="6"/>
  <c r="AR52" i="6"/>
  <c r="AQ52" i="6"/>
  <c r="AN52" i="6"/>
  <c r="AM52" i="6"/>
  <c r="AJ52" i="6"/>
  <c r="AK52" i="6" s="1"/>
  <c r="AI52" i="6"/>
  <c r="AF52" i="6"/>
  <c r="AG52" i="6" s="1"/>
  <c r="AE52" i="6"/>
  <c r="X52" i="6"/>
  <c r="W52" i="6"/>
  <c r="P52" i="6"/>
  <c r="O52" i="6"/>
  <c r="M52" i="6"/>
  <c r="L52" i="6"/>
  <c r="H52" i="6"/>
  <c r="G52" i="6"/>
  <c r="AW51" i="6"/>
  <c r="Q51" i="6"/>
  <c r="T50" i="2"/>
  <c r="S50" i="2"/>
  <c r="AW50" i="6"/>
  <c r="Q50" i="6"/>
  <c r="T49" i="2"/>
  <c r="S49" i="2"/>
  <c r="AW49" i="6"/>
  <c r="Q49" i="6"/>
  <c r="M49" i="6"/>
  <c r="T48" i="2"/>
  <c r="BA48" i="6"/>
  <c r="AS48" i="6"/>
  <c r="AK48" i="6"/>
  <c r="AC48" i="6"/>
  <c r="Y48" i="6"/>
  <c r="Q48" i="6"/>
  <c r="T47" i="2"/>
  <c r="S47" i="2"/>
  <c r="CR47" i="6"/>
  <c r="CQ47" i="6"/>
  <c r="CN47" i="6"/>
  <c r="CM47" i="6"/>
  <c r="CM132" i="6" s="1"/>
  <c r="E115" i="1" s="1"/>
  <c r="CJ47" i="6"/>
  <c r="CI47" i="6"/>
  <c r="CF47" i="6"/>
  <c r="CG47" i="6" s="1"/>
  <c r="CE47" i="6"/>
  <c r="CB47" i="6"/>
  <c r="CA47" i="6"/>
  <c r="BX47" i="6"/>
  <c r="BW47" i="6"/>
  <c r="BT47" i="6"/>
  <c r="BS47" i="6"/>
  <c r="BP47" i="6"/>
  <c r="BO47" i="6"/>
  <c r="BL47" i="6"/>
  <c r="BK47" i="6"/>
  <c r="BH47" i="6"/>
  <c r="BG47" i="6"/>
  <c r="BD47" i="6"/>
  <c r="BC47" i="6"/>
  <c r="BC132" i="6" s="1"/>
  <c r="AZ47" i="6"/>
  <c r="AY47" i="6"/>
  <c r="AV47" i="6"/>
  <c r="AU47" i="6"/>
  <c r="AR47" i="6"/>
  <c r="AQ47" i="6"/>
  <c r="AN47" i="6"/>
  <c r="AM47" i="6"/>
  <c r="AJ47" i="6"/>
  <c r="AI47" i="6"/>
  <c r="AF47" i="6"/>
  <c r="AE47" i="6"/>
  <c r="AE132" i="6" s="1"/>
  <c r="AB47" i="6"/>
  <c r="AA47" i="6"/>
  <c r="X47" i="6"/>
  <c r="W47" i="6"/>
  <c r="P47" i="6"/>
  <c r="O47" i="6"/>
  <c r="M47" i="6"/>
  <c r="L47" i="6"/>
  <c r="K47" i="6"/>
  <c r="H47" i="6"/>
  <c r="G47" i="6"/>
  <c r="BM46" i="6"/>
  <c r="BA46" i="6"/>
  <c r="AW46" i="6"/>
  <c r="AK46" i="6"/>
  <c r="AC46" i="6"/>
  <c r="Y46" i="6"/>
  <c r="Q46" i="6"/>
  <c r="S45" i="2"/>
  <c r="BM45" i="6"/>
  <c r="BA45" i="6"/>
  <c r="AW45" i="6"/>
  <c r="AO45" i="6"/>
  <c r="AK45" i="6"/>
  <c r="Q45" i="6"/>
  <c r="M45" i="6"/>
  <c r="T44" i="2"/>
  <c r="BM44" i="6"/>
  <c r="AW44" i="6"/>
  <c r="Y44" i="6"/>
  <c r="Q44" i="6"/>
  <c r="T43" i="2"/>
  <c r="BM43" i="6"/>
  <c r="AW43" i="6"/>
  <c r="Y43" i="6"/>
  <c r="Q43" i="6"/>
  <c r="M43" i="6"/>
  <c r="T42" i="2"/>
  <c r="S42" i="2"/>
  <c r="BM42" i="6"/>
  <c r="BA42" i="6"/>
  <c r="AW42" i="6"/>
  <c r="AK42" i="6"/>
  <c r="AC42" i="6"/>
  <c r="Y42" i="6"/>
  <c r="Q42" i="6"/>
  <c r="T41" i="2"/>
  <c r="S41" i="2"/>
  <c r="BM41" i="6"/>
  <c r="AW41" i="6"/>
  <c r="Q41" i="6"/>
  <c r="M41" i="6"/>
  <c r="T40" i="2"/>
  <c r="S40" i="2"/>
  <c r="BM40" i="6"/>
  <c r="AW40" i="6"/>
  <c r="Y40" i="6"/>
  <c r="Q40" i="6"/>
  <c r="T39" i="2"/>
  <c r="S39" i="2"/>
  <c r="BM39" i="6"/>
  <c r="AW39" i="6"/>
  <c r="Q39" i="6"/>
  <c r="T38" i="2"/>
  <c r="S38" i="2"/>
  <c r="BM38" i="6"/>
  <c r="AW38" i="6"/>
  <c r="AO38" i="6"/>
  <c r="Q38" i="6"/>
  <c r="S37" i="2"/>
  <c r="BM37" i="6"/>
  <c r="AW37" i="6"/>
  <c r="Q37" i="6"/>
  <c r="S36" i="2"/>
  <c r="BM36" i="6"/>
  <c r="AW36" i="6"/>
  <c r="Y36" i="6"/>
  <c r="Q36" i="6"/>
  <c r="S35" i="2"/>
  <c r="BM35" i="6"/>
  <c r="AW35" i="6"/>
  <c r="AO35" i="6"/>
  <c r="Y35" i="6"/>
  <c r="Q35" i="6"/>
  <c r="M35" i="6"/>
  <c r="T34" i="2"/>
  <c r="S34" i="2"/>
  <c r="BM34" i="6"/>
  <c r="BA34" i="6"/>
  <c r="AW34" i="6"/>
  <c r="AK34" i="6"/>
  <c r="Y34" i="6"/>
  <c r="Q34" i="6"/>
  <c r="M34" i="6"/>
  <c r="T33" i="2"/>
  <c r="S33" i="2"/>
  <c r="BM33" i="6"/>
  <c r="AW33" i="6"/>
  <c r="Y33" i="6"/>
  <c r="Q33" i="6"/>
  <c r="T32" i="2"/>
  <c r="S32" i="2"/>
  <c r="BM32" i="6"/>
  <c r="AW32" i="6"/>
  <c r="Q32" i="6"/>
  <c r="T31" i="2"/>
  <c r="S31" i="2"/>
  <c r="BM31" i="6"/>
  <c r="AW31" i="6"/>
  <c r="Q31" i="6"/>
  <c r="M31" i="6"/>
  <c r="T30" i="2"/>
  <c r="BM30" i="6"/>
  <c r="AW30" i="6"/>
  <c r="Y30" i="6"/>
  <c r="Q30" i="6"/>
  <c r="M30" i="6"/>
  <c r="T29" i="2"/>
  <c r="S29" i="2"/>
  <c r="BM29" i="6"/>
  <c r="AW29" i="6"/>
  <c r="Q29" i="6"/>
  <c r="S28" i="2"/>
  <c r="BM28" i="6"/>
  <c r="AW28" i="6"/>
  <c r="Y28" i="6"/>
  <c r="Q28" i="6"/>
  <c r="T27" i="2"/>
  <c r="S27" i="2"/>
  <c r="BM27" i="6"/>
  <c r="AW27" i="6"/>
  <c r="Y27" i="6"/>
  <c r="Q27" i="6"/>
  <c r="T26" i="2"/>
  <c r="S26" i="2"/>
  <c r="BM26" i="6"/>
  <c r="BA26" i="6"/>
  <c r="AW26" i="6"/>
  <c r="AK26" i="6"/>
  <c r="Y26" i="6"/>
  <c r="Q26" i="6"/>
  <c r="T25" i="2"/>
  <c r="S25" i="2"/>
  <c r="BM25" i="6"/>
  <c r="AW25" i="6"/>
  <c r="Y25" i="6"/>
  <c r="Q25" i="6"/>
  <c r="T24" i="2"/>
  <c r="S24" i="2"/>
  <c r="BM24" i="6"/>
  <c r="AW24" i="6"/>
  <c r="AO24" i="6"/>
  <c r="Q24" i="6"/>
  <c r="S23" i="2"/>
  <c r="BM23" i="6"/>
  <c r="AW23" i="6"/>
  <c r="Y23" i="6"/>
  <c r="Q23" i="6"/>
  <c r="M23" i="6"/>
  <c r="T22" i="2"/>
  <c r="S22" i="2"/>
  <c r="BM22" i="6"/>
  <c r="BA22" i="6"/>
  <c r="AW22" i="6"/>
  <c r="AK22" i="6"/>
  <c r="Y22" i="6"/>
  <c r="Q22" i="6"/>
  <c r="M22" i="6"/>
  <c r="T21" i="2"/>
  <c r="S21" i="2"/>
  <c r="BM21" i="6"/>
  <c r="AW21" i="6"/>
  <c r="AC21" i="6"/>
  <c r="Y21" i="6"/>
  <c r="Q21" i="6"/>
  <c r="M21" i="6"/>
  <c r="T20" i="2"/>
  <c r="S20" i="2"/>
  <c r="BM20" i="6"/>
  <c r="AW20" i="6"/>
  <c r="Y20" i="6"/>
  <c r="Q20" i="6"/>
  <c r="S19" i="2"/>
  <c r="BM19" i="6"/>
  <c r="AW19" i="6"/>
  <c r="Y19" i="6"/>
  <c r="Q19" i="6"/>
  <c r="M19" i="6"/>
  <c r="T18" i="2"/>
  <c r="S18" i="2"/>
  <c r="BM18" i="6"/>
  <c r="AW18" i="6"/>
  <c r="AC18" i="6"/>
  <c r="Y18" i="6"/>
  <c r="Q18" i="6"/>
  <c r="T17" i="2"/>
  <c r="S17" i="2"/>
  <c r="BM17" i="6"/>
  <c r="AW17" i="6"/>
  <c r="Q17" i="6"/>
  <c r="M17" i="6"/>
  <c r="T16" i="2"/>
  <c r="S16" i="2"/>
  <c r="BM16" i="6"/>
  <c r="AW16" i="6"/>
  <c r="Q16" i="6"/>
  <c r="T15" i="2"/>
  <c r="S15" i="2"/>
  <c r="BM15" i="6"/>
  <c r="AW15" i="6"/>
  <c r="Y15" i="6"/>
  <c r="Q15" i="6"/>
  <c r="M15" i="6"/>
  <c r="T14" i="2"/>
  <c r="S14" i="2"/>
  <c r="BM14" i="6"/>
  <c r="AW14" i="6"/>
  <c r="AS14" i="6"/>
  <c r="AO14" i="6"/>
  <c r="Q14" i="6"/>
  <c r="M14" i="6"/>
  <c r="T13" i="2"/>
  <c r="S13" i="2"/>
  <c r="BM13" i="6"/>
  <c r="AW13" i="6"/>
  <c r="Q13" i="6"/>
  <c r="T12" i="2"/>
  <c r="S12" i="2"/>
  <c r="BM12" i="6"/>
  <c r="AW12" i="6"/>
  <c r="Q12" i="6"/>
  <c r="S11" i="2"/>
  <c r="BM11" i="6"/>
  <c r="AW11" i="6"/>
  <c r="Y11" i="6"/>
  <c r="Q11" i="6"/>
  <c r="M11" i="6"/>
  <c r="S10" i="2"/>
  <c r="BM10" i="6"/>
  <c r="AW10" i="6"/>
  <c r="AO10" i="6"/>
  <c r="Y10" i="6"/>
  <c r="Q10" i="6"/>
  <c r="M10" i="6"/>
  <c r="T9" i="2"/>
  <c r="S9" i="2"/>
  <c r="BM9" i="6"/>
  <c r="AW9" i="6"/>
  <c r="Y9" i="6"/>
  <c r="Q9" i="6"/>
  <c r="M9" i="6"/>
  <c r="T8" i="2"/>
  <c r="S8" i="2"/>
  <c r="CR8" i="6"/>
  <c r="CQ8" i="6"/>
  <c r="CN8" i="6"/>
  <c r="CM8" i="6"/>
  <c r="CJ8" i="6"/>
  <c r="CI8" i="6"/>
  <c r="CF8" i="6"/>
  <c r="CE8" i="6"/>
  <c r="CB8" i="6"/>
  <c r="CA8" i="6"/>
  <c r="BX8" i="6"/>
  <c r="BW8" i="6"/>
  <c r="BT8" i="6"/>
  <c r="BS8" i="6"/>
  <c r="BP8" i="6"/>
  <c r="BQ8" i="6" s="1"/>
  <c r="BO8" i="6"/>
  <c r="BL8" i="6"/>
  <c r="BK8" i="6"/>
  <c r="BH8" i="6"/>
  <c r="BG8" i="6"/>
  <c r="BD8" i="6"/>
  <c r="BC8" i="6"/>
  <c r="AZ8" i="6"/>
  <c r="AY8" i="6"/>
  <c r="AV8" i="6"/>
  <c r="AU8" i="6"/>
  <c r="AU132" i="6" s="1"/>
  <c r="E104" i="1" s="1"/>
  <c r="AR8" i="6"/>
  <c r="AQ8" i="6"/>
  <c r="AN8" i="6"/>
  <c r="AO8" i="6" s="1"/>
  <c r="AM8" i="6"/>
  <c r="AJ8" i="6"/>
  <c r="AJ132" i="6" s="1"/>
  <c r="F101" i="1" s="1"/>
  <c r="AI8" i="6"/>
  <c r="AI132" i="6" s="1"/>
  <c r="AB8" i="6"/>
  <c r="AA8" i="6"/>
  <c r="X8" i="6"/>
  <c r="W8" i="6"/>
  <c r="P8" i="6"/>
  <c r="O8" i="6"/>
  <c r="L8" i="6"/>
  <c r="K8" i="6"/>
  <c r="K132" i="6" s="1"/>
  <c r="G8" i="6"/>
  <c r="D367" i="5"/>
  <c r="P379" i="2" s="1"/>
  <c r="C367" i="5"/>
  <c r="BQ366" i="5"/>
  <c r="C366" i="5"/>
  <c r="O377" i="2" s="1"/>
  <c r="BQ365" i="5"/>
  <c r="C365" i="5"/>
  <c r="O376" i="2" s="1"/>
  <c r="BQ364" i="5"/>
  <c r="C364" i="5"/>
  <c r="O375" i="2" s="1"/>
  <c r="BQ363" i="5"/>
  <c r="C363" i="5"/>
  <c r="O374" i="2" s="1"/>
  <c r="BQ362" i="5"/>
  <c r="C362" i="5"/>
  <c r="BQ361" i="5"/>
  <c r="C361" i="5"/>
  <c r="O372" i="2" s="1"/>
  <c r="BQ360" i="5"/>
  <c r="D371" i="2"/>
  <c r="C360" i="5"/>
  <c r="O371" i="2" s="1"/>
  <c r="C371" i="2" s="1"/>
  <c r="BQ359" i="5"/>
  <c r="C359" i="5"/>
  <c r="BQ358" i="5"/>
  <c r="C358" i="5"/>
  <c r="O369" i="2" s="1"/>
  <c r="BQ357" i="5"/>
  <c r="C357" i="5"/>
  <c r="O368" i="2" s="1"/>
  <c r="C368" i="2" s="1"/>
  <c r="BQ356" i="5"/>
  <c r="C356" i="5"/>
  <c r="BQ355" i="5"/>
  <c r="C355" i="5"/>
  <c r="O366" i="2" s="1"/>
  <c r="C366" i="2" s="1"/>
  <c r="BQ354" i="5"/>
  <c r="C354" i="5"/>
  <c r="O365" i="2" s="1"/>
  <c r="C365" i="2" s="1"/>
  <c r="BQ353" i="5"/>
  <c r="D364" i="2"/>
  <c r="C353" i="5"/>
  <c r="O364" i="2" s="1"/>
  <c r="C364" i="2" s="1"/>
  <c r="BQ352" i="5"/>
  <c r="C352" i="5"/>
  <c r="O363" i="2" s="1"/>
  <c r="BQ351" i="5"/>
  <c r="C351" i="5"/>
  <c r="BQ350" i="5"/>
  <c r="C350" i="5"/>
  <c r="O361" i="2" s="1"/>
  <c r="C361" i="2" s="1"/>
  <c r="BQ349" i="5"/>
  <c r="C349" i="5"/>
  <c r="O360" i="2" s="1"/>
  <c r="BQ348" i="5"/>
  <c r="C348" i="5"/>
  <c r="O359" i="2" s="1"/>
  <c r="BQ347" i="5"/>
  <c r="C347" i="5"/>
  <c r="O358" i="2" s="1"/>
  <c r="BQ346" i="5"/>
  <c r="C346" i="5"/>
  <c r="BQ345" i="5"/>
  <c r="C345" i="5"/>
  <c r="O356" i="2" s="1"/>
  <c r="C356" i="2" s="1"/>
  <c r="D355" i="2"/>
  <c r="C344" i="5"/>
  <c r="C355" i="2" s="1"/>
  <c r="BQ343" i="5"/>
  <c r="E343" i="5"/>
  <c r="C343" i="5"/>
  <c r="BQ342" i="5"/>
  <c r="C342" i="5"/>
  <c r="O353" i="2" s="1"/>
  <c r="BQ341" i="5"/>
  <c r="C341" i="5"/>
  <c r="E341" i="5" s="1"/>
  <c r="BQ340" i="5"/>
  <c r="C340" i="5"/>
  <c r="O351" i="2" s="1"/>
  <c r="C339" i="5"/>
  <c r="D349" i="2"/>
  <c r="C338" i="5"/>
  <c r="BQ337" i="5"/>
  <c r="E337" i="5"/>
  <c r="C337" i="5"/>
  <c r="BQ336" i="5"/>
  <c r="C336" i="5"/>
  <c r="O346" i="2" s="1"/>
  <c r="BQ335" i="5"/>
  <c r="C335" i="5"/>
  <c r="O345" i="2" s="1"/>
  <c r="BQ334" i="5"/>
  <c r="C334" i="5"/>
  <c r="O344" i="2" s="1"/>
  <c r="BQ333" i="5"/>
  <c r="C333" i="5"/>
  <c r="O343" i="2" s="1"/>
  <c r="BQ332" i="5"/>
  <c r="C332" i="5"/>
  <c r="O342" i="2" s="1"/>
  <c r="C342" i="2" s="1"/>
  <c r="C331" i="5"/>
  <c r="BQ330" i="5"/>
  <c r="E330" i="5"/>
  <c r="C330" i="5"/>
  <c r="BQ329" i="5"/>
  <c r="C329" i="5"/>
  <c r="O339" i="2" s="1"/>
  <c r="C339" i="2" s="1"/>
  <c r="BQ328" i="5"/>
  <c r="C328" i="5"/>
  <c r="O338" i="2" s="1"/>
  <c r="D337" i="2"/>
  <c r="C327" i="5"/>
  <c r="BQ326" i="5"/>
  <c r="C326" i="5"/>
  <c r="O336" i="2" s="1"/>
  <c r="BQ325" i="5"/>
  <c r="C325" i="5"/>
  <c r="O335" i="2" s="1"/>
  <c r="D334" i="2"/>
  <c r="C324" i="5"/>
  <c r="BQ323" i="5"/>
  <c r="D333" i="2"/>
  <c r="C323" i="5"/>
  <c r="O333" i="2" s="1"/>
  <c r="C333" i="2" s="1"/>
  <c r="BQ322" i="5"/>
  <c r="C322" i="5"/>
  <c r="O332" i="2" s="1"/>
  <c r="C332" i="2" s="1"/>
  <c r="BQ321" i="5"/>
  <c r="C321" i="5"/>
  <c r="O331" i="2" s="1"/>
  <c r="BQ320" i="5"/>
  <c r="D330" i="2"/>
  <c r="C320" i="5"/>
  <c r="O330" i="2" s="1"/>
  <c r="C330" i="2" s="1"/>
  <c r="BQ319" i="5"/>
  <c r="C319" i="5"/>
  <c r="O329" i="2" s="1"/>
  <c r="BQ318" i="5"/>
  <c r="C318" i="5"/>
  <c r="BQ317" i="5"/>
  <c r="C317" i="5"/>
  <c r="O327" i="2" s="1"/>
  <c r="BQ316" i="5"/>
  <c r="C316" i="5"/>
  <c r="O326" i="2" s="1"/>
  <c r="BQ315" i="5"/>
  <c r="C315" i="5"/>
  <c r="O325" i="2" s="1"/>
  <c r="BQ314" i="5"/>
  <c r="C314" i="5"/>
  <c r="O324" i="2" s="1"/>
  <c r="BQ313" i="5"/>
  <c r="C313" i="5"/>
  <c r="O323" i="2" s="1"/>
  <c r="C323" i="2" s="1"/>
  <c r="BQ312" i="5"/>
  <c r="C312" i="5"/>
  <c r="BQ311" i="5"/>
  <c r="C311" i="5"/>
  <c r="O321" i="2" s="1"/>
  <c r="BQ310" i="5"/>
  <c r="C310" i="5"/>
  <c r="O320" i="2" s="1"/>
  <c r="BQ309" i="5"/>
  <c r="C309" i="5"/>
  <c r="O319" i="2" s="1"/>
  <c r="BQ308" i="5"/>
  <c r="C308" i="5"/>
  <c r="BQ307" i="5"/>
  <c r="C307" i="5"/>
  <c r="O317" i="2" s="1"/>
  <c r="BQ306" i="5"/>
  <c r="C306" i="5"/>
  <c r="O316" i="2" s="1"/>
  <c r="BQ305" i="5"/>
  <c r="C305" i="5"/>
  <c r="BQ304" i="5"/>
  <c r="D314" i="2"/>
  <c r="C304" i="5"/>
  <c r="BQ303" i="5"/>
  <c r="C303" i="5"/>
  <c r="O313" i="2" s="1"/>
  <c r="BQ302" i="5"/>
  <c r="C302" i="5"/>
  <c r="O312" i="2" s="1"/>
  <c r="C312" i="2" s="1"/>
  <c r="BQ301" i="5"/>
  <c r="C301" i="5"/>
  <c r="BQ300" i="5"/>
  <c r="C300" i="5"/>
  <c r="BQ299" i="5"/>
  <c r="C299" i="5"/>
  <c r="O309" i="2" s="1"/>
  <c r="BQ298" i="5"/>
  <c r="C298" i="5"/>
  <c r="O308" i="2" s="1"/>
  <c r="BQ297" i="5"/>
  <c r="C297" i="5"/>
  <c r="BQ296" i="5"/>
  <c r="C296" i="5"/>
  <c r="BQ295" i="5"/>
  <c r="C295" i="5"/>
  <c r="O304" i="2" s="1"/>
  <c r="BQ294" i="5"/>
  <c r="C294" i="5"/>
  <c r="O303" i="2" s="1"/>
  <c r="C303" i="2" s="1"/>
  <c r="BQ293" i="5"/>
  <c r="C293" i="5"/>
  <c r="BQ292" i="5"/>
  <c r="C292" i="5"/>
  <c r="BQ291" i="5"/>
  <c r="D300" i="2"/>
  <c r="C291" i="5"/>
  <c r="O300" i="2" s="1"/>
  <c r="C300" i="2" s="1"/>
  <c r="BQ290" i="5"/>
  <c r="C290" i="5"/>
  <c r="O299" i="2" s="1"/>
  <c r="C299" i="2" s="1"/>
  <c r="BQ289" i="5"/>
  <c r="C289" i="5"/>
  <c r="C288" i="5"/>
  <c r="O297" i="2" s="1"/>
  <c r="BQ287" i="5"/>
  <c r="C287" i="5"/>
  <c r="O296" i="2" s="1"/>
  <c r="BQ286" i="5"/>
  <c r="D295" i="2"/>
  <c r="C286" i="5"/>
  <c r="O295" i="2" s="1"/>
  <c r="BQ285" i="5"/>
  <c r="C285" i="5"/>
  <c r="BQ284" i="5"/>
  <c r="C284" i="5"/>
  <c r="O293" i="2" s="1"/>
  <c r="BQ283" i="5"/>
  <c r="C283" i="5"/>
  <c r="O292" i="2" s="1"/>
  <c r="C292" i="2" s="1"/>
  <c r="BQ282" i="5"/>
  <c r="C282" i="5"/>
  <c r="O291" i="2" s="1"/>
  <c r="C291" i="2" s="1"/>
  <c r="BQ281" i="5"/>
  <c r="E281" i="5"/>
  <c r="C281" i="5"/>
  <c r="BQ280" i="5"/>
  <c r="C280" i="5"/>
  <c r="O289" i="2" s="1"/>
  <c r="BQ279" i="5"/>
  <c r="C279" i="5"/>
  <c r="O288" i="2" s="1"/>
  <c r="C288" i="2" s="1"/>
  <c r="BQ278" i="5"/>
  <c r="C278" i="5"/>
  <c r="O287" i="2" s="1"/>
  <c r="BQ277" i="5"/>
  <c r="E277" i="5"/>
  <c r="C277" i="5"/>
  <c r="BQ276" i="5"/>
  <c r="C276" i="5"/>
  <c r="O285" i="2" s="1"/>
  <c r="BQ275" i="5"/>
  <c r="C275" i="5"/>
  <c r="O284" i="2" s="1"/>
  <c r="BQ274" i="5"/>
  <c r="C274" i="5"/>
  <c r="BQ273" i="5"/>
  <c r="C273" i="5"/>
  <c r="O281" i="2" s="1"/>
  <c r="BQ272" i="5"/>
  <c r="C272" i="5"/>
  <c r="O280" i="2" s="1"/>
  <c r="BQ271" i="5"/>
  <c r="C271" i="5"/>
  <c r="O279" i="2" s="1"/>
  <c r="BQ270" i="5"/>
  <c r="C270" i="5"/>
  <c r="BQ269" i="5"/>
  <c r="E269" i="5"/>
  <c r="C269" i="5"/>
  <c r="BQ268" i="5"/>
  <c r="C268" i="5"/>
  <c r="O276" i="2" s="1"/>
  <c r="BQ267" i="5"/>
  <c r="C267" i="5"/>
  <c r="O275" i="2" s="1"/>
  <c r="BQ266" i="5"/>
  <c r="C266" i="5"/>
  <c r="O274" i="2" s="1"/>
  <c r="BQ265" i="5"/>
  <c r="E265" i="5"/>
  <c r="C265" i="5"/>
  <c r="BQ264" i="5"/>
  <c r="C264" i="5"/>
  <c r="O272" i="2" s="1"/>
  <c r="BQ263" i="5"/>
  <c r="C263" i="5"/>
  <c r="O271" i="2" s="1"/>
  <c r="BQ262" i="5"/>
  <c r="C262" i="5"/>
  <c r="O270" i="2" s="1"/>
  <c r="BQ261" i="5"/>
  <c r="E261" i="5"/>
  <c r="C261" i="5"/>
  <c r="BQ260" i="5"/>
  <c r="C260" i="5"/>
  <c r="O267" i="2" s="1"/>
  <c r="BQ259" i="5"/>
  <c r="C259" i="5"/>
  <c r="O266" i="2" s="1"/>
  <c r="BQ258" i="5"/>
  <c r="C258" i="5"/>
  <c r="BQ257" i="5"/>
  <c r="E257" i="5"/>
  <c r="C257" i="5"/>
  <c r="BQ256" i="5"/>
  <c r="C256" i="5"/>
  <c r="O263" i="2" s="1"/>
  <c r="BQ255" i="5"/>
  <c r="C255" i="5"/>
  <c r="BQ254" i="5"/>
  <c r="C254" i="5"/>
  <c r="O261" i="2" s="1"/>
  <c r="BQ253" i="5"/>
  <c r="E253" i="5"/>
  <c r="C253" i="5"/>
  <c r="BQ252" i="5"/>
  <c r="C252" i="5"/>
  <c r="O259" i="2" s="1"/>
  <c r="BQ251" i="5"/>
  <c r="C251" i="5"/>
  <c r="O258" i="2" s="1"/>
  <c r="BQ250" i="5"/>
  <c r="C250" i="5"/>
  <c r="BQ249" i="5"/>
  <c r="E249" i="5"/>
  <c r="C249" i="5"/>
  <c r="BQ248" i="5"/>
  <c r="C248" i="5"/>
  <c r="O255" i="2" s="1"/>
  <c r="BQ247" i="5"/>
  <c r="C247" i="5"/>
  <c r="O254" i="2" s="1"/>
  <c r="BQ246" i="5"/>
  <c r="C246" i="5"/>
  <c r="BQ245" i="5"/>
  <c r="E245" i="5"/>
  <c r="C245" i="5"/>
  <c r="BQ244" i="5"/>
  <c r="C244" i="5"/>
  <c r="O251" i="2" s="1"/>
  <c r="BQ243" i="5"/>
  <c r="C243" i="5"/>
  <c r="O250" i="2" s="1"/>
  <c r="BQ242" i="5"/>
  <c r="C242" i="5"/>
  <c r="O249" i="2" s="1"/>
  <c r="BQ241" i="5"/>
  <c r="E241" i="5"/>
  <c r="C241" i="5"/>
  <c r="BQ240" i="5"/>
  <c r="C240" i="5"/>
  <c r="BQ239" i="5"/>
  <c r="C239" i="5"/>
  <c r="O246" i="2" s="1"/>
  <c r="BQ238" i="5"/>
  <c r="C238" i="5"/>
  <c r="BQ237" i="5"/>
  <c r="E237" i="5"/>
  <c r="C237" i="5"/>
  <c r="BQ236" i="5"/>
  <c r="C236" i="5"/>
  <c r="O243" i="2" s="1"/>
  <c r="BQ235" i="5"/>
  <c r="C235" i="5"/>
  <c r="BQ234" i="5"/>
  <c r="C234" i="5"/>
  <c r="O241" i="2" s="1"/>
  <c r="BQ233" i="5"/>
  <c r="E233" i="5"/>
  <c r="C233" i="5"/>
  <c r="BQ232" i="5"/>
  <c r="C232" i="5"/>
  <c r="O239" i="2" s="1"/>
  <c r="BQ231" i="5"/>
  <c r="C231" i="5"/>
  <c r="O238" i="2" s="1"/>
  <c r="BQ230" i="5"/>
  <c r="C230" i="5"/>
  <c r="O237" i="2" s="1"/>
  <c r="BQ229" i="5"/>
  <c r="E229" i="5"/>
  <c r="C229" i="5"/>
  <c r="BQ228" i="5"/>
  <c r="C228" i="5"/>
  <c r="O235" i="2" s="1"/>
  <c r="BQ227" i="5"/>
  <c r="C227" i="5"/>
  <c r="BQ226" i="5"/>
  <c r="C226" i="5"/>
  <c r="O232" i="2" s="1"/>
  <c r="C225" i="5"/>
  <c r="O231" i="2" s="1"/>
  <c r="C224" i="5"/>
  <c r="BQ223" i="5"/>
  <c r="C223" i="5"/>
  <c r="BQ222" i="5"/>
  <c r="C222" i="5"/>
  <c r="O228" i="2" s="1"/>
  <c r="BQ221" i="5"/>
  <c r="C221" i="5"/>
  <c r="BQ220" i="5"/>
  <c r="C220" i="5"/>
  <c r="O226" i="2" s="1"/>
  <c r="BQ219" i="5"/>
  <c r="E219" i="5"/>
  <c r="C219" i="5"/>
  <c r="BQ218" i="5"/>
  <c r="C218" i="5"/>
  <c r="O224" i="2" s="1"/>
  <c r="BQ217" i="5"/>
  <c r="C217" i="5"/>
  <c r="O223" i="2" s="1"/>
  <c r="BQ216" i="5"/>
  <c r="C216" i="5"/>
  <c r="BQ215" i="5"/>
  <c r="C215" i="5"/>
  <c r="BQ214" i="5"/>
  <c r="C214" i="5"/>
  <c r="O219" i="2" s="1"/>
  <c r="BQ213" i="5"/>
  <c r="C213" i="5"/>
  <c r="BQ212" i="5"/>
  <c r="C212" i="5"/>
  <c r="BQ211" i="5"/>
  <c r="E211" i="5"/>
  <c r="C211" i="5"/>
  <c r="BQ210" i="5"/>
  <c r="C210" i="5"/>
  <c r="O215" i="2" s="1"/>
  <c r="C215" i="2" s="1"/>
  <c r="BQ209" i="5"/>
  <c r="C209" i="5"/>
  <c r="O214" i="2" s="1"/>
  <c r="BQ208" i="5"/>
  <c r="C208" i="5"/>
  <c r="BQ207" i="5"/>
  <c r="C207" i="5"/>
  <c r="BQ206" i="5"/>
  <c r="C206" i="5"/>
  <c r="O211" i="2" s="1"/>
  <c r="BQ205" i="5"/>
  <c r="C205" i="5"/>
  <c r="O210" i="2" s="1"/>
  <c r="BQ204" i="5"/>
  <c r="C204" i="5"/>
  <c r="O209" i="2" s="1"/>
  <c r="BQ203" i="5"/>
  <c r="E203" i="5"/>
  <c r="C203" i="5"/>
  <c r="BQ202" i="5"/>
  <c r="C202" i="5"/>
  <c r="BQ201" i="5"/>
  <c r="C201" i="5"/>
  <c r="O206" i="2" s="1"/>
  <c r="BQ200" i="5"/>
  <c r="C200" i="5"/>
  <c r="BQ199" i="5"/>
  <c r="C199" i="5"/>
  <c r="BQ198" i="5"/>
  <c r="C198" i="5"/>
  <c r="O203" i="2" s="1"/>
  <c r="BQ197" i="5"/>
  <c r="C197" i="5"/>
  <c r="O202" i="2" s="1"/>
  <c r="BQ196" i="5"/>
  <c r="C196" i="5"/>
  <c r="BQ195" i="5"/>
  <c r="C195" i="5"/>
  <c r="BQ194" i="5"/>
  <c r="C194" i="5"/>
  <c r="O199" i="2" s="1"/>
  <c r="BQ193" i="5"/>
  <c r="D197" i="2"/>
  <c r="C193" i="5"/>
  <c r="O197" i="2" s="1"/>
  <c r="BQ192" i="5"/>
  <c r="C192" i="5"/>
  <c r="BQ191" i="5"/>
  <c r="C191" i="5"/>
  <c r="BQ190" i="5"/>
  <c r="C190" i="5"/>
  <c r="O194" i="2" s="1"/>
  <c r="C194" i="2" s="1"/>
  <c r="BQ189" i="5"/>
  <c r="C189" i="5"/>
  <c r="O193" i="2" s="1"/>
  <c r="BQ188" i="5"/>
  <c r="C188" i="5"/>
  <c r="O192" i="2" s="1"/>
  <c r="BQ187" i="5"/>
  <c r="E187" i="5"/>
  <c r="C187" i="5"/>
  <c r="BQ186" i="5"/>
  <c r="C186" i="5"/>
  <c r="BQ185" i="5"/>
  <c r="D189" i="2"/>
  <c r="C185" i="5"/>
  <c r="O189" i="2" s="1"/>
  <c r="BQ184" i="5"/>
  <c r="C184" i="5"/>
  <c r="BQ183" i="5"/>
  <c r="C183" i="5"/>
  <c r="BQ182" i="5"/>
  <c r="C182" i="5"/>
  <c r="O185" i="2" s="1"/>
  <c r="C185" i="2" s="1"/>
  <c r="BQ181" i="5"/>
  <c r="C181" i="5"/>
  <c r="O184" i="2" s="1"/>
  <c r="C184" i="2" s="1"/>
  <c r="BQ180" i="5"/>
  <c r="C180" i="5"/>
  <c r="BQ179" i="5"/>
  <c r="E179" i="5"/>
  <c r="C179" i="5"/>
  <c r="BQ178" i="5"/>
  <c r="C178" i="5"/>
  <c r="O181" i="2" s="1"/>
  <c r="BQ177" i="5"/>
  <c r="D180" i="2"/>
  <c r="C177" i="5"/>
  <c r="O180" i="2" s="1"/>
  <c r="C180" i="2" s="1"/>
  <c r="BQ176" i="5"/>
  <c r="C176" i="5"/>
  <c r="BQ175" i="5"/>
  <c r="C175" i="5"/>
  <c r="BQ174" i="5"/>
  <c r="C174" i="5"/>
  <c r="O177" i="2" s="1"/>
  <c r="BQ173" i="5"/>
  <c r="C173" i="5"/>
  <c r="O175" i="2" s="1"/>
  <c r="BQ172" i="5"/>
  <c r="C172" i="5"/>
  <c r="E171" i="5"/>
  <c r="C171" i="5"/>
  <c r="C170" i="5"/>
  <c r="O172" i="2" s="1"/>
  <c r="C172" i="2" s="1"/>
  <c r="C169" i="5"/>
  <c r="O171" i="2" s="1"/>
  <c r="C168" i="5"/>
  <c r="E168" i="5" s="1"/>
  <c r="C167" i="5"/>
  <c r="C166" i="5"/>
  <c r="E166" i="5" s="1"/>
  <c r="C165" i="5"/>
  <c r="D166" i="2"/>
  <c r="C164" i="5"/>
  <c r="C163" i="5"/>
  <c r="O165" i="2" s="1"/>
  <c r="BQ162" i="5"/>
  <c r="C162" i="5"/>
  <c r="BQ161" i="5"/>
  <c r="C161" i="5"/>
  <c r="BQ160" i="5"/>
  <c r="C160" i="5"/>
  <c r="O162" i="2" s="1"/>
  <c r="C162" i="2" s="1"/>
  <c r="BQ159" i="5"/>
  <c r="C159" i="5"/>
  <c r="E159" i="5" s="1"/>
  <c r="BQ158" i="5"/>
  <c r="C158" i="5"/>
  <c r="O160" i="2" s="1"/>
  <c r="C160" i="2" s="1"/>
  <c r="D159" i="2"/>
  <c r="C157" i="5"/>
  <c r="O159" i="2" s="1"/>
  <c r="C159" i="2" s="1"/>
  <c r="BQ156" i="5"/>
  <c r="C156" i="5"/>
  <c r="O158" i="2" s="1"/>
  <c r="BQ155" i="5"/>
  <c r="C155" i="5"/>
  <c r="O157" i="2" s="1"/>
  <c r="C157" i="2" s="1"/>
  <c r="BQ154" i="5"/>
  <c r="E154" i="5"/>
  <c r="C154" i="5"/>
  <c r="C153" i="5"/>
  <c r="O154" i="2" s="1"/>
  <c r="C154" i="2" s="1"/>
  <c r="BQ152" i="5"/>
  <c r="C152" i="5"/>
  <c r="BQ151" i="5"/>
  <c r="C151" i="5"/>
  <c r="BQ150" i="5"/>
  <c r="C150" i="5"/>
  <c r="O151" i="2" s="1"/>
  <c r="C151" i="2" s="1"/>
  <c r="BQ149" i="5"/>
  <c r="C149" i="5"/>
  <c r="BQ148" i="5"/>
  <c r="C148" i="5"/>
  <c r="BQ147" i="5"/>
  <c r="C147" i="5"/>
  <c r="BQ146" i="5"/>
  <c r="D147" i="2"/>
  <c r="C146" i="5"/>
  <c r="BQ145" i="5"/>
  <c r="D146" i="2"/>
  <c r="C145" i="5"/>
  <c r="O146" i="2" s="1"/>
  <c r="C146" i="2" s="1"/>
  <c r="BQ144" i="5"/>
  <c r="C144" i="5"/>
  <c r="O145" i="2" s="1"/>
  <c r="BQ143" i="5"/>
  <c r="C143" i="5"/>
  <c r="BQ142" i="5"/>
  <c r="C142" i="5"/>
  <c r="BQ141" i="5"/>
  <c r="C141" i="5"/>
  <c r="O142" i="2" s="1"/>
  <c r="BQ140" i="5"/>
  <c r="C140" i="5"/>
  <c r="BQ139" i="5"/>
  <c r="C139" i="5"/>
  <c r="BQ138" i="5"/>
  <c r="C138" i="5"/>
  <c r="BQ137" i="5"/>
  <c r="C137" i="5"/>
  <c r="O138" i="2" s="1"/>
  <c r="BQ136" i="5"/>
  <c r="C136" i="5"/>
  <c r="BQ135" i="5"/>
  <c r="C135" i="5"/>
  <c r="BQ134" i="5"/>
  <c r="C134" i="5"/>
  <c r="BQ133" i="5"/>
  <c r="C133" i="5"/>
  <c r="O134" i="2" s="1"/>
  <c r="BQ132" i="5"/>
  <c r="C132" i="5"/>
  <c r="BQ131" i="5"/>
  <c r="C131" i="5"/>
  <c r="BQ130" i="5"/>
  <c r="C130" i="5"/>
  <c r="C129" i="5"/>
  <c r="O130" i="2" s="1"/>
  <c r="BQ128" i="5"/>
  <c r="E128" i="5"/>
  <c r="C128" i="5"/>
  <c r="BQ127" i="5"/>
  <c r="C127" i="5"/>
  <c r="O128" i="2" s="1"/>
  <c r="BQ126" i="5"/>
  <c r="C126" i="5"/>
  <c r="O127" i="2" s="1"/>
  <c r="BQ125" i="5"/>
  <c r="C125" i="5"/>
  <c r="O126" i="2" s="1"/>
  <c r="BQ124" i="5"/>
  <c r="C124" i="5"/>
  <c r="O125" i="2" s="1"/>
  <c r="C125" i="2" s="1"/>
  <c r="BQ123" i="5"/>
  <c r="C123" i="5"/>
  <c r="O124" i="2" s="1"/>
  <c r="BQ122" i="5"/>
  <c r="C122" i="5"/>
  <c r="O123" i="2" s="1"/>
  <c r="BQ121" i="5"/>
  <c r="C121" i="5"/>
  <c r="O122" i="2" s="1"/>
  <c r="BQ120" i="5"/>
  <c r="C120" i="5"/>
  <c r="O121" i="2" s="1"/>
  <c r="BQ119" i="5"/>
  <c r="C119" i="5"/>
  <c r="BQ118" i="5"/>
  <c r="C118" i="5"/>
  <c r="O119" i="2" s="1"/>
  <c r="BQ117" i="5"/>
  <c r="C117" i="5"/>
  <c r="O118" i="2" s="1"/>
  <c r="BQ116" i="5"/>
  <c r="C116" i="5"/>
  <c r="O117" i="2" s="1"/>
  <c r="BQ115" i="5"/>
  <c r="C115" i="5"/>
  <c r="O116" i="2" s="1"/>
  <c r="BQ114" i="5"/>
  <c r="C114" i="5"/>
  <c r="O115" i="2" s="1"/>
  <c r="BQ113" i="5"/>
  <c r="C113" i="5"/>
  <c r="BQ112" i="5"/>
  <c r="C112" i="5"/>
  <c r="BQ111" i="5"/>
  <c r="C111" i="5"/>
  <c r="O112" i="2" s="1"/>
  <c r="BQ110" i="5"/>
  <c r="C110" i="5"/>
  <c r="O111" i="2" s="1"/>
  <c r="BQ109" i="5"/>
  <c r="C109" i="5"/>
  <c r="BQ108" i="5"/>
  <c r="C108" i="5"/>
  <c r="O108" i="2" s="1"/>
  <c r="C108" i="2" s="1"/>
  <c r="BQ107" i="5"/>
  <c r="C107" i="5"/>
  <c r="O107" i="2" s="1"/>
  <c r="BQ106" i="5"/>
  <c r="C106" i="5"/>
  <c r="O106" i="2" s="1"/>
  <c r="BQ105" i="5"/>
  <c r="C105" i="5"/>
  <c r="O105" i="2" s="1"/>
  <c r="BQ104" i="5"/>
  <c r="C104" i="5"/>
  <c r="BQ103" i="5"/>
  <c r="C103" i="5"/>
  <c r="BQ102" i="5"/>
  <c r="C102" i="5"/>
  <c r="O102" i="2" s="1"/>
  <c r="BQ101" i="5"/>
  <c r="C101" i="5"/>
  <c r="O101" i="2" s="1"/>
  <c r="C101" i="2" s="1"/>
  <c r="BQ100" i="5"/>
  <c r="C100" i="5"/>
  <c r="O100" i="2" s="1"/>
  <c r="BQ99" i="5"/>
  <c r="C99" i="5"/>
  <c r="O99" i="2" s="1"/>
  <c r="BQ98" i="5"/>
  <c r="C98" i="5"/>
  <c r="BQ97" i="5"/>
  <c r="C97" i="5"/>
  <c r="O97" i="2" s="1"/>
  <c r="BQ96" i="5"/>
  <c r="E96" i="5"/>
  <c r="C96" i="5"/>
  <c r="BQ95" i="5"/>
  <c r="D95" i="2"/>
  <c r="C95" i="5"/>
  <c r="BQ94" i="5"/>
  <c r="D94" i="2"/>
  <c r="C94" i="5"/>
  <c r="O94" i="2" s="1"/>
  <c r="C94" i="2" s="1"/>
  <c r="BQ93" i="5"/>
  <c r="C93" i="5"/>
  <c r="O93" i="2" s="1"/>
  <c r="C93" i="2" s="1"/>
  <c r="BQ92" i="5"/>
  <c r="C92" i="5"/>
  <c r="O92" i="2" s="1"/>
  <c r="BQ91" i="5"/>
  <c r="D91" i="2"/>
  <c r="C91" i="5"/>
  <c r="O91" i="2" s="1"/>
  <c r="C91" i="2" s="1"/>
  <c r="BQ90" i="5"/>
  <c r="D90" i="2"/>
  <c r="C90" i="5"/>
  <c r="O90" i="2" s="1"/>
  <c r="C90" i="2" s="1"/>
  <c r="BQ89" i="5"/>
  <c r="C89" i="5"/>
  <c r="O88" i="2" s="1"/>
  <c r="BQ88" i="5"/>
  <c r="C88" i="5"/>
  <c r="O87" i="2" s="1"/>
  <c r="BQ87" i="5"/>
  <c r="C87" i="5"/>
  <c r="BQ86" i="5"/>
  <c r="D84" i="2"/>
  <c r="C86" i="5"/>
  <c r="O84" i="2" s="1"/>
  <c r="C84" i="2" s="1"/>
  <c r="C85" i="5"/>
  <c r="C83" i="2" s="1"/>
  <c r="D82" i="2"/>
  <c r="C84" i="5"/>
  <c r="BQ83" i="5"/>
  <c r="C83" i="5"/>
  <c r="O81" i="2" s="1"/>
  <c r="BQ82" i="5"/>
  <c r="C82" i="5"/>
  <c r="O80" i="2" s="1"/>
  <c r="C80" i="2" s="1"/>
  <c r="BQ81" i="5"/>
  <c r="C81" i="5"/>
  <c r="O79" i="2" s="1"/>
  <c r="BQ80" i="5"/>
  <c r="C80" i="5"/>
  <c r="O78" i="2" s="1"/>
  <c r="BQ79" i="5"/>
  <c r="D77" i="2"/>
  <c r="C79" i="5"/>
  <c r="C78" i="5"/>
  <c r="BQ77" i="5"/>
  <c r="C77" i="5"/>
  <c r="O75" i="2" s="1"/>
  <c r="C75" i="2" s="1"/>
  <c r="BQ76" i="5"/>
  <c r="D73" i="2"/>
  <c r="C76" i="5"/>
  <c r="O73" i="2" s="1"/>
  <c r="C73" i="2" s="1"/>
  <c r="C75" i="5"/>
  <c r="O61" i="2" s="1"/>
  <c r="C74" i="5"/>
  <c r="O72" i="2" s="1"/>
  <c r="C73" i="5"/>
  <c r="O71" i="2" s="1"/>
  <c r="C72" i="5"/>
  <c r="O70" i="2" s="1"/>
  <c r="C71" i="5"/>
  <c r="BQ70" i="5"/>
  <c r="C70" i="5"/>
  <c r="O68" i="2" s="1"/>
  <c r="BQ69" i="5"/>
  <c r="C69" i="5"/>
  <c r="BQ68" i="5"/>
  <c r="C68" i="5"/>
  <c r="O66" i="2" s="1"/>
  <c r="BQ67" i="5"/>
  <c r="E67" i="5"/>
  <c r="C67" i="5"/>
  <c r="BQ66" i="5"/>
  <c r="C66" i="5"/>
  <c r="O64" i="2" s="1"/>
  <c r="C65" i="5"/>
  <c r="BQ64" i="5"/>
  <c r="C64" i="5"/>
  <c r="BQ63" i="5"/>
  <c r="D60" i="2"/>
  <c r="C63" i="5"/>
  <c r="O60" i="2" s="1"/>
  <c r="C60" i="2" s="1"/>
  <c r="BQ62" i="5"/>
  <c r="C62" i="5"/>
  <c r="O59" i="2" s="1"/>
  <c r="C59" i="2" s="1"/>
  <c r="BQ61" i="5"/>
  <c r="D58" i="2"/>
  <c r="C61" i="5"/>
  <c r="O58" i="2" s="1"/>
  <c r="C58" i="2" s="1"/>
  <c r="BQ60" i="5"/>
  <c r="C60" i="5"/>
  <c r="BQ59" i="5"/>
  <c r="C59" i="5"/>
  <c r="O56" i="2" s="1"/>
  <c r="BQ58" i="5"/>
  <c r="C58" i="5"/>
  <c r="O55" i="2" s="1"/>
  <c r="C55" i="2" s="1"/>
  <c r="BQ57" i="5"/>
  <c r="C57" i="5"/>
  <c r="BQ56" i="5"/>
  <c r="C56" i="5"/>
  <c r="O53" i="2" s="1"/>
  <c r="BQ55" i="5"/>
  <c r="C55" i="5"/>
  <c r="O52" i="2" s="1"/>
  <c r="BO368" i="5"/>
  <c r="BY53" i="5"/>
  <c r="BU53" i="5"/>
  <c r="BQ53" i="5"/>
  <c r="BE53" i="5"/>
  <c r="BA53" i="5"/>
  <c r="AW53" i="5"/>
  <c r="AS53" i="5"/>
  <c r="AK53" i="5"/>
  <c r="AG53" i="5"/>
  <c r="AC53" i="5"/>
  <c r="Y53" i="5"/>
  <c r="U53" i="5"/>
  <c r="Q53" i="5"/>
  <c r="M53" i="5"/>
  <c r="I53" i="5"/>
  <c r="D53" i="5"/>
  <c r="C53" i="5"/>
  <c r="O50" i="2" s="1"/>
  <c r="BY52" i="5"/>
  <c r="BU52" i="5"/>
  <c r="BQ52" i="5"/>
  <c r="BE52" i="5"/>
  <c r="BA52" i="5"/>
  <c r="AW52" i="5"/>
  <c r="AS52" i="5"/>
  <c r="AK52" i="5"/>
  <c r="AG52" i="5"/>
  <c r="AC52" i="5"/>
  <c r="Y52" i="5"/>
  <c r="U52" i="5"/>
  <c r="Q52" i="5"/>
  <c r="M52" i="5"/>
  <c r="I52" i="5"/>
  <c r="D52" i="5"/>
  <c r="C52" i="5"/>
  <c r="O49" i="2" s="1"/>
  <c r="BY51" i="5"/>
  <c r="BU51" i="5"/>
  <c r="BQ51" i="5"/>
  <c r="BE51" i="5"/>
  <c r="BA51" i="5"/>
  <c r="AW51" i="5"/>
  <c r="AS51" i="5"/>
  <c r="AK51" i="5"/>
  <c r="AG51" i="5"/>
  <c r="AC51" i="5"/>
  <c r="Y51" i="5"/>
  <c r="U51" i="5"/>
  <c r="Q51" i="5"/>
  <c r="M51" i="5"/>
  <c r="I51" i="5"/>
  <c r="D51" i="5"/>
  <c r="C51" i="5"/>
  <c r="O48" i="2" s="1"/>
  <c r="CG50" i="5"/>
  <c r="CC50" i="5"/>
  <c r="BY50" i="5"/>
  <c r="BU50" i="5"/>
  <c r="BM50" i="5"/>
  <c r="BE50" i="5"/>
  <c r="BA50" i="5"/>
  <c r="AW50" i="5"/>
  <c r="AS50" i="5"/>
  <c r="AO50" i="5"/>
  <c r="AK50" i="5"/>
  <c r="AG50" i="5"/>
  <c r="AC50" i="5"/>
  <c r="Y50" i="5"/>
  <c r="U50" i="5"/>
  <c r="Q50" i="5"/>
  <c r="M50" i="5"/>
  <c r="I50" i="5"/>
  <c r="D50" i="5"/>
  <c r="C50" i="5"/>
  <c r="O47" i="2" s="1"/>
  <c r="CJ49" i="5"/>
  <c r="CI49" i="5"/>
  <c r="CF49" i="5"/>
  <c r="CE49" i="5"/>
  <c r="CB49" i="5"/>
  <c r="CA49" i="5"/>
  <c r="CA368" i="5" s="1"/>
  <c r="E90" i="1" s="1"/>
  <c r="BX49" i="5"/>
  <c r="BW49" i="5"/>
  <c r="BT49" i="5"/>
  <c r="BS49" i="5"/>
  <c r="BP49" i="5"/>
  <c r="BO49" i="5"/>
  <c r="BL49" i="5"/>
  <c r="BK49" i="5"/>
  <c r="BD49" i="5"/>
  <c r="BC49" i="5"/>
  <c r="AZ49" i="5"/>
  <c r="AY49" i="5"/>
  <c r="AU49" i="5"/>
  <c r="AR49" i="5"/>
  <c r="AQ49" i="5"/>
  <c r="AJ49" i="5"/>
  <c r="AI49" i="5"/>
  <c r="AF49" i="5"/>
  <c r="AB49" i="5"/>
  <c r="AA49" i="5"/>
  <c r="T49" i="5"/>
  <c r="S49" i="5"/>
  <c r="P49" i="5"/>
  <c r="O49" i="5"/>
  <c r="L49" i="5"/>
  <c r="K49" i="5"/>
  <c r="H49" i="5"/>
  <c r="G49" i="5"/>
  <c r="CG48" i="5"/>
  <c r="CC48" i="5"/>
  <c r="BY48" i="5"/>
  <c r="BU48" i="5"/>
  <c r="BM48" i="5"/>
  <c r="BI48" i="5"/>
  <c r="BE48" i="5"/>
  <c r="BA48" i="5"/>
  <c r="AW48" i="5"/>
  <c r="AS48" i="5"/>
  <c r="AO48" i="5"/>
  <c r="AK48" i="5"/>
  <c r="AG48" i="5"/>
  <c r="AC48" i="5"/>
  <c r="Y48" i="5"/>
  <c r="U48" i="5"/>
  <c r="Q48" i="5"/>
  <c r="M48" i="5"/>
  <c r="I48" i="5"/>
  <c r="O45" i="2"/>
  <c r="CG47" i="5"/>
  <c r="BY47" i="5"/>
  <c r="BU47" i="5"/>
  <c r="BI47" i="5"/>
  <c r="BE47" i="5"/>
  <c r="BA47" i="5"/>
  <c r="AW47" i="5"/>
  <c r="AS47" i="5"/>
  <c r="AK47" i="5"/>
  <c r="AG47" i="5"/>
  <c r="AC47" i="5"/>
  <c r="Y47" i="5"/>
  <c r="U47" i="5"/>
  <c r="Q47" i="5"/>
  <c r="M47" i="5"/>
  <c r="I47" i="5"/>
  <c r="O44" i="2"/>
  <c r="BY46" i="5"/>
  <c r="BU46" i="5"/>
  <c r="BI46" i="5"/>
  <c r="BE46" i="5"/>
  <c r="BA46" i="5"/>
  <c r="AW46" i="5"/>
  <c r="AS46" i="5"/>
  <c r="AK46" i="5"/>
  <c r="AG46" i="5"/>
  <c r="AC46" i="5"/>
  <c r="Y46" i="5"/>
  <c r="U46" i="5"/>
  <c r="Q46" i="5"/>
  <c r="M46" i="5"/>
  <c r="I46" i="5"/>
  <c r="O43" i="2"/>
  <c r="BY45" i="5"/>
  <c r="BU45" i="5"/>
  <c r="BI45" i="5"/>
  <c r="BE45" i="5"/>
  <c r="BA45" i="5"/>
  <c r="AW45" i="5"/>
  <c r="AS45" i="5"/>
  <c r="AK45" i="5"/>
  <c r="AG45" i="5"/>
  <c r="AC45" i="5"/>
  <c r="Y45" i="5"/>
  <c r="U45" i="5"/>
  <c r="Q45" i="5"/>
  <c r="M45" i="5"/>
  <c r="I45" i="5"/>
  <c r="O42" i="2"/>
  <c r="CG44" i="5"/>
  <c r="BY44" i="5"/>
  <c r="BU44" i="5"/>
  <c r="BI44" i="5"/>
  <c r="BE44" i="5"/>
  <c r="BA44" i="5"/>
  <c r="AW44" i="5"/>
  <c r="AS44" i="5"/>
  <c r="AO44" i="5"/>
  <c r="AK44" i="5"/>
  <c r="AG44" i="5"/>
  <c r="AC44" i="5"/>
  <c r="Y44" i="5"/>
  <c r="U44" i="5"/>
  <c r="Q44" i="5"/>
  <c r="M44" i="5"/>
  <c r="I44" i="5"/>
  <c r="O41" i="2"/>
  <c r="CG43" i="5"/>
  <c r="BY43" i="5"/>
  <c r="BU43" i="5"/>
  <c r="BI43" i="5"/>
  <c r="BE43" i="5"/>
  <c r="BA43" i="5"/>
  <c r="AW43" i="5"/>
  <c r="AS43" i="5"/>
  <c r="AK43" i="5"/>
  <c r="AG43" i="5"/>
  <c r="AC43" i="5"/>
  <c r="Y43" i="5"/>
  <c r="U43" i="5"/>
  <c r="Q43" i="5"/>
  <c r="M43" i="5"/>
  <c r="I43" i="5"/>
  <c r="O40" i="2"/>
  <c r="BY42" i="5"/>
  <c r="BU42" i="5"/>
  <c r="BI42" i="5"/>
  <c r="BE42" i="5"/>
  <c r="BA42" i="5"/>
  <c r="AW42" i="5"/>
  <c r="AS42" i="5"/>
  <c r="AK42" i="5"/>
  <c r="AG42" i="5"/>
  <c r="AC42" i="5"/>
  <c r="Y42" i="5"/>
  <c r="U42" i="5"/>
  <c r="Q42" i="5"/>
  <c r="M42" i="5"/>
  <c r="I42" i="5"/>
  <c r="O39" i="2"/>
  <c r="BY41" i="5"/>
  <c r="BU41" i="5"/>
  <c r="BI41" i="5"/>
  <c r="BE41" i="5"/>
  <c r="BA41" i="5"/>
  <c r="AW41" i="5"/>
  <c r="AS41" i="5"/>
  <c r="AK41" i="5"/>
  <c r="AG41" i="5"/>
  <c r="AC41" i="5"/>
  <c r="Y41" i="5"/>
  <c r="U41" i="5"/>
  <c r="Q41" i="5"/>
  <c r="M41" i="5"/>
  <c r="I41" i="5"/>
  <c r="BY40" i="5"/>
  <c r="BU40" i="5"/>
  <c r="BI40" i="5"/>
  <c r="BE40" i="5"/>
  <c r="BA40" i="5"/>
  <c r="AW40" i="5"/>
  <c r="AS40" i="5"/>
  <c r="AO40" i="5"/>
  <c r="AK40" i="5"/>
  <c r="AG40" i="5"/>
  <c r="AC40" i="5"/>
  <c r="Y40" i="5"/>
  <c r="U40" i="5"/>
  <c r="Q40" i="5"/>
  <c r="M40" i="5"/>
  <c r="I40" i="5"/>
  <c r="O37" i="2"/>
  <c r="BY39" i="5"/>
  <c r="BU39" i="5"/>
  <c r="BI39" i="5"/>
  <c r="BE39" i="5"/>
  <c r="BA39" i="5"/>
  <c r="AW39" i="5"/>
  <c r="AS39" i="5"/>
  <c r="AK39" i="5"/>
  <c r="AG39" i="5"/>
  <c r="AC39" i="5"/>
  <c r="Y39" i="5"/>
  <c r="U39" i="5"/>
  <c r="Q39" i="5"/>
  <c r="M39" i="5"/>
  <c r="I39" i="5"/>
  <c r="O36" i="2"/>
  <c r="CG38" i="5"/>
  <c r="BY38" i="5"/>
  <c r="BU38" i="5"/>
  <c r="BI38" i="5"/>
  <c r="BE38" i="5"/>
  <c r="BA38" i="5"/>
  <c r="AW38" i="5"/>
  <c r="AS38" i="5"/>
  <c r="AK38" i="5"/>
  <c r="AG38" i="5"/>
  <c r="AC38" i="5"/>
  <c r="Y38" i="5"/>
  <c r="U38" i="5"/>
  <c r="Q38" i="5"/>
  <c r="M38" i="5"/>
  <c r="I38" i="5"/>
  <c r="O35" i="2"/>
  <c r="BY37" i="5"/>
  <c r="BU37" i="5"/>
  <c r="BI37" i="5"/>
  <c r="BE37" i="5"/>
  <c r="BA37" i="5"/>
  <c r="AW37" i="5"/>
  <c r="AS37" i="5"/>
  <c r="AK37" i="5"/>
  <c r="AG37" i="5"/>
  <c r="AC37" i="5"/>
  <c r="Y37" i="5"/>
  <c r="U37" i="5"/>
  <c r="Q37" i="5"/>
  <c r="M37" i="5"/>
  <c r="I37" i="5"/>
  <c r="O34" i="2"/>
  <c r="CG36" i="5"/>
  <c r="CC36" i="5"/>
  <c r="BY36" i="5"/>
  <c r="BU36" i="5"/>
  <c r="BI36" i="5"/>
  <c r="BE36" i="5"/>
  <c r="BA36" i="5"/>
  <c r="AW36" i="5"/>
  <c r="AS36" i="5"/>
  <c r="AK36" i="5"/>
  <c r="AG36" i="5"/>
  <c r="AC36" i="5"/>
  <c r="Y36" i="5"/>
  <c r="U36" i="5"/>
  <c r="Q36" i="5"/>
  <c r="M36" i="5"/>
  <c r="I36" i="5"/>
  <c r="O33" i="2"/>
  <c r="CG35" i="5"/>
  <c r="CC35" i="5"/>
  <c r="BY35" i="5"/>
  <c r="BU35" i="5"/>
  <c r="BM35" i="5"/>
  <c r="BI35" i="5"/>
  <c r="BE35" i="5"/>
  <c r="BA35" i="5"/>
  <c r="AW35" i="5"/>
  <c r="AS35" i="5"/>
  <c r="AO35" i="5"/>
  <c r="AK35" i="5"/>
  <c r="AG35" i="5"/>
  <c r="AC35" i="5"/>
  <c r="Y35" i="5"/>
  <c r="U35" i="5"/>
  <c r="Q35" i="5"/>
  <c r="M35" i="5"/>
  <c r="I35" i="5"/>
  <c r="O32" i="2"/>
  <c r="CG34" i="5"/>
  <c r="CC34" i="5"/>
  <c r="BY34" i="5"/>
  <c r="BU34" i="5"/>
  <c r="BI34" i="5"/>
  <c r="BE34" i="5"/>
  <c r="BA34" i="5"/>
  <c r="AW34" i="5"/>
  <c r="AS34" i="5"/>
  <c r="AK34" i="5"/>
  <c r="AG34" i="5"/>
  <c r="AC34" i="5"/>
  <c r="Y34" i="5"/>
  <c r="U34" i="5"/>
  <c r="Q34" i="5"/>
  <c r="M34" i="5"/>
  <c r="I34" i="5"/>
  <c r="CG33" i="5"/>
  <c r="CC33" i="5"/>
  <c r="BY33" i="5"/>
  <c r="BU33" i="5"/>
  <c r="BI33" i="5"/>
  <c r="BE33" i="5"/>
  <c r="BA33" i="5"/>
  <c r="AW33" i="5"/>
  <c r="AS33" i="5"/>
  <c r="AO33" i="5"/>
  <c r="AK33" i="5"/>
  <c r="AG33" i="5"/>
  <c r="AC33" i="5"/>
  <c r="Y33" i="5"/>
  <c r="U33" i="5"/>
  <c r="Q33" i="5"/>
  <c r="M33" i="5"/>
  <c r="I33" i="5"/>
  <c r="O30" i="2"/>
  <c r="CG32" i="5"/>
  <c r="CC32" i="5"/>
  <c r="BY32" i="5"/>
  <c r="BU32" i="5"/>
  <c r="BM32" i="5"/>
  <c r="BI32" i="5"/>
  <c r="BE32" i="5"/>
  <c r="BA32" i="5"/>
  <c r="AW32" i="5"/>
  <c r="AS32" i="5"/>
  <c r="AO32" i="5"/>
  <c r="AK32" i="5"/>
  <c r="AG32" i="5"/>
  <c r="AC32" i="5"/>
  <c r="Y32" i="5"/>
  <c r="U32" i="5"/>
  <c r="Q32" i="5"/>
  <c r="M32" i="5"/>
  <c r="I32" i="5"/>
  <c r="O29" i="2"/>
  <c r="CG31" i="5"/>
  <c r="CC31" i="5"/>
  <c r="BY31" i="5"/>
  <c r="BU31" i="5"/>
  <c r="BI31" i="5"/>
  <c r="BE31" i="5"/>
  <c r="BA31" i="5"/>
  <c r="AW31" i="5"/>
  <c r="AS31" i="5"/>
  <c r="AK31" i="5"/>
  <c r="AG31" i="5"/>
  <c r="AC31" i="5"/>
  <c r="Y31" i="5"/>
  <c r="U31" i="5"/>
  <c r="Q31" i="5"/>
  <c r="M31" i="5"/>
  <c r="I31" i="5"/>
  <c r="O28" i="2"/>
  <c r="CG30" i="5"/>
  <c r="CC30" i="5"/>
  <c r="BY30" i="5"/>
  <c r="BU30" i="5"/>
  <c r="BI30" i="5"/>
  <c r="BE30" i="5"/>
  <c r="BA30" i="5"/>
  <c r="AW30" i="5"/>
  <c r="AS30" i="5"/>
  <c r="AO30" i="5"/>
  <c r="AK30" i="5"/>
  <c r="AG30" i="5"/>
  <c r="AC30" i="5"/>
  <c r="Y30" i="5"/>
  <c r="U30" i="5"/>
  <c r="Q30" i="5"/>
  <c r="M30" i="5"/>
  <c r="I30" i="5"/>
  <c r="O27" i="2"/>
  <c r="CG29" i="5"/>
  <c r="CC29" i="5"/>
  <c r="BY29" i="5"/>
  <c r="BU29" i="5"/>
  <c r="BI29" i="5"/>
  <c r="BE29" i="5"/>
  <c r="BA29" i="5"/>
  <c r="AW29" i="5"/>
  <c r="AS29" i="5"/>
  <c r="AK29" i="5"/>
  <c r="AG29" i="5"/>
  <c r="AC29" i="5"/>
  <c r="Y29" i="5"/>
  <c r="U29" i="5"/>
  <c r="Q29" i="5"/>
  <c r="M29" i="5"/>
  <c r="I29" i="5"/>
  <c r="CG28" i="5"/>
  <c r="CC28" i="5"/>
  <c r="BY28" i="5"/>
  <c r="BU28" i="5"/>
  <c r="BI28" i="5"/>
  <c r="BE28" i="5"/>
  <c r="BA28" i="5"/>
  <c r="AW28" i="5"/>
  <c r="AS28" i="5"/>
  <c r="AK28" i="5"/>
  <c r="AG28" i="5"/>
  <c r="AC28" i="5"/>
  <c r="Y28" i="5"/>
  <c r="U28" i="5"/>
  <c r="Q28" i="5"/>
  <c r="M28" i="5"/>
  <c r="I28" i="5"/>
  <c r="O25" i="2"/>
  <c r="CG27" i="5"/>
  <c r="CC27" i="5"/>
  <c r="BY27" i="5"/>
  <c r="BU27" i="5"/>
  <c r="BI27" i="5"/>
  <c r="BE27" i="5"/>
  <c r="BA27" i="5"/>
  <c r="AW27" i="5"/>
  <c r="AS27" i="5"/>
  <c r="AO27" i="5"/>
  <c r="AK27" i="5"/>
  <c r="AG27" i="5"/>
  <c r="AC27" i="5"/>
  <c r="Y27" i="5"/>
  <c r="U27" i="5"/>
  <c r="Q27" i="5"/>
  <c r="M27" i="5"/>
  <c r="I27" i="5"/>
  <c r="O24" i="2"/>
  <c r="CG26" i="5"/>
  <c r="CC26" i="5"/>
  <c r="BY26" i="5"/>
  <c r="BU26" i="5"/>
  <c r="BI26" i="5"/>
  <c r="BE26" i="5"/>
  <c r="BA26" i="5"/>
  <c r="AW26" i="5"/>
  <c r="AS26" i="5"/>
  <c r="AK26" i="5"/>
  <c r="AG26" i="5"/>
  <c r="AC26" i="5"/>
  <c r="Y26" i="5"/>
  <c r="U26" i="5"/>
  <c r="Q26" i="5"/>
  <c r="M26" i="5"/>
  <c r="I26" i="5"/>
  <c r="O23" i="2"/>
  <c r="BY25" i="5"/>
  <c r="BU25" i="5"/>
  <c r="BI25" i="5"/>
  <c r="BE25" i="5"/>
  <c r="BA25" i="5"/>
  <c r="AW25" i="5"/>
  <c r="AS25" i="5"/>
  <c r="AK25" i="5"/>
  <c r="AG25" i="5"/>
  <c r="AC25" i="5"/>
  <c r="Y25" i="5"/>
  <c r="U25" i="5"/>
  <c r="Q25" i="5"/>
  <c r="M25" i="5"/>
  <c r="I25" i="5"/>
  <c r="O22" i="2"/>
  <c r="CG24" i="5"/>
  <c r="CC24" i="5"/>
  <c r="BY24" i="5"/>
  <c r="BU24" i="5"/>
  <c r="BI24" i="5"/>
  <c r="BE24" i="5"/>
  <c r="BA24" i="5"/>
  <c r="AW24" i="5"/>
  <c r="AS24" i="5"/>
  <c r="AK24" i="5"/>
  <c r="AG24" i="5"/>
  <c r="AC24" i="5"/>
  <c r="Y24" i="5"/>
  <c r="U24" i="5"/>
  <c r="Q24" i="5"/>
  <c r="M24" i="5"/>
  <c r="I24" i="5"/>
  <c r="O21" i="2"/>
  <c r="BY23" i="5"/>
  <c r="BU23" i="5"/>
  <c r="BM23" i="5"/>
  <c r="BI23" i="5"/>
  <c r="BE23" i="5"/>
  <c r="BA23" i="5"/>
  <c r="AW23" i="5"/>
  <c r="AS23" i="5"/>
  <c r="AK23" i="5"/>
  <c r="AG23" i="5"/>
  <c r="AC23" i="5"/>
  <c r="Y23" i="5"/>
  <c r="U23" i="5"/>
  <c r="Q23" i="5"/>
  <c r="M23" i="5"/>
  <c r="I23" i="5"/>
  <c r="O20" i="2"/>
  <c r="BY22" i="5"/>
  <c r="BU22" i="5"/>
  <c r="BI22" i="5"/>
  <c r="BE22" i="5"/>
  <c r="BA22" i="5"/>
  <c r="AW22" i="5"/>
  <c r="AS22" i="5"/>
  <c r="AK22" i="5"/>
  <c r="AG22" i="5"/>
  <c r="AC22" i="5"/>
  <c r="Y22" i="5"/>
  <c r="U22" i="5"/>
  <c r="Q22" i="5"/>
  <c r="M22" i="5"/>
  <c r="I22" i="5"/>
  <c r="BY21" i="5"/>
  <c r="BU21" i="5"/>
  <c r="BI21" i="5"/>
  <c r="BE21" i="5"/>
  <c r="BA21" i="5"/>
  <c r="AW21" i="5"/>
  <c r="AS21" i="5"/>
  <c r="AK21" i="5"/>
  <c r="AG21" i="5"/>
  <c r="AC21" i="5"/>
  <c r="Y21" i="5"/>
  <c r="U21" i="5"/>
  <c r="Q21" i="5"/>
  <c r="M21" i="5"/>
  <c r="I21" i="5"/>
  <c r="O18" i="2"/>
  <c r="BY20" i="5"/>
  <c r="BU20" i="5"/>
  <c r="BI20" i="5"/>
  <c r="BE20" i="5"/>
  <c r="BA20" i="5"/>
  <c r="AW20" i="5"/>
  <c r="AS20" i="5"/>
  <c r="AK20" i="5"/>
  <c r="AG20" i="5"/>
  <c r="AC20" i="5"/>
  <c r="Y20" i="5"/>
  <c r="U20" i="5"/>
  <c r="Q20" i="5"/>
  <c r="M20" i="5"/>
  <c r="I20" i="5"/>
  <c r="O17" i="2"/>
  <c r="BY19" i="5"/>
  <c r="BU19" i="5"/>
  <c r="BI19" i="5"/>
  <c r="BE19" i="5"/>
  <c r="BA19" i="5"/>
  <c r="AW19" i="5"/>
  <c r="AS19" i="5"/>
  <c r="AK19" i="5"/>
  <c r="AG19" i="5"/>
  <c r="AC19" i="5"/>
  <c r="Y19" i="5"/>
  <c r="U19" i="5"/>
  <c r="Q19" i="5"/>
  <c r="M19" i="5"/>
  <c r="I19" i="5"/>
  <c r="O16" i="2"/>
  <c r="BY18" i="5"/>
  <c r="BU18" i="5"/>
  <c r="BM18" i="5"/>
  <c r="BI18" i="5"/>
  <c r="BE18" i="5"/>
  <c r="BA18" i="5"/>
  <c r="AW18" i="5"/>
  <c r="AS18" i="5"/>
  <c r="AO18" i="5"/>
  <c r="AK18" i="5"/>
  <c r="AG18" i="5"/>
  <c r="AC18" i="5"/>
  <c r="Y18" i="5"/>
  <c r="U18" i="5"/>
  <c r="Q18" i="5"/>
  <c r="M18" i="5"/>
  <c r="I18" i="5"/>
  <c r="O15" i="2"/>
  <c r="BY17" i="5"/>
  <c r="BU17" i="5"/>
  <c r="BI17" i="5"/>
  <c r="BE17" i="5"/>
  <c r="BA17" i="5"/>
  <c r="AW17" i="5"/>
  <c r="AS17" i="5"/>
  <c r="AK17" i="5"/>
  <c r="AG17" i="5"/>
  <c r="AC17" i="5"/>
  <c r="Y17" i="5"/>
  <c r="U17" i="5"/>
  <c r="Q17" i="5"/>
  <c r="M17" i="5"/>
  <c r="I17" i="5"/>
  <c r="O14" i="2"/>
  <c r="BY16" i="5"/>
  <c r="BU16" i="5"/>
  <c r="BM16" i="5"/>
  <c r="BI16" i="5"/>
  <c r="BE16" i="5"/>
  <c r="BA16" i="5"/>
  <c r="AW16" i="5"/>
  <c r="AS16" i="5"/>
  <c r="AO16" i="5"/>
  <c r="AK16" i="5"/>
  <c r="AG16" i="5"/>
  <c r="AC16" i="5"/>
  <c r="Y16" i="5"/>
  <c r="U16" i="5"/>
  <c r="Q16" i="5"/>
  <c r="M16" i="5"/>
  <c r="I16" i="5"/>
  <c r="O13" i="2"/>
  <c r="BY15" i="5"/>
  <c r="BU15" i="5"/>
  <c r="BM15" i="5"/>
  <c r="BI15" i="5"/>
  <c r="BE15" i="5"/>
  <c r="BA15" i="5"/>
  <c r="AW15" i="5"/>
  <c r="AS15" i="5"/>
  <c r="AO15" i="5"/>
  <c r="AK15" i="5"/>
  <c r="AG15" i="5"/>
  <c r="AC15" i="5"/>
  <c r="Y15" i="5"/>
  <c r="U15" i="5"/>
  <c r="Q15" i="5"/>
  <c r="M15" i="5"/>
  <c r="I15" i="5"/>
  <c r="O12" i="2"/>
  <c r="BY14" i="5"/>
  <c r="BU14" i="5"/>
  <c r="BI14" i="5"/>
  <c r="BE14" i="5"/>
  <c r="BA14" i="5"/>
  <c r="AW14" i="5"/>
  <c r="AS14" i="5"/>
  <c r="AK14" i="5"/>
  <c r="AG14" i="5"/>
  <c r="AC14" i="5"/>
  <c r="Y14" i="5"/>
  <c r="U14" i="5"/>
  <c r="Q14" i="5"/>
  <c r="M14" i="5"/>
  <c r="I14" i="5"/>
  <c r="O11" i="2"/>
  <c r="BY13" i="5"/>
  <c r="BU13" i="5"/>
  <c r="BI13" i="5"/>
  <c r="BE13" i="5"/>
  <c r="BA13" i="5"/>
  <c r="AW13" i="5"/>
  <c r="AS13" i="5"/>
  <c r="AO13" i="5"/>
  <c r="AK13" i="5"/>
  <c r="AG13" i="5"/>
  <c r="AC13" i="5"/>
  <c r="Y13" i="5"/>
  <c r="U13" i="5"/>
  <c r="Q13" i="5"/>
  <c r="M13" i="5"/>
  <c r="I13" i="5"/>
  <c r="O10" i="2"/>
  <c r="BY12" i="5"/>
  <c r="BU12" i="5"/>
  <c r="BI12" i="5"/>
  <c r="BE12" i="5"/>
  <c r="BA12" i="5"/>
  <c r="AW12" i="5"/>
  <c r="AS12" i="5"/>
  <c r="AO12" i="5"/>
  <c r="AK12" i="5"/>
  <c r="AG12" i="5"/>
  <c r="AC12" i="5"/>
  <c r="Y12" i="5"/>
  <c r="U12" i="5"/>
  <c r="Q12" i="5"/>
  <c r="M12" i="5"/>
  <c r="I12" i="5"/>
  <c r="O9" i="2"/>
  <c r="BY11" i="5"/>
  <c r="BU11" i="5"/>
  <c r="BI11" i="5"/>
  <c r="BE11" i="5"/>
  <c r="BA11" i="5"/>
  <c r="AW11" i="5"/>
  <c r="AS11" i="5"/>
  <c r="AK11" i="5"/>
  <c r="AG11" i="5"/>
  <c r="AC11" i="5"/>
  <c r="Y11" i="5"/>
  <c r="U11" i="5"/>
  <c r="Q11" i="5"/>
  <c r="M11" i="5"/>
  <c r="I11" i="5"/>
  <c r="O8" i="2"/>
  <c r="CI10" i="5"/>
  <c r="BX368" i="5"/>
  <c r="F89" i="1" s="1"/>
  <c r="BY10" i="5"/>
  <c r="BP10" i="5"/>
  <c r="BO10" i="5"/>
  <c r="BG368" i="5"/>
  <c r="E85" i="1" s="1"/>
  <c r="AB368" i="5"/>
  <c r="EY350" i="4"/>
  <c r="E51" i="1" s="1"/>
  <c r="AY350" i="4"/>
  <c r="K379" i="2"/>
  <c r="CG348" i="4"/>
  <c r="CC348" i="4"/>
  <c r="E348" i="4"/>
  <c r="L377" i="2"/>
  <c r="CG346" i="4"/>
  <c r="CC346" i="4"/>
  <c r="E346" i="4"/>
  <c r="CG345" i="4"/>
  <c r="CC345" i="4"/>
  <c r="L374" i="2"/>
  <c r="E345" i="4"/>
  <c r="DI344" i="4"/>
  <c r="CK344" i="4"/>
  <c r="CG344" i="4"/>
  <c r="CC344" i="4"/>
  <c r="BU344" i="4"/>
  <c r="E344" i="4"/>
  <c r="L372" i="2"/>
  <c r="K372" i="2"/>
  <c r="DY341" i="4"/>
  <c r="CG341" i="4"/>
  <c r="E341" i="4"/>
  <c r="CG340" i="4"/>
  <c r="E340" i="4"/>
  <c r="CG338" i="4"/>
  <c r="E338" i="4"/>
  <c r="CK337" i="4"/>
  <c r="CC337" i="4"/>
  <c r="L373" i="2"/>
  <c r="CG333" i="4"/>
  <c r="L363" i="2"/>
  <c r="CK332" i="4"/>
  <c r="L362" i="2"/>
  <c r="K362" i="2"/>
  <c r="CG330" i="4"/>
  <c r="L359" i="2"/>
  <c r="DY329" i="4"/>
  <c r="CG328" i="4"/>
  <c r="K357" i="2"/>
  <c r="CK326" i="4"/>
  <c r="CG326" i="4"/>
  <c r="CC325" i="4"/>
  <c r="DY324" i="4"/>
  <c r="CG324" i="4"/>
  <c r="CC324" i="4"/>
  <c r="K352" i="2"/>
  <c r="DY323" i="4"/>
  <c r="CC323" i="4"/>
  <c r="L351" i="2"/>
  <c r="K350" i="2"/>
  <c r="CG321" i="4"/>
  <c r="CC321" i="4"/>
  <c r="K345" i="2"/>
  <c r="DY320" i="4"/>
  <c r="CC320" i="4"/>
  <c r="L344" i="2"/>
  <c r="K344" i="2"/>
  <c r="CK319" i="4"/>
  <c r="CG319" i="4"/>
  <c r="K347" i="2"/>
  <c r="CG318" i="4"/>
  <c r="K343" i="2"/>
  <c r="CG317" i="4"/>
  <c r="L346" i="2"/>
  <c r="CC315" i="4"/>
  <c r="EW314" i="4"/>
  <c r="CK314" i="4"/>
  <c r="CG314" i="4"/>
  <c r="DY313" i="4"/>
  <c r="BQ313" i="4"/>
  <c r="L340" i="2"/>
  <c r="CG310" i="4"/>
  <c r="K336" i="2"/>
  <c r="L335" i="2"/>
  <c r="K335" i="2"/>
  <c r="L331" i="2"/>
  <c r="K331" i="2"/>
  <c r="DY304" i="4"/>
  <c r="CC304" i="4"/>
  <c r="E304" i="4"/>
  <c r="CC302" i="4"/>
  <c r="CG301" i="4"/>
  <c r="CC301" i="4"/>
  <c r="CK300" i="4"/>
  <c r="CG300" i="4"/>
  <c r="L325" i="2"/>
  <c r="K325" i="2"/>
  <c r="CG297" i="4"/>
  <c r="AO297" i="4"/>
  <c r="K322" i="2"/>
  <c r="L321" i="2"/>
  <c r="DY295" i="4"/>
  <c r="CG294" i="4"/>
  <c r="BQ294" i="4"/>
  <c r="L319" i="2"/>
  <c r="CK293" i="4"/>
  <c r="L318" i="2"/>
  <c r="K318" i="2"/>
  <c r="DY292" i="4"/>
  <c r="E292" i="4"/>
  <c r="K317" i="2"/>
  <c r="CG291" i="4"/>
  <c r="CG290" i="4"/>
  <c r="K316" i="2"/>
  <c r="CG289" i="4"/>
  <c r="L313" i="2"/>
  <c r="K313" i="2"/>
  <c r="CG287" i="4"/>
  <c r="CG285" i="4"/>
  <c r="CG284" i="4"/>
  <c r="L310" i="2"/>
  <c r="K310" i="2"/>
  <c r="CG283" i="4"/>
  <c r="K308" i="2"/>
  <c r="CG282" i="4"/>
  <c r="K307" i="2"/>
  <c r="CK281" i="4"/>
  <c r="CC281" i="4"/>
  <c r="K306" i="2"/>
  <c r="CG280" i="4"/>
  <c r="K305" i="2"/>
  <c r="CK279" i="4"/>
  <c r="DY278" i="4"/>
  <c r="CG278" i="4"/>
  <c r="L302" i="2"/>
  <c r="K302" i="2"/>
  <c r="CG277" i="4"/>
  <c r="CG276" i="4"/>
  <c r="L298" i="2"/>
  <c r="L296" i="2"/>
  <c r="K296" i="2"/>
  <c r="DY273" i="4"/>
  <c r="CG272" i="4"/>
  <c r="CK269" i="4"/>
  <c r="CG269" i="4"/>
  <c r="K297" i="2"/>
  <c r="CO268" i="4"/>
  <c r="CG265" i="4"/>
  <c r="K287" i="2"/>
  <c r="CG264" i="4"/>
  <c r="L286" i="2"/>
  <c r="DY263" i="4"/>
  <c r="CO262" i="4"/>
  <c r="BQ262" i="4"/>
  <c r="L284" i="2"/>
  <c r="CG261" i="4"/>
  <c r="BQ261" i="4"/>
  <c r="K283" i="2"/>
  <c r="CK260" i="4"/>
  <c r="CC260" i="4"/>
  <c r="E260" i="4"/>
  <c r="CK259" i="4"/>
  <c r="CG259" i="4"/>
  <c r="CG258" i="4"/>
  <c r="CC258" i="4"/>
  <c r="E258" i="4"/>
  <c r="K280" i="2"/>
  <c r="DY257" i="4"/>
  <c r="CG257" i="4"/>
  <c r="CC257" i="4"/>
  <c r="L279" i="2"/>
  <c r="K279" i="2"/>
  <c r="CC256" i="4"/>
  <c r="K277" i="2"/>
  <c r="CC255" i="4"/>
  <c r="K276" i="2"/>
  <c r="CC254" i="4"/>
  <c r="CC253" i="4"/>
  <c r="L275" i="2"/>
  <c r="K275" i="2"/>
  <c r="AW252" i="4"/>
  <c r="K324" i="2"/>
  <c r="DY251" i="4"/>
  <c r="CC251" i="4"/>
  <c r="K273" i="2"/>
  <c r="CG250" i="4"/>
  <c r="CC250" i="4"/>
  <c r="K272" i="2"/>
  <c r="CG249" i="4"/>
  <c r="CC249" i="4"/>
  <c r="K271" i="2"/>
  <c r="CG248" i="4"/>
  <c r="CC248" i="4"/>
  <c r="K270" i="2"/>
  <c r="CG247" i="4"/>
  <c r="CC247" i="4"/>
  <c r="K269" i="2"/>
  <c r="CK246" i="4"/>
  <c r="CG246" i="4"/>
  <c r="K268" i="2"/>
  <c r="CC245" i="4"/>
  <c r="CK244" i="4"/>
  <c r="BQ244" i="4"/>
  <c r="K264" i="2"/>
  <c r="CC243" i="4"/>
  <c r="CG242" i="4"/>
  <c r="CC242" i="4"/>
  <c r="CG241" i="4"/>
  <c r="CC241" i="4"/>
  <c r="BQ241" i="4"/>
  <c r="CC240" i="4"/>
  <c r="L260" i="2"/>
  <c r="DY239" i="4"/>
  <c r="CC239" i="4"/>
  <c r="DY238" i="4"/>
  <c r="CC237" i="4"/>
  <c r="BQ237" i="4"/>
  <c r="CG236" i="4"/>
  <c r="CC236" i="4"/>
  <c r="DY235" i="4"/>
  <c r="CG235" i="4"/>
  <c r="CC235" i="4"/>
  <c r="CC234" i="4"/>
  <c r="E234" i="4"/>
  <c r="CG233" i="4"/>
  <c r="CC233" i="4"/>
  <c r="CC232" i="4"/>
  <c r="L251" i="2"/>
  <c r="CK231" i="4"/>
  <c r="CC231" i="4"/>
  <c r="E231" i="4"/>
  <c r="CC230" i="4"/>
  <c r="K249" i="2"/>
  <c r="CC229" i="4"/>
  <c r="K248" i="2"/>
  <c r="DY228" i="4"/>
  <c r="CC227" i="4"/>
  <c r="E227" i="4"/>
  <c r="CC226" i="4"/>
  <c r="E226" i="4"/>
  <c r="CK225" i="4"/>
  <c r="K234" i="2"/>
  <c r="C234" i="2" s="1"/>
  <c r="CC224" i="4"/>
  <c r="K244" i="2"/>
  <c r="CG223" i="4"/>
  <c r="CC223" i="4"/>
  <c r="K243" i="2"/>
  <c r="CC222" i="4"/>
  <c r="L242" i="2"/>
  <c r="CC221" i="4"/>
  <c r="L241" i="2"/>
  <c r="CC220" i="4"/>
  <c r="L240" i="2"/>
  <c r="CC219" i="4"/>
  <c r="K239" i="2"/>
  <c r="CC218" i="4"/>
  <c r="DY217" i="4"/>
  <c r="CG217" i="4"/>
  <c r="CC217" i="4"/>
  <c r="K237" i="2"/>
  <c r="CG216" i="4"/>
  <c r="CC216" i="4"/>
  <c r="CC215" i="4"/>
  <c r="L235" i="2"/>
  <c r="CG214" i="4"/>
  <c r="CC214" i="4"/>
  <c r="CK213" i="4"/>
  <c r="CG213" i="4"/>
  <c r="L232" i="2"/>
  <c r="L231" i="2"/>
  <c r="K231" i="2"/>
  <c r="DY210" i="4"/>
  <c r="CG210" i="4"/>
  <c r="CC210" i="4"/>
  <c r="CG209" i="4"/>
  <c r="CC209" i="4"/>
  <c r="CG208" i="4"/>
  <c r="CC208" i="4"/>
  <c r="AW208" i="4"/>
  <c r="AO208" i="4"/>
  <c r="L227" i="2"/>
  <c r="DY207" i="4"/>
  <c r="CC207" i="4"/>
  <c r="K226" i="2"/>
  <c r="CC206" i="4"/>
  <c r="L225" i="2"/>
  <c r="K225" i="2"/>
  <c r="CC205" i="4"/>
  <c r="K224" i="2"/>
  <c r="CG204" i="4"/>
  <c r="CC204" i="4"/>
  <c r="L223" i="2"/>
  <c r="K223" i="2"/>
  <c r="CK203" i="4"/>
  <c r="CC203" i="4"/>
  <c r="K222" i="2"/>
  <c r="CG199" i="4"/>
  <c r="E199" i="4"/>
  <c r="DY198" i="4"/>
  <c r="CG198" i="4"/>
  <c r="CG196" i="4"/>
  <c r="E196" i="4"/>
  <c r="CG195" i="4"/>
  <c r="K213" i="2"/>
  <c r="L212" i="2"/>
  <c r="CK193" i="4"/>
  <c r="CG193" i="4"/>
  <c r="K217" i="2"/>
  <c r="DY192" i="4"/>
  <c r="CG192" i="4"/>
  <c r="CC192" i="4"/>
  <c r="CK191" i="4"/>
  <c r="CG191" i="4"/>
  <c r="CC191" i="4"/>
  <c r="E191" i="4"/>
  <c r="K210" i="2"/>
  <c r="CC190" i="4"/>
  <c r="L209" i="2"/>
  <c r="K209" i="2"/>
  <c r="CG189" i="4"/>
  <c r="CC189" i="4"/>
  <c r="E189" i="4"/>
  <c r="K208" i="2"/>
  <c r="CG188" i="4"/>
  <c r="CC188" i="4"/>
  <c r="L207" i="2"/>
  <c r="CC187" i="4"/>
  <c r="K206" i="2"/>
  <c r="CC186" i="4"/>
  <c r="K205" i="2"/>
  <c r="CC185" i="4"/>
  <c r="K204" i="2"/>
  <c r="CG184" i="4"/>
  <c r="CC184" i="4"/>
  <c r="K203" i="2"/>
  <c r="CC183" i="4"/>
  <c r="L202" i="2"/>
  <c r="CG182" i="4"/>
  <c r="CC182" i="4"/>
  <c r="CC181" i="4"/>
  <c r="L200" i="2"/>
  <c r="K200" i="2"/>
  <c r="DY180" i="4"/>
  <c r="CC180" i="4"/>
  <c r="E180" i="4"/>
  <c r="CK179" i="4"/>
  <c r="CG179" i="4"/>
  <c r="CC179" i="4"/>
  <c r="CC178" i="4"/>
  <c r="L195" i="2"/>
  <c r="K195" i="2"/>
  <c r="CC177" i="4"/>
  <c r="E177" i="4"/>
  <c r="CG176" i="4"/>
  <c r="CC176" i="4"/>
  <c r="L193" i="2"/>
  <c r="K193" i="2"/>
  <c r="CC175" i="4"/>
  <c r="K192" i="2"/>
  <c r="DY174" i="4"/>
  <c r="CC174" i="4"/>
  <c r="CG173" i="4"/>
  <c r="CC173" i="4"/>
  <c r="K190" i="2"/>
  <c r="CC172" i="4"/>
  <c r="CK171" i="4"/>
  <c r="CG171" i="4"/>
  <c r="K187" i="2"/>
  <c r="CC170" i="4"/>
  <c r="K186" i="2"/>
  <c r="CC169" i="4"/>
  <c r="CC168" i="4"/>
  <c r="K182" i="2"/>
  <c r="CG167" i="4"/>
  <c r="CC167" i="4"/>
  <c r="E167" i="4"/>
  <c r="CG166" i="4"/>
  <c r="CC166" i="4"/>
  <c r="E166" i="4"/>
  <c r="CC165" i="4"/>
  <c r="L178" i="2"/>
  <c r="K178" i="2"/>
  <c r="CG164" i="4"/>
  <c r="L177" i="2"/>
  <c r="K177" i="2"/>
  <c r="CK163" i="4"/>
  <c r="CC163" i="4"/>
  <c r="K176" i="2"/>
  <c r="C176" i="2" s="1"/>
  <c r="CG162" i="4"/>
  <c r="L175" i="2"/>
  <c r="K175" i="2"/>
  <c r="DY161" i="4"/>
  <c r="CG160" i="4"/>
  <c r="E160" i="4"/>
  <c r="K173" i="2"/>
  <c r="DY159" i="4"/>
  <c r="CG158" i="4"/>
  <c r="L169" i="2"/>
  <c r="CG157" i="4"/>
  <c r="L168" i="2"/>
  <c r="K168" i="2"/>
  <c r="GS156" i="4"/>
  <c r="CK156" i="4"/>
  <c r="L170" i="2"/>
  <c r="DY155" i="4"/>
  <c r="CG155" i="4"/>
  <c r="E155" i="4"/>
  <c r="CC154" i="4"/>
  <c r="K164" i="2"/>
  <c r="DY153" i="4"/>
  <c r="CG153" i="4"/>
  <c r="K163" i="2"/>
  <c r="CK147" i="4"/>
  <c r="CG147" i="4"/>
  <c r="BA147" i="4"/>
  <c r="L156" i="2"/>
  <c r="CG146" i="4"/>
  <c r="L155" i="2"/>
  <c r="K155" i="2"/>
  <c r="CK145" i="4"/>
  <c r="DY138" i="4"/>
  <c r="E138" i="4"/>
  <c r="CG137" i="4"/>
  <c r="L144" i="2"/>
  <c r="CC136" i="4"/>
  <c r="CG135" i="4"/>
  <c r="CC135" i="4"/>
  <c r="CK134" i="4"/>
  <c r="CC133" i="4"/>
  <c r="L140" i="2"/>
  <c r="CC132" i="4"/>
  <c r="L139" i="2"/>
  <c r="DY131" i="4"/>
  <c r="CG131" i="4"/>
  <c r="CC131" i="4"/>
  <c r="L138" i="2"/>
  <c r="CG130" i="4"/>
  <c r="CC130" i="4"/>
  <c r="K137" i="2"/>
  <c r="CC129" i="4"/>
  <c r="CC128" i="4"/>
  <c r="K136" i="2"/>
  <c r="CG127" i="4"/>
  <c r="CC127" i="4"/>
  <c r="K134" i="2"/>
  <c r="CC126" i="4"/>
  <c r="CC125" i="4"/>
  <c r="K132" i="2"/>
  <c r="CC124" i="4"/>
  <c r="L131" i="2"/>
  <c r="K131" i="2"/>
  <c r="CK123" i="4"/>
  <c r="CG123" i="4"/>
  <c r="DY122" i="4"/>
  <c r="CC122" i="4"/>
  <c r="CC121" i="4"/>
  <c r="K128" i="2"/>
  <c r="CC120" i="4"/>
  <c r="L127" i="2"/>
  <c r="DY119" i="4"/>
  <c r="CK117" i="4"/>
  <c r="CG117" i="4"/>
  <c r="CC116" i="4"/>
  <c r="L123" i="2"/>
  <c r="K123" i="2"/>
  <c r="CC115" i="4"/>
  <c r="K122" i="2"/>
  <c r="CC114" i="4"/>
  <c r="CC113" i="4"/>
  <c r="CG112" i="4"/>
  <c r="CC112" i="4"/>
  <c r="K119" i="2"/>
  <c r="CC111" i="4"/>
  <c r="CC110" i="4"/>
  <c r="L117" i="2"/>
  <c r="K117" i="2"/>
  <c r="DY109" i="4"/>
  <c r="CC109" i="4"/>
  <c r="CC108" i="4"/>
  <c r="K115" i="2"/>
  <c r="CC107" i="4"/>
  <c r="K113" i="2"/>
  <c r="CC106" i="4"/>
  <c r="CC105" i="4"/>
  <c r="L112" i="2"/>
  <c r="K112" i="2"/>
  <c r="CC104" i="4"/>
  <c r="L111" i="2"/>
  <c r="CG103" i="4"/>
  <c r="CC103" i="4"/>
  <c r="K110" i="2"/>
  <c r="CK102" i="4"/>
  <c r="DY100" i="4"/>
  <c r="CG100" i="4"/>
  <c r="E100" i="4"/>
  <c r="CG99" i="4"/>
  <c r="E99" i="4"/>
  <c r="CK98" i="4"/>
  <c r="E98" i="4"/>
  <c r="CG97" i="4"/>
  <c r="E97" i="4"/>
  <c r="K102" i="2"/>
  <c r="L99" i="2"/>
  <c r="K99" i="2"/>
  <c r="DY88" i="4"/>
  <c r="E88" i="4"/>
  <c r="CK85" i="4"/>
  <c r="E85" i="4"/>
  <c r="CG83" i="4"/>
  <c r="AO83" i="4"/>
  <c r="L88" i="2"/>
  <c r="K88" i="2"/>
  <c r="CK82" i="4"/>
  <c r="CG82" i="4"/>
  <c r="CC82" i="4"/>
  <c r="AC82" i="4"/>
  <c r="K86" i="2"/>
  <c r="CG80" i="4"/>
  <c r="L81" i="2"/>
  <c r="DY78" i="4"/>
  <c r="E78" i="4"/>
  <c r="CG77" i="4"/>
  <c r="AS77" i="4"/>
  <c r="E77" i="4"/>
  <c r="CK75" i="4"/>
  <c r="CC75" i="4"/>
  <c r="AO75" i="4"/>
  <c r="L74" i="2"/>
  <c r="K74" i="2"/>
  <c r="AS73" i="4"/>
  <c r="K72" i="2"/>
  <c r="L70" i="2"/>
  <c r="CC68" i="4"/>
  <c r="CC67" i="4"/>
  <c r="L67" i="2"/>
  <c r="CC66" i="4"/>
  <c r="E66" i="4"/>
  <c r="CC65" i="4"/>
  <c r="L65" i="2"/>
  <c r="K65" i="2"/>
  <c r="DY64" i="4"/>
  <c r="CG64" i="4"/>
  <c r="CC64" i="4"/>
  <c r="K63" i="2"/>
  <c r="CC62" i="4"/>
  <c r="E62" i="4"/>
  <c r="CK61" i="4"/>
  <c r="CC61" i="4"/>
  <c r="DY57" i="4"/>
  <c r="CG57" i="4"/>
  <c r="E57" i="4"/>
  <c r="CK55" i="4"/>
  <c r="E55" i="4"/>
  <c r="K54" i="2"/>
  <c r="DY54" i="4"/>
  <c r="K53" i="2"/>
  <c r="CK53" i="4"/>
  <c r="CG53" i="4"/>
  <c r="GR52" i="4"/>
  <c r="GQ52" i="4"/>
  <c r="GN52" i="4"/>
  <c r="GM52" i="4"/>
  <c r="GJ52" i="4"/>
  <c r="GI52" i="4"/>
  <c r="GF52" i="4"/>
  <c r="GE52" i="4"/>
  <c r="GB52" i="4"/>
  <c r="GA52" i="4"/>
  <c r="FX52" i="4"/>
  <c r="FW52" i="4"/>
  <c r="FT52" i="4"/>
  <c r="FS52" i="4"/>
  <c r="FP52" i="4"/>
  <c r="FO52" i="4"/>
  <c r="FL52" i="4"/>
  <c r="FK52" i="4"/>
  <c r="FH52" i="4"/>
  <c r="FG52" i="4"/>
  <c r="FD52" i="4"/>
  <c r="FC52" i="4"/>
  <c r="FC350" i="4" s="1"/>
  <c r="E52" i="1" s="1"/>
  <c r="EZ52" i="4"/>
  <c r="EY52" i="4"/>
  <c r="EV52" i="4"/>
  <c r="EW52" i="4" s="1"/>
  <c r="EU52" i="4"/>
  <c r="ER52" i="4"/>
  <c r="EQ52" i="4"/>
  <c r="EQ350" i="4" s="1"/>
  <c r="E49" i="1" s="1"/>
  <c r="EN52" i="4"/>
  <c r="EM52" i="4"/>
  <c r="EJ52" i="4"/>
  <c r="EI52" i="4"/>
  <c r="EF52" i="4"/>
  <c r="EE52" i="4"/>
  <c r="EB52" i="4"/>
  <c r="EA52" i="4"/>
  <c r="DX52" i="4"/>
  <c r="DW52" i="4"/>
  <c r="DT52" i="4"/>
  <c r="DS52" i="4"/>
  <c r="DP52" i="4"/>
  <c r="DO52" i="4"/>
  <c r="DL52" i="4"/>
  <c r="DK52" i="4"/>
  <c r="DH52" i="4"/>
  <c r="DI52" i="4" s="1"/>
  <c r="DG52" i="4"/>
  <c r="DD52" i="4"/>
  <c r="DC52" i="4"/>
  <c r="CZ52" i="4"/>
  <c r="CY52" i="4"/>
  <c r="CY350" i="4" s="1"/>
  <c r="E38" i="1" s="1"/>
  <c r="CV52" i="4"/>
  <c r="CU52" i="4"/>
  <c r="CR52" i="4"/>
  <c r="CQ52" i="4"/>
  <c r="CN52" i="4"/>
  <c r="CM52" i="4"/>
  <c r="CJ52" i="4"/>
  <c r="CI52" i="4"/>
  <c r="CF52" i="4"/>
  <c r="CG52" i="4" s="1"/>
  <c r="CE52" i="4"/>
  <c r="CB52" i="4"/>
  <c r="CA52" i="4"/>
  <c r="BT52" i="4"/>
  <c r="BT350" i="4" s="1"/>
  <c r="F30" i="1" s="1"/>
  <c r="BS52" i="4"/>
  <c r="BS350" i="4" s="1"/>
  <c r="E30" i="1" s="1"/>
  <c r="BP52" i="4"/>
  <c r="BO52" i="4"/>
  <c r="AZ52" i="4"/>
  <c r="AY52" i="4"/>
  <c r="AV52" i="4"/>
  <c r="AU52" i="4"/>
  <c r="AR52" i="4"/>
  <c r="AQ52" i="4"/>
  <c r="AN52" i="4"/>
  <c r="AM52" i="4"/>
  <c r="AB52" i="4"/>
  <c r="AB350" i="4" s="1"/>
  <c r="F19" i="1" s="1"/>
  <c r="AA52" i="4"/>
  <c r="CS51" i="4"/>
  <c r="CK51" i="4"/>
  <c r="CG51" i="4"/>
  <c r="CC51" i="4"/>
  <c r="K50" i="2"/>
  <c r="CS50" i="4"/>
  <c r="CK50" i="4"/>
  <c r="CC50" i="4"/>
  <c r="Y50" i="4"/>
  <c r="K49" i="2"/>
  <c r="CS49" i="4"/>
  <c r="CK49" i="4"/>
  <c r="CG49" i="4"/>
  <c r="CC49" i="4"/>
  <c r="L48" i="2"/>
  <c r="FQ48" i="4"/>
  <c r="FM48" i="4"/>
  <c r="FE48" i="4"/>
  <c r="EG48" i="4"/>
  <c r="EC48" i="4"/>
  <c r="DU48" i="4"/>
  <c r="DI48" i="4"/>
  <c r="CS48" i="4"/>
  <c r="CK48" i="4"/>
  <c r="CC48" i="4"/>
  <c r="AG48" i="4"/>
  <c r="Y48" i="4"/>
  <c r="GR47" i="4"/>
  <c r="GN47" i="4"/>
  <c r="GJ47" i="4"/>
  <c r="GF47" i="4"/>
  <c r="GB47" i="4"/>
  <c r="FX47" i="4"/>
  <c r="FW47" i="4"/>
  <c r="FT47" i="4"/>
  <c r="FS47" i="4"/>
  <c r="FP47" i="4"/>
  <c r="FQ47" i="4" s="1"/>
  <c r="FO47" i="4"/>
  <c r="FL47" i="4"/>
  <c r="FM47" i="4" s="1"/>
  <c r="FK47" i="4"/>
  <c r="FH47" i="4"/>
  <c r="FG47" i="4"/>
  <c r="FD47" i="4"/>
  <c r="FC47" i="4"/>
  <c r="FE47" i="4" s="1"/>
  <c r="EZ47" i="4"/>
  <c r="EY47" i="4"/>
  <c r="EV47" i="4"/>
  <c r="EU47" i="4"/>
  <c r="ER47" i="4"/>
  <c r="EQ47" i="4"/>
  <c r="EN47" i="4"/>
  <c r="EM47" i="4"/>
  <c r="EJ47" i="4"/>
  <c r="EI47" i="4"/>
  <c r="EF47" i="4"/>
  <c r="EE47" i="4"/>
  <c r="EE350" i="4" s="1"/>
  <c r="E46" i="1" s="1"/>
  <c r="EB47" i="4"/>
  <c r="EC47" i="4" s="1"/>
  <c r="EA47" i="4"/>
  <c r="DX47" i="4"/>
  <c r="DW47" i="4"/>
  <c r="DT47" i="4"/>
  <c r="DS47" i="4"/>
  <c r="DP47" i="4"/>
  <c r="DO47" i="4"/>
  <c r="DL47" i="4"/>
  <c r="DK47" i="4"/>
  <c r="DH47" i="4"/>
  <c r="DG47" i="4"/>
  <c r="DD47" i="4"/>
  <c r="DC47" i="4"/>
  <c r="CZ47" i="4"/>
  <c r="CY47" i="4"/>
  <c r="CV47" i="4"/>
  <c r="CU47" i="4"/>
  <c r="CR47" i="4"/>
  <c r="CQ47" i="4"/>
  <c r="CJ47" i="4"/>
  <c r="CI47" i="4"/>
  <c r="CF47" i="4"/>
  <c r="CE47" i="4"/>
  <c r="CB47" i="4"/>
  <c r="CA47" i="4"/>
  <c r="BL47" i="4"/>
  <c r="BK47" i="4"/>
  <c r="BK350" i="4" s="1"/>
  <c r="E28" i="1" s="1"/>
  <c r="BH47" i="4"/>
  <c r="BG47" i="4"/>
  <c r="AF47" i="4"/>
  <c r="AF350" i="4" s="1"/>
  <c r="F20" i="1" s="1"/>
  <c r="AE47" i="4"/>
  <c r="X47" i="4"/>
  <c r="W47" i="4"/>
  <c r="T47" i="4"/>
  <c r="S47" i="4"/>
  <c r="S350" i="4" s="1"/>
  <c r="E17" i="1" s="1"/>
  <c r="H47" i="4"/>
  <c r="G47" i="4"/>
  <c r="G350" i="4" s="1"/>
  <c r="E14" i="1" s="1"/>
  <c r="FQ46" i="4"/>
  <c r="FM46" i="4"/>
  <c r="FI46" i="4"/>
  <c r="EG46" i="4"/>
  <c r="DE46" i="4"/>
  <c r="CW46" i="4"/>
  <c r="CS46" i="4"/>
  <c r="CC46" i="4"/>
  <c r="BY46" i="4"/>
  <c r="BQ46" i="4"/>
  <c r="AW46" i="4"/>
  <c r="AS46" i="4"/>
  <c r="AO46" i="4"/>
  <c r="AK46" i="4"/>
  <c r="AG46" i="4"/>
  <c r="Y46" i="4"/>
  <c r="U46" i="4"/>
  <c r="Q46" i="4"/>
  <c r="M46" i="4"/>
  <c r="FQ45" i="4"/>
  <c r="FM45" i="4"/>
  <c r="FI45" i="4"/>
  <c r="DE45" i="4"/>
  <c r="CS45" i="4"/>
  <c r="CC45" i="4"/>
  <c r="BY45" i="4"/>
  <c r="AW45" i="4"/>
  <c r="AK45" i="4"/>
  <c r="AG45" i="4"/>
  <c r="Y45" i="4"/>
  <c r="K44" i="2"/>
  <c r="FM44" i="4"/>
  <c r="FI44" i="4"/>
  <c r="DE44" i="4"/>
  <c r="CW44" i="4"/>
  <c r="CS44" i="4"/>
  <c r="CC44" i="4"/>
  <c r="BY44" i="4"/>
  <c r="AW44" i="4"/>
  <c r="AS44" i="4"/>
  <c r="AK44" i="4"/>
  <c r="AG44" i="4"/>
  <c r="Y44" i="4"/>
  <c r="Q44" i="4"/>
  <c r="FM43" i="4"/>
  <c r="FI43" i="4"/>
  <c r="ES43" i="4"/>
  <c r="DE43" i="4"/>
  <c r="CW43" i="4"/>
  <c r="CS43" i="4"/>
  <c r="CC43" i="4"/>
  <c r="BY43" i="4"/>
  <c r="AS43" i="4"/>
  <c r="AK43" i="4"/>
  <c r="AG43" i="4"/>
  <c r="Q43" i="4"/>
  <c r="FQ42" i="4"/>
  <c r="FM42" i="4"/>
  <c r="FI42" i="4"/>
  <c r="DE42" i="4"/>
  <c r="CS42" i="4"/>
  <c r="CC42" i="4"/>
  <c r="BY42" i="4"/>
  <c r="AS42" i="4"/>
  <c r="AO42" i="4"/>
  <c r="AK42" i="4"/>
  <c r="AG42" i="4"/>
  <c r="Y42" i="4"/>
  <c r="L41" i="2"/>
  <c r="FQ41" i="4"/>
  <c r="FM41" i="4"/>
  <c r="FI41" i="4"/>
  <c r="DE41" i="4"/>
  <c r="CS41" i="4"/>
  <c r="CC41" i="4"/>
  <c r="BY41" i="4"/>
  <c r="AW41" i="4"/>
  <c r="AO41" i="4"/>
  <c r="AK41" i="4"/>
  <c r="AG41" i="4"/>
  <c r="Y41" i="4"/>
  <c r="FQ40" i="4"/>
  <c r="FM40" i="4"/>
  <c r="FI40" i="4"/>
  <c r="DE40" i="4"/>
  <c r="CW40" i="4"/>
  <c r="CS40" i="4"/>
  <c r="CC40" i="4"/>
  <c r="BY40" i="4"/>
  <c r="BQ40" i="4"/>
  <c r="AS40" i="4"/>
  <c r="AK40" i="4"/>
  <c r="AG40" i="4"/>
  <c r="Y40" i="4"/>
  <c r="U40" i="4"/>
  <c r="E40" i="4"/>
  <c r="K39" i="2"/>
  <c r="FM39" i="4"/>
  <c r="FI39" i="4"/>
  <c r="EC39" i="4"/>
  <c r="DE39" i="4"/>
  <c r="CS39" i="4"/>
  <c r="CC39" i="4"/>
  <c r="BY39" i="4"/>
  <c r="AW39" i="4"/>
  <c r="AS39" i="4"/>
  <c r="AO39" i="4"/>
  <c r="AK39" i="4"/>
  <c r="AG39" i="4"/>
  <c r="Y39" i="4"/>
  <c r="Q39" i="4"/>
  <c r="K38" i="2"/>
  <c r="FM38" i="4"/>
  <c r="FI38" i="4"/>
  <c r="DE38" i="4"/>
  <c r="CW38" i="4"/>
  <c r="CS38" i="4"/>
  <c r="CC38" i="4"/>
  <c r="BY38" i="4"/>
  <c r="AS38" i="4"/>
  <c r="AK38" i="4"/>
  <c r="AG38" i="4"/>
  <c r="Y38" i="4"/>
  <c r="K37" i="2"/>
  <c r="FM37" i="4"/>
  <c r="FI37" i="4"/>
  <c r="EO37" i="4"/>
  <c r="DE37" i="4"/>
  <c r="CS37" i="4"/>
  <c r="CC37" i="4"/>
  <c r="BY37" i="4"/>
  <c r="AW37" i="4"/>
  <c r="AS37" i="4"/>
  <c r="AG37" i="4"/>
  <c r="Y37" i="4"/>
  <c r="Q37" i="4"/>
  <c r="FM36" i="4"/>
  <c r="FI36" i="4"/>
  <c r="DE36" i="4"/>
  <c r="CS36" i="4"/>
  <c r="CC36" i="4"/>
  <c r="BY36" i="4"/>
  <c r="AS36" i="4"/>
  <c r="AK36" i="4"/>
  <c r="AG36" i="4"/>
  <c r="Y36" i="4"/>
  <c r="Q36" i="4"/>
  <c r="L35" i="2"/>
  <c r="FQ35" i="4"/>
  <c r="FM35" i="4"/>
  <c r="FI35" i="4"/>
  <c r="DE35" i="4"/>
  <c r="CW35" i="4"/>
  <c r="CS35" i="4"/>
  <c r="CC35" i="4"/>
  <c r="BY35" i="4"/>
  <c r="AW35" i="4"/>
  <c r="AS35" i="4"/>
  <c r="AO35" i="4"/>
  <c r="AK35" i="4"/>
  <c r="AG35" i="4"/>
  <c r="Y35" i="4"/>
  <c r="E35" i="4"/>
  <c r="FQ34" i="4"/>
  <c r="FM34" i="4"/>
  <c r="FI34" i="4"/>
  <c r="ES34" i="4"/>
  <c r="DE34" i="4"/>
  <c r="CW34" i="4"/>
  <c r="CS34" i="4"/>
  <c r="CC34" i="4"/>
  <c r="BY34" i="4"/>
  <c r="AS34" i="4"/>
  <c r="AO34" i="4"/>
  <c r="AK34" i="4"/>
  <c r="AG34" i="4"/>
  <c r="Y34" i="4"/>
  <c r="FQ33" i="4"/>
  <c r="FM33" i="4"/>
  <c r="FI33" i="4"/>
  <c r="DE33" i="4"/>
  <c r="CW33" i="4"/>
  <c r="CS33" i="4"/>
  <c r="CC33" i="4"/>
  <c r="BY33" i="4"/>
  <c r="AS33" i="4"/>
  <c r="AK33" i="4"/>
  <c r="AG33" i="4"/>
  <c r="Y33" i="4"/>
  <c r="Q33" i="4"/>
  <c r="L32" i="2"/>
  <c r="K32" i="2"/>
  <c r="FQ32" i="4"/>
  <c r="FM32" i="4"/>
  <c r="FI32" i="4"/>
  <c r="DE32" i="4"/>
  <c r="CW32" i="4"/>
  <c r="CS32" i="4"/>
  <c r="CC32" i="4"/>
  <c r="BY32" i="4"/>
  <c r="AO32" i="4"/>
  <c r="AK32" i="4"/>
  <c r="AG32" i="4"/>
  <c r="Q32" i="4"/>
  <c r="L31" i="2"/>
  <c r="K31" i="2"/>
  <c r="FM31" i="4"/>
  <c r="FI31" i="4"/>
  <c r="EK31" i="4"/>
  <c r="DE31" i="4"/>
  <c r="CS31" i="4"/>
  <c r="CC31" i="4"/>
  <c r="BY31" i="4"/>
  <c r="AK31" i="4"/>
  <c r="AG31" i="4"/>
  <c r="Y31" i="4"/>
  <c r="Q31" i="4"/>
  <c r="L30" i="2"/>
  <c r="K30" i="2"/>
  <c r="FQ30" i="4"/>
  <c r="FM30" i="4"/>
  <c r="FI30" i="4"/>
  <c r="DE30" i="4"/>
  <c r="CW30" i="4"/>
  <c r="CS30" i="4"/>
  <c r="CC30" i="4"/>
  <c r="BY30" i="4"/>
  <c r="AW30" i="4"/>
  <c r="AS30" i="4"/>
  <c r="AK30" i="4"/>
  <c r="AG30" i="4"/>
  <c r="Y30" i="4"/>
  <c r="K29" i="2"/>
  <c r="FQ29" i="4"/>
  <c r="FM29" i="4"/>
  <c r="FI29" i="4"/>
  <c r="DE29" i="4"/>
  <c r="CS29" i="4"/>
  <c r="CC29" i="4"/>
  <c r="BY29" i="4"/>
  <c r="AK29" i="4"/>
  <c r="AG29" i="4"/>
  <c r="FQ28" i="4"/>
  <c r="FM28" i="4"/>
  <c r="FI28" i="4"/>
  <c r="DE28" i="4"/>
  <c r="CW28" i="4"/>
  <c r="CS28" i="4"/>
  <c r="CC28" i="4"/>
  <c r="BY28" i="4"/>
  <c r="AS28" i="4"/>
  <c r="AK28" i="4"/>
  <c r="AG28" i="4"/>
  <c r="Y28" i="4"/>
  <c r="FQ27" i="4"/>
  <c r="FM27" i="4"/>
  <c r="FI27" i="4"/>
  <c r="DE27" i="4"/>
  <c r="CW27" i="4"/>
  <c r="CS27" i="4"/>
  <c r="CC27" i="4"/>
  <c r="BY27" i="4"/>
  <c r="AS27" i="4"/>
  <c r="AO27" i="4"/>
  <c r="AK27" i="4"/>
  <c r="AG27" i="4"/>
  <c r="Y27" i="4"/>
  <c r="Q27" i="4"/>
  <c r="L26" i="2"/>
  <c r="K26" i="2"/>
  <c r="FQ26" i="4"/>
  <c r="FM26" i="4"/>
  <c r="FI26" i="4"/>
  <c r="DE26" i="4"/>
  <c r="CS26" i="4"/>
  <c r="CC26" i="4"/>
  <c r="BY26" i="4"/>
  <c r="AW26" i="4"/>
  <c r="AK26" i="4"/>
  <c r="AG26" i="4"/>
  <c r="FM25" i="4"/>
  <c r="FI25" i="4"/>
  <c r="EO25" i="4"/>
  <c r="DE25" i="4"/>
  <c r="CS25" i="4"/>
  <c r="CC25" i="4"/>
  <c r="BY25" i="4"/>
  <c r="AW25" i="4"/>
  <c r="AK25" i="4"/>
  <c r="AG25" i="4"/>
  <c r="Y25" i="4"/>
  <c r="Q25" i="4"/>
  <c r="K24" i="2"/>
  <c r="FQ24" i="4"/>
  <c r="FM24" i="4"/>
  <c r="FI24" i="4"/>
  <c r="DE24" i="4"/>
  <c r="CW24" i="4"/>
  <c r="CS24" i="4"/>
  <c r="CC24" i="4"/>
  <c r="BY24" i="4"/>
  <c r="BQ24" i="4"/>
  <c r="AW24" i="4"/>
  <c r="AK24" i="4"/>
  <c r="AG24" i="4"/>
  <c r="Y24" i="4"/>
  <c r="Q24" i="4"/>
  <c r="K23" i="2"/>
  <c r="FQ23" i="4"/>
  <c r="FM23" i="4"/>
  <c r="FI23" i="4"/>
  <c r="DE23" i="4"/>
  <c r="DA23" i="4"/>
  <c r="CW23" i="4"/>
  <c r="CS23" i="4"/>
  <c r="CC23" i="4"/>
  <c r="BY23" i="4"/>
  <c r="AW23" i="4"/>
  <c r="AS23" i="4"/>
  <c r="AO23" i="4"/>
  <c r="AK23" i="4"/>
  <c r="AG23" i="4"/>
  <c r="Y23" i="4"/>
  <c r="L22" i="2"/>
  <c r="K22" i="2"/>
  <c r="FM22" i="4"/>
  <c r="FI22" i="4"/>
  <c r="ES22" i="4"/>
  <c r="DM22" i="4"/>
  <c r="DE22" i="4"/>
  <c r="CS22" i="4"/>
  <c r="CC22" i="4"/>
  <c r="BY22" i="4"/>
  <c r="AW22" i="4"/>
  <c r="AS22" i="4"/>
  <c r="AO22" i="4"/>
  <c r="AK22" i="4"/>
  <c r="AG22" i="4"/>
  <c r="Q22" i="4"/>
  <c r="K21" i="2"/>
  <c r="FM21" i="4"/>
  <c r="FI21" i="4"/>
  <c r="DE21" i="4"/>
  <c r="CW21" i="4"/>
  <c r="CS21" i="4"/>
  <c r="CC21" i="4"/>
  <c r="BY21" i="4"/>
  <c r="AW21" i="4"/>
  <c r="AK21" i="4"/>
  <c r="AG21" i="4"/>
  <c r="Y21" i="4"/>
  <c r="E21" i="4"/>
  <c r="FQ20" i="4"/>
  <c r="FM20" i="4"/>
  <c r="FI20" i="4"/>
  <c r="DE20" i="4"/>
  <c r="CW20" i="4"/>
  <c r="CS20" i="4"/>
  <c r="CC20" i="4"/>
  <c r="BY20" i="4"/>
  <c r="AW20" i="4"/>
  <c r="AK20" i="4"/>
  <c r="AG20" i="4"/>
  <c r="Y20" i="4"/>
  <c r="K19" i="2"/>
  <c r="FQ19" i="4"/>
  <c r="FM19" i="4"/>
  <c r="FI19" i="4"/>
  <c r="DE19" i="4"/>
  <c r="CS19" i="4"/>
  <c r="CC19" i="4"/>
  <c r="BY19" i="4"/>
  <c r="AS19" i="4"/>
  <c r="AK19" i="4"/>
  <c r="AG19" i="4"/>
  <c r="Y19" i="4"/>
  <c r="L18" i="2"/>
  <c r="FQ18" i="4"/>
  <c r="FM18" i="4"/>
  <c r="FI18" i="4"/>
  <c r="DE18" i="4"/>
  <c r="CW18" i="4"/>
  <c r="CS18" i="4"/>
  <c r="CC18" i="4"/>
  <c r="BY18" i="4"/>
  <c r="AO18" i="4"/>
  <c r="AK18" i="4"/>
  <c r="AG18" i="4"/>
  <c r="Y18" i="4"/>
  <c r="K17" i="2"/>
  <c r="FQ17" i="4"/>
  <c r="FM17" i="4"/>
  <c r="FI17" i="4"/>
  <c r="DE17" i="4"/>
  <c r="CW17" i="4"/>
  <c r="CS17" i="4"/>
  <c r="CC17" i="4"/>
  <c r="BY17" i="4"/>
  <c r="AK17" i="4"/>
  <c r="AG17" i="4"/>
  <c r="K16" i="2"/>
  <c r="FQ16" i="4"/>
  <c r="FM16" i="4"/>
  <c r="FI16" i="4"/>
  <c r="EG16" i="4"/>
  <c r="DE16" i="4"/>
  <c r="CW16" i="4"/>
  <c r="CS16" i="4"/>
  <c r="CC16" i="4"/>
  <c r="BY16" i="4"/>
  <c r="AS16" i="4"/>
  <c r="AO16" i="4"/>
  <c r="AK16" i="4"/>
  <c r="AG16" i="4"/>
  <c r="Y16" i="4"/>
  <c r="E16" i="4"/>
  <c r="FQ15" i="4"/>
  <c r="FM15" i="4"/>
  <c r="FI15" i="4"/>
  <c r="DE15" i="4"/>
  <c r="CW15" i="4"/>
  <c r="CS15" i="4"/>
  <c r="CC15" i="4"/>
  <c r="BY15" i="4"/>
  <c r="AW15" i="4"/>
  <c r="AS15" i="4"/>
  <c r="AO15" i="4"/>
  <c r="AK15" i="4"/>
  <c r="AG15" i="4"/>
  <c r="FQ14" i="4"/>
  <c r="FM14" i="4"/>
  <c r="FI14" i="4"/>
  <c r="EO14" i="4"/>
  <c r="DE14" i="4"/>
  <c r="CW14" i="4"/>
  <c r="CS14" i="4"/>
  <c r="CC14" i="4"/>
  <c r="BY14" i="4"/>
  <c r="AW14" i="4"/>
  <c r="AS14" i="4"/>
  <c r="AK14" i="4"/>
  <c r="AG14" i="4"/>
  <c r="AC14" i="4"/>
  <c r="Y14" i="4"/>
  <c r="L13" i="2"/>
  <c r="FM13" i="4"/>
  <c r="FI13" i="4"/>
  <c r="EG13" i="4"/>
  <c r="DE13" i="4"/>
  <c r="CS13" i="4"/>
  <c r="CC13" i="4"/>
  <c r="BY13" i="4"/>
  <c r="BE13" i="4"/>
  <c r="AK13" i="4"/>
  <c r="AG13" i="4"/>
  <c r="Y13" i="4"/>
  <c r="K12" i="2"/>
  <c r="FQ12" i="4"/>
  <c r="FM12" i="4"/>
  <c r="FI12" i="4"/>
  <c r="DE12" i="4"/>
  <c r="CW12" i="4"/>
  <c r="CS12" i="4"/>
  <c r="CC12" i="4"/>
  <c r="BY12" i="4"/>
  <c r="AK12" i="4"/>
  <c r="AG12" i="4"/>
  <c r="Y12" i="4"/>
  <c r="Q12" i="4"/>
  <c r="E12" i="4"/>
  <c r="FM11" i="4"/>
  <c r="FI11" i="4"/>
  <c r="DE11" i="4"/>
  <c r="CS11" i="4"/>
  <c r="CC11" i="4"/>
  <c r="BY11" i="4"/>
  <c r="AK11" i="4"/>
  <c r="AG11" i="4"/>
  <c r="Y11" i="4"/>
  <c r="L10" i="2"/>
  <c r="FI10" i="4"/>
  <c r="DE10" i="4"/>
  <c r="CS10" i="4"/>
  <c r="CC10" i="4"/>
  <c r="BY10" i="4"/>
  <c r="AW10" i="4"/>
  <c r="AS10" i="4"/>
  <c r="AO10" i="4"/>
  <c r="AK10" i="4"/>
  <c r="AG10" i="4"/>
  <c r="Y10" i="4"/>
  <c r="E10" i="4"/>
  <c r="FQ9" i="4"/>
  <c r="FI9" i="4"/>
  <c r="ES9" i="4"/>
  <c r="DM9" i="4"/>
  <c r="DE9" i="4"/>
  <c r="CW9" i="4"/>
  <c r="CS9" i="4"/>
  <c r="CC9" i="4"/>
  <c r="BY9" i="4"/>
  <c r="AS9" i="4"/>
  <c r="AK9" i="4"/>
  <c r="AG9" i="4"/>
  <c r="E9" i="4"/>
  <c r="GR8" i="4"/>
  <c r="GQ8" i="4"/>
  <c r="GN8" i="4"/>
  <c r="GM8" i="4"/>
  <c r="GJ8" i="4"/>
  <c r="GI8" i="4"/>
  <c r="GF8" i="4"/>
  <c r="GE8" i="4"/>
  <c r="GB8" i="4"/>
  <c r="GA8" i="4"/>
  <c r="FX8" i="4"/>
  <c r="FW8" i="4"/>
  <c r="FT8" i="4"/>
  <c r="FS8" i="4"/>
  <c r="FP8" i="4"/>
  <c r="FQ8" i="4" s="1"/>
  <c r="FO8" i="4"/>
  <c r="FL8" i="4"/>
  <c r="FK8" i="4"/>
  <c r="FH8" i="4"/>
  <c r="FG8" i="4"/>
  <c r="FD8" i="4"/>
  <c r="FC8" i="4"/>
  <c r="EZ8" i="4"/>
  <c r="FA8" i="4" s="1"/>
  <c r="EY8" i="4"/>
  <c r="EV8" i="4"/>
  <c r="EW8" i="4" s="1"/>
  <c r="EU8" i="4"/>
  <c r="ER8" i="4"/>
  <c r="ES8" i="4" s="1"/>
  <c r="EQ8" i="4"/>
  <c r="EN8" i="4"/>
  <c r="EM8" i="4"/>
  <c r="EJ8" i="4"/>
  <c r="EK8" i="4" s="1"/>
  <c r="EI8" i="4"/>
  <c r="EF8" i="4"/>
  <c r="EG8" i="4" s="1"/>
  <c r="EE8" i="4"/>
  <c r="EB8" i="4"/>
  <c r="EA8" i="4"/>
  <c r="DX8" i="4"/>
  <c r="DW8" i="4"/>
  <c r="DT8" i="4"/>
  <c r="DT350" i="4" s="1"/>
  <c r="F43" i="1" s="1"/>
  <c r="DS8" i="4"/>
  <c r="DP8" i="4"/>
  <c r="DO8" i="4"/>
  <c r="DL8" i="4"/>
  <c r="DM8" i="4" s="1"/>
  <c r="DK8" i="4"/>
  <c r="DH8" i="4"/>
  <c r="DG8" i="4"/>
  <c r="DD8" i="4"/>
  <c r="DC8" i="4"/>
  <c r="CZ8" i="4"/>
  <c r="CY8" i="4"/>
  <c r="CV8" i="4"/>
  <c r="CU8" i="4"/>
  <c r="CR8" i="4"/>
  <c r="CQ8" i="4"/>
  <c r="CN8" i="4"/>
  <c r="CM8" i="4"/>
  <c r="CJ8" i="4"/>
  <c r="CI8" i="4"/>
  <c r="CF8" i="4"/>
  <c r="CE8" i="4"/>
  <c r="CB8" i="4"/>
  <c r="CA8" i="4"/>
  <c r="BX8" i="4"/>
  <c r="BW8" i="4"/>
  <c r="BW350" i="4" s="1"/>
  <c r="E31" i="1" s="1"/>
  <c r="BT8" i="4"/>
  <c r="BS8" i="4"/>
  <c r="BP8" i="4"/>
  <c r="BQ8" i="4" s="1"/>
  <c r="BO8" i="4"/>
  <c r="BL8" i="4"/>
  <c r="BK8" i="4"/>
  <c r="BH8" i="4"/>
  <c r="BG8" i="4"/>
  <c r="BD8" i="4"/>
  <c r="BC8" i="4"/>
  <c r="BC350" i="4" s="1"/>
  <c r="AZ8" i="4"/>
  <c r="AY8" i="4"/>
  <c r="AV8" i="4"/>
  <c r="AU8" i="4"/>
  <c r="AR8" i="4"/>
  <c r="AQ8" i="4"/>
  <c r="AN8" i="4"/>
  <c r="AM8" i="4"/>
  <c r="AJ8" i="4"/>
  <c r="AJ350" i="4" s="1"/>
  <c r="AI8" i="4"/>
  <c r="AI350" i="4" s="1"/>
  <c r="AF8" i="4"/>
  <c r="AG8" i="4" s="1"/>
  <c r="AE8" i="4"/>
  <c r="AB8" i="4"/>
  <c r="AA8" i="4"/>
  <c r="AA350" i="4" s="1"/>
  <c r="E19" i="1" s="1"/>
  <c r="X8" i="4"/>
  <c r="W8" i="4"/>
  <c r="T8" i="4"/>
  <c r="S8" i="4"/>
  <c r="P8" i="4"/>
  <c r="O8" i="4"/>
  <c r="O350" i="4" s="1"/>
  <c r="L8" i="4"/>
  <c r="K8" i="4"/>
  <c r="K350" i="4" s="1"/>
  <c r="E15" i="1" s="1"/>
  <c r="H8" i="4"/>
  <c r="G8" i="4"/>
  <c r="L52" i="3"/>
  <c r="M52" i="3" s="1"/>
  <c r="K52" i="3"/>
  <c r="H52" i="3"/>
  <c r="I52" i="3" s="1"/>
  <c r="G52" i="3"/>
  <c r="Y50" i="3"/>
  <c r="U50" i="3"/>
  <c r="Q50" i="3"/>
  <c r="M50" i="3"/>
  <c r="U49" i="3"/>
  <c r="Q49" i="3"/>
  <c r="I49" i="3"/>
  <c r="G49" i="2"/>
  <c r="Y48" i="3"/>
  <c r="U48" i="3"/>
  <c r="Q48" i="3"/>
  <c r="M48" i="3"/>
  <c r="E48" i="3"/>
  <c r="Q47" i="3"/>
  <c r="G47" i="2"/>
  <c r="X46" i="3"/>
  <c r="W46" i="3"/>
  <c r="T46" i="3"/>
  <c r="S46" i="3"/>
  <c r="S52" i="3" s="1"/>
  <c r="P46" i="3"/>
  <c r="O46" i="3"/>
  <c r="O52" i="3" s="1"/>
  <c r="E10" i="1" s="1"/>
  <c r="L46" i="3"/>
  <c r="M46" i="3" s="1"/>
  <c r="K46" i="3"/>
  <c r="H46" i="3"/>
  <c r="I46" i="3" s="1"/>
  <c r="G46" i="3"/>
  <c r="C45" i="3"/>
  <c r="G45" i="2" s="1"/>
  <c r="C44" i="3"/>
  <c r="G44" i="2" s="1"/>
  <c r="C43" i="3"/>
  <c r="G43" i="2" s="1"/>
  <c r="C42" i="3"/>
  <c r="G42" i="2" s="1"/>
  <c r="C41" i="3"/>
  <c r="C40" i="3"/>
  <c r="C39" i="3"/>
  <c r="G39" i="2" s="1"/>
  <c r="Y38" i="3"/>
  <c r="C38" i="3"/>
  <c r="G38" i="2" s="1"/>
  <c r="C37" i="3"/>
  <c r="G37" i="2" s="1"/>
  <c r="C36" i="3"/>
  <c r="G36" i="2" s="1"/>
  <c r="C35" i="3"/>
  <c r="G35" i="2" s="1"/>
  <c r="C34" i="3"/>
  <c r="E34" i="3" s="1"/>
  <c r="E33" i="3"/>
  <c r="C33" i="3"/>
  <c r="G33" i="2" s="1"/>
  <c r="C32" i="3"/>
  <c r="G32" i="2" s="1"/>
  <c r="C31" i="3"/>
  <c r="G31" i="2" s="1"/>
  <c r="C30" i="3"/>
  <c r="C29" i="3"/>
  <c r="G29" i="2" s="1"/>
  <c r="C28" i="3"/>
  <c r="G28" i="2" s="1"/>
  <c r="C27" i="3"/>
  <c r="G27" i="2" s="1"/>
  <c r="C26" i="3"/>
  <c r="G26" i="2" s="1"/>
  <c r="C25" i="3"/>
  <c r="C24" i="3"/>
  <c r="G24" i="2" s="1"/>
  <c r="C23" i="3"/>
  <c r="Y22" i="3"/>
  <c r="C22" i="3"/>
  <c r="G22" i="2" s="1"/>
  <c r="C21" i="3"/>
  <c r="G21" i="2" s="1"/>
  <c r="C20" i="3"/>
  <c r="G20" i="2" s="1"/>
  <c r="C19" i="3"/>
  <c r="G19" i="2" s="1"/>
  <c r="C18" i="3"/>
  <c r="G18" i="2" s="1"/>
  <c r="C17" i="3"/>
  <c r="G17" i="2" s="1"/>
  <c r="C16" i="3"/>
  <c r="C15" i="3"/>
  <c r="C14" i="3"/>
  <c r="G14" i="2" s="1"/>
  <c r="C13" i="3"/>
  <c r="G13" i="2" s="1"/>
  <c r="C12" i="3"/>
  <c r="G12" i="2" s="1"/>
  <c r="Y11" i="3"/>
  <c r="C11" i="3"/>
  <c r="G11" i="2" s="1"/>
  <c r="E10" i="3"/>
  <c r="C10" i="3"/>
  <c r="G10" i="2" s="1"/>
  <c r="E9" i="3"/>
  <c r="C9" i="3"/>
  <c r="Y8" i="3"/>
  <c r="U8" i="3"/>
  <c r="C8" i="3"/>
  <c r="G8" i="2" s="1"/>
  <c r="W7" i="3"/>
  <c r="T7" i="3"/>
  <c r="U7" i="3" s="1"/>
  <c r="S7" i="3"/>
  <c r="O379" i="2"/>
  <c r="H379" i="2"/>
  <c r="G379" i="2"/>
  <c r="L378" i="2"/>
  <c r="K377" i="2"/>
  <c r="K376" i="2"/>
  <c r="K375" i="2"/>
  <c r="O373" i="2"/>
  <c r="O370" i="2"/>
  <c r="L370" i="2"/>
  <c r="K370" i="2"/>
  <c r="L369" i="2"/>
  <c r="K369" i="2"/>
  <c r="O367" i="2"/>
  <c r="L367" i="2"/>
  <c r="K367" i="2"/>
  <c r="K363" i="2"/>
  <c r="O362" i="2"/>
  <c r="L360" i="2"/>
  <c r="K360" i="2"/>
  <c r="K359" i="2"/>
  <c r="L358" i="2"/>
  <c r="K358" i="2"/>
  <c r="O357" i="2"/>
  <c r="L357" i="2"/>
  <c r="T354" i="2"/>
  <c r="S354" i="2"/>
  <c r="O354" i="2"/>
  <c r="L354" i="2"/>
  <c r="K354" i="2"/>
  <c r="L353" i="2"/>
  <c r="K353" i="2"/>
  <c r="K351" i="2"/>
  <c r="L350" i="2"/>
  <c r="C349" i="2"/>
  <c r="O348" i="2"/>
  <c r="L348" i="2"/>
  <c r="K348" i="2"/>
  <c r="S347" i="2"/>
  <c r="L347" i="2"/>
  <c r="K346" i="2"/>
  <c r="L345" i="2"/>
  <c r="L343" i="2"/>
  <c r="O341" i="2"/>
  <c r="L341" i="2"/>
  <c r="K341" i="2"/>
  <c r="S340" i="2"/>
  <c r="O340" i="2"/>
  <c r="T338" i="2"/>
  <c r="C337" i="2"/>
  <c r="L336" i="2"/>
  <c r="C334" i="2"/>
  <c r="L329" i="2"/>
  <c r="K329" i="2"/>
  <c r="D328" i="2"/>
  <c r="O328" i="2"/>
  <c r="C328" i="2" s="1"/>
  <c r="L327" i="2"/>
  <c r="L326" i="2"/>
  <c r="L324" i="2"/>
  <c r="D323" i="2"/>
  <c r="O322" i="2"/>
  <c r="L322" i="2"/>
  <c r="K321" i="2"/>
  <c r="K320" i="2"/>
  <c r="S318" i="2"/>
  <c r="O318" i="2"/>
  <c r="L317" i="2"/>
  <c r="L316" i="2"/>
  <c r="O315" i="2"/>
  <c r="L315" i="2"/>
  <c r="K315" i="2"/>
  <c r="O314" i="2"/>
  <c r="C314" i="2" s="1"/>
  <c r="O311" i="2"/>
  <c r="L311" i="2"/>
  <c r="K311" i="2"/>
  <c r="O310" i="2"/>
  <c r="L309" i="2"/>
  <c r="K309" i="2"/>
  <c r="L308" i="2"/>
  <c r="O307" i="2"/>
  <c r="S306" i="2"/>
  <c r="L306" i="2"/>
  <c r="O305" i="2"/>
  <c r="T304" i="2"/>
  <c r="L304" i="2"/>
  <c r="K304" i="2"/>
  <c r="O302" i="2"/>
  <c r="O301" i="2"/>
  <c r="L301" i="2"/>
  <c r="K301" i="2"/>
  <c r="O298" i="2"/>
  <c r="K298" i="2"/>
  <c r="L297" i="2"/>
  <c r="O294" i="2"/>
  <c r="K294" i="2"/>
  <c r="L293" i="2"/>
  <c r="K293" i="2"/>
  <c r="D291" i="2"/>
  <c r="O290" i="2"/>
  <c r="L290" i="2"/>
  <c r="K290" i="2"/>
  <c r="L287" i="2"/>
  <c r="O286" i="2"/>
  <c r="K286" i="2"/>
  <c r="L285" i="2"/>
  <c r="K285" i="2"/>
  <c r="K284" i="2"/>
  <c r="O283" i="2"/>
  <c r="L283" i="2"/>
  <c r="L282" i="2"/>
  <c r="D282" i="2" s="1"/>
  <c r="K282" i="2"/>
  <c r="C282" i="2" s="1"/>
  <c r="L281" i="2"/>
  <c r="L280" i="2"/>
  <c r="O278" i="2"/>
  <c r="C278" i="2" s="1"/>
  <c r="O277" i="2"/>
  <c r="L277" i="2"/>
  <c r="L276" i="2"/>
  <c r="K274" i="2"/>
  <c r="O273" i="2"/>
  <c r="L273" i="2"/>
  <c r="L272" i="2"/>
  <c r="L271" i="2"/>
  <c r="L270" i="2"/>
  <c r="O269" i="2"/>
  <c r="L269" i="2"/>
  <c r="T267" i="2"/>
  <c r="S267" i="2"/>
  <c r="L267" i="2"/>
  <c r="K267" i="2"/>
  <c r="T265" i="2"/>
  <c r="S265" i="2"/>
  <c r="O265" i="2"/>
  <c r="T264" i="2"/>
  <c r="S264" i="2"/>
  <c r="O264" i="2"/>
  <c r="L264" i="2"/>
  <c r="L263" i="2"/>
  <c r="K263" i="2"/>
  <c r="S262" i="2"/>
  <c r="O262" i="2"/>
  <c r="L262" i="2"/>
  <c r="K262" i="2"/>
  <c r="L261" i="2"/>
  <c r="K261" i="2"/>
  <c r="T260" i="2"/>
  <c r="S260" i="2"/>
  <c r="O260" i="2"/>
  <c r="K260" i="2"/>
  <c r="T259" i="2"/>
  <c r="S259" i="2"/>
  <c r="L259" i="2"/>
  <c r="K259" i="2"/>
  <c r="L258" i="2"/>
  <c r="K258" i="2"/>
  <c r="T257" i="2"/>
  <c r="O257" i="2"/>
  <c r="T256" i="2"/>
  <c r="O256" i="2"/>
  <c r="L256" i="2"/>
  <c r="K256" i="2"/>
  <c r="L255" i="2"/>
  <c r="K255" i="2"/>
  <c r="L254" i="2"/>
  <c r="K254" i="2"/>
  <c r="S253" i="2"/>
  <c r="O253" i="2"/>
  <c r="K253" i="2"/>
  <c r="O252" i="2"/>
  <c r="L252" i="2"/>
  <c r="K252" i="2"/>
  <c r="K251" i="2"/>
  <c r="S250" i="2"/>
  <c r="K250" i="2"/>
  <c r="L249" i="2"/>
  <c r="O248" i="2"/>
  <c r="L248" i="2"/>
  <c r="O247" i="2"/>
  <c r="L247" i="2"/>
  <c r="K247" i="2"/>
  <c r="K246" i="2"/>
  <c r="O245" i="2"/>
  <c r="K245" i="2"/>
  <c r="O244" i="2"/>
  <c r="L244" i="2"/>
  <c r="L243" i="2"/>
  <c r="T242" i="2"/>
  <c r="S242" i="2"/>
  <c r="O242" i="2"/>
  <c r="K242" i="2"/>
  <c r="K241" i="2"/>
  <c r="T240" i="2"/>
  <c r="O240" i="2"/>
  <c r="K240" i="2"/>
  <c r="L239" i="2"/>
  <c r="L238" i="2"/>
  <c r="K238" i="2"/>
  <c r="L237" i="2"/>
  <c r="O236" i="2"/>
  <c r="L236" i="2"/>
  <c r="K236" i="2"/>
  <c r="K235" i="2"/>
  <c r="L234" i="2"/>
  <c r="D234" i="2" s="1"/>
  <c r="O233" i="2"/>
  <c r="L233" i="2"/>
  <c r="K233" i="2"/>
  <c r="S232" i="2"/>
  <c r="K232" i="2"/>
  <c r="O230" i="2"/>
  <c r="L230" i="2"/>
  <c r="K230" i="2"/>
  <c r="O229" i="2"/>
  <c r="L229" i="2"/>
  <c r="K229" i="2"/>
  <c r="T228" i="2"/>
  <c r="S228" i="2"/>
  <c r="K228" i="2"/>
  <c r="O227" i="2"/>
  <c r="K227" i="2"/>
  <c r="L226" i="2"/>
  <c r="T225" i="2"/>
  <c r="S225" i="2"/>
  <c r="O225" i="2"/>
  <c r="T224" i="2"/>
  <c r="S224" i="2"/>
  <c r="L224" i="2"/>
  <c r="T223" i="2"/>
  <c r="S222" i="2"/>
  <c r="L222" i="2"/>
  <c r="O221" i="2"/>
  <c r="K221" i="2"/>
  <c r="O220" i="2"/>
  <c r="C220" i="2" s="1"/>
  <c r="O218" i="2"/>
  <c r="L218" i="2"/>
  <c r="K218" i="2"/>
  <c r="T217" i="2"/>
  <c r="S217" i="2"/>
  <c r="O217" i="2"/>
  <c r="L217" i="2"/>
  <c r="O216" i="2"/>
  <c r="K216" i="2"/>
  <c r="K214" i="2"/>
  <c r="O213" i="2"/>
  <c r="L213" i="2"/>
  <c r="O212" i="2"/>
  <c r="K212" i="2"/>
  <c r="L211" i="2"/>
  <c r="K211" i="2"/>
  <c r="T210" i="2"/>
  <c r="L210" i="2"/>
  <c r="O208" i="2"/>
  <c r="L208" i="2"/>
  <c r="O207" i="2"/>
  <c r="K207" i="2"/>
  <c r="L206" i="2"/>
  <c r="O205" i="2"/>
  <c r="L205" i="2"/>
  <c r="O204" i="2"/>
  <c r="L204" i="2"/>
  <c r="L203" i="2"/>
  <c r="K202" i="2"/>
  <c r="O201" i="2"/>
  <c r="L201" i="2"/>
  <c r="K201" i="2"/>
  <c r="O200" i="2"/>
  <c r="L199" i="2"/>
  <c r="K199" i="2"/>
  <c r="K198" i="2"/>
  <c r="O196" i="2"/>
  <c r="L196" i="2"/>
  <c r="K196" i="2"/>
  <c r="O195" i="2"/>
  <c r="L192" i="2"/>
  <c r="U191" i="2"/>
  <c r="T191" i="2"/>
  <c r="S191" i="2"/>
  <c r="O191" i="2"/>
  <c r="L191" i="2"/>
  <c r="K191" i="2"/>
  <c r="O190" i="2"/>
  <c r="L190" i="2"/>
  <c r="O188" i="2"/>
  <c r="L188" i="2"/>
  <c r="K188" i="2"/>
  <c r="T187" i="2"/>
  <c r="L187" i="2"/>
  <c r="O186" i="2"/>
  <c r="O183" i="2"/>
  <c r="L183" i="2"/>
  <c r="K183" i="2"/>
  <c r="O182" i="2"/>
  <c r="L182" i="2"/>
  <c r="L181" i="2"/>
  <c r="K181" i="2"/>
  <c r="O179" i="2"/>
  <c r="L179" i="2"/>
  <c r="K179" i="2"/>
  <c r="O178" i="2"/>
  <c r="L176" i="2"/>
  <c r="U175" i="2"/>
  <c r="S175" i="2"/>
  <c r="O174" i="2"/>
  <c r="L174" i="2"/>
  <c r="K174" i="2"/>
  <c r="O173" i="2"/>
  <c r="L173" i="2"/>
  <c r="L171" i="2"/>
  <c r="K171" i="2"/>
  <c r="U170" i="2"/>
  <c r="T170" i="2"/>
  <c r="S170" i="2"/>
  <c r="O170" i="2"/>
  <c r="K170" i="2"/>
  <c r="O169" i="2"/>
  <c r="K169" i="2"/>
  <c r="O167" i="2"/>
  <c r="C167" i="2" s="1"/>
  <c r="C166" i="2"/>
  <c r="K165" i="2"/>
  <c r="O164" i="2"/>
  <c r="L164" i="2"/>
  <c r="O163" i="2"/>
  <c r="L163" i="2"/>
  <c r="D161" i="2"/>
  <c r="D158" i="2"/>
  <c r="U156" i="2"/>
  <c r="T156" i="2"/>
  <c r="S156" i="2"/>
  <c r="K156" i="2"/>
  <c r="O155" i="2"/>
  <c r="D154" i="2"/>
  <c r="O153" i="2"/>
  <c r="C153" i="2" s="1"/>
  <c r="O152" i="2"/>
  <c r="C152" i="2" s="1"/>
  <c r="D150" i="2"/>
  <c r="O150" i="2"/>
  <c r="C150" i="2" s="1"/>
  <c r="D149" i="2"/>
  <c r="O149" i="2"/>
  <c r="C149" i="2" s="1"/>
  <c r="O148" i="2"/>
  <c r="L148" i="2"/>
  <c r="K148" i="2"/>
  <c r="K145" i="2"/>
  <c r="O144" i="2"/>
  <c r="K144" i="2"/>
  <c r="L143" i="2"/>
  <c r="K143" i="2"/>
  <c r="L142" i="2"/>
  <c r="K142" i="2"/>
  <c r="O141" i="2"/>
  <c r="K141" i="2"/>
  <c r="O140" i="2"/>
  <c r="K140" i="2"/>
  <c r="U139" i="2"/>
  <c r="S139" i="2"/>
  <c r="K139" i="2"/>
  <c r="K138" i="2"/>
  <c r="O137" i="2"/>
  <c r="L137" i="2"/>
  <c r="O136" i="2"/>
  <c r="L136" i="2"/>
  <c r="L135" i="2"/>
  <c r="K135" i="2"/>
  <c r="L134" i="2"/>
  <c r="L133" i="2"/>
  <c r="K133" i="2"/>
  <c r="O132" i="2"/>
  <c r="L132" i="2"/>
  <c r="S130" i="2"/>
  <c r="L130" i="2"/>
  <c r="K130" i="2"/>
  <c r="O129" i="2"/>
  <c r="L129" i="2"/>
  <c r="K129" i="2"/>
  <c r="L128" i="2"/>
  <c r="K127" i="2"/>
  <c r="L126" i="2"/>
  <c r="K126" i="2"/>
  <c r="L124" i="2"/>
  <c r="K124" i="2"/>
  <c r="L122" i="2"/>
  <c r="L121" i="2"/>
  <c r="K121" i="2"/>
  <c r="O120" i="2"/>
  <c r="L120" i="2"/>
  <c r="K120" i="2"/>
  <c r="U119" i="2"/>
  <c r="S119" i="2"/>
  <c r="L119" i="2"/>
  <c r="L118" i="2"/>
  <c r="K118" i="2"/>
  <c r="L116" i="2"/>
  <c r="K116" i="2"/>
  <c r="L115" i="2"/>
  <c r="O114" i="2"/>
  <c r="L114" i="2"/>
  <c r="K114" i="2"/>
  <c r="O113" i="2"/>
  <c r="L113" i="2"/>
  <c r="K111" i="2"/>
  <c r="O110" i="2"/>
  <c r="L110" i="2"/>
  <c r="L109" i="2"/>
  <c r="K109" i="2"/>
  <c r="L107" i="2"/>
  <c r="K107" i="2"/>
  <c r="L106" i="2"/>
  <c r="K106" i="2"/>
  <c r="L105" i="2"/>
  <c r="K105" i="2"/>
  <c r="O104" i="2"/>
  <c r="L104" i="2"/>
  <c r="K104" i="2"/>
  <c r="O103" i="2"/>
  <c r="C103" i="2" s="1"/>
  <c r="L102" i="2"/>
  <c r="L100" i="2"/>
  <c r="K100" i="2"/>
  <c r="D98" i="2"/>
  <c r="O98" i="2"/>
  <c r="K97" i="2"/>
  <c r="U96" i="2"/>
  <c r="T96" i="2"/>
  <c r="S96" i="2"/>
  <c r="O96" i="2"/>
  <c r="O95" i="2"/>
  <c r="C95" i="2" s="1"/>
  <c r="L92" i="2"/>
  <c r="K92" i="2"/>
  <c r="L89" i="2"/>
  <c r="K89" i="2"/>
  <c r="L87" i="2"/>
  <c r="K87" i="2"/>
  <c r="L86" i="2"/>
  <c r="O85" i="2"/>
  <c r="C85" i="2" s="1"/>
  <c r="D83" i="2"/>
  <c r="O82" i="2"/>
  <c r="C82" i="2" s="1"/>
  <c r="K81" i="2"/>
  <c r="U79" i="2"/>
  <c r="S79" i="2"/>
  <c r="K79" i="2"/>
  <c r="L78" i="2"/>
  <c r="K78" i="2"/>
  <c r="O77" i="2"/>
  <c r="C77" i="2" s="1"/>
  <c r="D76" i="2"/>
  <c r="C76" i="2"/>
  <c r="U74" i="2"/>
  <c r="T74" i="2"/>
  <c r="L72" i="2"/>
  <c r="L71" i="2"/>
  <c r="K71" i="2"/>
  <c r="K70" i="2"/>
  <c r="O69" i="2"/>
  <c r="L69" i="2"/>
  <c r="K69" i="2"/>
  <c r="L68" i="2"/>
  <c r="K68" i="2"/>
  <c r="O67" i="2"/>
  <c r="K67" i="2"/>
  <c r="L66" i="2"/>
  <c r="K66" i="2"/>
  <c r="O65" i="2"/>
  <c r="L64" i="2"/>
  <c r="K64" i="2"/>
  <c r="L63" i="2"/>
  <c r="O62" i="2"/>
  <c r="L62" i="2"/>
  <c r="K62" i="2"/>
  <c r="L61" i="2"/>
  <c r="K61" i="2"/>
  <c r="O57" i="2"/>
  <c r="C57" i="2" s="1"/>
  <c r="L56" i="2"/>
  <c r="K56" i="2"/>
  <c r="T54" i="2"/>
  <c r="S54" i="2"/>
  <c r="L54" i="2"/>
  <c r="L53" i="2"/>
  <c r="L52" i="2"/>
  <c r="K52" i="2"/>
  <c r="L50" i="2"/>
  <c r="G50" i="2"/>
  <c r="L49" i="2"/>
  <c r="K48" i="2"/>
  <c r="G48" i="2"/>
  <c r="L47" i="2"/>
  <c r="K47" i="2"/>
  <c r="L45" i="2"/>
  <c r="K45" i="2"/>
  <c r="L44" i="2"/>
  <c r="L43" i="2"/>
  <c r="K43" i="2"/>
  <c r="L42" i="2"/>
  <c r="K42" i="2"/>
  <c r="K41" i="2"/>
  <c r="G41" i="2"/>
  <c r="L40" i="2"/>
  <c r="K40" i="2"/>
  <c r="G40" i="2"/>
  <c r="L39" i="2"/>
  <c r="L36" i="2"/>
  <c r="K36" i="2"/>
  <c r="K35" i="2"/>
  <c r="L34" i="2"/>
  <c r="K34" i="2"/>
  <c r="L33" i="2"/>
  <c r="K33" i="2"/>
  <c r="G30" i="2"/>
  <c r="L29" i="2"/>
  <c r="L28" i="2"/>
  <c r="K28" i="2"/>
  <c r="L27" i="2"/>
  <c r="K27" i="2"/>
  <c r="K25" i="2"/>
  <c r="G25" i="2"/>
  <c r="L24" i="2"/>
  <c r="G23" i="2"/>
  <c r="L20" i="2"/>
  <c r="K20" i="2"/>
  <c r="L19" i="2"/>
  <c r="K18" i="2"/>
  <c r="L17" i="2"/>
  <c r="L16" i="2"/>
  <c r="G16" i="2"/>
  <c r="K15" i="2"/>
  <c r="L14" i="2"/>
  <c r="K14" i="2"/>
  <c r="K13" i="2"/>
  <c r="L11" i="2"/>
  <c r="K11" i="2"/>
  <c r="K10" i="2"/>
  <c r="L9" i="2"/>
  <c r="K9" i="2"/>
  <c r="G9" i="2"/>
  <c r="L8" i="2"/>
  <c r="K8" i="2"/>
  <c r="E106" i="1"/>
  <c r="E101" i="1"/>
  <c r="E100" i="1"/>
  <c r="F97" i="1"/>
  <c r="E97" i="1"/>
  <c r="E95" i="1"/>
  <c r="F94" i="1"/>
  <c r="E26" i="1"/>
  <c r="E25" i="1"/>
  <c r="F21" i="1"/>
  <c r="E21" i="1"/>
  <c r="E16" i="1"/>
  <c r="E11" i="1"/>
  <c r="F9" i="1"/>
  <c r="E9" i="1"/>
  <c r="F8" i="1"/>
  <c r="E8" i="1"/>
  <c r="CS8" i="6" l="1"/>
  <c r="CN132" i="6"/>
  <c r="F115" i="1" s="1"/>
  <c r="G115" i="1" s="1"/>
  <c r="AS52" i="6"/>
  <c r="AS47" i="6"/>
  <c r="Y8" i="6"/>
  <c r="W132" i="6"/>
  <c r="E98" i="1" s="1"/>
  <c r="BM8" i="6"/>
  <c r="AW8" i="6"/>
  <c r="E46" i="6"/>
  <c r="E45" i="6"/>
  <c r="T45" i="2"/>
  <c r="D45" i="2" s="1"/>
  <c r="Q52" i="6"/>
  <c r="T378" i="2"/>
  <c r="D378" i="2" s="1"/>
  <c r="D52" i="6"/>
  <c r="S61" i="2"/>
  <c r="C61" i="2" s="1"/>
  <c r="C52" i="6"/>
  <c r="S51" i="2" s="1"/>
  <c r="Q47" i="6"/>
  <c r="P132" i="6"/>
  <c r="F96" i="1" s="1"/>
  <c r="E49" i="6"/>
  <c r="E44" i="6"/>
  <c r="E31" i="6"/>
  <c r="E34" i="6"/>
  <c r="O132" i="6"/>
  <c r="E96" i="1" s="1"/>
  <c r="Q8" i="6"/>
  <c r="E38" i="6"/>
  <c r="E40" i="6"/>
  <c r="E37" i="6"/>
  <c r="S30" i="2"/>
  <c r="C30" i="2" s="1"/>
  <c r="E17" i="6"/>
  <c r="E24" i="6"/>
  <c r="T23" i="2"/>
  <c r="U23" i="2" s="1"/>
  <c r="E11" i="6"/>
  <c r="S48" i="2"/>
  <c r="C48" i="2" s="1"/>
  <c r="S43" i="2"/>
  <c r="U43" i="2" s="1"/>
  <c r="E43" i="6"/>
  <c r="E36" i="6"/>
  <c r="E12" i="6"/>
  <c r="E25" i="6"/>
  <c r="E20" i="6"/>
  <c r="E23" i="6"/>
  <c r="E29" i="6"/>
  <c r="E126" i="6"/>
  <c r="CA132" i="6"/>
  <c r="E112" i="1" s="1"/>
  <c r="CF132" i="6"/>
  <c r="F113" i="1" s="1"/>
  <c r="BH132" i="6"/>
  <c r="F107" i="1" s="1"/>
  <c r="BX132" i="6"/>
  <c r="F111" i="1" s="1"/>
  <c r="CB132" i="6"/>
  <c r="F112" i="1" s="1"/>
  <c r="CI132" i="6"/>
  <c r="E114" i="1" s="1"/>
  <c r="BW132" i="6"/>
  <c r="BS132" i="6"/>
  <c r="E110" i="1" s="1"/>
  <c r="BA47" i="6"/>
  <c r="BP132" i="6"/>
  <c r="F109" i="1" s="1"/>
  <c r="BG132" i="6"/>
  <c r="E107" i="1" s="1"/>
  <c r="BK132" i="6"/>
  <c r="E108" i="1" s="1"/>
  <c r="AS8" i="6"/>
  <c r="AQ132" i="6"/>
  <c r="E103" i="1" s="1"/>
  <c r="AR132" i="6"/>
  <c r="C257" i="2"/>
  <c r="T10" i="2"/>
  <c r="U10" i="2" s="1"/>
  <c r="T19" i="2"/>
  <c r="D19" i="2" s="1"/>
  <c r="T37" i="2"/>
  <c r="U37" i="2" s="1"/>
  <c r="S44" i="2"/>
  <c r="U44" i="2" s="1"/>
  <c r="E33" i="6"/>
  <c r="E35" i="6"/>
  <c r="T35" i="2"/>
  <c r="D35" i="2" s="1"/>
  <c r="E91" i="6"/>
  <c r="T11" i="2"/>
  <c r="U11" i="2" s="1"/>
  <c r="T28" i="2"/>
  <c r="U28" i="2" s="1"/>
  <c r="U232" i="2"/>
  <c r="E16" i="6"/>
  <c r="E21" i="6"/>
  <c r="E27" i="6"/>
  <c r="E42" i="6"/>
  <c r="T36" i="2"/>
  <c r="U36" i="2" s="1"/>
  <c r="E14" i="6"/>
  <c r="E41" i="6"/>
  <c r="U265" i="2"/>
  <c r="C265" i="2"/>
  <c r="CG49" i="5"/>
  <c r="CC10" i="5"/>
  <c r="E132" i="5"/>
  <c r="E140" i="5"/>
  <c r="E148" i="5"/>
  <c r="E146" i="5"/>
  <c r="D52" i="2"/>
  <c r="D54" i="5"/>
  <c r="Q277" i="2"/>
  <c r="D286" i="2"/>
  <c r="Q348" i="2"/>
  <c r="D244" i="2"/>
  <c r="E195" i="5"/>
  <c r="E138" i="5"/>
  <c r="E130" i="5"/>
  <c r="O133" i="2"/>
  <c r="C133" i="2" s="1"/>
  <c r="E123" i="5"/>
  <c r="E124" i="5"/>
  <c r="E115" i="5"/>
  <c r="E108" i="5"/>
  <c r="E99" i="5"/>
  <c r="E103" i="5"/>
  <c r="E91" i="5"/>
  <c r="E77" i="5"/>
  <c r="E66" i="5"/>
  <c r="D65" i="2"/>
  <c r="E70" i="5"/>
  <c r="D68" i="2"/>
  <c r="E57" i="5"/>
  <c r="E34" i="5"/>
  <c r="E42" i="5"/>
  <c r="E22" i="5"/>
  <c r="E29" i="5"/>
  <c r="E41" i="5"/>
  <c r="E20" i="5"/>
  <c r="Q39" i="2"/>
  <c r="Q17" i="2"/>
  <c r="Q269" i="2"/>
  <c r="K368" i="5"/>
  <c r="E73" i="1" s="1"/>
  <c r="E170" i="5"/>
  <c r="E68" i="5"/>
  <c r="E121" i="5"/>
  <c r="Q252" i="2"/>
  <c r="E178" i="5"/>
  <c r="E186" i="5"/>
  <c r="E194" i="5"/>
  <c r="E202" i="5"/>
  <c r="E210" i="5"/>
  <c r="E218" i="5"/>
  <c r="E332" i="5"/>
  <c r="O19" i="2"/>
  <c r="C19" i="2" s="1"/>
  <c r="O38" i="2"/>
  <c r="Q38" i="2" s="1"/>
  <c r="Q199" i="2"/>
  <c r="E46" i="5"/>
  <c r="E69" i="5"/>
  <c r="Q116" i="2"/>
  <c r="D260" i="2"/>
  <c r="D342" i="2"/>
  <c r="E342" i="2" s="1"/>
  <c r="O352" i="2"/>
  <c r="C352" i="2" s="1"/>
  <c r="Q354" i="2"/>
  <c r="E117" i="5"/>
  <c r="O131" i="2"/>
  <c r="Q131" i="2" s="1"/>
  <c r="O147" i="2"/>
  <c r="C147" i="2" s="1"/>
  <c r="E147" i="2" s="1"/>
  <c r="E98" i="5"/>
  <c r="D172" i="2"/>
  <c r="E172" i="2" s="1"/>
  <c r="Q236" i="2"/>
  <c r="AF368" i="5"/>
  <c r="F78" i="1" s="1"/>
  <c r="E59" i="5"/>
  <c r="E112" i="5"/>
  <c r="Y10" i="5"/>
  <c r="CK10" i="5"/>
  <c r="E214" i="5"/>
  <c r="E311" i="5"/>
  <c r="D122" i="2"/>
  <c r="O161" i="2"/>
  <c r="Q161" i="2" s="1"/>
  <c r="O168" i="2"/>
  <c r="C168" i="2" s="1"/>
  <c r="Q191" i="2"/>
  <c r="Q215" i="2"/>
  <c r="E31" i="5"/>
  <c r="E43" i="5"/>
  <c r="M49" i="5"/>
  <c r="E82" i="5"/>
  <c r="E88" i="5"/>
  <c r="E114" i="5"/>
  <c r="E137" i="5"/>
  <c r="E145" i="5"/>
  <c r="E156" i="5"/>
  <c r="E173" i="5"/>
  <c r="E181" i="5"/>
  <c r="E189" i="5"/>
  <c r="E197" i="5"/>
  <c r="E205" i="5"/>
  <c r="E213" i="5"/>
  <c r="E221" i="5"/>
  <c r="E227" i="5"/>
  <c r="E235" i="5"/>
  <c r="E243" i="5"/>
  <c r="E251" i="5"/>
  <c r="E259" i="5"/>
  <c r="E267" i="5"/>
  <c r="E275" i="5"/>
  <c r="E349" i="5"/>
  <c r="E357" i="5"/>
  <c r="E174" i="5"/>
  <c r="E190" i="5"/>
  <c r="E222" i="5"/>
  <c r="E319" i="5"/>
  <c r="O31" i="2"/>
  <c r="C31" i="2" s="1"/>
  <c r="D113" i="2"/>
  <c r="D118" i="2"/>
  <c r="D224" i="2"/>
  <c r="E17" i="5"/>
  <c r="E23" i="5"/>
  <c r="E58" i="5"/>
  <c r="E61" i="5"/>
  <c r="E80" i="5"/>
  <c r="E119" i="5"/>
  <c r="E165" i="5"/>
  <c r="E176" i="5"/>
  <c r="E184" i="5"/>
  <c r="E192" i="5"/>
  <c r="E200" i="5"/>
  <c r="E208" i="5"/>
  <c r="E216" i="5"/>
  <c r="E15" i="5"/>
  <c r="E92" i="1"/>
  <c r="E107" i="5"/>
  <c r="E182" i="5"/>
  <c r="E206" i="5"/>
  <c r="D321" i="2"/>
  <c r="E120" i="5"/>
  <c r="E231" i="5"/>
  <c r="E247" i="5"/>
  <c r="E255" i="5"/>
  <c r="E271" i="5"/>
  <c r="E345" i="5"/>
  <c r="E11" i="5"/>
  <c r="E16" i="5"/>
  <c r="W368" i="5"/>
  <c r="E76" i="1" s="1"/>
  <c r="E62" i="5"/>
  <c r="E76" i="5"/>
  <c r="E92" i="5"/>
  <c r="E113" i="5"/>
  <c r="E155" i="5"/>
  <c r="E172" i="5"/>
  <c r="E180" i="5"/>
  <c r="E188" i="5"/>
  <c r="E196" i="5"/>
  <c r="E204" i="5"/>
  <c r="E212" i="5"/>
  <c r="E220" i="5"/>
  <c r="E348" i="5"/>
  <c r="E356" i="5"/>
  <c r="E364" i="5"/>
  <c r="I10" i="5"/>
  <c r="E198" i="5"/>
  <c r="E295" i="5"/>
  <c r="Q155" i="2"/>
  <c r="D240" i="2"/>
  <c r="E81" i="5"/>
  <c r="E97" i="5"/>
  <c r="E239" i="5"/>
  <c r="E263" i="5"/>
  <c r="E279" i="5"/>
  <c r="E287" i="5"/>
  <c r="E353" i="5"/>
  <c r="D99" i="2"/>
  <c r="Q181" i="2"/>
  <c r="Q238" i="2"/>
  <c r="AG10" i="5"/>
  <c r="AW10" i="5"/>
  <c r="BQ54" i="5"/>
  <c r="E134" i="5"/>
  <c r="E142" i="5"/>
  <c r="E150" i="5"/>
  <c r="E167" i="5"/>
  <c r="BW368" i="5"/>
  <c r="E89" i="1" s="1"/>
  <c r="G89" i="1" s="1"/>
  <c r="AS10" i="5"/>
  <c r="AV368" i="5"/>
  <c r="F82" i="1" s="1"/>
  <c r="BU10" i="5"/>
  <c r="Q49" i="5"/>
  <c r="Q10" i="5"/>
  <c r="AW49" i="5"/>
  <c r="AA368" i="5"/>
  <c r="E77" i="1" s="1"/>
  <c r="AS49" i="5"/>
  <c r="BC368" i="5"/>
  <c r="E84" i="1" s="1"/>
  <c r="Q338" i="2"/>
  <c r="D64" i="2"/>
  <c r="BA49" i="5"/>
  <c r="AQ368" i="5"/>
  <c r="E81" i="1" s="1"/>
  <c r="AO49" i="5"/>
  <c r="M10" i="5"/>
  <c r="AU368" i="5"/>
  <c r="E82" i="1" s="1"/>
  <c r="F87" i="1"/>
  <c r="AZ368" i="5"/>
  <c r="F83" i="1" s="1"/>
  <c r="C338" i="2"/>
  <c r="BM49" i="5"/>
  <c r="BL368" i="5"/>
  <c r="F86" i="1" s="1"/>
  <c r="AO10" i="5"/>
  <c r="AC10" i="5"/>
  <c r="BE10" i="5"/>
  <c r="P368" i="5"/>
  <c r="F74" i="1" s="1"/>
  <c r="AR368" i="5"/>
  <c r="D96" i="2"/>
  <c r="D182" i="2"/>
  <c r="D185" i="2"/>
  <c r="E185" i="2" s="1"/>
  <c r="Q211" i="2"/>
  <c r="Q228" i="2"/>
  <c r="Q264" i="2"/>
  <c r="Q360" i="2"/>
  <c r="D368" i="2"/>
  <c r="E368" i="2" s="1"/>
  <c r="D292" i="2"/>
  <c r="E292" i="2" s="1"/>
  <c r="E283" i="5"/>
  <c r="Q43" i="2"/>
  <c r="D75" i="2"/>
  <c r="E75" i="2" s="1"/>
  <c r="D78" i="2"/>
  <c r="D114" i="2"/>
  <c r="O135" i="2"/>
  <c r="C135" i="2" s="1"/>
  <c r="D177" i="2"/>
  <c r="D219" i="2"/>
  <c r="D271" i="2"/>
  <c r="Q296" i="2"/>
  <c r="E14" i="5"/>
  <c r="E35" i="5"/>
  <c r="E47" i="5"/>
  <c r="E93" i="5"/>
  <c r="E105" i="5"/>
  <c r="E122" i="5"/>
  <c r="E127" i="5"/>
  <c r="E230" i="5"/>
  <c r="E238" i="5"/>
  <c r="E246" i="5"/>
  <c r="E254" i="5"/>
  <c r="E262" i="5"/>
  <c r="D278" i="2"/>
  <c r="E278" i="2" s="1"/>
  <c r="E270" i="5"/>
  <c r="E278" i="5"/>
  <c r="E286" i="5"/>
  <c r="E125" i="5"/>
  <c r="E228" i="5"/>
  <c r="E252" i="5"/>
  <c r="E276" i="5"/>
  <c r="D194" i="2"/>
  <c r="E194" i="2" s="1"/>
  <c r="E101" i="5"/>
  <c r="E111" i="5"/>
  <c r="E177" i="5"/>
  <c r="E201" i="5"/>
  <c r="E355" i="5"/>
  <c r="O139" i="2"/>
  <c r="Q139" i="2" s="1"/>
  <c r="Q173" i="2"/>
  <c r="D208" i="2"/>
  <c r="D233" i="2"/>
  <c r="Q250" i="2"/>
  <c r="Q279" i="2"/>
  <c r="D290" i="2"/>
  <c r="D329" i="2"/>
  <c r="C324" i="2"/>
  <c r="E32" i="5"/>
  <c r="E40" i="5"/>
  <c r="E79" i="5"/>
  <c r="E87" i="5"/>
  <c r="E104" i="5"/>
  <c r="E226" i="5"/>
  <c r="E234" i="5"/>
  <c r="E242" i="5"/>
  <c r="E250" i="5"/>
  <c r="E258" i="5"/>
  <c r="E266" i="5"/>
  <c r="E274" i="5"/>
  <c r="E282" i="5"/>
  <c r="E325" i="5"/>
  <c r="E336" i="5"/>
  <c r="Q281" i="2"/>
  <c r="E273" i="5"/>
  <c r="E52" i="5"/>
  <c r="E236" i="5"/>
  <c r="E260" i="5"/>
  <c r="E284" i="5"/>
  <c r="D121" i="2"/>
  <c r="E30" i="5"/>
  <c r="E39" i="5"/>
  <c r="E89" i="5"/>
  <c r="E193" i="5"/>
  <c r="E217" i="5"/>
  <c r="O26" i="2"/>
  <c r="Q26" i="2" s="1"/>
  <c r="O54" i="2"/>
  <c r="C54" i="2" s="1"/>
  <c r="O143" i="2"/>
  <c r="C143" i="2" s="1"/>
  <c r="Q184" i="2"/>
  <c r="D203" i="2"/>
  <c r="Q216" i="2"/>
  <c r="Q262" i="2"/>
  <c r="E25" i="5"/>
  <c r="E36" i="5"/>
  <c r="E109" i="5"/>
  <c r="E175" i="5"/>
  <c r="E183" i="5"/>
  <c r="E191" i="5"/>
  <c r="E199" i="5"/>
  <c r="E207" i="5"/>
  <c r="E215" i="5"/>
  <c r="E223" i="5"/>
  <c r="Q294" i="2"/>
  <c r="E285" i="5"/>
  <c r="Q309" i="2"/>
  <c r="E334" i="5"/>
  <c r="Q225" i="2"/>
  <c r="E244" i="5"/>
  <c r="E268" i="5"/>
  <c r="E303" i="5"/>
  <c r="Q313" i="2"/>
  <c r="D200" i="2"/>
  <c r="Q293" i="2"/>
  <c r="E106" i="5"/>
  <c r="E169" i="5"/>
  <c r="E185" i="5"/>
  <c r="E209" i="5"/>
  <c r="E347" i="5"/>
  <c r="E363" i="5"/>
  <c r="Q59" i="2"/>
  <c r="D103" i="2"/>
  <c r="E103" i="2" s="1"/>
  <c r="D129" i="2"/>
  <c r="Q259" i="2"/>
  <c r="Q40" i="2"/>
  <c r="D108" i="2"/>
  <c r="E108" i="2" s="1"/>
  <c r="Q125" i="2"/>
  <c r="D206" i="2"/>
  <c r="Q218" i="2"/>
  <c r="Q243" i="2"/>
  <c r="D248" i="2"/>
  <c r="D254" i="2"/>
  <c r="Q256" i="2"/>
  <c r="Q273" i="2"/>
  <c r="D276" i="2"/>
  <c r="Q304" i="2"/>
  <c r="Q340" i="2"/>
  <c r="E21" i="5"/>
  <c r="E45" i="5"/>
  <c r="E90" i="5"/>
  <c r="E95" i="5"/>
  <c r="E232" i="5"/>
  <c r="E240" i="5"/>
  <c r="E248" i="5"/>
  <c r="E256" i="5"/>
  <c r="E264" i="5"/>
  <c r="E272" i="5"/>
  <c r="D289" i="2"/>
  <c r="E280" i="5"/>
  <c r="E315" i="5"/>
  <c r="E323" i="5"/>
  <c r="E19" i="5"/>
  <c r="E24" i="5"/>
  <c r="E33" i="5"/>
  <c r="E37" i="5"/>
  <c r="E38" i="5"/>
  <c r="E63" i="5"/>
  <c r="E94" i="5"/>
  <c r="E110" i="5"/>
  <c r="E126" i="5"/>
  <c r="E158" i="5"/>
  <c r="E161" i="5"/>
  <c r="E290" i="5"/>
  <c r="E314" i="5"/>
  <c r="E322" i="5"/>
  <c r="E333" i="5"/>
  <c r="E44" i="5"/>
  <c r="E48" i="5"/>
  <c r="E56" i="5"/>
  <c r="E64" i="5"/>
  <c r="E86" i="5"/>
  <c r="E102" i="5"/>
  <c r="E294" i="5"/>
  <c r="E302" i="5"/>
  <c r="E310" i="5"/>
  <c r="E318" i="5"/>
  <c r="E18" i="5"/>
  <c r="E53" i="5"/>
  <c r="E83" i="5"/>
  <c r="E100" i="5"/>
  <c r="E116" i="5"/>
  <c r="E133" i="5"/>
  <c r="E136" i="5"/>
  <c r="E141" i="5"/>
  <c r="E144" i="5"/>
  <c r="E152" i="5"/>
  <c r="E340" i="5"/>
  <c r="E163" i="5"/>
  <c r="E84" i="2"/>
  <c r="Q311" i="2"/>
  <c r="C247" i="2"/>
  <c r="Q12" i="2"/>
  <c r="FX350" i="4"/>
  <c r="F57" i="1" s="1"/>
  <c r="CK52" i="4"/>
  <c r="AO8" i="4"/>
  <c r="AM350" i="4"/>
  <c r="E22" i="1" s="1"/>
  <c r="H350" i="4"/>
  <c r="CW8" i="4"/>
  <c r="EC8" i="4"/>
  <c r="AN350" i="4"/>
  <c r="F22" i="1" s="1"/>
  <c r="EA350" i="4"/>
  <c r="E45" i="1" s="1"/>
  <c r="FW350" i="4"/>
  <c r="E57" i="1" s="1"/>
  <c r="GM350" i="4"/>
  <c r="E61" i="1" s="1"/>
  <c r="DA8" i="4"/>
  <c r="BI47" i="4"/>
  <c r="AO52" i="4"/>
  <c r="DL350" i="4"/>
  <c r="F41" i="1" s="1"/>
  <c r="AS8" i="4"/>
  <c r="U8" i="4"/>
  <c r="FL350" i="4"/>
  <c r="F54" i="1" s="1"/>
  <c r="DK350" i="4"/>
  <c r="E41" i="1" s="1"/>
  <c r="CM350" i="4"/>
  <c r="E35" i="1" s="1"/>
  <c r="DS350" i="4"/>
  <c r="E43" i="1" s="1"/>
  <c r="G43" i="1" s="1"/>
  <c r="AK350" i="4"/>
  <c r="AW8" i="4"/>
  <c r="FM8" i="4"/>
  <c r="AW52" i="4"/>
  <c r="DD350" i="4"/>
  <c r="F39" i="1" s="1"/>
  <c r="EJ350" i="4"/>
  <c r="F47" i="1" s="1"/>
  <c r="EZ350" i="4"/>
  <c r="FP350" i="4"/>
  <c r="F55" i="1" s="1"/>
  <c r="AQ350" i="4"/>
  <c r="E23" i="1" s="1"/>
  <c r="DH350" i="4"/>
  <c r="F40" i="1" s="1"/>
  <c r="AK8" i="4"/>
  <c r="AC52" i="4"/>
  <c r="DW350" i="4"/>
  <c r="E44" i="1" s="1"/>
  <c r="G9" i="1"/>
  <c r="M284" i="2"/>
  <c r="CI350" i="4"/>
  <c r="E34" i="1" s="1"/>
  <c r="BH350" i="4"/>
  <c r="F27" i="1" s="1"/>
  <c r="AG47" i="4"/>
  <c r="CG47" i="4"/>
  <c r="CK47" i="4"/>
  <c r="CE350" i="4"/>
  <c r="E33" i="1" s="1"/>
  <c r="CC47" i="4"/>
  <c r="C203" i="2"/>
  <c r="L245" i="2"/>
  <c r="D245" i="2" s="1"/>
  <c r="L375" i="2"/>
  <c r="D375" i="2" s="1"/>
  <c r="E13" i="4"/>
  <c r="E22" i="4"/>
  <c r="E36" i="4"/>
  <c r="E39" i="4"/>
  <c r="E42" i="4"/>
  <c r="E46" i="4"/>
  <c r="E49" i="4"/>
  <c r="E153" i="4"/>
  <c r="E168" i="4"/>
  <c r="E173" i="4"/>
  <c r="E175" i="4"/>
  <c r="L15" i="2"/>
  <c r="D15" i="2" s="1"/>
  <c r="L221" i="2"/>
  <c r="D221" i="2" s="1"/>
  <c r="L253" i="2"/>
  <c r="D253" i="2" s="1"/>
  <c r="L305" i="2"/>
  <c r="D305" i="2" s="1"/>
  <c r="L307" i="2"/>
  <c r="M307" i="2" s="1"/>
  <c r="K378" i="2"/>
  <c r="C378" i="2" s="1"/>
  <c r="E25" i="4"/>
  <c r="E29" i="4"/>
  <c r="E32" i="4"/>
  <c r="E41" i="4"/>
  <c r="E162" i="4"/>
  <c r="E171" i="4"/>
  <c r="E192" i="4"/>
  <c r="E210" i="4"/>
  <c r="E261" i="4"/>
  <c r="E321" i="4"/>
  <c r="L79" i="2"/>
  <c r="D79" i="2" s="1"/>
  <c r="L214" i="2"/>
  <c r="D214" i="2" s="1"/>
  <c r="E165" i="4"/>
  <c r="E232" i="4"/>
  <c r="L145" i="2"/>
  <c r="M145" i="2" s="1"/>
  <c r="L246" i="2"/>
  <c r="D246" i="2" s="1"/>
  <c r="L352" i="2"/>
  <c r="D352" i="2" s="1"/>
  <c r="E20" i="4"/>
  <c r="E30" i="4"/>
  <c r="E44" i="4"/>
  <c r="E154" i="4"/>
  <c r="E174" i="4"/>
  <c r="E176" i="4"/>
  <c r="E225" i="4"/>
  <c r="E230" i="4"/>
  <c r="E38" i="4"/>
  <c r="E156" i="4"/>
  <c r="E158" i="4"/>
  <c r="E169" i="4"/>
  <c r="E172" i="4"/>
  <c r="E209" i="4"/>
  <c r="D47" i="4"/>
  <c r="L46" i="2" s="1"/>
  <c r="L165" i="2"/>
  <c r="D165" i="2" s="1"/>
  <c r="L250" i="2"/>
  <c r="K319" i="2"/>
  <c r="M319" i="2" s="1"/>
  <c r="K374" i="2"/>
  <c r="C374" i="2" s="1"/>
  <c r="E27" i="4"/>
  <c r="E178" i="4"/>
  <c r="E236" i="4"/>
  <c r="L38" i="2"/>
  <c r="D38" i="2" s="1"/>
  <c r="L12" i="2"/>
  <c r="D12" i="2" s="1"/>
  <c r="L21" i="2"/>
  <c r="M21" i="2" s="1"/>
  <c r="L37" i="2"/>
  <c r="E15" i="4"/>
  <c r="E34" i="4"/>
  <c r="E43" i="4"/>
  <c r="E102" i="4"/>
  <c r="E159" i="4"/>
  <c r="E228" i="4"/>
  <c r="E233" i="4"/>
  <c r="E235" i="4"/>
  <c r="C372" i="2"/>
  <c r="C244" i="2"/>
  <c r="C8" i="2"/>
  <c r="D48" i="2"/>
  <c r="E50" i="3"/>
  <c r="D50" i="2"/>
  <c r="W52" i="3"/>
  <c r="E12" i="1" s="1"/>
  <c r="E7" i="1" s="1"/>
  <c r="E47" i="3"/>
  <c r="C46" i="3"/>
  <c r="G46" i="2" s="1"/>
  <c r="E41" i="3"/>
  <c r="E44" i="3"/>
  <c r="I44" i="2"/>
  <c r="D41" i="2"/>
  <c r="D33" i="2"/>
  <c r="E32" i="3"/>
  <c r="E30" i="3"/>
  <c r="G34" i="2"/>
  <c r="I34" i="2" s="1"/>
  <c r="E28" i="3"/>
  <c r="E35" i="3"/>
  <c r="E27" i="3"/>
  <c r="E36" i="3"/>
  <c r="E24" i="3"/>
  <c r="E11" i="3"/>
  <c r="E26" i="3"/>
  <c r="D24" i="2"/>
  <c r="E23" i="3"/>
  <c r="E14" i="3"/>
  <c r="E15" i="3"/>
  <c r="E8" i="3"/>
  <c r="E17" i="3"/>
  <c r="E20" i="3"/>
  <c r="E22" i="3"/>
  <c r="E19" i="3"/>
  <c r="D22" i="2"/>
  <c r="G15" i="2"/>
  <c r="I15" i="2" s="1"/>
  <c r="E18" i="3"/>
  <c r="E16" i="3"/>
  <c r="E13" i="3"/>
  <c r="Y7" i="3"/>
  <c r="C7" i="3"/>
  <c r="G7" i="2" s="1"/>
  <c r="C238" i="2"/>
  <c r="C104" i="2"/>
  <c r="D148" i="2"/>
  <c r="D209" i="2"/>
  <c r="C275" i="2"/>
  <c r="D86" i="2"/>
  <c r="C241" i="2"/>
  <c r="C254" i="2"/>
  <c r="Q284" i="2"/>
  <c r="M54" i="2"/>
  <c r="U264" i="2"/>
  <c r="U8" i="2"/>
  <c r="U13" i="2"/>
  <c r="I43" i="2"/>
  <c r="U14" i="2"/>
  <c r="M40" i="2"/>
  <c r="U50" i="2"/>
  <c r="Q232" i="2"/>
  <c r="C317" i="2"/>
  <c r="C192" i="2"/>
  <c r="C226" i="2"/>
  <c r="D231" i="2"/>
  <c r="I20" i="2"/>
  <c r="Q50" i="2"/>
  <c r="C87" i="2"/>
  <c r="C123" i="2"/>
  <c r="D127" i="2"/>
  <c r="C66" i="2"/>
  <c r="C68" i="2"/>
  <c r="C70" i="2"/>
  <c r="C109" i="2"/>
  <c r="C136" i="2"/>
  <c r="C164" i="2"/>
  <c r="C274" i="2"/>
  <c r="E149" i="2"/>
  <c r="M89" i="2"/>
  <c r="Q100" i="2"/>
  <c r="C107" i="2"/>
  <c r="M139" i="2"/>
  <c r="Q302" i="2"/>
  <c r="C89" i="2"/>
  <c r="C117" i="2"/>
  <c r="D247" i="2"/>
  <c r="I10" i="2"/>
  <c r="C298" i="2"/>
  <c r="M301" i="2"/>
  <c r="D309" i="2"/>
  <c r="D311" i="2"/>
  <c r="Q374" i="2"/>
  <c r="Q272" i="2"/>
  <c r="C127" i="2"/>
  <c r="M19" i="2"/>
  <c r="I30" i="2"/>
  <c r="D110" i="2"/>
  <c r="Q326" i="2"/>
  <c r="C353" i="2"/>
  <c r="Q204" i="2"/>
  <c r="C195" i="2"/>
  <c r="C212" i="2"/>
  <c r="U18" i="2"/>
  <c r="C52" i="2"/>
  <c r="M130" i="2"/>
  <c r="M236" i="2"/>
  <c r="Q325" i="2"/>
  <c r="D70" i="2"/>
  <c r="C86" i="2"/>
  <c r="C128" i="2"/>
  <c r="Q152" i="2"/>
  <c r="C177" i="2"/>
  <c r="C246" i="2"/>
  <c r="D326" i="2"/>
  <c r="C331" i="2"/>
  <c r="Q192" i="2"/>
  <c r="M195" i="2"/>
  <c r="C351" i="2"/>
  <c r="C358" i="2"/>
  <c r="C202" i="2"/>
  <c r="E282" i="2"/>
  <c r="M49" i="2"/>
  <c r="M86" i="2"/>
  <c r="E94" i="2"/>
  <c r="Q104" i="2"/>
  <c r="I37" i="2"/>
  <c r="C63" i="2"/>
  <c r="D92" i="2"/>
  <c r="D201" i="2"/>
  <c r="D205" i="2"/>
  <c r="C321" i="2"/>
  <c r="D331" i="2"/>
  <c r="C13" i="2"/>
  <c r="D117" i="2"/>
  <c r="C252" i="2"/>
  <c r="C270" i="2"/>
  <c r="C272" i="2"/>
  <c r="D325" i="2"/>
  <c r="C375" i="2"/>
  <c r="C379" i="2"/>
  <c r="Q20" i="2"/>
  <c r="C36" i="2"/>
  <c r="Q41" i="2"/>
  <c r="Q48" i="2"/>
  <c r="D63" i="2"/>
  <c r="D69" i="2"/>
  <c r="C106" i="2"/>
  <c r="C193" i="2"/>
  <c r="C198" i="2"/>
  <c r="C231" i="2"/>
  <c r="E234" i="2"/>
  <c r="C320" i="2"/>
  <c r="C325" i="2"/>
  <c r="D338" i="2"/>
  <c r="M351" i="2"/>
  <c r="Q373" i="2"/>
  <c r="C268" i="2"/>
  <c r="U266" i="2"/>
  <c r="Q15" i="2"/>
  <c r="U47" i="2"/>
  <c r="D123" i="2"/>
  <c r="C141" i="2"/>
  <c r="D226" i="2"/>
  <c r="M256" i="2"/>
  <c r="Q263" i="2"/>
  <c r="Q270" i="2"/>
  <c r="D298" i="2"/>
  <c r="C354" i="2"/>
  <c r="U21" i="2"/>
  <c r="U22" i="2"/>
  <c r="Q36" i="2"/>
  <c r="C42" i="2"/>
  <c r="C81" i="2"/>
  <c r="D102" i="2"/>
  <c r="D156" i="2"/>
  <c r="D163" i="2"/>
  <c r="Q193" i="2"/>
  <c r="D196" i="2"/>
  <c r="D202" i="2"/>
  <c r="Q237" i="2"/>
  <c r="D239" i="2"/>
  <c r="Q245" i="2"/>
  <c r="C267" i="2"/>
  <c r="Q301" i="2"/>
  <c r="D346" i="2"/>
  <c r="D351" i="2"/>
  <c r="C376" i="2"/>
  <c r="C23" i="2"/>
  <c r="C243" i="2"/>
  <c r="Q29" i="2"/>
  <c r="U34" i="2"/>
  <c r="D142" i="2"/>
  <c r="D144" i="2"/>
  <c r="D152" i="2"/>
  <c r="E152" i="2" s="1"/>
  <c r="D183" i="2"/>
  <c r="C211" i="2"/>
  <c r="Q212" i="2"/>
  <c r="D230" i="2"/>
  <c r="M275" i="2"/>
  <c r="C308" i="2"/>
  <c r="D310" i="2"/>
  <c r="M357" i="2"/>
  <c r="D359" i="2"/>
  <c r="Q367" i="2"/>
  <c r="D8" i="2"/>
  <c r="M53" i="2"/>
  <c r="C144" i="2"/>
  <c r="C181" i="2"/>
  <c r="C273" i="2"/>
  <c r="Q310" i="2"/>
  <c r="Q331" i="2"/>
  <c r="C357" i="2"/>
  <c r="C359" i="2"/>
  <c r="C14" i="2"/>
  <c r="D93" i="2"/>
  <c r="E93" i="2" s="1"/>
  <c r="Q93" i="2"/>
  <c r="Q186" i="2"/>
  <c r="D186" i="2"/>
  <c r="I14" i="2"/>
  <c r="Q28" i="2"/>
  <c r="Q126" i="2"/>
  <c r="D126" i="2"/>
  <c r="Q235" i="2"/>
  <c r="C37" i="2"/>
  <c r="M322" i="2"/>
  <c r="U263" i="2"/>
  <c r="D49" i="2"/>
  <c r="M135" i="2"/>
  <c r="D135" i="2"/>
  <c r="M227" i="2"/>
  <c r="C347" i="2"/>
  <c r="Q162" i="2"/>
  <c r="D162" i="2"/>
  <c r="E162" i="2" s="1"/>
  <c r="C216" i="2"/>
  <c r="D220" i="2"/>
  <c r="E220" i="2" s="1"/>
  <c r="Q220" i="2"/>
  <c r="C88" i="2"/>
  <c r="Q213" i="2"/>
  <c r="D213" i="2"/>
  <c r="Q62" i="2"/>
  <c r="D62" i="2"/>
  <c r="M170" i="2"/>
  <c r="I29" i="2"/>
  <c r="D29" i="2"/>
  <c r="Q98" i="2"/>
  <c r="C98" i="2"/>
  <c r="E98" i="2" s="1"/>
  <c r="M35" i="2"/>
  <c r="C25" i="2"/>
  <c r="C33" i="2"/>
  <c r="Q57" i="2"/>
  <c r="D57" i="2"/>
  <c r="E57" i="2" s="1"/>
  <c r="M136" i="2"/>
  <c r="Q287" i="2"/>
  <c r="C56" i="2"/>
  <c r="Q64" i="2"/>
  <c r="C72" i="2"/>
  <c r="E91" i="2"/>
  <c r="Q115" i="2"/>
  <c r="C129" i="2"/>
  <c r="C140" i="2"/>
  <c r="C148" i="2"/>
  <c r="C169" i="2"/>
  <c r="C187" i="2"/>
  <c r="D207" i="2"/>
  <c r="D222" i="2"/>
  <c r="C255" i="2"/>
  <c r="Q261" i="2"/>
  <c r="C264" i="2"/>
  <c r="C363" i="2"/>
  <c r="C367" i="2"/>
  <c r="C369" i="2"/>
  <c r="M10" i="2"/>
  <c r="M13" i="2"/>
  <c r="M16" i="2"/>
  <c r="M17" i="2"/>
  <c r="C22" i="2"/>
  <c r="Q27" i="2"/>
  <c r="D31" i="2"/>
  <c r="M39" i="2"/>
  <c r="M45" i="2"/>
  <c r="I49" i="2"/>
  <c r="Q66" i="2"/>
  <c r="C78" i="2"/>
  <c r="M107" i="2"/>
  <c r="Q111" i="2"/>
  <c r="Q117" i="2"/>
  <c r="C142" i="2"/>
  <c r="C155" i="2"/>
  <c r="Q164" i="2"/>
  <c r="C182" i="2"/>
  <c r="C205" i="2"/>
  <c r="C207" i="2"/>
  <c r="C218" i="2"/>
  <c r="Q227" i="2"/>
  <c r="C240" i="2"/>
  <c r="Q241" i="2"/>
  <c r="M259" i="2"/>
  <c r="U261" i="2"/>
  <c r="C263" i="2"/>
  <c r="C279" i="2"/>
  <c r="C293" i="2"/>
  <c r="C296" i="2"/>
  <c r="D367" i="2"/>
  <c r="D369" i="2"/>
  <c r="Q10" i="2"/>
  <c r="U26" i="2"/>
  <c r="Q30" i="2"/>
  <c r="M47" i="2"/>
  <c r="Q56" i="2"/>
  <c r="M67" i="2"/>
  <c r="Q209" i="2"/>
  <c r="Q249" i="2"/>
  <c r="I38" i="2"/>
  <c r="C287" i="2"/>
  <c r="Q21" i="2"/>
  <c r="U31" i="2"/>
  <c r="Q42" i="2"/>
  <c r="C62" i="2"/>
  <c r="C67" i="2"/>
  <c r="Q97" i="2"/>
  <c r="D100" i="2"/>
  <c r="D104" i="2"/>
  <c r="Q123" i="2"/>
  <c r="C126" i="2"/>
  <c r="Q142" i="2"/>
  <c r="C165" i="2"/>
  <c r="E180" i="2"/>
  <c r="D190" i="2"/>
  <c r="C213" i="2"/>
  <c r="Q223" i="2"/>
  <c r="D227" i="2"/>
  <c r="C235" i="2"/>
  <c r="Q247" i="2"/>
  <c r="C251" i="2"/>
  <c r="U267" i="2"/>
  <c r="D322" i="2"/>
  <c r="D327" i="2"/>
  <c r="C370" i="2"/>
  <c r="C237" i="2"/>
  <c r="M244" i="2"/>
  <c r="Q23" i="2"/>
  <c r="Q37" i="2"/>
  <c r="Q45" i="2"/>
  <c r="M48" i="2"/>
  <c r="E82" i="2"/>
  <c r="Q148" i="2"/>
  <c r="C227" i="2"/>
  <c r="C322" i="2"/>
  <c r="C28" i="2"/>
  <c r="I36" i="2"/>
  <c r="C64" i="2"/>
  <c r="D71" i="2"/>
  <c r="D74" i="2"/>
  <c r="D106" i="2"/>
  <c r="C115" i="2"/>
  <c r="C124" i="2"/>
  <c r="C156" i="2"/>
  <c r="C170" i="2"/>
  <c r="C206" i="2"/>
  <c r="D210" i="2"/>
  <c r="C233" i="2"/>
  <c r="Q253" i="2"/>
  <c r="U259" i="2"/>
  <c r="C276" i="2"/>
  <c r="C280" i="2"/>
  <c r="D287" i="2"/>
  <c r="Q298" i="2"/>
  <c r="D335" i="2"/>
  <c r="D362" i="2"/>
  <c r="G101" i="1"/>
  <c r="C262" i="2"/>
  <c r="C318" i="2"/>
  <c r="C178" i="2"/>
  <c r="D212" i="2"/>
  <c r="D14" i="2"/>
  <c r="U20" i="2"/>
  <c r="U25" i="2"/>
  <c r="E58" i="2"/>
  <c r="D66" i="2"/>
  <c r="Q79" i="2"/>
  <c r="C112" i="2"/>
  <c r="M112" i="2"/>
  <c r="M114" i="2"/>
  <c r="M117" i="2"/>
  <c r="Q120" i="2"/>
  <c r="Q140" i="2"/>
  <c r="D140" i="2"/>
  <c r="M345" i="2"/>
  <c r="D361" i="2"/>
  <c r="E361" i="2" s="1"/>
  <c r="Q361" i="2"/>
  <c r="C258" i="2"/>
  <c r="C16" i="2"/>
  <c r="I19" i="2"/>
  <c r="D30" i="2"/>
  <c r="M41" i="2"/>
  <c r="M42" i="2"/>
  <c r="Q90" i="2"/>
  <c r="M110" i="2"/>
  <c r="M134" i="2"/>
  <c r="Q174" i="2"/>
  <c r="D176" i="2"/>
  <c r="E176" i="2" s="1"/>
  <c r="M176" i="2"/>
  <c r="D270" i="2"/>
  <c r="M270" i="2"/>
  <c r="M272" i="2"/>
  <c r="D272" i="2"/>
  <c r="C284" i="2"/>
  <c r="C329" i="2"/>
  <c r="E364" i="2"/>
  <c r="Q8" i="2"/>
  <c r="C12" i="2"/>
  <c r="Q14" i="2"/>
  <c r="C20" i="2"/>
  <c r="M31" i="2"/>
  <c r="M32" i="2"/>
  <c r="M33" i="2"/>
  <c r="U38" i="2"/>
  <c r="Q53" i="2"/>
  <c r="M66" i="2"/>
  <c r="D89" i="2"/>
  <c r="Q94" i="2"/>
  <c r="D97" i="2"/>
  <c r="C145" i="2"/>
  <c r="M208" i="2"/>
  <c r="C245" i="2"/>
  <c r="C261" i="2"/>
  <c r="D280" i="2"/>
  <c r="C286" i="2"/>
  <c r="Q295" i="2"/>
  <c r="C295" i="2"/>
  <c r="E295" i="2" s="1"/>
  <c r="C302" i="2"/>
  <c r="Q305" i="2"/>
  <c r="Q333" i="2"/>
  <c r="Q364" i="2"/>
  <c r="M370" i="2"/>
  <c r="D370" i="2"/>
  <c r="C304" i="2"/>
  <c r="C99" i="2"/>
  <c r="Q18" i="2"/>
  <c r="U29" i="2"/>
  <c r="Q33" i="2"/>
  <c r="M36" i="2"/>
  <c r="M68" i="2"/>
  <c r="D87" i="2"/>
  <c r="M87" i="2"/>
  <c r="D105" i="2"/>
  <c r="M105" i="2"/>
  <c r="D111" i="2"/>
  <c r="D115" i="2"/>
  <c r="Q179" i="2"/>
  <c r="M182" i="2"/>
  <c r="M211" i="2"/>
  <c r="U262" i="2"/>
  <c r="Q280" i="2"/>
  <c r="M358" i="2"/>
  <c r="D358" i="2"/>
  <c r="Q365" i="2"/>
  <c r="D365" i="2"/>
  <c r="E365" i="2" s="1"/>
  <c r="M74" i="2"/>
  <c r="C17" i="2"/>
  <c r="M27" i="2"/>
  <c r="M28" i="2"/>
  <c r="Q35" i="2"/>
  <c r="I40" i="2"/>
  <c r="C40" i="2"/>
  <c r="U40" i="2"/>
  <c r="E60" i="2"/>
  <c r="C79" i="2"/>
  <c r="C105" i="2"/>
  <c r="M115" i="2"/>
  <c r="C122" i="2"/>
  <c r="M133" i="2"/>
  <c r="D143" i="2"/>
  <c r="D168" i="2"/>
  <c r="D175" i="2"/>
  <c r="Q175" i="2"/>
  <c r="M210" i="2"/>
  <c r="Q214" i="2"/>
  <c r="C253" i="2"/>
  <c r="E291" i="2"/>
  <c r="G21" i="1"/>
  <c r="I8" i="2"/>
  <c r="C9" i="2"/>
  <c r="C10" i="2"/>
  <c r="U15" i="2"/>
  <c r="U32" i="2"/>
  <c r="C41" i="2"/>
  <c r="U41" i="2"/>
  <c r="C50" i="2"/>
  <c r="M52" i="2"/>
  <c r="Q87" i="2"/>
  <c r="M92" i="2"/>
  <c r="Q105" i="2"/>
  <c r="Q127" i="2"/>
  <c r="M140" i="2"/>
  <c r="E146" i="2"/>
  <c r="Q242" i="2"/>
  <c r="M254" i="2"/>
  <c r="M263" i="2"/>
  <c r="C294" i="2"/>
  <c r="D315" i="2"/>
  <c r="D319" i="2"/>
  <c r="E330" i="2"/>
  <c r="Q366" i="2"/>
  <c r="D366" i="2"/>
  <c r="E366" i="2" s="1"/>
  <c r="Q377" i="2"/>
  <c r="M62" i="2"/>
  <c r="C65" i="2"/>
  <c r="Q67" i="2"/>
  <c r="C69" i="2"/>
  <c r="E73" i="2"/>
  <c r="Q81" i="2"/>
  <c r="Q84" i="2"/>
  <c r="C100" i="2"/>
  <c r="D131" i="2"/>
  <c r="Q146" i="2"/>
  <c r="C171" i="2"/>
  <c r="C209" i="2"/>
  <c r="M262" i="2"/>
  <c r="C313" i="2"/>
  <c r="D317" i="2"/>
  <c r="D318" i="2"/>
  <c r="D332" i="2"/>
  <c r="E332" i="2" s="1"/>
  <c r="Q332" i="2"/>
  <c r="Q343" i="2"/>
  <c r="C348" i="2"/>
  <c r="Q363" i="2"/>
  <c r="D374" i="2"/>
  <c r="G30" i="1"/>
  <c r="U9" i="2"/>
  <c r="Q11" i="2"/>
  <c r="Q22" i="2"/>
  <c r="M24" i="2"/>
  <c r="Q25" i="2"/>
  <c r="U42" i="2"/>
  <c r="Q44" i="2"/>
  <c r="U49" i="2"/>
  <c r="C71" i="2"/>
  <c r="U86" i="2"/>
  <c r="D88" i="2"/>
  <c r="C97" i="2"/>
  <c r="Q102" i="2"/>
  <c r="Q165" i="2"/>
  <c r="C179" i="2"/>
  <c r="C196" i="2"/>
  <c r="C200" i="2"/>
  <c r="Q207" i="2"/>
  <c r="D223" i="2"/>
  <c r="C228" i="2"/>
  <c r="M238" i="2"/>
  <c r="M240" i="2"/>
  <c r="M261" i="2"/>
  <c r="D263" i="2"/>
  <c r="Q267" i="2"/>
  <c r="C271" i="2"/>
  <c r="D283" i="2"/>
  <c r="C290" i="2"/>
  <c r="Q299" i="2"/>
  <c r="D299" i="2"/>
  <c r="E299" i="2" s="1"/>
  <c r="C305" i="2"/>
  <c r="C311" i="2"/>
  <c r="Q328" i="2"/>
  <c r="Q335" i="2"/>
  <c r="Q341" i="2"/>
  <c r="Q370" i="2"/>
  <c r="C24" i="2"/>
  <c r="G19" i="1"/>
  <c r="M9" i="2"/>
  <c r="C11" i="2"/>
  <c r="U17" i="2"/>
  <c r="U24" i="2"/>
  <c r="I28" i="2"/>
  <c r="I33" i="2"/>
  <c r="U33" i="2"/>
  <c r="M43" i="2"/>
  <c r="D72" i="2"/>
  <c r="E83" i="2"/>
  <c r="C110" i="2"/>
  <c r="C188" i="2"/>
  <c r="C214" i="2"/>
  <c r="C229" i="2"/>
  <c r="D266" i="2"/>
  <c r="C306" i="2"/>
  <c r="E314" i="2"/>
  <c r="Q358" i="2"/>
  <c r="U373" i="2"/>
  <c r="C111" i="2"/>
  <c r="C118" i="2"/>
  <c r="C120" i="2"/>
  <c r="M128" i="2"/>
  <c r="C131" i="2"/>
  <c r="Q145" i="2"/>
  <c r="D169" i="2"/>
  <c r="C174" i="2"/>
  <c r="D179" i="2"/>
  <c r="M181" i="2"/>
  <c r="D195" i="2"/>
  <c r="Q196" i="2"/>
  <c r="Q210" i="2"/>
  <c r="C222" i="2"/>
  <c r="Q226" i="2"/>
  <c r="C232" i="2"/>
  <c r="D235" i="2"/>
  <c r="C249" i="2"/>
  <c r="U257" i="2"/>
  <c r="C259" i="2"/>
  <c r="Q266" i="2"/>
  <c r="M271" i="2"/>
  <c r="Q283" i="2"/>
  <c r="Q297" i="2"/>
  <c r="D301" i="2"/>
  <c r="D306" i="2"/>
  <c r="C315" i="2"/>
  <c r="D324" i="2"/>
  <c r="M348" i="2"/>
  <c r="D350" i="2"/>
  <c r="C53" i="2"/>
  <c r="C119" i="2"/>
  <c r="C137" i="2"/>
  <c r="C186" i="2"/>
  <c r="C204" i="2"/>
  <c r="C217" i="2"/>
  <c r="D284" i="2"/>
  <c r="C316" i="2"/>
  <c r="C343" i="2"/>
  <c r="D344" i="2"/>
  <c r="D112" i="2"/>
  <c r="M116" i="2"/>
  <c r="C121" i="2"/>
  <c r="D124" i="2"/>
  <c r="Q137" i="2"/>
  <c r="Q141" i="2"/>
  <c r="M156" i="2"/>
  <c r="M168" i="2"/>
  <c r="C175" i="2"/>
  <c r="M178" i="2"/>
  <c r="C183" i="2"/>
  <c r="C201" i="2"/>
  <c r="C208" i="2"/>
  <c r="C210" i="2"/>
  <c r="Q217" i="2"/>
  <c r="Q229" i="2"/>
  <c r="C236" i="2"/>
  <c r="M239" i="2"/>
  <c r="Q251" i="2"/>
  <c r="M255" i="2"/>
  <c r="U256" i="2"/>
  <c r="Q258" i="2"/>
  <c r="C269" i="2"/>
  <c r="E300" i="2"/>
  <c r="D302" i="2"/>
  <c r="C309" i="2"/>
  <c r="Q314" i="2"/>
  <c r="Q318" i="2"/>
  <c r="Q375" i="2"/>
  <c r="C335" i="2"/>
  <c r="Q160" i="2"/>
  <c r="D160" i="2"/>
  <c r="E160" i="2" s="1"/>
  <c r="M164" i="2"/>
  <c r="D164" i="2"/>
  <c r="Q178" i="2"/>
  <c r="D178" i="2"/>
  <c r="D267" i="2"/>
  <c r="M267" i="2"/>
  <c r="M8" i="2"/>
  <c r="U39" i="2"/>
  <c r="E55" i="6"/>
  <c r="I9" i="2"/>
  <c r="D9" i="2"/>
  <c r="C39" i="2"/>
  <c r="E77" i="2"/>
  <c r="E150" i="2"/>
  <c r="C266" i="2"/>
  <c r="U12" i="2"/>
  <c r="D27" i="2"/>
  <c r="M64" i="2"/>
  <c r="Q77" i="2"/>
  <c r="M121" i="2"/>
  <c r="M179" i="2"/>
  <c r="M223" i="2"/>
  <c r="D261" i="2"/>
  <c r="FG350" i="4"/>
  <c r="E53" i="1" s="1"/>
  <c r="M111" i="2"/>
  <c r="E134" i="4"/>
  <c r="L141" i="2"/>
  <c r="L294" i="2"/>
  <c r="I27" i="2"/>
  <c r="Q34" i="2"/>
  <c r="C92" i="2"/>
  <c r="Q92" i="2"/>
  <c r="L228" i="2"/>
  <c r="C283" i="2"/>
  <c r="M283" i="2"/>
  <c r="M286" i="2"/>
  <c r="C32" i="2"/>
  <c r="C47" i="4"/>
  <c r="K46" i="2" s="1"/>
  <c r="E50" i="4"/>
  <c r="D81" i="2"/>
  <c r="D242" i="2"/>
  <c r="M242" i="2"/>
  <c r="M30" i="2"/>
  <c r="M233" i="2"/>
  <c r="X52" i="3"/>
  <c r="Y46" i="3"/>
  <c r="C27" i="2"/>
  <c r="C45" i="2"/>
  <c r="D80" i="2"/>
  <c r="E80" i="2" s="1"/>
  <c r="Q80" i="2"/>
  <c r="M109" i="2"/>
  <c r="D109" i="2"/>
  <c r="D138" i="2"/>
  <c r="Q138" i="2"/>
  <c r="M237" i="2"/>
  <c r="D237" i="2"/>
  <c r="C289" i="2"/>
  <c r="M377" i="2"/>
  <c r="C377" i="2"/>
  <c r="C8" i="6"/>
  <c r="S7" i="2" s="1"/>
  <c r="Q107" i="2"/>
  <c r="Q150" i="2"/>
  <c r="C113" i="2"/>
  <c r="M113" i="2"/>
  <c r="M127" i="2"/>
  <c r="I350" i="4"/>
  <c r="M20" i="2"/>
  <c r="M22" i="2"/>
  <c r="M44" i="2"/>
  <c r="M50" i="2"/>
  <c r="D13" i="2"/>
  <c r="M14" i="2"/>
  <c r="I23" i="2"/>
  <c r="I47" i="2"/>
  <c r="D47" i="2"/>
  <c r="Q49" i="2"/>
  <c r="Q55" i="2"/>
  <c r="D55" i="2"/>
  <c r="E55" i="2" s="1"/>
  <c r="D67" i="2"/>
  <c r="Q144" i="2"/>
  <c r="C173" i="2"/>
  <c r="Q188" i="2"/>
  <c r="Q190" i="2"/>
  <c r="C190" i="2"/>
  <c r="C225" i="2"/>
  <c r="M225" i="2"/>
  <c r="D249" i="2"/>
  <c r="Q255" i="2"/>
  <c r="D255" i="2"/>
  <c r="M308" i="2"/>
  <c r="D347" i="2"/>
  <c r="M347" i="2"/>
  <c r="L25" i="2"/>
  <c r="M25" i="2" s="1"/>
  <c r="E26" i="4"/>
  <c r="M169" i="2"/>
  <c r="I17" i="2"/>
  <c r="I31" i="2"/>
  <c r="M34" i="2"/>
  <c r="M129" i="2"/>
  <c r="Q136" i="2"/>
  <c r="D136" i="2"/>
  <c r="C158" i="2"/>
  <c r="E158" i="2" s="1"/>
  <c r="Q158" i="2"/>
  <c r="C191" i="2"/>
  <c r="M26" i="2"/>
  <c r="I32" i="2"/>
  <c r="D32" i="2"/>
  <c r="Q58" i="2"/>
  <c r="M188" i="2"/>
  <c r="D188" i="2"/>
  <c r="D229" i="2"/>
  <c r="M229" i="2"/>
  <c r="D339" i="2"/>
  <c r="E339" i="2" s="1"/>
  <c r="Q339" i="2"/>
  <c r="U378" i="2"/>
  <c r="F14" i="1"/>
  <c r="I13" i="2"/>
  <c r="M18" i="2"/>
  <c r="D101" i="2"/>
  <c r="E101" i="2" s="1"/>
  <c r="Q101" i="2"/>
  <c r="M131" i="2"/>
  <c r="D139" i="2"/>
  <c r="M143" i="2"/>
  <c r="M173" i="2"/>
  <c r="M222" i="2"/>
  <c r="Q239" i="2"/>
  <c r="C239" i="2"/>
  <c r="D275" i="2"/>
  <c r="Q275" i="2"/>
  <c r="D356" i="2"/>
  <c r="E356" i="2" s="1"/>
  <c r="Q356" i="2"/>
  <c r="D34" i="2"/>
  <c r="Q128" i="2"/>
  <c r="D128" i="2"/>
  <c r="C197" i="2"/>
  <c r="E197" i="2" s="1"/>
  <c r="Q197" i="2"/>
  <c r="I11" i="2"/>
  <c r="I26" i="2"/>
  <c r="D26" i="2"/>
  <c r="C35" i="2"/>
  <c r="Q47" i="2"/>
  <c r="Q180" i="2"/>
  <c r="E42" i="3"/>
  <c r="I35" i="2"/>
  <c r="T61" i="2"/>
  <c r="D61" i="2" s="1"/>
  <c r="M11" i="2"/>
  <c r="Q16" i="2"/>
  <c r="U27" i="2"/>
  <c r="M118" i="2"/>
  <c r="D132" i="2"/>
  <c r="Q132" i="2"/>
  <c r="M132" i="2"/>
  <c r="C132" i="2"/>
  <c r="I18" i="2"/>
  <c r="D18" i="2"/>
  <c r="I24" i="2"/>
  <c r="D56" i="2"/>
  <c r="M119" i="2"/>
  <c r="D119" i="2"/>
  <c r="D120" i="2"/>
  <c r="M120" i="2"/>
  <c r="M138" i="2"/>
  <c r="C138" i="2"/>
  <c r="Q171" i="2"/>
  <c r="D171" i="2"/>
  <c r="M187" i="2"/>
  <c r="D187" i="2"/>
  <c r="C199" i="2"/>
  <c r="M199" i="2"/>
  <c r="D217" i="2"/>
  <c r="M217" i="2"/>
  <c r="M243" i="2"/>
  <c r="M304" i="2"/>
  <c r="D312" i="2"/>
  <c r="E312" i="2" s="1"/>
  <c r="Q312" i="2"/>
  <c r="D8" i="4"/>
  <c r="L23" i="2"/>
  <c r="E24" i="4"/>
  <c r="D151" i="2"/>
  <c r="E151" i="2" s="1"/>
  <c r="Q151" i="2"/>
  <c r="Q189" i="2"/>
  <c r="C189" i="2"/>
  <c r="E189" i="2" s="1"/>
  <c r="Q257" i="2"/>
  <c r="D257" i="2"/>
  <c r="C29" i="2"/>
  <c r="Q32" i="2"/>
  <c r="D54" i="2"/>
  <c r="C74" i="2"/>
  <c r="E90" i="2"/>
  <c r="E95" i="2"/>
  <c r="C116" i="2"/>
  <c r="M123" i="2"/>
  <c r="Q153" i="2"/>
  <c r="D153" i="2"/>
  <c r="E153" i="2" s="1"/>
  <c r="Q163" i="2"/>
  <c r="C224" i="2"/>
  <c r="D241" i="2"/>
  <c r="M241" i="2"/>
  <c r="M269" i="2"/>
  <c r="C285" i="2"/>
  <c r="M285" i="2"/>
  <c r="M306" i="2"/>
  <c r="Q319" i="2"/>
  <c r="D372" i="2"/>
  <c r="Q372" i="2"/>
  <c r="C49" i="2"/>
  <c r="EO8" i="4"/>
  <c r="CB368" i="5"/>
  <c r="CC49" i="5"/>
  <c r="M226" i="2"/>
  <c r="C360" i="2"/>
  <c r="C21" i="2"/>
  <c r="G8" i="1"/>
  <c r="Q9" i="2"/>
  <c r="Q13" i="2"/>
  <c r="U16" i="2"/>
  <c r="D20" i="2"/>
  <c r="Q24" i="2"/>
  <c r="M29" i="2"/>
  <c r="M61" i="2"/>
  <c r="M78" i="2"/>
  <c r="D85" i="2"/>
  <c r="E85" i="2" s="1"/>
  <c r="Q85" i="2"/>
  <c r="Q88" i="2"/>
  <c r="Q95" i="2"/>
  <c r="Q106" i="2"/>
  <c r="Q119" i="2"/>
  <c r="Q157" i="2"/>
  <c r="D157" i="2"/>
  <c r="E157" i="2" s="1"/>
  <c r="M193" i="2"/>
  <c r="D193" i="2"/>
  <c r="D204" i="2"/>
  <c r="Q205" i="2"/>
  <c r="C219" i="2"/>
  <c r="C230" i="2"/>
  <c r="M234" i="2"/>
  <c r="C256" i="2"/>
  <c r="Q265" i="2"/>
  <c r="D265" i="2"/>
  <c r="M276" i="2"/>
  <c r="D288" i="2"/>
  <c r="E288" i="2" s="1"/>
  <c r="Q288" i="2"/>
  <c r="C301" i="2"/>
  <c r="Q351" i="2"/>
  <c r="M353" i="2"/>
  <c r="U377" i="2"/>
  <c r="D377" i="2"/>
  <c r="E25" i="3"/>
  <c r="E43" i="3"/>
  <c r="H46" i="2"/>
  <c r="BY8" i="4"/>
  <c r="Q134" i="2"/>
  <c r="D134" i="2"/>
  <c r="M142" i="2"/>
  <c r="Q246" i="2"/>
  <c r="C18" i="2"/>
  <c r="C47" i="2"/>
  <c r="C96" i="2"/>
  <c r="M122" i="2"/>
  <c r="D170" i="2"/>
  <c r="E198" i="4"/>
  <c r="L216" i="2"/>
  <c r="Q91" i="2"/>
  <c r="Q124" i="2"/>
  <c r="Q170" i="2"/>
  <c r="C221" i="2"/>
  <c r="U258" i="2"/>
  <c r="U260" i="2"/>
  <c r="C336" i="2"/>
  <c r="C346" i="2"/>
  <c r="E371" i="2"/>
  <c r="T52" i="3"/>
  <c r="U46" i="3"/>
  <c r="DE8" i="4"/>
  <c r="FI8" i="4"/>
  <c r="E14" i="4"/>
  <c r="E17" i="4"/>
  <c r="CZ350" i="4"/>
  <c r="DP350" i="4"/>
  <c r="E75" i="4"/>
  <c r="C248" i="2"/>
  <c r="L268" i="2"/>
  <c r="AV350" i="4"/>
  <c r="BH368" i="5"/>
  <c r="BI10" i="5"/>
  <c r="M65" i="2"/>
  <c r="Q73" i="2"/>
  <c r="Q112" i="2"/>
  <c r="Q169" i="2"/>
  <c r="M183" i="2"/>
  <c r="Q195" i="2"/>
  <c r="D252" i="2"/>
  <c r="M252" i="2"/>
  <c r="M282" i="2"/>
  <c r="Q285" i="2"/>
  <c r="D285" i="2"/>
  <c r="Q291" i="2"/>
  <c r="Q324" i="2"/>
  <c r="Q362" i="2"/>
  <c r="Q369" i="2"/>
  <c r="Q371" i="2"/>
  <c r="CC8" i="4"/>
  <c r="CA350" i="4"/>
  <c r="E32" i="1" s="1"/>
  <c r="C52" i="4"/>
  <c r="K51" i="2" s="1"/>
  <c r="C362" i="2"/>
  <c r="K373" i="2"/>
  <c r="E337" i="4"/>
  <c r="Q60" i="2"/>
  <c r="C102" i="2"/>
  <c r="Q110" i="2"/>
  <c r="C114" i="2"/>
  <c r="C163" i="2"/>
  <c r="D174" i="2"/>
  <c r="M175" i="2"/>
  <c r="Q183" i="2"/>
  <c r="D192" i="2"/>
  <c r="Q201" i="2"/>
  <c r="Q202" i="2"/>
  <c r="C260" i="2"/>
  <c r="Q274" i="2"/>
  <c r="M290" i="2"/>
  <c r="M297" i="2"/>
  <c r="C307" i="2"/>
  <c r="C310" i="2"/>
  <c r="E323" i="2"/>
  <c r="D343" i="2"/>
  <c r="D363" i="2"/>
  <c r="M8" i="4"/>
  <c r="L350" i="4"/>
  <c r="D53" i="2"/>
  <c r="D133" i="2"/>
  <c r="M137" i="2"/>
  <c r="D137" i="2"/>
  <c r="M163" i="2"/>
  <c r="D167" i="2"/>
  <c r="E167" i="2" s="1"/>
  <c r="Q167" i="2"/>
  <c r="M174" i="2"/>
  <c r="M192" i="2"/>
  <c r="Q221" i="2"/>
  <c r="M235" i="2"/>
  <c r="C250" i="2"/>
  <c r="D251" i="2"/>
  <c r="D258" i="2"/>
  <c r="M260" i="2"/>
  <c r="C277" i="2"/>
  <c r="Q300" i="2"/>
  <c r="D303" i="2"/>
  <c r="E303" i="2" s="1"/>
  <c r="Q303" i="2"/>
  <c r="Q323" i="2"/>
  <c r="D357" i="2"/>
  <c r="Q357" i="2"/>
  <c r="M218" i="2"/>
  <c r="C223" i="2"/>
  <c r="C242" i="2"/>
  <c r="E328" i="2"/>
  <c r="E333" i="2"/>
  <c r="G380" i="2"/>
  <c r="Y8" i="4"/>
  <c r="CS8" i="4"/>
  <c r="DU350" i="4"/>
  <c r="C8" i="4"/>
  <c r="K7" i="2" s="1"/>
  <c r="E163" i="4"/>
  <c r="C344" i="2"/>
  <c r="C350" i="2"/>
  <c r="E347" i="4"/>
  <c r="L376" i="2"/>
  <c r="CB350" i="4"/>
  <c r="DC350" i="4"/>
  <c r="E39" i="1" s="1"/>
  <c r="D52" i="4"/>
  <c r="E179" i="4"/>
  <c r="L198" i="2"/>
  <c r="E254" i="4"/>
  <c r="L274" i="2"/>
  <c r="E313" i="4"/>
  <c r="K340" i="2"/>
  <c r="C340" i="2" s="1"/>
  <c r="E27" i="5"/>
  <c r="Y47" i="6"/>
  <c r="X132" i="6"/>
  <c r="AN132" i="6"/>
  <c r="F102" i="1" s="1"/>
  <c r="D107" i="2"/>
  <c r="C134" i="2"/>
  <c r="Q149" i="2"/>
  <c r="M224" i="2"/>
  <c r="D232" i="2"/>
  <c r="Q320" i="2"/>
  <c r="C345" i="2"/>
  <c r="M354" i="2"/>
  <c r="E38" i="3"/>
  <c r="P52" i="3"/>
  <c r="Q46" i="3"/>
  <c r="E49" i="3"/>
  <c r="Q8" i="4"/>
  <c r="P350" i="4"/>
  <c r="BD350" i="4"/>
  <c r="BE8" i="4"/>
  <c r="CC52" i="4"/>
  <c r="CO52" i="4"/>
  <c r="CN350" i="4"/>
  <c r="GF350" i="4"/>
  <c r="F59" i="1" s="1"/>
  <c r="E53" i="4"/>
  <c r="E61" i="4"/>
  <c r="CF368" i="5"/>
  <c r="CG10" i="5"/>
  <c r="W350" i="4"/>
  <c r="E18" i="1" s="1"/>
  <c r="EG47" i="4"/>
  <c r="EF350" i="4"/>
  <c r="AZ350" i="4"/>
  <c r="BA52" i="4"/>
  <c r="E170" i="4"/>
  <c r="E229" i="4"/>
  <c r="E257" i="4"/>
  <c r="L320" i="2"/>
  <c r="D320" i="2" s="1"/>
  <c r="AC350" i="4"/>
  <c r="E298" i="5"/>
  <c r="Q308" i="2"/>
  <c r="E306" i="5"/>
  <c r="BO132" i="6"/>
  <c r="E109" i="1" s="1"/>
  <c r="M273" i="2"/>
  <c r="Q307" i="2"/>
  <c r="Q315" i="2"/>
  <c r="Q327" i="2"/>
  <c r="Q330" i="2"/>
  <c r="D379" i="2"/>
  <c r="E31" i="3"/>
  <c r="AC8" i="4"/>
  <c r="E11" i="4"/>
  <c r="E19" i="4"/>
  <c r="E28" i="4"/>
  <c r="E31" i="4"/>
  <c r="BO350" i="4"/>
  <c r="E29" i="1" s="1"/>
  <c r="CR350" i="4"/>
  <c r="EN350" i="4"/>
  <c r="E157" i="4"/>
  <c r="E259" i="4"/>
  <c r="K281" i="2"/>
  <c r="AC8" i="6"/>
  <c r="E15" i="6"/>
  <c r="E57" i="6"/>
  <c r="AK132" i="6"/>
  <c r="Q322" i="2"/>
  <c r="Q344" i="2"/>
  <c r="Q359" i="2"/>
  <c r="D373" i="2"/>
  <c r="E29" i="3"/>
  <c r="E37" i="3"/>
  <c r="E37" i="4"/>
  <c r="CS47" i="4"/>
  <c r="DI47" i="4"/>
  <c r="GN350" i="4"/>
  <c r="F61" i="1" s="1"/>
  <c r="E193" i="4"/>
  <c r="AG49" i="5"/>
  <c r="AE368" i="5"/>
  <c r="E78" i="1" s="1"/>
  <c r="GA350" i="4"/>
  <c r="E58" i="1" s="1"/>
  <c r="C49" i="5"/>
  <c r="O46" i="2" s="1"/>
  <c r="E326" i="5"/>
  <c r="Q336" i="2"/>
  <c r="E342" i="5"/>
  <c r="Q353" i="2"/>
  <c r="Q317" i="2"/>
  <c r="Q346" i="2"/>
  <c r="E40" i="3"/>
  <c r="E45" i="3"/>
  <c r="BG350" i="4"/>
  <c r="E27" i="1" s="1"/>
  <c r="E18" i="4"/>
  <c r="E23" i="4"/>
  <c r="E45" i="4"/>
  <c r="X350" i="4"/>
  <c r="Y47" i="4"/>
  <c r="DU47" i="4"/>
  <c r="E82" i="4"/>
  <c r="E161" i="4"/>
  <c r="E255" i="4"/>
  <c r="K327" i="2"/>
  <c r="C327" i="2" s="1"/>
  <c r="E302" i="4"/>
  <c r="H368" i="5"/>
  <c r="I49" i="5"/>
  <c r="E87" i="1"/>
  <c r="BQ49" i="5"/>
  <c r="BD132" i="6"/>
  <c r="M325" i="2"/>
  <c r="E335" i="5"/>
  <c r="AR350" i="4"/>
  <c r="AS52" i="4"/>
  <c r="EB350" i="4"/>
  <c r="ER350" i="4"/>
  <c r="FH350" i="4"/>
  <c r="E54" i="4"/>
  <c r="E256" i="4"/>
  <c r="C10" i="5"/>
  <c r="O7" i="2" s="1"/>
  <c r="E51" i="5"/>
  <c r="E293" i="5"/>
  <c r="E301" i="5"/>
  <c r="E309" i="5"/>
  <c r="E317" i="5"/>
  <c r="E365" i="5"/>
  <c r="Q376" i="2"/>
  <c r="E33" i="4"/>
  <c r="E51" i="4"/>
  <c r="BU52" i="4"/>
  <c r="DO350" i="4"/>
  <c r="E42" i="1" s="1"/>
  <c r="EU350" i="4"/>
  <c r="E50" i="1" s="1"/>
  <c r="FK350" i="4"/>
  <c r="E54" i="1" s="1"/>
  <c r="GQ350" i="4"/>
  <c r="E62" i="1" s="1"/>
  <c r="E147" i="4"/>
  <c r="E195" i="4"/>
  <c r="E203" i="4"/>
  <c r="K326" i="2"/>
  <c r="BU350" i="4"/>
  <c r="U10" i="5"/>
  <c r="AC49" i="5"/>
  <c r="T350" i="4"/>
  <c r="BP350" i="4"/>
  <c r="EV350" i="4"/>
  <c r="GB350" i="4"/>
  <c r="F58" i="1" s="1"/>
  <c r="GR350" i="4"/>
  <c r="BX350" i="4"/>
  <c r="AK10" i="5"/>
  <c r="S368" i="5"/>
  <c r="E75" i="1" s="1"/>
  <c r="U49" i="5"/>
  <c r="BY49" i="5"/>
  <c r="E135" i="5"/>
  <c r="E143" i="5"/>
  <c r="E151" i="5"/>
  <c r="E352" i="5"/>
  <c r="E360" i="5"/>
  <c r="L368" i="5"/>
  <c r="M8" i="6"/>
  <c r="CQ132" i="6"/>
  <c r="E116" i="1" s="1"/>
  <c r="AA132" i="6"/>
  <c r="E99" i="1" s="1"/>
  <c r="BT132" i="6"/>
  <c r="CJ132" i="6"/>
  <c r="E51" i="6"/>
  <c r="E48" i="4"/>
  <c r="AU350" i="4"/>
  <c r="E24" i="1" s="1"/>
  <c r="BQ52" i="4"/>
  <c r="CF350" i="4"/>
  <c r="CQ350" i="4"/>
  <c r="DG350" i="4"/>
  <c r="E40" i="1" s="1"/>
  <c r="G40" i="1" s="1"/>
  <c r="EI350" i="4"/>
  <c r="E47" i="1" s="1"/>
  <c r="FO350" i="4"/>
  <c r="E55" i="1" s="1"/>
  <c r="GE350" i="4"/>
  <c r="E59" i="1" s="1"/>
  <c r="GS52" i="4"/>
  <c r="BK368" i="5"/>
  <c r="E86" i="1" s="1"/>
  <c r="BM10" i="5"/>
  <c r="G368" i="5"/>
  <c r="T368" i="5"/>
  <c r="AK49" i="5"/>
  <c r="AI368" i="5"/>
  <c r="E79" i="1" s="1"/>
  <c r="AC47" i="6"/>
  <c r="AB132" i="6"/>
  <c r="BL350" i="4"/>
  <c r="CU350" i="4"/>
  <c r="E37" i="1" s="1"/>
  <c r="DX350" i="4"/>
  <c r="EM350" i="4"/>
  <c r="E48" i="1" s="1"/>
  <c r="FS350" i="4"/>
  <c r="E56" i="1" s="1"/>
  <c r="GI350" i="4"/>
  <c r="E60" i="1" s="1"/>
  <c r="BA10" i="5"/>
  <c r="D10" i="5"/>
  <c r="E28" i="5"/>
  <c r="AY368" i="5"/>
  <c r="E83" i="1" s="1"/>
  <c r="E50" i="5"/>
  <c r="D49" i="5"/>
  <c r="E28" i="6"/>
  <c r="E32" i="6"/>
  <c r="G132" i="6"/>
  <c r="E94" i="1" s="1"/>
  <c r="AE350" i="4"/>
  <c r="E20" i="1" s="1"/>
  <c r="G20" i="1" s="1"/>
  <c r="BM47" i="4"/>
  <c r="CJ350" i="4"/>
  <c r="CV350" i="4"/>
  <c r="DY52" i="4"/>
  <c r="FD350" i="4"/>
  <c r="FT350" i="4"/>
  <c r="F56" i="1" s="1"/>
  <c r="GJ350" i="4"/>
  <c r="F60" i="1" s="1"/>
  <c r="E12" i="5"/>
  <c r="E26" i="5"/>
  <c r="AN368" i="5"/>
  <c r="E26" i="6"/>
  <c r="AW47" i="6"/>
  <c r="AV132" i="6"/>
  <c r="BL132" i="6"/>
  <c r="CR132" i="6"/>
  <c r="D47" i="6"/>
  <c r="E50" i="6"/>
  <c r="L132" i="6"/>
  <c r="E13" i="5"/>
  <c r="BU49" i="5"/>
  <c r="BS368" i="5"/>
  <c r="E88" i="1" s="1"/>
  <c r="CE368" i="5"/>
  <c r="E91" i="1" s="1"/>
  <c r="E296" i="5"/>
  <c r="E304" i="5"/>
  <c r="E312" i="5"/>
  <c r="E320" i="5"/>
  <c r="E328" i="5"/>
  <c r="E350" i="5"/>
  <c r="E358" i="5"/>
  <c r="E366" i="5"/>
  <c r="AK8" i="6"/>
  <c r="E22" i="6"/>
  <c r="E39" i="6"/>
  <c r="CO132" i="6"/>
  <c r="BA52" i="6"/>
  <c r="BE49" i="5"/>
  <c r="BD368" i="5"/>
  <c r="BT368" i="5"/>
  <c r="E149" i="5"/>
  <c r="E162" i="5"/>
  <c r="E291" i="5"/>
  <c r="E299" i="5"/>
  <c r="E307" i="5"/>
  <c r="E361" i="5"/>
  <c r="D8" i="6"/>
  <c r="E13" i="6"/>
  <c r="E30" i="6"/>
  <c r="AF132" i="6"/>
  <c r="E82" i="6"/>
  <c r="Y49" i="5"/>
  <c r="X368" i="5"/>
  <c r="AJ368" i="5"/>
  <c r="E55" i="5"/>
  <c r="C54" i="5"/>
  <c r="O51" i="2" s="1"/>
  <c r="E60" i="5"/>
  <c r="E131" i="5"/>
  <c r="E139" i="5"/>
  <c r="E147" i="5"/>
  <c r="E160" i="5"/>
  <c r="E289" i="5"/>
  <c r="E297" i="5"/>
  <c r="E305" i="5"/>
  <c r="E313" i="5"/>
  <c r="E321" i="5"/>
  <c r="E329" i="5"/>
  <c r="E351" i="5"/>
  <c r="E359" i="5"/>
  <c r="E10" i="6"/>
  <c r="E19" i="6"/>
  <c r="AK47" i="6"/>
  <c r="AY132" i="6"/>
  <c r="E105" i="1" s="1"/>
  <c r="CE132" i="6"/>
  <c r="E113" i="1" s="1"/>
  <c r="C47" i="6"/>
  <c r="S46" i="2" s="1"/>
  <c r="H132" i="6"/>
  <c r="I132" i="6" s="1"/>
  <c r="Y52" i="6"/>
  <c r="O368" i="5"/>
  <c r="E74" i="1" s="1"/>
  <c r="AM368" i="5"/>
  <c r="E80" i="1" s="1"/>
  <c r="CJ368" i="5"/>
  <c r="E292" i="5"/>
  <c r="E300" i="5"/>
  <c r="E308" i="5"/>
  <c r="E316" i="5"/>
  <c r="E346" i="5"/>
  <c r="E354" i="5"/>
  <c r="E362" i="5"/>
  <c r="E9" i="6"/>
  <c r="E18" i="6"/>
  <c r="AM132" i="6"/>
  <c r="E102" i="1" s="1"/>
  <c r="E48" i="6"/>
  <c r="AZ132" i="6"/>
  <c r="G94" i="1" l="1"/>
  <c r="P51" i="2"/>
  <c r="C368" i="5"/>
  <c r="D368" i="5"/>
  <c r="U45" i="2"/>
  <c r="U30" i="2"/>
  <c r="U48" i="2"/>
  <c r="G112" i="1"/>
  <c r="C43" i="2"/>
  <c r="G96" i="1"/>
  <c r="Q132" i="6"/>
  <c r="G107" i="1"/>
  <c r="G113" i="1"/>
  <c r="CG132" i="6"/>
  <c r="CC132" i="6"/>
  <c r="G109" i="1"/>
  <c r="BY132" i="6"/>
  <c r="E111" i="1"/>
  <c r="G111" i="1" s="1"/>
  <c r="BI132" i="6"/>
  <c r="D11" i="2"/>
  <c r="E11" i="2" s="1"/>
  <c r="D10" i="2"/>
  <c r="E10" i="2" s="1"/>
  <c r="AS132" i="6"/>
  <c r="F103" i="1"/>
  <c r="G103" i="1" s="1"/>
  <c r="U19" i="2"/>
  <c r="E257" i="2"/>
  <c r="D28" i="2"/>
  <c r="E28" i="2" s="1"/>
  <c r="C44" i="2"/>
  <c r="U35" i="2"/>
  <c r="E265" i="2"/>
  <c r="D37" i="2"/>
  <c r="E37" i="2" s="1"/>
  <c r="D36" i="2"/>
  <c r="E36" i="2" s="1"/>
  <c r="D191" i="2"/>
  <c r="E191" i="2" s="1"/>
  <c r="C161" i="2"/>
  <c r="E161" i="2" s="1"/>
  <c r="D199" i="2"/>
  <c r="E199" i="2" s="1"/>
  <c r="Q52" i="2"/>
  <c r="Q113" i="2"/>
  <c r="Q168" i="2"/>
  <c r="Q147" i="2"/>
  <c r="Q244" i="2"/>
  <c r="Q240" i="2"/>
  <c r="G78" i="1"/>
  <c r="Q224" i="2"/>
  <c r="D155" i="2"/>
  <c r="E155" i="2" s="1"/>
  <c r="Q133" i="2"/>
  <c r="Q65" i="2"/>
  <c r="D215" i="2"/>
  <c r="E215" i="2" s="1"/>
  <c r="Q352" i="2"/>
  <c r="D348" i="2"/>
  <c r="E348" i="2" s="1"/>
  <c r="D277" i="2"/>
  <c r="E277" i="2" s="1"/>
  <c r="Q342" i="2"/>
  <c r="D269" i="2"/>
  <c r="E269" i="2" s="1"/>
  <c r="Q286" i="2"/>
  <c r="D236" i="2"/>
  <c r="E236" i="2" s="1"/>
  <c r="Q172" i="2"/>
  <c r="Q118" i="2"/>
  <c r="Q68" i="2"/>
  <c r="D39" i="2"/>
  <c r="E39" i="2" s="1"/>
  <c r="D17" i="2"/>
  <c r="E17" i="2" s="1"/>
  <c r="Q19" i="2"/>
  <c r="C38" i="2"/>
  <c r="E38" i="2" s="1"/>
  <c r="Q260" i="2"/>
  <c r="D116" i="2"/>
  <c r="E116" i="2" s="1"/>
  <c r="Q99" i="2"/>
  <c r="D181" i="2"/>
  <c r="E181" i="2" s="1"/>
  <c r="Q31" i="2"/>
  <c r="D354" i="2"/>
  <c r="E354" i="2" s="1"/>
  <c r="Q321" i="2"/>
  <c r="BY368" i="5"/>
  <c r="Q122" i="2"/>
  <c r="D238" i="2"/>
  <c r="E238" i="2" s="1"/>
  <c r="E64" i="2"/>
  <c r="E338" i="2"/>
  <c r="G82" i="1"/>
  <c r="Q208" i="2"/>
  <c r="Q276" i="2"/>
  <c r="D173" i="2"/>
  <c r="E173" i="2" s="1"/>
  <c r="E219" i="2"/>
  <c r="Q271" i="2"/>
  <c r="D125" i="2"/>
  <c r="E125" i="2" s="1"/>
  <c r="G87" i="1"/>
  <c r="Q96" i="2"/>
  <c r="Q182" i="2"/>
  <c r="Q135" i="2"/>
  <c r="Q200" i="2"/>
  <c r="G86" i="1"/>
  <c r="D313" i="2"/>
  <c r="E313" i="2" s="1"/>
  <c r="D43" i="2"/>
  <c r="Q78" i="2"/>
  <c r="Q121" i="2"/>
  <c r="Q75" i="2"/>
  <c r="D279" i="2"/>
  <c r="E279" i="2" s="1"/>
  <c r="D59" i="2"/>
  <c r="E59" i="2" s="1"/>
  <c r="D216" i="2"/>
  <c r="E216" i="2" s="1"/>
  <c r="Q206" i="2"/>
  <c r="D340" i="2"/>
  <c r="E340" i="2" s="1"/>
  <c r="G74" i="1"/>
  <c r="Q290" i="2"/>
  <c r="D360" i="2"/>
  <c r="E360" i="2" s="1"/>
  <c r="D304" i="2"/>
  <c r="E304" i="2" s="1"/>
  <c r="E289" i="2"/>
  <c r="Q185" i="2"/>
  <c r="Q203" i="2"/>
  <c r="D281" i="2"/>
  <c r="D264" i="2"/>
  <c r="E264" i="2" s="1"/>
  <c r="C26" i="2"/>
  <c r="E26" i="2" s="1"/>
  <c r="Q54" i="2"/>
  <c r="Q248" i="2"/>
  <c r="D296" i="2"/>
  <c r="E296" i="2" s="1"/>
  <c r="AW368" i="5"/>
  <c r="Q129" i="2"/>
  <c r="C139" i="2"/>
  <c r="E139" i="2" s="1"/>
  <c r="Q114" i="2"/>
  <c r="G83" i="1"/>
  <c r="E324" i="2"/>
  <c r="D250" i="2"/>
  <c r="E250" i="2" s="1"/>
  <c r="Q233" i="2"/>
  <c r="D243" i="2"/>
  <c r="E243" i="2" s="1"/>
  <c r="AG368" i="5"/>
  <c r="Q143" i="2"/>
  <c r="Q292" i="2"/>
  <c r="D273" i="2"/>
  <c r="E273" i="2" s="1"/>
  <c r="D40" i="2"/>
  <c r="E40" i="2" s="1"/>
  <c r="D262" i="2"/>
  <c r="E262" i="2" s="1"/>
  <c r="D218" i="2"/>
  <c r="E218" i="2" s="1"/>
  <c r="AC368" i="5"/>
  <c r="F77" i="1"/>
  <c r="D184" i="2"/>
  <c r="E184" i="2" s="1"/>
  <c r="Q108" i="2"/>
  <c r="AS368" i="5"/>
  <c r="F81" i="1"/>
  <c r="G81" i="1" s="1"/>
  <c r="Q368" i="2"/>
  <c r="Q368" i="5"/>
  <c r="Q219" i="2"/>
  <c r="E123" i="2"/>
  <c r="Q254" i="2"/>
  <c r="Q329" i="2"/>
  <c r="Q177" i="2"/>
  <c r="D256" i="2"/>
  <c r="E256" i="2" s="1"/>
  <c r="D211" i="2"/>
  <c r="E211" i="2" s="1"/>
  <c r="E247" i="2"/>
  <c r="Q278" i="2"/>
  <c r="D293" i="2"/>
  <c r="E293" i="2" s="1"/>
  <c r="Q194" i="2"/>
  <c r="D225" i="2"/>
  <c r="E225" i="2" s="1"/>
  <c r="Q103" i="2"/>
  <c r="D259" i="2"/>
  <c r="E259" i="2" s="1"/>
  <c r="Q289" i="2"/>
  <c r="E321" i="2"/>
  <c r="F51" i="1"/>
  <c r="G51" i="1" s="1"/>
  <c r="D350" i="4"/>
  <c r="FA350" i="4"/>
  <c r="E117" i="2"/>
  <c r="G22" i="1"/>
  <c r="G57" i="1"/>
  <c r="EK350" i="4"/>
  <c r="DM350" i="4"/>
  <c r="G41" i="1"/>
  <c r="AO350" i="4"/>
  <c r="G47" i="1"/>
  <c r="D145" i="2"/>
  <c r="E145" i="2" s="1"/>
  <c r="G39" i="1"/>
  <c r="DE350" i="4"/>
  <c r="G55" i="1"/>
  <c r="G61" i="1"/>
  <c r="E36" i="1"/>
  <c r="E13" i="1" s="1"/>
  <c r="K380" i="2"/>
  <c r="G27" i="1"/>
  <c r="E203" i="2"/>
  <c r="M38" i="2"/>
  <c r="M165" i="2"/>
  <c r="E177" i="2"/>
  <c r="M37" i="2"/>
  <c r="C319" i="2"/>
  <c r="E319" i="2" s="1"/>
  <c r="E263" i="2"/>
  <c r="M12" i="2"/>
  <c r="M375" i="2"/>
  <c r="E254" i="2"/>
  <c r="D307" i="2"/>
  <c r="E307" i="2" s="1"/>
  <c r="E209" i="2"/>
  <c r="M352" i="2"/>
  <c r="M378" i="2"/>
  <c r="E47" i="4"/>
  <c r="E372" i="2"/>
  <c r="M15" i="2"/>
  <c r="E241" i="2"/>
  <c r="C7" i="2"/>
  <c r="E244" i="2"/>
  <c r="C46" i="2"/>
  <c r="E192" i="2"/>
  <c r="E86" i="2"/>
  <c r="E104" i="2"/>
  <c r="E311" i="2"/>
  <c r="E351" i="2"/>
  <c r="E114" i="2"/>
  <c r="I48" i="2"/>
  <c r="I50" i="2"/>
  <c r="E49" i="2"/>
  <c r="E46" i="3"/>
  <c r="D44" i="2"/>
  <c r="C34" i="2"/>
  <c r="E34" i="2" s="1"/>
  <c r="I22" i="2"/>
  <c r="C15" i="2"/>
  <c r="E15" i="2" s="1"/>
  <c r="E21" i="3"/>
  <c r="H380" i="2"/>
  <c r="E275" i="2"/>
  <c r="E136" i="2"/>
  <c r="E272" i="2"/>
  <c r="E87" i="2"/>
  <c r="E362" i="2"/>
  <c r="E92" i="2"/>
  <c r="E195" i="2"/>
  <c r="E374" i="2"/>
  <c r="E107" i="2"/>
  <c r="E13" i="2"/>
  <c r="E89" i="2"/>
  <c r="E14" i="2"/>
  <c r="E148" i="2"/>
  <c r="E317" i="2"/>
  <c r="E127" i="2"/>
  <c r="E96" i="2"/>
  <c r="E35" i="2"/>
  <c r="E128" i="2"/>
  <c r="E68" i="2"/>
  <c r="E20" i="2"/>
  <c r="E214" i="2"/>
  <c r="E320" i="2"/>
  <c r="E284" i="2"/>
  <c r="E226" i="2"/>
  <c r="E343" i="2"/>
  <c r="E208" i="2"/>
  <c r="E106" i="2"/>
  <c r="E52" i="2"/>
  <c r="E8" i="2"/>
  <c r="E168" i="2"/>
  <c r="E205" i="2"/>
  <c r="E290" i="2"/>
  <c r="E109" i="2"/>
  <c r="E164" i="2"/>
  <c r="E309" i="2"/>
  <c r="E358" i="2"/>
  <c r="E206" i="2"/>
  <c r="E253" i="2"/>
  <c r="E201" i="2"/>
  <c r="E344" i="2"/>
  <c r="E346" i="2"/>
  <c r="E110" i="2"/>
  <c r="E126" i="2"/>
  <c r="E252" i="2"/>
  <c r="E187" i="2"/>
  <c r="E122" i="2"/>
  <c r="E169" i="2"/>
  <c r="E266" i="2"/>
  <c r="E66" i="2"/>
  <c r="E144" i="2"/>
  <c r="E298" i="2"/>
  <c r="E325" i="2"/>
  <c r="E331" i="2"/>
  <c r="E301" i="2"/>
  <c r="E239" i="2"/>
  <c r="E133" i="2"/>
  <c r="E227" i="2"/>
  <c r="E369" i="2"/>
  <c r="E142" i="2"/>
  <c r="E327" i="2"/>
  <c r="E322" i="2"/>
  <c r="E246" i="2"/>
  <c r="E178" i="2"/>
  <c r="E310" i="2"/>
  <c r="E99" i="2"/>
  <c r="E53" i="2"/>
  <c r="E31" i="2"/>
  <c r="E207" i="2"/>
  <c r="E33" i="2"/>
  <c r="E81" i="2"/>
  <c r="E186" i="2"/>
  <c r="E222" i="2"/>
  <c r="E359" i="2"/>
  <c r="E202" i="2"/>
  <c r="E67" i="2"/>
  <c r="E135" i="2"/>
  <c r="E224" i="2"/>
  <c r="E156" i="2"/>
  <c r="E335" i="2"/>
  <c r="E183" i="2"/>
  <c r="E233" i="2"/>
  <c r="E212" i="2"/>
  <c r="E163" i="2"/>
  <c r="E375" i="2"/>
  <c r="E29" i="2"/>
  <c r="E129" i="2"/>
  <c r="E267" i="2"/>
  <c r="E367" i="2"/>
  <c r="E74" i="2"/>
  <c r="E306" i="2"/>
  <c r="E276" i="2"/>
  <c r="E112" i="2"/>
  <c r="E248" i="2"/>
  <c r="E170" i="2"/>
  <c r="E193" i="2"/>
  <c r="E217" i="2"/>
  <c r="E50" i="2"/>
  <c r="E271" i="2"/>
  <c r="E179" i="2"/>
  <c r="E280" i="2"/>
  <c r="E12" i="2"/>
  <c r="E102" i="2"/>
  <c r="E357" i="2"/>
  <c r="E255" i="2"/>
  <c r="E65" i="2"/>
  <c r="E115" i="2"/>
  <c r="E370" i="2"/>
  <c r="E210" i="2"/>
  <c r="E100" i="2"/>
  <c r="E347" i="2"/>
  <c r="E270" i="2"/>
  <c r="E251" i="2"/>
  <c r="E47" i="2"/>
  <c r="E237" i="2"/>
  <c r="E45" i="2"/>
  <c r="E283" i="2"/>
  <c r="E235" i="2"/>
  <c r="E196" i="2"/>
  <c r="E175" i="2"/>
  <c r="E22" i="2"/>
  <c r="E62" i="2"/>
  <c r="E24" i="2"/>
  <c r="E32" i="2"/>
  <c r="E305" i="2"/>
  <c r="E245" i="2"/>
  <c r="E140" i="2"/>
  <c r="E221" i="2"/>
  <c r="E61" i="2"/>
  <c r="E182" i="2"/>
  <c r="E111" i="2"/>
  <c r="E287" i="2"/>
  <c r="E213" i="2"/>
  <c r="E352" i="2"/>
  <c r="E329" i="2"/>
  <c r="E229" i="2"/>
  <c r="E261" i="2"/>
  <c r="E286" i="2"/>
  <c r="E41" i="2"/>
  <c r="E318" i="2"/>
  <c r="E165" i="2"/>
  <c r="E143" i="2"/>
  <c r="E363" i="2"/>
  <c r="E124" i="2"/>
  <c r="E88" i="2"/>
  <c r="E240" i="2"/>
  <c r="E105" i="2"/>
  <c r="E78" i="2"/>
  <c r="E137" i="2"/>
  <c r="E171" i="2"/>
  <c r="E56" i="2"/>
  <c r="E190" i="2"/>
  <c r="E27" i="2"/>
  <c r="E9" i="2"/>
  <c r="E200" i="2"/>
  <c r="E131" i="2"/>
  <c r="E30" i="2"/>
  <c r="G102" i="1"/>
  <c r="E138" i="2"/>
  <c r="E97" i="2"/>
  <c r="G58" i="1"/>
  <c r="E302" i="2"/>
  <c r="E232" i="2"/>
  <c r="E258" i="2"/>
  <c r="E120" i="2"/>
  <c r="E249" i="2"/>
  <c r="E113" i="2"/>
  <c r="E174" i="2"/>
  <c r="E79" i="2"/>
  <c r="E134" i="2"/>
  <c r="E54" i="2"/>
  <c r="E119" i="2"/>
  <c r="E132" i="2"/>
  <c r="E260" i="2"/>
  <c r="E19" i="2"/>
  <c r="E188" i="2"/>
  <c r="E315" i="2"/>
  <c r="E118" i="2"/>
  <c r="E378" i="2"/>
  <c r="E121" i="2"/>
  <c r="G56" i="1"/>
  <c r="D376" i="2"/>
  <c r="E376" i="2" s="1"/>
  <c r="E223" i="2"/>
  <c r="E204" i="2"/>
  <c r="E18" i="2"/>
  <c r="AW132" i="6"/>
  <c r="F104" i="1"/>
  <c r="G104" i="1" s="1"/>
  <c r="EC350" i="4"/>
  <c r="F45" i="1"/>
  <c r="G45" i="1" s="1"/>
  <c r="E7" i="3"/>
  <c r="H7" i="2"/>
  <c r="CS350" i="4"/>
  <c r="F36" i="1"/>
  <c r="M274" i="2"/>
  <c r="D274" i="2"/>
  <c r="E274" i="2" s="1"/>
  <c r="FE350" i="4"/>
  <c r="F52" i="1"/>
  <c r="G52" i="1" s="1"/>
  <c r="E49" i="5"/>
  <c r="P46" i="2"/>
  <c r="Q46" i="2" s="1"/>
  <c r="E242" i="2"/>
  <c r="CW350" i="4"/>
  <c r="F37" i="1"/>
  <c r="G37" i="1" s="1"/>
  <c r="BI368" i="5"/>
  <c r="F85" i="1"/>
  <c r="G85" i="1" s="1"/>
  <c r="E48" i="2"/>
  <c r="AO368" i="5"/>
  <c r="F80" i="1"/>
  <c r="G80" i="1" s="1"/>
  <c r="CK350" i="4"/>
  <c r="F34" i="1"/>
  <c r="G34" i="1" s="1"/>
  <c r="BQ368" i="5"/>
  <c r="CK132" i="6"/>
  <c r="F114" i="1"/>
  <c r="G114" i="1" s="1"/>
  <c r="GS350" i="4"/>
  <c r="F62" i="1"/>
  <c r="G62" i="1" s="1"/>
  <c r="Q345" i="2"/>
  <c r="D345" i="2"/>
  <c r="E345" i="2" s="1"/>
  <c r="Y350" i="4"/>
  <c r="F18" i="1"/>
  <c r="G18" i="1" s="1"/>
  <c r="AG350" i="4"/>
  <c r="BA350" i="4"/>
  <c r="F25" i="1"/>
  <c r="G25" i="1" s="1"/>
  <c r="DI350" i="4"/>
  <c r="E52" i="4"/>
  <c r="L51" i="2"/>
  <c r="M373" i="2"/>
  <c r="C373" i="2"/>
  <c r="E373" i="2" s="1"/>
  <c r="D336" i="2"/>
  <c r="E336" i="2" s="1"/>
  <c r="AW350" i="4"/>
  <c r="F24" i="1"/>
  <c r="G24" i="1" s="1"/>
  <c r="E377" i="2"/>
  <c r="M23" i="2"/>
  <c r="D23" i="2"/>
  <c r="E23" i="2" s="1"/>
  <c r="D308" i="2"/>
  <c r="E308" i="2" s="1"/>
  <c r="D228" i="2"/>
  <c r="E228" i="2" s="1"/>
  <c r="M228" i="2"/>
  <c r="M294" i="2"/>
  <c r="D294" i="2"/>
  <c r="E294" i="2" s="1"/>
  <c r="U52" i="3"/>
  <c r="F11" i="1"/>
  <c r="G11" i="1" s="1"/>
  <c r="BA132" i="6"/>
  <c r="F105" i="1"/>
  <c r="G105" i="1" s="1"/>
  <c r="M368" i="5"/>
  <c r="F73" i="1"/>
  <c r="G73" i="1" s="1"/>
  <c r="Q316" i="2"/>
  <c r="D316" i="2"/>
  <c r="E316" i="2" s="1"/>
  <c r="M350" i="4"/>
  <c r="F15" i="1"/>
  <c r="G15" i="1" s="1"/>
  <c r="CC368" i="5"/>
  <c r="F90" i="1"/>
  <c r="G90" i="1" s="1"/>
  <c r="Y52" i="3"/>
  <c r="F12" i="1"/>
  <c r="G12" i="1" s="1"/>
  <c r="CG368" i="5"/>
  <c r="F91" i="1"/>
  <c r="G91" i="1" s="1"/>
  <c r="AG132" i="6"/>
  <c r="F100" i="1"/>
  <c r="G100" i="1" s="1"/>
  <c r="M132" i="6"/>
  <c r="F95" i="1"/>
  <c r="I368" i="5"/>
  <c r="F72" i="1"/>
  <c r="CK368" i="5"/>
  <c r="F92" i="1"/>
  <c r="G92" i="1" s="1"/>
  <c r="BU368" i="5"/>
  <c r="F88" i="1"/>
  <c r="G88" i="1" s="1"/>
  <c r="E47" i="6"/>
  <c r="T46" i="2"/>
  <c r="U46" i="2" s="1"/>
  <c r="DY350" i="4"/>
  <c r="F44" i="1"/>
  <c r="G44" i="1" s="1"/>
  <c r="U368" i="5"/>
  <c r="F75" i="1"/>
  <c r="G75" i="1" s="1"/>
  <c r="BU132" i="6"/>
  <c r="F110" i="1"/>
  <c r="G110" i="1" s="1"/>
  <c r="M326" i="2"/>
  <c r="C326" i="2"/>
  <c r="E326" i="2" s="1"/>
  <c r="BA368" i="5"/>
  <c r="BQ132" i="6"/>
  <c r="M268" i="2"/>
  <c r="D268" i="2"/>
  <c r="E268" i="2" s="1"/>
  <c r="E8" i="4"/>
  <c r="L7" i="2"/>
  <c r="M7" i="2" s="1"/>
  <c r="D42" i="2"/>
  <c r="E42" i="2" s="1"/>
  <c r="I42" i="2"/>
  <c r="AC132" i="6"/>
  <c r="F99" i="1"/>
  <c r="G99" i="1" s="1"/>
  <c r="Y132" i="6"/>
  <c r="F98" i="1"/>
  <c r="DQ350" i="4"/>
  <c r="F42" i="1"/>
  <c r="G42" i="1" s="1"/>
  <c r="G14" i="1"/>
  <c r="CO350" i="4"/>
  <c r="F35" i="1"/>
  <c r="G35" i="1" s="1"/>
  <c r="DA350" i="4"/>
  <c r="F38" i="1"/>
  <c r="G38" i="1" s="1"/>
  <c r="I25" i="2"/>
  <c r="D25" i="2"/>
  <c r="E25" i="2" s="1"/>
  <c r="BY350" i="4"/>
  <c r="F31" i="1"/>
  <c r="G31" i="1" s="1"/>
  <c r="E285" i="2"/>
  <c r="E8" i="6"/>
  <c r="T7" i="2"/>
  <c r="U7" i="2" s="1"/>
  <c r="BE368" i="5"/>
  <c r="F84" i="1"/>
  <c r="G84" i="1" s="1"/>
  <c r="CS132" i="6"/>
  <c r="F116" i="1"/>
  <c r="G116" i="1" s="1"/>
  <c r="O380" i="2"/>
  <c r="E72" i="1"/>
  <c r="E71" i="1" s="1"/>
  <c r="EW350" i="4"/>
  <c r="F50" i="1"/>
  <c r="G50" i="1" s="1"/>
  <c r="FI350" i="4"/>
  <c r="F53" i="1"/>
  <c r="G53" i="1" s="1"/>
  <c r="EG350" i="4"/>
  <c r="F46" i="1"/>
  <c r="G46" i="1" s="1"/>
  <c r="G59" i="1"/>
  <c r="BE350" i="4"/>
  <c r="F26" i="1"/>
  <c r="G26" i="1" s="1"/>
  <c r="CC350" i="4"/>
  <c r="F32" i="1"/>
  <c r="G32" i="1" s="1"/>
  <c r="BI350" i="4"/>
  <c r="G54" i="1"/>
  <c r="M46" i="2"/>
  <c r="D141" i="2"/>
  <c r="E141" i="2" s="1"/>
  <c r="M141" i="2"/>
  <c r="Y368" i="5"/>
  <c r="F76" i="1"/>
  <c r="G76" i="1" s="1"/>
  <c r="U350" i="4"/>
  <c r="F17" i="1"/>
  <c r="G17" i="1" s="1"/>
  <c r="BM368" i="5"/>
  <c r="E54" i="5"/>
  <c r="Q51" i="2"/>
  <c r="C281" i="2"/>
  <c r="M281" i="2"/>
  <c r="M198" i="2"/>
  <c r="D198" i="2"/>
  <c r="E198" i="2" s="1"/>
  <c r="AS350" i="4"/>
  <c r="F23" i="1"/>
  <c r="G23" i="1" s="1"/>
  <c r="Q52" i="3"/>
  <c r="F10" i="1"/>
  <c r="G10" i="1" s="1"/>
  <c r="AK368" i="5"/>
  <c r="F79" i="1"/>
  <c r="G79" i="1" s="1"/>
  <c r="BM132" i="6"/>
  <c r="F108" i="1"/>
  <c r="G108" i="1" s="1"/>
  <c r="G60" i="1"/>
  <c r="E10" i="5"/>
  <c r="P7" i="2"/>
  <c r="BM350" i="4"/>
  <c r="F28" i="1"/>
  <c r="G28" i="1" s="1"/>
  <c r="CG350" i="4"/>
  <c r="F33" i="1"/>
  <c r="G33" i="1" s="1"/>
  <c r="F29" i="1"/>
  <c r="G29" i="1" s="1"/>
  <c r="BQ350" i="4"/>
  <c r="ES350" i="4"/>
  <c r="F49" i="1"/>
  <c r="G49" i="1" s="1"/>
  <c r="BE132" i="6"/>
  <c r="F106" i="1"/>
  <c r="G106" i="1" s="1"/>
  <c r="EO350" i="4"/>
  <c r="F48" i="1"/>
  <c r="G48" i="1" s="1"/>
  <c r="FQ350" i="4"/>
  <c r="Q350" i="4"/>
  <c r="F16" i="1"/>
  <c r="G16" i="1" s="1"/>
  <c r="S380" i="2"/>
  <c r="C51" i="2"/>
  <c r="I46" i="2"/>
  <c r="D353" i="2"/>
  <c r="E353" i="2" s="1"/>
  <c r="I16" i="2"/>
  <c r="D16" i="2"/>
  <c r="E16" i="2" s="1"/>
  <c r="FM350" i="4"/>
  <c r="D132" i="6"/>
  <c r="E52" i="6"/>
  <c r="T51" i="2"/>
  <c r="E93" i="1" l="1"/>
  <c r="Q7" i="2"/>
  <c r="G98" i="1"/>
  <c r="F93" i="1"/>
  <c r="E43" i="2"/>
  <c r="E44" i="2"/>
  <c r="D51" i="2"/>
  <c r="E51" i="2" s="1"/>
  <c r="G77" i="1"/>
  <c r="F71" i="1"/>
  <c r="G71" i="1" s="1"/>
  <c r="E281" i="2"/>
  <c r="F13" i="1"/>
  <c r="G36" i="1"/>
  <c r="E52" i="3"/>
  <c r="I21" i="2"/>
  <c r="D21" i="2"/>
  <c r="E21" i="2" s="1"/>
  <c r="U51" i="2"/>
  <c r="C380" i="2"/>
  <c r="D7" i="2"/>
  <c r="E7" i="2" s="1"/>
  <c r="I7" i="2"/>
  <c r="G95" i="1"/>
  <c r="F7" i="1"/>
  <c r="E368" i="5"/>
  <c r="P380" i="2"/>
  <c r="E132" i="6"/>
  <c r="T380" i="2"/>
  <c r="U380" i="2" s="1"/>
  <c r="I380" i="2"/>
  <c r="D46" i="2"/>
  <c r="E350" i="4"/>
  <c r="L380" i="2"/>
  <c r="M380" i="2" s="1"/>
  <c r="G72" i="1"/>
  <c r="M51" i="2"/>
  <c r="Q380" i="2" l="1"/>
  <c r="E46" i="2"/>
  <c r="E118" i="1"/>
  <c r="G93" i="1"/>
  <c r="G13" i="1"/>
  <c r="F118" i="1"/>
  <c r="G7" i="1"/>
  <c r="D380" i="2"/>
  <c r="E380" i="2" s="1"/>
  <c r="G118" i="1" l="1"/>
</calcChain>
</file>

<file path=xl/sharedStrings.xml><?xml version="1.0" encoding="utf-8"?>
<sst xmlns="http://schemas.openxmlformats.org/spreadsheetml/2006/main" count="2311" uniqueCount="1026">
  <si>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</si>
  <si>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</si>
  <si>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</si>
  <si>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</si>
  <si>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</si>
  <si>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</si>
  <si>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</si>
  <si>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</si>
  <si>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Дотации - всего</t>
  </si>
  <si>
    <t>1.1.</t>
  </si>
  <si>
    <t>Дотации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</si>
  <si>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000 1401 6640150100 511</t>
  </si>
  <si>
    <t>1.2.</t>
  </si>
  <si>
    <t>Дотации в целях обеспечения сбалансированности бюджетов городских округов
Шиханы и Михайловский</t>
  </si>
  <si>
    <t>000 1402 6640150030 511                   000 1402 6640151430 511</t>
  </si>
  <si>
    <t>1.3.</t>
  </si>
  <si>
    <t>Дотации на выравнивание бюджетной обеспеченности поселений области</t>
  </si>
  <si>
    <t>000 1401 6640170100 511</t>
  </si>
  <si>
    <t>1.4.</t>
  </si>
  <si>
    <t>Дотации на выравнивание бюджетной обеспеченности муниципальных районов (городских округов) области</t>
  </si>
  <si>
    <t>000 1401 6640170200 511</t>
  </si>
  <si>
    <t>1.5.</t>
  </si>
  <si>
    <t>Дотации на поддержку мер по обеспечению сбалансированности бюджетов</t>
  </si>
  <si>
    <t>000 1401 6640170300 511</t>
  </si>
  <si>
    <t>2.</t>
  </si>
  <si>
    <t>Субсидии - всего</t>
  </si>
  <si>
    <t>2.1.</t>
  </si>
  <si>
    <t>Субсидии  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</si>
  <si>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000 0701 5A106R0270 520</t>
  </si>
  <si>
    <t>2.2.</t>
  </si>
  <si>
    <t>000 0703 5A214R0270 520</t>
  </si>
  <si>
    <t>2.3.</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</si>
  <si>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</si>
  <si>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000 0702 5A2E250970 521 </t>
  </si>
  <si>
    <t>2.4.</t>
  </si>
  <si>
    <t>000 0702 5A2E155200 520</t>
  </si>
  <si>
    <t>2.5.</t>
  </si>
  <si>
    <t>Субсидии на обеспечение жильем молодых семей</t>
  </si>
  <si>
    <t>000 1004 5E301R4970 520</t>
  </si>
  <si>
    <t>2.6.</t>
  </si>
  <si>
    <t>000 0801 55206R4660 520</t>
  </si>
  <si>
    <t>2.7.</t>
  </si>
  <si>
    <t>000 0801 55402R5191 520</t>
  </si>
  <si>
    <t>2.8.</t>
  </si>
  <si>
    <t>000 0801 55405R5193 520</t>
  </si>
  <si>
    <t>2.9.</t>
  </si>
  <si>
    <t>000 0801 55A12R4670 521</t>
  </si>
  <si>
    <t>2.10.</t>
  </si>
  <si>
    <t>000 0801 55Б04R5192 520</t>
  </si>
  <si>
    <t>2.11.</t>
  </si>
  <si>
    <t>000 0801 55Б04R5194 520</t>
  </si>
  <si>
    <t>2.12.</t>
  </si>
  <si>
    <t>Субсидии на строительство и реконструкцию малобюджетных физкультурно-спортивных объектов шаговой доступности, плоскостных сооружений</t>
  </si>
  <si>
    <t>000 1102 564P554951 520</t>
  </si>
  <si>
    <t>2.13.</t>
  </si>
  <si>
    <t>Субсидии на обеспечение деятельности муниципальных бизнес-инкубаторов</t>
  </si>
  <si>
    <t>000 0412 5830171100 520</t>
  </si>
  <si>
    <t>2.14.</t>
  </si>
  <si>
    <t>Субсидия бюджетам городских округов области на обеспечение капитального  ремонта, ремонта  и содержания автомобильных дорог общего пользования местного значения за счет средств областного дорожного фонда</t>
  </si>
  <si>
    <t>000 0409 5Ж208D7400 520</t>
  </si>
  <si>
    <t>2.15.</t>
  </si>
  <si>
    <t>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«Безопасные и качественные дороги» за счет средств областного дорожного фонда</t>
  </si>
  <si>
    <t>000 0409 5Ж2R153930 520</t>
  </si>
  <si>
    <t>2.16.</t>
  </si>
  <si>
    <t>000 0502 5Г303R5670 522</t>
  </si>
  <si>
    <t>2.17.</t>
  </si>
  <si>
    <t>Субсидии бюджетам поселений области на обеспечение капитального ремонта,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t>
  </si>
  <si>
    <t>000 0409 5Ж210D7Ж00 520</t>
  </si>
  <si>
    <t>2.18.</t>
  </si>
  <si>
    <t>Субсидии бюджетам муниципальных районов области на капитальный ремонт, ремонт и содержание автомобильных дорог общего пользования местного значения за счет средств областного дорожного фонда</t>
  </si>
  <si>
    <t>000 0409 5Ж205D7300 520</t>
  </si>
  <si>
    <t>2.19.</t>
  </si>
  <si>
    <t>Субсидии  на обеспечение повышения оплаты труда некоторых категорий работников муниципальных учреждений</t>
  </si>
  <si>
    <t>000 1403 6640172300 520</t>
  </si>
  <si>
    <t>2.20.</t>
  </si>
  <si>
    <t>000 0113 6640500000 521</t>
  </si>
  <si>
    <t>2.21.</t>
  </si>
  <si>
    <t>000 0503 691F255550 523</t>
  </si>
  <si>
    <t>2.22.</t>
  </si>
  <si>
    <t>000 1101 564P555670 522</t>
  </si>
  <si>
    <t>2.23.</t>
  </si>
  <si>
    <t>Субсидии на обеспечение сохранения достигнутых показателей повышения оплаты труда отдельных категорий работников бюджетной сферы</t>
  </si>
  <si>
    <t>000 1403 6640172500 520</t>
  </si>
  <si>
    <t>2.24.</t>
  </si>
  <si>
    <t>Субсидии на  выполнение расходных обязательств, связанных с погашением просроченной кредиторской задолженности, образовавшейся по состоянию на 1 января 2018 года, по уплате начислений на выплаты по оплате труда, налогов, по оказанию мер социальной поддержки населения, по оплате коммунальных услуг и исполнительных листов</t>
  </si>
  <si>
    <t>000 1403 6640172400 520</t>
  </si>
  <si>
    <t>2.25.</t>
  </si>
  <si>
    <t>Субсидии на оснащение объектов спортивной инфраструктуры спортивно-технологическим оборудованием</t>
  </si>
  <si>
    <t>000 1102 564P552282 520</t>
  </si>
  <si>
    <t>2.26.</t>
  </si>
  <si>
    <t>Субсидии на обновление материально-технической базы для формирования у обучающихся современных технологических и гуманитарных навыков</t>
  </si>
  <si>
    <t>000 0702 5A2E151690 520</t>
  </si>
  <si>
    <t>2.27.</t>
  </si>
  <si>
    <t>Субсидии  на реализацию регионального проекта (программы) в целях выполнения задач федерального проекта «Жилье» (стимулирование программ развития жилищного</t>
  </si>
  <si>
    <t>000 1403 5E1F150210 520</t>
  </si>
  <si>
    <t>2.28.</t>
  </si>
  <si>
    <t>Субсидии бюджетам муниципальных районов области на обеспечение прироста протяженности сети автомобильных дорог общего пользования местного значения,
соответствующих нормативным требованиям, за счет средств областного дорожного фонда строительства)</t>
  </si>
  <si>
    <t>000 0409 5Ж206D99Э0 520</t>
  </si>
  <si>
    <t>2.29.</t>
  </si>
  <si>
    <t>Субсидии бюджетам городских округов области на достижение целевых показателей,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t>
  </si>
  <si>
    <t>000 0409 5Ж207D99М0 520</t>
  </si>
  <si>
    <t>2.30.</t>
  </si>
  <si>
    <t>Субсидии бюджетам городских округов области на приобретение дорожно-эксплуатационной техники,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 за счет средств областного дорожного фонда</t>
  </si>
  <si>
    <t>000 0409 5Ж209D7Г00 520</t>
  </si>
  <si>
    <t>2.31.</t>
  </si>
  <si>
    <t>Субсидии бюджетам поселений области на развитие материально-технической базы для организации осуществления полномочий органами местного самоуправления</t>
  </si>
  <si>
    <t>000 0113 6610472600 520</t>
  </si>
  <si>
    <t>2.32.</t>
  </si>
  <si>
    <t>000 0702 5A2E152390 520</t>
  </si>
  <si>
    <t>2.33.</t>
  </si>
  <si>
    <t>Субсидии 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2*</t>
  </si>
  <si>
    <t>000 0701 5A1P252320 520</t>
  </si>
  <si>
    <t>2.34.</t>
  </si>
  <si>
    <t>000 1403 52701R2091 520                       000 1403 52701R2092 520</t>
  </si>
  <si>
    <t>2.35.</t>
  </si>
  <si>
    <t>000 0801 55AA155197 520</t>
  </si>
  <si>
    <t>2.36.</t>
  </si>
  <si>
    <t>000 0801 55AA155198 520</t>
  </si>
  <si>
    <t>2.37.</t>
  </si>
  <si>
    <t>2.38.</t>
  </si>
  <si>
    <t>Субсидия бюджетам муниципальных районов области на оснащение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мебелью и мягким инвентарем</t>
  </si>
  <si>
    <t>2.39.</t>
  </si>
  <si>
    <t>Субсидия бюджетам муниципальных районов и городских округов области на обеспечение условий для создания дополнительных мест в образовательных организациях, осуществляющих образовательную деятельность по образовательным программам дошкольного образования</t>
  </si>
  <si>
    <t>000 0701 5A1P2U1120 521</t>
  </si>
  <si>
    <t>2.40.</t>
  </si>
  <si>
    <t>Субсидия бюджетам муниципальных районов области на обеспечение условий для создания центров образования цифрового и гуманитарного профилей</t>
  </si>
  <si>
    <t>000 0702 5A2E1U1130 521</t>
  </si>
  <si>
    <t>2.41.</t>
  </si>
  <si>
    <t>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t>
  </si>
  <si>
    <t>000 0702 5A22072Г00 521</t>
  </si>
  <si>
    <t>2.42.</t>
  </si>
  <si>
    <t>Субсидия бюджетам муниципальных районов и городских округов области на реализацию расходных обязательств, возникающих при выполнении полномочий по решению вопросов местного значения</t>
  </si>
  <si>
    <t>000 1403 6640172200 521</t>
  </si>
  <si>
    <t>2.43.</t>
  </si>
  <si>
    <t>Субсидии 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соединяющих объекты туристской инфраструктуры, расположенные в Саратовской области, с автомобильными дорогами общего пользования федерального и регионального значения, за счет средств областного дорожного фонда</t>
  </si>
  <si>
    <t>000 0409 5Ж211D7Б00 521</t>
  </si>
  <si>
    <t>2.44.</t>
  </si>
  <si>
    <t>Субсидии бюджетам городских округов области на обновление наземного электрического транспорта для обеспечения организации транспортного обслуживания населения</t>
  </si>
  <si>
    <t>000 0408 5Ж10878900 521</t>
  </si>
  <si>
    <t>2.45.</t>
  </si>
  <si>
    <t>Субсидия бюджетам поселений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t>
  </si>
  <si>
    <t>000 0409 5Ж214D7140 521</t>
  </si>
  <si>
    <t>2.46.</t>
  </si>
  <si>
    <t>Субсидия бюджетам муниципальных районов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за счет средств областного дорожного фонда</t>
  </si>
  <si>
    <t>000 0409 5Ж213D7130 521</t>
  </si>
  <si>
    <t>2.47.</t>
  </si>
  <si>
    <t>Субсидия бюджетам поселений области на обеспечение прироста протяженности сети
автомобильных дорог общего пользования местного значения городских поселений области, соответствующих нормативным требованиям, за счет средств областного дорожного фонда</t>
  </si>
  <si>
    <t>000 0409 5Ж212D7120 521</t>
  </si>
  <si>
    <t>2.48.</t>
  </si>
  <si>
    <t>000 1102 564P5U1393 521</t>
  </si>
  <si>
    <t>2.49.</t>
  </si>
  <si>
    <t>000 0405 5Г302R5670 521</t>
  </si>
  <si>
    <t>3.</t>
  </si>
  <si>
    <t>Субвенции - всего</t>
  </si>
  <si>
    <t>3.1.</t>
  </si>
  <si>
    <t>Субвенция 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</si>
  <si>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0701 5A10476900 530</t>
  </si>
  <si>
    <t>3.2.</t>
  </si>
  <si>
    <t>Субвенция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</si>
  <si>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000 0709 5A10477800 530</t>
  </si>
  <si>
    <t>3.3.</t>
  </si>
  <si>
    <t>Субвенция 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</si>
  <si>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000 1004 5A10477900 530</t>
  </si>
  <si>
    <t>3.4.</t>
  </si>
  <si>
    <t>Субвенция на финансовое обеспечение образовательной деятельности муниципальных дошкольных образовательных организаций</t>
  </si>
  <si>
    <t>000 0701 5A10576700 530</t>
  </si>
  <si>
    <t>3.5.</t>
  </si>
  <si>
    <t>Субвенция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</si>
  <si>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000 0702 5A21277200 530</t>
  </si>
  <si>
    <t>3.6.</t>
  </si>
  <si>
    <t>Субвенция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</si>
  <si>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000 0709 5A21277300 530</t>
  </si>
  <si>
    <t>3.7.</t>
  </si>
  <si>
    <t>Субвенция на финансовое обеспечение образовательной деятельности муниципальных общеобразовательных учреждений</t>
  </si>
  <si>
    <t>000 0702 5A21177000 530</t>
  </si>
  <si>
    <t>3.8.</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</si>
  <si>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</si>
  <si>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 xml:space="preserve">000 0709 5A50577E00 530 </t>
  </si>
  <si>
    <t>3.9.</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</si>
  <si>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</si>
  <si>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000 1004 5A50577И00 530</t>
  </si>
  <si>
    <t>3.10.</t>
  </si>
  <si>
    <t>Субвенция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</si>
  <si>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 xml:space="preserve">000 1003 5212377Б00 530 </t>
  </si>
  <si>
    <t>3.11.</t>
  </si>
  <si>
    <t>Субвенция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</si>
  <si>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000 1003 5212477В00 530</t>
  </si>
  <si>
    <t>3.12.</t>
  </si>
  <si>
    <t>Субвенция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</si>
  <si>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 xml:space="preserve"> 000 0113 6511076600 530 </t>
  </si>
  <si>
    <t>3.13.</t>
  </si>
  <si>
    <t>Субвенция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</si>
  <si>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 xml:space="preserve"> 000 0113 6511176500 530 </t>
  </si>
  <si>
    <t>3.14.</t>
  </si>
  <si>
    <t>Субвенция на исполнение государственных полномочий по расчету и предоставлению дотаций поселениям</t>
  </si>
  <si>
    <t>000 1403 6640176100 530</t>
  </si>
  <si>
    <t>3.15.</t>
  </si>
  <si>
    <t>Субвенция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</si>
  <si>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000 0106 6640177A00  530</t>
  </si>
  <si>
    <t>3.16.</t>
  </si>
  <si>
    <t>Субвенция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</si>
  <si>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000 0203 9020051180 530</t>
  </si>
  <si>
    <t>3.17.</t>
  </si>
  <si>
    <t>Субвенция на осуществление органами местного самоуправления отдельных государственных полномочий по государственному управлению охраной труда</t>
  </si>
  <si>
    <t>000 0401 9610076300 530</t>
  </si>
  <si>
    <t>3.18.</t>
  </si>
  <si>
    <t>Субвенция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</si>
  <si>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000 1006 9610076400 530</t>
  </si>
  <si>
    <t>3.19.</t>
  </si>
  <si>
    <t>Субвенция на осуществление органами местного самоуправления отдельных государственных полномочий на организацию проведение мероприятий по отлову и содержанию животных без владельцев</t>
  </si>
  <si>
    <t>000 0405 9610077Г00 530</t>
  </si>
  <si>
    <t>3.20.</t>
  </si>
  <si>
    <t>Субвенция на проведение мероприятий по отлову и содержанию животных без владельцев</t>
  </si>
  <si>
    <t>000 0405 9610077Д00 530</t>
  </si>
  <si>
    <t>3.21.</t>
  </si>
  <si>
    <t>Субвенция 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</si>
  <si>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000 0105 9020051200 530</t>
  </si>
  <si>
    <t>4.</t>
  </si>
  <si>
    <t>Иные межбюджетные трансферты</t>
  </si>
  <si>
    <t>4.1.</t>
  </si>
  <si>
    <t>000 0409 5Ж2R153930 540</t>
  </si>
  <si>
    <t>4.2.</t>
  </si>
  <si>
    <t>Иные межбюджетные трансферты  на осуществление мероприятий в области
энергосбережения и повышения энергетической эффективности</t>
  </si>
  <si>
    <t>000 1403 6321179Б00 540</t>
  </si>
  <si>
    <t>4.3.</t>
  </si>
  <si>
    <t>Иные межбюджетные трансферты в целях обеспечения надлежащего осуществления полномочий по решению вопросов местного значения</t>
  </si>
  <si>
    <t>000 1403 6640179200 540</t>
  </si>
  <si>
    <t>4.4.</t>
  </si>
  <si>
    <t>Иные межбюджетные трансферты в целях стимулирования (поощрения) социально-экономического развития муниципалитетов</t>
  </si>
  <si>
    <t>000 1403 6640178A00 540</t>
  </si>
  <si>
    <t>4.5.</t>
  </si>
  <si>
    <t xml:space="preserve">000 0503 6640379990 540                   000 0406 6640379990 540               000 0502 6640379990 540         000 1403 6640379990 540   </t>
  </si>
  <si>
    <t xml:space="preserve">4.6. </t>
  </si>
  <si>
    <t>Иные межбюджетные трансферты бюджетам муниципальных районов и городских округов области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</si>
  <si>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000 0701 5A1P251590 540</t>
  </si>
  <si>
    <t xml:space="preserve">4.7. </t>
  </si>
  <si>
    <t>Иные межбюджетные трансферты бюджетам поселений области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</si>
  <si>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0503 6920279А00 540</t>
  </si>
  <si>
    <t>4.8.</t>
  </si>
  <si>
    <t xml:space="preserve">000 0801 55АА154540 540
</t>
  </si>
  <si>
    <t>4.9.</t>
  </si>
  <si>
    <t>000 0801 55АА354530 540</t>
  </si>
  <si>
    <t>4.10.</t>
  </si>
  <si>
    <t>000 1403 9930079Г00 540</t>
  </si>
  <si>
    <t>4.11.</t>
  </si>
  <si>
    <t>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</si>
  <si>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000 0801 55AA1U4540 540</t>
  </si>
  <si>
    <t>4.12.</t>
  </si>
  <si>
    <t>Иные межбюджетные трансферты бюджетам муниципальных районов, городских округов и поселений области на обеспечение условий для создания модельных муниципальных библиотек</t>
  </si>
  <si>
    <t>000 1204 6651778600 540</t>
  </si>
  <si>
    <t>4.13.</t>
  </si>
  <si>
    <t>Иные межбюджетные трансферты бюджетам муниципальных районов области на реализацию мероприятий по строительству объектов культурно-досугового типа</t>
  </si>
  <si>
    <t>4.14.</t>
  </si>
  <si>
    <t>Иные межбюджетные трансферты бюджетам муниципальных районов области на реализацию мероприятий по строительству объектов образования</t>
  </si>
  <si>
    <t>4.15.</t>
  </si>
  <si>
    <t>Иные межбюджетные трансферты бюджетам муниципальных районов и городских округов области на содействие в уточнении сведений о границах населенных пунктов и территориальных зон в Едином государственном реестре недвижимости</t>
  </si>
  <si>
    <t>000 0412 9610078800 540</t>
  </si>
  <si>
    <t>4.16.</t>
  </si>
  <si>
    <t>Иные межбюджетные трансферты бюджетам муниципальных районов области на проведение капитального ремонта муниципальных общеобразовательных организаций</t>
  </si>
  <si>
    <t>000 0702 5А22072Д00 540</t>
  </si>
  <si>
    <t>4.17.</t>
  </si>
  <si>
    <t>Иные межбюджетные трансферты бюджетам городских округов области на создание универсальных спортивно-оздоровительных площадок на территории общеобразовательных организаций</t>
  </si>
  <si>
    <t>4.18.</t>
  </si>
  <si>
    <t>Иные межбюджетные трансферты бюджетам городских округов области в целях проведения ремонтных работ и благоустройство территорий парковых
комплексов в связи с празднованием 75-летия Победы в Великой Отечественной войне 1941 - 1945 годов</t>
  </si>
  <si>
    <t>000 0503 6920379Г20 540</t>
  </si>
  <si>
    <t>4.19.</t>
  </si>
  <si>
    <t>Иные межбюджетные трансферты бюджетам городских округов области в целях осуществления ремонтно-реставрационных работ по сохранению объектов культурного наследия регионального значения</t>
  </si>
  <si>
    <t>000 1403 9930079Г30 540</t>
  </si>
  <si>
    <t>4.20.</t>
  </si>
  <si>
    <t>Иные межбюджетные трансферты бюджетам городских округов области на достижение целевых показателей, предусматривающих приведение в нормативное состояние,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t>
  </si>
  <si>
    <t>000 0409 5Ж21553900 540</t>
  </si>
  <si>
    <t>4.21.</t>
  </si>
  <si>
    <t>000 0503 692F254240 540</t>
  </si>
  <si>
    <t>4.22.</t>
  </si>
  <si>
    <t>000 0702 5A22456040 540</t>
  </si>
  <si>
    <t>Иные межбюджетные трансферты бюджетам муниципальных районов и городских округов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15*</t>
  </si>
  <si>
    <t>000 1403 9930079Г10 540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</si>
  <si>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</si>
  <si>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</si>
  <si>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</si>
  <si>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</si>
  <si>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</si>
  <si>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</si>
  <si>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</si>
  <si>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</si>
  <si>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Муниципальные районы области:</t>
  </si>
  <si>
    <t>Александрово-Гайский</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</si>
  <si>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</si>
  <si>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</si>
  <si>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</si>
  <si>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</si>
  <si>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</si>
  <si>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</si>
  <si>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</si>
  <si>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</si>
  <si>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</si>
  <si>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</si>
  <si>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</si>
  <si>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</si>
  <si>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</si>
  <si>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</si>
  <si>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</si>
  <si>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</si>
  <si>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</si>
  <si>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</si>
  <si>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</si>
  <si>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</si>
  <si>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</si>
  <si>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</si>
  <si>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</si>
  <si>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</si>
  <si>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</si>
  <si>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</si>
  <si>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</si>
  <si>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Романовский</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</si>
  <si>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</si>
  <si>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</si>
  <si>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</si>
  <si>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</si>
  <si>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</si>
  <si>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</si>
  <si>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</si>
  <si>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</si>
  <si>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</si>
  <si>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Городские округа области:</t>
  </si>
  <si>
    <t>г. Саратов</t>
  </si>
  <si>
    <t>п. Михайловский</t>
  </si>
  <si>
    <t>ЗАТО Светлый</t>
  </si>
  <si>
    <t>г. Шиханы</t>
  </si>
  <si>
    <t>Поселения:</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</si>
  <si>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</si>
  <si>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</si>
  <si>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г. Аркадак муниципальное образование Аркадакского муниципального района</t>
  </si>
  <si>
    <t>Большежуравское муниципальное образование Аркадакского муниципального района</t>
  </si>
  <si>
    <t>Краснознаменское муниципальное образование Аркадакского муниципального района</t>
  </si>
  <si>
    <t>Львовское муниципальное образование Аркадакского муниципального района</t>
  </si>
  <si>
    <t>Малиновское муниципальное образование Аркадакского муниципального района</t>
  </si>
  <si>
    <t>Росташовское муниципальное образование Аркадакского муниципального района</t>
  </si>
  <si>
    <t>Семеновское муниципальное образование Аркадакского муниципального района</t>
  </si>
  <si>
    <t>Муниципальное образование город Аткарск Аткарского муниципального района</t>
  </si>
  <si>
    <t>Барановское муниципальное образование Аткарского муниципального района</t>
  </si>
  <si>
    <t>Большеекатериновское муниципальное образование Аткарского муниципального района</t>
  </si>
  <si>
    <t>Даниловское муниципальное образование Аткарского муниципального района</t>
  </si>
  <si>
    <t>Ершовское муниципальное образование Аткарского муниципального района</t>
  </si>
  <si>
    <t>Кочетовское муниципальное образование Аткарского муниципального района</t>
  </si>
  <si>
    <t>Лопуховское муниципальное образование Аткарского муниципального района</t>
  </si>
  <si>
    <t>Озерное муниципальное образование Аткарского муниципального района</t>
  </si>
  <si>
    <t>Песчанское муниципальное образование Аткарского муниципального района</t>
  </si>
  <si>
    <t>Петровское муниципальное образование Аткарского муниципального района</t>
  </si>
  <si>
    <t>Тургеневское муниципальное образование Аткарского муниципального района</t>
  </si>
  <si>
    <t>Языковское муниципальное образование Аткарского муниципального района</t>
  </si>
  <si>
    <t>Алексеевское муниципальное образование Базарно-Карабулакского муниципального района</t>
  </si>
  <si>
    <t>Базарно-Карабулакское муниципальное образование Базарно-Карабулакского муниципального района</t>
  </si>
  <si>
    <t>Большечечуйское муниципальное образование Базарно-Карабулакского муниципального района</t>
  </si>
  <si>
    <t>Вязовское муниципальное образование Базарно-Карабулакского муниципального района</t>
  </si>
  <si>
    <t>Липовское муниципальное образование Базарно-Карабулакского муниципального района</t>
  </si>
  <si>
    <t>Максимовское муниципальное образование Базарно-Карабулакского муниципального района</t>
  </si>
  <si>
    <t>Свободинское муниципальное образование Базарно-Карабулакского муниципального района</t>
  </si>
  <si>
    <t>Старобурасское муниципальное образование Базарно-Карабулакского муниципального района</t>
  </si>
  <si>
    <t>Старожуковское муниципальное образование Базарно-Карабулакского муниципального района</t>
  </si>
  <si>
    <t>Тепляковское муниципальное образование Базарно-Карабулакского муниципального района</t>
  </si>
  <si>
    <t>Хватовское муниципальное образование Базарно-Карабулакского муниципального района</t>
  </si>
  <si>
    <t>Шняевское муниципальное образование Базарно-Карабулакского муниципального района</t>
  </si>
  <si>
    <t>Яковлевское муниципальное образование Базарно-Карабулакского муниципального района</t>
  </si>
  <si>
    <t>муниципальное образование г. Балаково Балаковского муниципального района</t>
  </si>
  <si>
    <t>Быково-Отрогское муниципальное образование Балаковского муниципального района</t>
  </si>
  <si>
    <t>Натальинское муниципальное образование Балаковского муниципального района</t>
  </si>
  <si>
    <t>Муниципальное образование город Балашов  Балашовского муниципального района</t>
  </si>
  <si>
    <t>Барковское муниципальное образование Балашовского муниципального района</t>
  </si>
  <si>
    <t>Большемеликское муниципальное образование Балашовского муниципального района</t>
  </si>
  <si>
    <t>Лесновское муниципальное образование Балашовского муниципального района</t>
  </si>
  <si>
    <t>Малосеменовское муниципальное образование Балашовского муниципального района</t>
  </si>
  <si>
    <t>Новопокровское муниципальное образование Балашовского муниципального района</t>
  </si>
  <si>
    <t>Октябрьское муниципальное образование Балашовского муниципального района</t>
  </si>
  <si>
    <t>Пинеровское муниципальное образование Балашовского муниципального района</t>
  </si>
  <si>
    <t>Первомайское муниципальное образование Балашовского муниципального района</t>
  </si>
  <si>
    <t>Репинское муниципальное образование Балашовского муниципального района</t>
  </si>
  <si>
    <t>Родничковское муниципальное образование Балашовского муниципального района</t>
  </si>
  <si>
    <t>Соцземледельское муниципальное образование Балашовского муниципального района</t>
  </si>
  <si>
    <t>Старохоперское муниципальное образование Балашовского муниципального района</t>
  </si>
  <si>
    <t>Терновское муниципальное образование Балашовского муниципального района</t>
  </si>
  <si>
    <t>Тростянское муниципальное образование Балашовского муниципального района</t>
  </si>
  <si>
    <t>Хоперское муниципальное образование Балашовского муниципального района</t>
  </si>
  <si>
    <t>Балтайское муниципальное образование Балтайского муниципального района</t>
  </si>
  <si>
    <t>Барнуковское муниципальное образование Балтайского муниципального района</t>
  </si>
  <si>
    <t>Большеозерское муниципальное образование Балтайского муниципального района</t>
  </si>
  <si>
    <t>Царевщинское муниципальное образование Балтайского муниципального района</t>
  </si>
  <si>
    <t>муниципальное образование г. Вольск Вольского муниципального района</t>
  </si>
  <si>
    <t>Барановское муниципальное образование Вольского муниципального района</t>
  </si>
  <si>
    <t>Белогорновское муниципальное образование Вольского муниципального района</t>
  </si>
  <si>
    <t>Верхнечернавское муниципальное образование Вольского муниципального района</t>
  </si>
  <si>
    <t>Колоярское муниципальное образование Вольского муниципального района</t>
  </si>
  <si>
    <t>Кряжимское муниципальное образование Вольского муниципального района</t>
  </si>
  <si>
    <t>Куриловское муниципальное образование Вольского муниципального района</t>
  </si>
  <si>
    <t>Междуреченское муниципальное образование Вольского муниципального района</t>
  </si>
  <si>
    <t>Нижнечернавское муниципальное образование Вольского муниципального района</t>
  </si>
  <si>
    <t>Покровское муниципальное образование Вольского муниципального района</t>
  </si>
  <si>
    <t>Сенное муниципальное образование Вольского муниципального района</t>
  </si>
  <si>
    <t>Талалихинское муниципальное образование Вольского муниципального района</t>
  </si>
  <si>
    <t>Терсинское муниципальное образование Вольского муниципального района</t>
  </si>
  <si>
    <t>Черкасское муниципальное образование Вольского муниципального района</t>
  </si>
  <si>
    <t>Широкобуеракское муниципальное образование Вольского муниципального района</t>
  </si>
  <si>
    <t>Воскресенское муниципальное образование Воскресенского муниципального района</t>
  </si>
  <si>
    <t>Елшанское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</si>
  <si>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</si>
  <si>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Верхазовское муниципальное образование Дергачевского муниципального района</t>
  </si>
  <si>
    <t>Восточное муниципальное образование Дергачевского муниципального района</t>
  </si>
  <si>
    <t>Демьясское муниципальное образование Дергачевского муниципального района</t>
  </si>
  <si>
    <t>Дергачевское муниципальное образование Дергачевского муниципального района</t>
  </si>
  <si>
    <t>Зерновское муниципальное образование Дергачевского муниципального района</t>
  </si>
  <si>
    <t>Камышевское муниципальное образование Дергачевского муниципального района</t>
  </si>
  <si>
    <t>Октябрьское муниципальное образование Дергачевского муниципального района</t>
  </si>
  <si>
    <t>Орошаемое муниципальное образование Дергачевского муниципального района</t>
  </si>
  <si>
    <t>Сафаровское муниципальное образование Дергачевского муниципального района</t>
  </si>
  <si>
    <t>Советское муниципальное образование Дергачевского муниципального района</t>
  </si>
  <si>
    <t>Березово-Лукское муниципальное образование Духовницкого муниципального района</t>
  </si>
  <si>
    <t>Брыковское муниципальное образование Духовницкого муниципального района</t>
  </si>
  <si>
    <t>Горяиновское муниципальное образование Духовницкого муниципального района</t>
  </si>
  <si>
    <t>Дмитриевское муниципальное образование Духовницкого муниципального района</t>
  </si>
  <si>
    <t>Духовницкое муниципальное образование Духовницкого муниципального района</t>
  </si>
  <si>
    <t>Липовское муниципальное образование Духовницкого муниципального района</t>
  </si>
  <si>
    <t>Новозахаркинское муниципальное образование Духовницкого муниципального района</t>
  </si>
  <si>
    <t>Альшанское муниципальное образование Екатериновского муниципального района</t>
  </si>
  <si>
    <t>Андреевское муниципальное образование Екатериновского муниципального района</t>
  </si>
  <si>
    <t>Бакурское муниципальное образование Екатериновского муниципального района</t>
  </si>
  <si>
    <t>Галаховское муниципальное образование Екатериновского муниципального района</t>
  </si>
  <si>
    <t>Екатериновское муниципальное образование Екатериновского муниципального района</t>
  </si>
  <si>
    <t>Индустриальное муниципальное образование Екатериновского муниципального района</t>
  </si>
  <si>
    <t>Кипецкое муниципальное образование Екатериновского муниципального района</t>
  </si>
  <si>
    <t>Коленовское муниципальное образование Екатериновского муниципального района</t>
  </si>
  <si>
    <t>Крутоярское муниципальное образование Екатериновского муниципального района</t>
  </si>
  <si>
    <t>Новоселовское муниципальное образование Екатериновского муниципального района</t>
  </si>
  <si>
    <t>Прудовое муниципальное образование Екатериновского муниципального района</t>
  </si>
  <si>
    <t>Сластухинское муниципальное образование Екатериновского муниципального района</t>
  </si>
  <si>
    <t>Муниципальное образование город Ершов  Ершовского муниципального района</t>
  </si>
  <si>
    <t>Антоновское муниципальное образование Ершовского муниципального района</t>
  </si>
  <si>
    <t>Декабристское муниципальное образование Ершовского муниципального района</t>
  </si>
  <si>
    <t>Кушумское муниципальное образование Ершовского муниципального района</t>
  </si>
  <si>
    <t>Марьевское муниципальное образование Ершовского муниципального района</t>
  </si>
  <si>
    <t>Миусское муниципальное образование Ершовского муниципального района</t>
  </si>
  <si>
    <t>Новокраснянское муниципальное образование Ершовского муниципального района</t>
  </si>
  <si>
    <t>Новорепинское муниципальное образование Ершовского муниципального района</t>
  </si>
  <si>
    <t>Новосельское муниципальное образование Ершовского муниципального района</t>
  </si>
  <si>
    <t>Перекопновское муниципальное образование Ершовского муниципального района</t>
  </si>
  <si>
    <t>Чапаевское муниципальное образование Ершовского муниципального района</t>
  </si>
  <si>
    <t>Бартеневское муниципальное образование Ивантеевского муниципального района</t>
  </si>
  <si>
    <t>Знаменское муниципальное образование Ивантеевского муниципального района</t>
  </si>
  <si>
    <t>Ивановское муниципальное образование Ивантеевского муниципального района</t>
  </si>
  <si>
    <t>Ивантеевское муниципальное образование Ивантеевского муниципального района</t>
  </si>
  <si>
    <t>Канаевское муниципальное образование Ивантеевского муниципального района</t>
  </si>
  <si>
    <t>Николаевское муниципальное образование Ивантеевского муниципального района</t>
  </si>
  <si>
    <t>Раевское муниципальное образование Ивантеевского муниципального района</t>
  </si>
  <si>
    <t>Чернавское муниципальное образование Ивантеевского муниципального района</t>
  </si>
  <si>
    <t>Яблоново-Гайское муниципальное образование Ивантеевского муниципального района</t>
  </si>
  <si>
    <t>Муниципальное образование город Калининск Калининского муниципального района</t>
  </si>
  <si>
    <t>Ахтубинское муниципальное образование Калининского муниципального района</t>
  </si>
  <si>
    <t>Казачкинское муниципальное образование Калининского муниципального района</t>
  </si>
  <si>
    <t>Колокольцовское муниципальное образование Калининского муниципального района</t>
  </si>
  <si>
    <t>Малоекатериновское муниципальное образование Калининского муниципального района</t>
  </si>
  <si>
    <t>Озерское муниципальное образование Калининского муниципального района</t>
  </si>
  <si>
    <t>Свердловское муниципальное образование Калининского муниципального района</t>
  </si>
  <si>
    <t>Сергиевское муниципальное образование Калининского муниципального района</t>
  </si>
  <si>
    <t>Симоновское муниципальное образование Калининского муниципального района</t>
  </si>
  <si>
    <t>Таловское муниципальное образование Калининского муниципального района</t>
  </si>
  <si>
    <t>Широкоуступское муниципальное образование Калининского муниципального района</t>
  </si>
  <si>
    <t>Муниципальное образование город Красноармейск Красноармейского муниципального района</t>
  </si>
  <si>
    <t>Высоковское муниципальное образование Красноармейского муниципального района</t>
  </si>
  <si>
    <t>Гвардейское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</si>
  <si>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</si>
  <si>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</si>
  <si>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Карамышское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</si>
  <si>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</si>
  <si>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Нижнебанновское  муниципальное образование Красноармейского муниципального района</t>
  </si>
  <si>
    <t>Рогаткинское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</si>
  <si>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</si>
  <si>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Сплавнухинское  муниципальное образование Красноармейского муниципального района</t>
  </si>
  <si>
    <t>Муниципальное образование город Красный кут Краснокутского муниципального района</t>
  </si>
  <si>
    <t>Дьяковское  муниципальное образование Краснокутского муниципального района</t>
  </si>
  <si>
    <t>Ждановское  муниципальное образование Краснокутского муниципального района</t>
  </si>
  <si>
    <t>Журавлевское  муниципальное образование Краснокутского муниципального района</t>
  </si>
  <si>
    <t>Интернациональное  муниципальное образование Краснокутского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</si>
  <si>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</si>
  <si>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</si>
  <si>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</si>
  <si>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</si>
  <si>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</si>
  <si>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Усатовское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</si>
  <si>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</si>
  <si>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</si>
  <si>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Рукопольское муниципальное образование Краснопартизанского муниципального района</t>
  </si>
  <si>
    <t>Большедмитриевское муниципальное образование Лысогорского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</si>
  <si>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</si>
  <si>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</si>
  <si>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Бутырское  муниципальное образование Лысогорского муниципального района</t>
  </si>
  <si>
    <t>Гремячинское  муниципальное образование Лысогорского муниципального района</t>
  </si>
  <si>
    <t>Лысогорское  муниципальное образование Лысогорского муниципального района</t>
  </si>
  <si>
    <t>Новокрасавское  муниципальное образование Лысогорского муниципального района</t>
  </si>
  <si>
    <t>Октябрьское  муниципальное образование Лысогорского муниципального района</t>
  </si>
  <si>
    <t>Раздольновское  муниципальное образование Лысогорского муниципального района</t>
  </si>
  <si>
    <t>Ширококарамышское  муниципальное образование Лысогорского муниципального района</t>
  </si>
  <si>
    <t>Муниципальное образование город Маркс Марксовского муниципального района</t>
  </si>
  <si>
    <t>Зоркинское  муниципальное образование Марксовского муниципального района</t>
  </si>
  <si>
    <t>Кировское муниципальное образование Марксовского муниципального района</t>
  </si>
  <si>
    <t>Липовское муниципальное образование Марксовского муниципального района</t>
  </si>
  <si>
    <t>Осиновское муниципальное образование Марксовского муниципального района</t>
  </si>
  <si>
    <t>Подлесновское муниципальное образование Марксовского муниципального района</t>
  </si>
  <si>
    <t>Приволжское муниципальное образование Марксовского муниципального района</t>
  </si>
  <si>
    <t>Белоярское муниципальное образование Новобурасского муниципального района</t>
  </si>
  <si>
    <t>Елшанское муниципальное образование Новобурасского муниципального района</t>
  </si>
  <si>
    <t>Лоховское муниципальное образование Новобурасского муниципального района</t>
  </si>
  <si>
    <t>Новобурасское муниципальное образование Новобурасского муниципального района</t>
  </si>
  <si>
    <t>Тепловское муниципальное образование Новобурасского муниципального района</t>
  </si>
  <si>
    <t>Муниципальное образование Город Новоузенск Новоузенского муниципального района</t>
  </si>
  <si>
    <t>Алгайское муниципальное образование Новоузенского муниципального района</t>
  </si>
  <si>
    <t>Бессоновское муниципальное образование Новоузенского муниципального района</t>
  </si>
  <si>
    <t>Горькореченское муниципальное образование Новоузенского муниципального района</t>
  </si>
  <si>
    <t>Дмитриевское муниципальное образование Новоузенского муниципального района</t>
  </si>
  <si>
    <t>Дюрское муниципальное образование Новоузенского муниципального района</t>
  </si>
  <si>
    <t>Куриловское муниципальное образование Новоузенского муниципального района</t>
  </si>
  <si>
    <t>Олоновское муниципальное образование Новоузенского муниципального района</t>
  </si>
  <si>
    <t>Петропавловское муниципальное образование Новоузенского муниципального района</t>
  </si>
  <si>
    <t>Пограниченское муниципальное образование Новоузенского муниципального района</t>
  </si>
  <si>
    <t>Радищевское муниципальное образование Новоузенского муниципального района</t>
  </si>
  <si>
    <t>Балашинское муниципальное образование Озинского муниципального района</t>
  </si>
  <si>
    <t>Заволжское муниципальное образование Озинского муниципального района</t>
  </si>
  <si>
    <t>Ленинское муниципальное образование Озинского муниципального района</t>
  </si>
  <si>
    <t>Липовское муниципальное образование Озинского муниципального района</t>
  </si>
  <si>
    <t>Озерское муниципальное образование Озинского муниципального района</t>
  </si>
  <si>
    <t>Озинское муниципальное образование Озинского муниципального района</t>
  </si>
  <si>
    <t>Первоцелинное муниципальное образование Озинского муниципального района</t>
  </si>
  <si>
    <t>Пигаревское муниципальное образование Озинского муниципального района</t>
  </si>
  <si>
    <t>Сланцерудниковское муниципальное образование Озинского муниципального района</t>
  </si>
  <si>
    <t>Урожайное муниципальное образование Озинского муниципального района</t>
  </si>
  <si>
    <t>Чалыклинское муниципальное образование Озинского муниципального района</t>
  </si>
  <si>
    <t>Грачево-Кустовское муниципальное образование Перелюбского муниципального района</t>
  </si>
  <si>
    <t>Иванихинское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</si>
  <si>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</si>
  <si>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Молодежное муниципальное образование Перелюбского муниципального района</t>
  </si>
  <si>
    <t>Натальиноярское муниципальное образование Перелюбского муниципального района</t>
  </si>
  <si>
    <t>Нижнепокровское муниципальное образование Перелюбского муниципального района</t>
  </si>
  <si>
    <t>Октябрьское муниципальное образование Перелюбского муниципального района</t>
  </si>
  <si>
    <t>Первомайское муниципальное образование Перелюбского муниципального района</t>
  </si>
  <si>
    <t>Перелюбское муниципальное образование Перелюбского муниципального района</t>
  </si>
  <si>
    <t>Смородинское муниципальное образование Перелюбского муниципального района</t>
  </si>
  <si>
    <t>Тепловское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</si>
  <si>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</si>
  <si>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муниципальное образование г. Петровск Петровского муниципального района</t>
  </si>
  <si>
    <t>Березовское муниципальное образование Петровского муниципального района</t>
  </si>
  <si>
    <t>Грачевское муниципальное образование Петровского муниципального района</t>
  </si>
  <si>
    <t>Новозахаркинское муниципальное образование Петровского муниципального района</t>
  </si>
  <si>
    <t>Пригородное муниципальное образование Петровского муниципального района</t>
  </si>
  <si>
    <t>Синеньское муниципальное образование Петровского муниципального района</t>
  </si>
  <si>
    <t>Агафоновское муниципальное образование Питерского муниципального района</t>
  </si>
  <si>
    <t>Алексашкинское муниципальное образование Питерского муниципального района</t>
  </si>
  <si>
    <t>Малоузенское муниципальное образование Питерского муниципального района</t>
  </si>
  <si>
    <t>Мироновское муниципальное образование Питерского муниципального района</t>
  </si>
  <si>
    <t>Нивское муниципальное образование Питерского муниципального района</t>
  </si>
  <si>
    <t>Новотульское муниципальное образование Питерского муниципального района</t>
  </si>
  <si>
    <t>Орошаемое муниципальное образование Питерского муниципального района</t>
  </si>
  <si>
    <t>Питерское муниципальное образование Питерского муниципального района</t>
  </si>
  <si>
    <t>муниципальное образование город Пугачев Пугачевского муниципального района</t>
  </si>
  <si>
    <t>Давыдовское муниципальное образование Пугачевского муниципального района</t>
  </si>
  <si>
    <t>Заволжское муниципальное образование Пугачевского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</si>
  <si>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</si>
  <si>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</si>
  <si>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Надеждинское муниципальное образование Пугачевского муниципального района</t>
  </si>
  <si>
    <t>Преображенское муниципальное образование Пугачевского муниципального района</t>
  </si>
  <si>
    <t>Рахмановское муниципальное образование Пугачевского муниципального района</t>
  </si>
  <si>
    <t>Старопорубежское муниципальное образование Пугачевского муниципального района</t>
  </si>
  <si>
    <t>Кочетновское муниципальное образование Ровенского муниципального района</t>
  </si>
  <si>
    <t>Кривоярское муниципальное образование Ровенского муниципального района</t>
  </si>
  <si>
    <t>Луговское муниципальное образование Ровенского муниципального района</t>
  </si>
  <si>
    <t>Первомайское муниципальное образование Ровенского муниципального района</t>
  </si>
  <si>
    <t>Приволжское муниципальное образование Ровенского муниципального района</t>
  </si>
  <si>
    <t>Привольненское муниципальное образование Ровенского муниципального района</t>
  </si>
  <si>
    <t>Ровенское муниципальное образование Ровенского муниципального района</t>
  </si>
  <si>
    <t>Тарлыковское муниципальное образование Ровенского муниципального района</t>
  </si>
  <si>
    <t>Алексеевское муниципальное образование Романовского муниципального района</t>
  </si>
  <si>
    <t>Бобылевское муниципальное образование Романовского муниципального района</t>
  </si>
  <si>
    <t>Большекарайское муниципальное образование Романовского муниципального района</t>
  </si>
  <si>
    <t>Мордовокарайское муниципальное образование Романовского муниципального района</t>
  </si>
  <si>
    <t>Подгорненское муниципальное образование Романовского муниципального района</t>
  </si>
  <si>
    <t>Романовское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</si>
  <si>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</si>
  <si>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Муниципальное образование город Ртищево Ртищевского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</si>
  <si>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</si>
  <si>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</si>
  <si>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Октябрьское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</si>
  <si>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</si>
  <si>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</si>
  <si>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Шило-Голицынское муниципальное образование Ртищевского муниципального района</t>
  </si>
  <si>
    <t>Благовещенское муниципальное образование Самойловского муниципального района</t>
  </si>
  <si>
    <t>Еловатское муниципальное образование Самойловского муниципального района</t>
  </si>
  <si>
    <t>Красавское муниципальное образование Самойловского муниципального района</t>
  </si>
  <si>
    <t>Краснознаменское муниципальное образование Самойловского муниципального района</t>
  </si>
  <si>
    <t>Песчанское муниципальное образование Самойловского муниципального района</t>
  </si>
  <si>
    <t>Самойловское муниципальное образование Самойловского муниципального района</t>
  </si>
  <si>
    <t>Святославское муниципальное образование Самойловского муниципального района</t>
  </si>
  <si>
    <t>Хрущевское муниципальное образование Самойловского муниципального района</t>
  </si>
  <si>
    <t>Александровское муниципальное образование Саратовского муниципального района</t>
  </si>
  <si>
    <t>Багаевское муниципальное образование Саратовского муниципального района</t>
  </si>
  <si>
    <t>Вольновское муниципальное образование Саратовского муниципального района</t>
  </si>
  <si>
    <t>Дубковское муниципальное образование Саратовского муниципального района</t>
  </si>
  <si>
    <t>Краснооктябрьское муниципальное образование Саратовского муниципального района</t>
  </si>
  <si>
    <t>Красный Текстильщик муниципальное образование Саратовского муниципального района</t>
  </si>
  <si>
    <t>Михайловское муниципальное образование Саратовского муниципального района</t>
  </si>
  <si>
    <t>Расковское муниципальное образование Саратовского муниципального района</t>
  </si>
  <si>
    <t>Рыбушанское муниципальное образование Саратовского муниципального района</t>
  </si>
  <si>
    <t>Синеньское муниципальное образование Саратовского муниципального района</t>
  </si>
  <si>
    <t>Соколовское муниципальное образование Саратовского муниципального района</t>
  </si>
  <si>
    <t>Усть-Курдюмское муниципальное образование Саратовского муниципального района</t>
  </si>
  <si>
    <t>Золотостепское муниципальное образование Советского муниципального района</t>
  </si>
  <si>
    <t>Культурское муниципальное образование Советского муниципального района</t>
  </si>
  <si>
    <t>Любимовское муниципальное образование Советского муниципального района</t>
  </si>
  <si>
    <t>Мечетненское муниципальное образование Советского муниципального района</t>
  </si>
  <si>
    <t>Наливнянское муниципальное образование Советского муниципального района</t>
  </si>
  <si>
    <t>Пушкинское муниципальное образование Советского муниципального района</t>
  </si>
  <si>
    <t>Розовское муниципальное образование Советского муниципального района</t>
  </si>
  <si>
    <t>Советское муниципальное образование Советского муниципального района</t>
  </si>
  <si>
    <t>Степновское муниципальное образование Советского муниципального района</t>
  </si>
  <si>
    <t>Вязовское муниципальное образование Татищевского муниципального района</t>
  </si>
  <si>
    <t>Идолгское муниципальное образование Татищевского муниципального района</t>
  </si>
  <si>
    <t>Октябрьское муниципальное образование Татищевского муниципального района</t>
  </si>
  <si>
    <t>Садовское муниципальное образование Татищевского муниципального района</t>
  </si>
  <si>
    <t>Сторожевское муниципальное образование Татищевского муниципального района</t>
  </si>
  <si>
    <t>Татищевское муниципальное образование Татищевского муниципального района</t>
  </si>
  <si>
    <t>Ягодно-Полянское муниципальное образование Татищевского муниципального района</t>
  </si>
  <si>
    <t>Бороно-Михайловское муниципальное образование Турковского муниципального района</t>
  </si>
  <si>
    <t>Каменское муниципальное образование Турковского муниципального района</t>
  </si>
  <si>
    <t>Перевесинское муниципальное образование Турковского муниципального района</t>
  </si>
  <si>
    <t>Рязанское муниципальное образование Турковского муниципального района</t>
  </si>
  <si>
    <t>Студеновское муниципальное образование Турковского муниципального района</t>
  </si>
  <si>
    <t>Турковское муниципальное образование Турковского муниципального района</t>
  </si>
  <si>
    <t>Чернавское муниципальное образование Турковского муниципального района</t>
  </si>
  <si>
    <t>Борисоглебовское муниципальное образование Федоровского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</si>
  <si>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</si>
  <si>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</si>
  <si>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</si>
  <si>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Мокроусское муниципальное образование Федоровского муниципального района</t>
  </si>
  <si>
    <t>Морцевское муниципальное образование Федоровского муниципального района</t>
  </si>
  <si>
    <t>Мунинское муниципальное образование Федоровского муниципального района</t>
  </si>
  <si>
    <t>Никольское муниципальное образование Федоровского муниципального района</t>
  </si>
  <si>
    <t>Первомайское муниципальное образование Федоровского муниципального района</t>
  </si>
  <si>
    <t>Семеновское муниципальное образование Федоровского муниципального района</t>
  </si>
  <si>
    <t>Федоровское муниципальное образование Федоровского муниципального района</t>
  </si>
  <si>
    <t>Алексеевское муниципальное образование Хвалынского муниципального района</t>
  </si>
  <si>
    <t>Благодатинское муниципальное образование Хвалынского муниципального района</t>
  </si>
  <si>
    <t>Возрожденческое муниципальное образование Хвалынского муниципального района</t>
  </si>
  <si>
    <t>Елшанское муниципальное образование Хвалынского муниципального района</t>
  </si>
  <si>
    <t>Северное муниципальное образование Хвалынского муниципального района</t>
  </si>
  <si>
    <t>Сосново-Мазинское муниципальное образование Хвалынского муниципального района</t>
  </si>
  <si>
    <t>г. Хвалынск муниципальное образование Хвалынского муниципального района</t>
  </si>
  <si>
    <t>Безымянское муниципальное образование Энгельсского муниципального района</t>
  </si>
  <si>
    <t>Красноярское муниципальное образование Энгельсского муниципального района</t>
  </si>
  <si>
    <t>Новопушкинское муниципальное образование Энгельсского муниципального района</t>
  </si>
  <si>
    <t>Терновское муниципальное образование Энгельсского муниципального района</t>
  </si>
  <si>
    <t>Муниципальное образование город Энгельс Энгельсского муниципального района</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</si>
  <si>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</si>
  <si>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</si>
  <si>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</si>
  <si>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поселений области</t>
  </si>
  <si>
    <t>на выравнивание бюджетной обеспеченности муниципальных районов (городских округов) области</t>
  </si>
  <si>
    <t>на поддержку мер по обеспечению сбалансированности бюджетов</t>
  </si>
  <si>
    <t>Продолжение таблицы</t>
  </si>
  <si>
    <t>Субсидии, всего</t>
  </si>
  <si>
    <t>в том числе</t>
  </si>
  <si>
    <t>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</si>
  <si>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на создание в общеобразовательных организациях, расположенных в сельской местности, условий для занятий физической культурой и спортом</t>
  </si>
  <si>
    <t>на обеспечение жильем
молодых семей</t>
  </si>
  <si>
    <t>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</si>
  <si>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на поддержку отрасли культуры на комплектование книжных фондов муниципальных общедоступных библиотек</t>
  </si>
  <si>
    <t>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</si>
  <si>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на обеспечение развития и укрепления материально-технической базы домов культуры в населенных пунктах с числом жителей до 50 тысяч человек</t>
  </si>
  <si>
    <t>на поддержку отрасли культуры на государственную поддержку лучших сельских учреждений культуры</t>
  </si>
  <si>
    <t>на поддержку отрасли культуры на государственную поддержку лучших работников сельских учреждений культуры</t>
  </si>
  <si>
    <t>на строительство и реконструкцию малобюджетных физкультурно-спортивных объектов шаговой доступности, плоскостных сооружений</t>
  </si>
  <si>
    <t>на обеспечение деятельности муниципальных бизнес-инкубаторов</t>
  </si>
  <si>
    <t>бюджетам городских округов области на обеспечение капитального  ремонта, ремонта  и содержания автомобильных дорог общего пользования местного значения за счет средств областного дорожного фонда</t>
  </si>
  <si>
    <t xml:space="preserve">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приоритетного проекта «Безопасные и качественные дороги» за счет средств областного дорожного фонда</t>
  </si>
  <si>
    <t xml:space="preserve">на комплексное обустройство населенных пунктов, расположенных в сельской местности, объектами социальной, инженерной инфраструктуры и автомобильными дорогами
</t>
  </si>
  <si>
    <t xml:space="preserve">бюджетам поселений
области на обеспечение капитального ремонта,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
</t>
  </si>
  <si>
    <t xml:space="preserve"> на обеспечение повышения оплаты труда некоторых категорий работников муниципальных учреждений</t>
  </si>
  <si>
    <t>на реализацию проектов развития муниципальных образований области, основанных на местных инициативах</t>
  </si>
  <si>
    <t xml:space="preserve"> на поддержку муниципальных программ формирования современной городской среды
</t>
  </si>
  <si>
    <t>на развитие сети плоскостных спортивных сооружений в сельской местности</t>
  </si>
  <si>
    <t>на обеспечение сохранения
достигнутых показателей повышения оплаты труда отдельных
категорий работников бюджетной сферы</t>
  </si>
  <si>
    <t>на  выполнение расходных
обязательств, связанных с погашением просроченной кредиторской задолженности, образовавшейся по состоянию на 1 января 2018 года, по уплате начислений на выплаты
по оплате труда, налогов, по оказанию мер социальной поддержки населения, по оплате коммунальных услуг
и исполнительных листов</t>
  </si>
  <si>
    <t>на оснащение объектов спортивной
инфраструктуры спортивно-технологическим оборудованием</t>
  </si>
  <si>
    <t>на обновление материально-технической базы для формирования у обучающихся современных технологических
и гуманитарных навыков</t>
  </si>
  <si>
    <t xml:space="preserve">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t>
  </si>
  <si>
    <t>бюджетам городских
округов области на приобретение дорожно-эксплуатационной техники, необходимой для выполнения комплекса работ по поддержанию надлежащего технического состояния автомобильных дорог общего пользования местного значения, за счет средств областного дорожного фонда</t>
  </si>
  <si>
    <t>бюджетам поселений
области на развитие материально-технической базы для организации осуществления полномочий органами местного самоуправления</t>
  </si>
  <si>
    <t>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t>
  </si>
  <si>
    <t>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</si>
  <si>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бюджетам муниципальных районов  области на реализацию мероприятий по ремонту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,а также благоустройство прилегающих территорий</t>
  </si>
  <si>
    <t>на поддержку отрасли культуры на создание и модернизацию учреждений культурно-досугового типа в сельской местности</t>
  </si>
  <si>
    <t>на поддержку отрасли культуры на создание многофункциональных мобильных культурных центров</t>
  </si>
  <si>
    <t>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</si>
  <si>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бюджетам муниципальных районов области на оснащение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мебелью и мягким инвентарем</t>
  </si>
  <si>
    <t>бюджетам муниципальных районов и городских округов области на обеспечение условий для создания дополнительных мест в образовательных организациях, осуществляющих образовательную деятельность по образовательным программам дошкольного образования</t>
  </si>
  <si>
    <t>бюджетам муниципальных районов области на обеспечение условий для создания центров образования цифрового и гуманитарного профилей</t>
  </si>
  <si>
    <t>бюджетам муниципальных районов и городских округов области на проведение капитального и текущего ремонтов муниципальных образовательных организаций</t>
  </si>
  <si>
    <t>бюджетам муниципальных районов и городских округов области на реализацию расходных обязательств, возникающих при выполнении полномочий по решению вопросов местного значения</t>
  </si>
  <si>
    <t>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соединяющих объекты туристской инфраструктуры, расположенные в Саратовской области, с автомобильными дорогами общего пользования федерального и регионального значения, за счет средств областного дорожного фонда</t>
  </si>
  <si>
    <t>бюджетам городских
округов области на обновление наземного электрического транспорта для обеспечения организации транспортного обслуживания населения</t>
  </si>
  <si>
    <t>бюджетам поселений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t>
  </si>
  <si>
    <t>бюджетам муниципальных
районов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за счет средств областного дорожного фонда</t>
  </si>
  <si>
    <t>бюджетам поселений области на обеспечение прироста протяженности сети автомобильных дорог общего пользования местного значения городских поселений области, соответствующих нормативным требованиям, за счет средств областного дорожного фонда</t>
  </si>
  <si>
    <t xml:space="preserve"> бюджетам поселений области на мероприятия по вводу в эксплуатацию стадиона «Юность» в г. Ершове Саратовской области и условиях ее расходования</t>
  </si>
  <si>
    <t>бюджетам сельских поселений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t>
  </si>
  <si>
    <t xml:space="preserve">утвержденные бюджетные назначения </t>
  </si>
  <si>
    <t xml:space="preserve">утвержденные бюджетные назначения 7*  </t>
  </si>
  <si>
    <t xml:space="preserve">утвержденные бюджетные назначения 5*  </t>
  </si>
  <si>
    <t xml:space="preserve">утвержденные бюджетные назначения 8*  </t>
  </si>
  <si>
    <t xml:space="preserve">утвержденные бюджетные назначения 4*  </t>
  </si>
  <si>
    <t xml:space="preserve">утвержденные бюджетные назначения 6*  </t>
  </si>
  <si>
    <t>%  исполнения</t>
  </si>
  <si>
    <t xml:space="preserve">утвержденные бюджетные назначения 2*  </t>
  </si>
  <si>
    <t xml:space="preserve">утвержденные бюджетные назначения 3*  </t>
  </si>
  <si>
    <t>утвержденные бюджетные назначения 10*</t>
  </si>
  <si>
    <t>утвержденные бюджетные назначения 11*</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</si>
  <si>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</si>
  <si>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</si>
  <si>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Муниципальное образование город Аркадак Аркадакского муниципального района</t>
  </si>
  <si>
    <t>Краснознаменское муниципальное образование  Аркадакского муниципального района</t>
  </si>
  <si>
    <t>Большеекатериновское
 муниципальное образование Аткарского муниципального района</t>
  </si>
  <si>
    <t>Натальинское муниципальное образование  Балаковского муниципального района</t>
  </si>
  <si>
    <t>Быково-Отрогско муниципальное образование Балаковского муниципального района</t>
  </si>
  <si>
    <t>Лесновское  муниципальное образование Балашовского муниципального района</t>
  </si>
  <si>
    <t>Барановское муниципальное образование  Вольского муниципального район</t>
  </si>
  <si>
    <t>Белогорновское муниципальное образование  Вольского муниципального район</t>
  </si>
  <si>
    <t>Верхнечернавское
 муниципальное образование  Вольского муниципального район</t>
  </si>
  <si>
    <t>Кряжимское муниципальное образование  Вольского муниципального район</t>
  </si>
  <si>
    <t>Колоярское муниципальное образование  Вольского муниципального район</t>
  </si>
  <si>
    <t>Куриловское муниципальное образование  Вольского муниципального район</t>
  </si>
  <si>
    <t>Междуреченское муниципальное образование  Вольского муниципального район</t>
  </si>
  <si>
    <t>Нижнечернавское муниципальное образование  Вольского муниципального район</t>
  </si>
  <si>
    <t>Покровское муниципальное образование  Вольского муниципального район</t>
  </si>
  <si>
    <t>Сенное муниципальное образование  Вольского муниципального район</t>
  </si>
  <si>
    <t>Талалихинское муниципальное образование  Вольского муниципального район</t>
  </si>
  <si>
    <t>Терсинское муниципальное образование  Вольского муниципального район</t>
  </si>
  <si>
    <t>Черкасское муниципальное образование  Вольского муниципального район</t>
  </si>
  <si>
    <t>Широкобуеракское
 муниципальное образование  Вольского муниципального район</t>
  </si>
  <si>
    <t>Воскресенское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</si>
  <si>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</si>
  <si>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Горяйновское  муниципальное образование Духовницкого муниципального района</t>
  </si>
  <si>
    <t>Сластухинскоемуниципальное образование Екатериновского муниципального района</t>
  </si>
  <si>
    <t>Раевское  муниципальное образование Ивантеевского муниципального района</t>
  </si>
  <si>
    <t>Свердловское  муниципальное образование Калининского муниципального района</t>
  </si>
  <si>
    <t xml:space="preserve">
Сергиевское  муниципальное образование Калининского муниципального района</t>
  </si>
  <si>
    <t>Высоковское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</si>
  <si>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</si>
  <si>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</si>
  <si>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</si>
  <si>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</si>
  <si>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</si>
  <si>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</si>
  <si>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</si>
  <si>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</si>
  <si>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</si>
  <si>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</si>
  <si>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</si>
  <si>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</si>
  <si>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</si>
  <si>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Зоркинское муниципальное образование Марксовского муниципального района</t>
  </si>
  <si>
    <t>Радищевское емуниципальное образование Новоузенского муниципального района</t>
  </si>
  <si>
    <t>Грачево-Кустовское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</si>
  <si>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</si>
  <si>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</si>
  <si>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Березовское  муниципальное образование Петровского муниципального района</t>
  </si>
  <si>
    <t>Алексашинское муниципальное образование Питерского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</si>
  <si>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</si>
  <si>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</si>
  <si>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Тарлыковское  муниципальное образование Ровенского муниципального района</t>
  </si>
  <si>
    <t>Мордовокарайское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</si>
  <si>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</si>
  <si>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</si>
  <si>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</si>
  <si>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</si>
  <si>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</si>
  <si>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Хрущевское  муниципальное образование Самойловского муниципального района</t>
  </si>
  <si>
    <t>Муниципальное образование Красный Текстильщик Саратовского муниципального района</t>
  </si>
  <si>
    <t>Мечетненское  муниципальное образование Советского муниципального района</t>
  </si>
  <si>
    <t>Советское  муниципальное образование Советского муниципального района</t>
  </si>
  <si>
    <t xml:space="preserve">Сторожевское муниципальное образование  Татищевского муниципального района </t>
  </si>
  <si>
    <t xml:space="preserve"> Идолгское муниципальное образование Татищевского муниципального района</t>
  </si>
  <si>
    <t xml:space="preserve">Татищевское муниципальное образование Татищевского муниципального района </t>
  </si>
  <si>
    <t xml:space="preserve">Октябрьское муниципальное образование Татищевского муниципального района </t>
  </si>
  <si>
    <t xml:space="preserve">Садовское муниципальное образование Татищевского муниципального района </t>
  </si>
  <si>
    <t>Перевесенское муниципальное образование Турковского муниципального района</t>
  </si>
  <si>
    <t>Турковское  муниципальное образование Турковского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</si>
  <si>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</si>
  <si>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</si>
  <si>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</si>
  <si>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Муниципальное образование город Хвалынск Хвалынского муниципального района</t>
  </si>
  <si>
    <t xml:space="preserve"> </t>
  </si>
  <si>
    <t>Субвенции, всего</t>
  </si>
  <si>
    <t>на частичное финансирование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</si>
  <si>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 xml:space="preserve">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
</t>
  </si>
  <si>
    <t>на компенсацию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</si>
  <si>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дошкольных образовательных организаций</t>
  </si>
  <si>
    <t xml:space="preserve"> на предоставление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</si>
  <si>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</si>
  <si>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на финансовое обеспечение образовательной деятельности муниципальных общеобразовательных учреждений</t>
  </si>
  <si>
    <t xml:space="preserve">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</si>
  <si>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</si>
  <si>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</si>
  <si>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</si>
  <si>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</si>
  <si>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</si>
  <si>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на исполнение государственных полномочий по расчету и предоставлению дотаций поселениям</t>
  </si>
  <si>
    <t>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</si>
  <si>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</si>
  <si>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 xml:space="preserve"> на осуществление органами местного самоуправления отдельных государственных полномочий по государственному управлению охраной труда</t>
  </si>
  <si>
    <t>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</si>
  <si>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на осуществление органами местного самоуправления отдельных государственных полномочий на организацию проведения мероприятий по отлову и содержанию животных без владельцев</t>
  </si>
  <si>
    <t>на проведение мероприятий по отлову и содержанию животных без владельцев</t>
  </si>
  <si>
    <t>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</si>
  <si>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Иные межбюджетные трансферты, всего
</t>
  </si>
  <si>
    <t>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</si>
  <si>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на осуществление мероприятий в области
энергосбережения и повышения энергетической эффективности</t>
  </si>
  <si>
    <t>в целях обеспечения надлежащего осуществления полномочий по решению вопросов местного значения</t>
  </si>
  <si>
    <t>в целях стимулирования (поощрения) социально-экономического развития муниципалитетов</t>
  </si>
  <si>
    <t>за счет средств, выделяемых из резервного фонда Правительства Саратовской области</t>
  </si>
  <si>
    <t>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</si>
  <si>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бюджетам поселений области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</si>
  <si>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бюджетам муниципальных районов, городских округов и поселений области на создание модельных муниципальных библиотек</t>
  </si>
  <si>
    <t>бюджетам муниципальных районов области на создание виртуальных концертных залов</t>
  </si>
  <si>
    <t xml:space="preserve"> бюджетам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t>
  </si>
  <si>
    <t>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</si>
  <si>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бюджетам муниципальных районов, городских округов и поселений области на обеспечение условий для создания модельных муниципальных библиотек</t>
  </si>
  <si>
    <t>бюджетам муниципальных районов области на реализацию мероприятий по строительству объектов культурно-досугового типа</t>
  </si>
  <si>
    <t>бюджетам муниципальных районов области на реализацию мероприятий по строительству объектов образования</t>
  </si>
  <si>
    <t>бюджетам муниципальных районов и городских округов области на содействие в уточнении сведений о границах населенных пунктов и территориальных зон в Едином государственном реестре недвижимости</t>
  </si>
  <si>
    <t>бюджетам муниципальных районов области на проведение капитального ремонта муниципальных общеобразовательных организаций</t>
  </si>
  <si>
    <t>бюджетам городских округов области на создание универсальных спортивно-оздоровительных площадок на территории общеобразовательных организаций</t>
  </si>
  <si>
    <t>бюджетам городских округов области в целях проведения ремонтных работ и благоустройство территорий парковых
комплексов в связи с празднованием 75-летия Победы в Великой Отечественной войне 1941 - 1945 годов</t>
  </si>
  <si>
    <t>бюджетам городских округов области в целях осуществления ремонтно-реставрационных работ по сохранению объектов культурного наследия регионального значения</t>
  </si>
  <si>
    <t>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</si>
  <si>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бюджетам муниципальных районов (городских округов) области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</si>
  <si>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 xml:space="preserve"> бюджетам муниципальных районов и городских округов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t>
  </si>
  <si>
    <t xml:space="preserve">утвержденные бюджетные назначения 2*   </t>
  </si>
  <si>
    <t xml:space="preserve">утвержденные бюджетные назначения 3*   </t>
  </si>
  <si>
    <t>Исполнено</t>
  </si>
  <si>
    <t xml:space="preserve">утвержденные бюджетные назначения 4*   </t>
  </si>
  <si>
    <t xml:space="preserve">утвержденные бюджетные назначения 5*   </t>
  </si>
  <si>
    <t xml:space="preserve">утвержденные бюджетные назначения 6*   </t>
  </si>
  <si>
    <t xml:space="preserve">утвержденные бюджетные назначения 7*   </t>
  </si>
  <si>
    <t xml:space="preserve">утвержденные бюджетные назначения 8*   </t>
  </si>
  <si>
    <t>Муниципальное образование город Балаково Балаковского муниципального района</t>
  </si>
  <si>
    <t>Муниципальное образование город Балашов Балашовского муниципального района</t>
  </si>
  <si>
    <t>Муниципальное образование город Вольск Вольского муниципального района</t>
  </si>
  <si>
    <t>Муниципальное образование город Ершов Ершовского муниципального района</t>
  </si>
  <si>
    <t>Муниципальное образование город Красный Кут Краснокутского муниципального района</t>
  </si>
  <si>
    <t>Лысогорское муниципальное образование Лысогорского муниципального района</t>
  </si>
  <si>
    <t>Петропавловское муниципальное образование Новоузенского  муниципального района</t>
  </si>
  <si>
    <t>Муниципальное образование город Петровск Петровского муниципального района</t>
  </si>
  <si>
    <t>Муниципальное образование город Пугачевск Пугачевского муниципального района</t>
  </si>
  <si>
    <t>Ровенское муниципальное образование Ровеснкого  муниципального района</t>
  </si>
  <si>
    <t>Муниципальное образование город Ртищево Ртищевского  муниципального района</t>
  </si>
  <si>
    <t>Муниципальное образование город Хвалынск Хвалынского  муниципального района</t>
  </si>
  <si>
    <t>за 2019 год</t>
  </si>
  <si>
    <t xml:space="preserve">первоначальный бюджет              (ред. 127-ЗСО      от 27.11.2018) </t>
  </si>
  <si>
    <t>уточненный бюджет           (ред. 131-ЗСО от 11.12.2019)  +  бюджетная роспись</t>
  </si>
  <si>
    <t>Сведения о предоставленных из бюджета Саратовской области межбюджетных трансфертах бюджетам муниципальных образований за 2019 год</t>
  </si>
  <si>
    <t xml:space="preserve">первоначаль-ный бюджет*  </t>
  </si>
  <si>
    <t>*  в соответствии с Законом Саратовской области «Об областном бюджете на 2019 год и на плановый период 2020 и 2021 годов» в редакции от 27.11.2018 года</t>
  </si>
  <si>
    <t>Сведения о предоставлении из бюджета Саратовской области межбюджетных трансфертов местным бюджетам за  2019 год</t>
  </si>
  <si>
    <t xml:space="preserve"> в целях
обеспечения сбалансированности бюджетов городских округов Шиханы и Михайловский</t>
  </si>
  <si>
    <t>*  в соответствии с Законом Саратовской области «Об областном бюджете на 2019 год и на плановый период 2020 и 2021 годов» в редакции от 27.12.2018 года</t>
  </si>
  <si>
    <t>2*  в соответствии с Законом Саратовской области «Об областном бюджете на 2019 год и на плановый период 2020 и 2021 годов» в редакции от 11.12.2019 года</t>
  </si>
  <si>
    <t>3*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</si>
  <si>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 3*</t>
  </si>
  <si>
    <t>Сведения о предоставлении из бюджета Саратовской области межбюджетных трансфертов местным бюджетам  за 2019 год</t>
  </si>
  <si>
    <t>Сведения о предоставлении из бюджета Саратовской области межбюджетных трансфертов местным бюджетам за 2019 год</t>
  </si>
  <si>
    <t xml:space="preserve">утвержденные бюджетные назначения 9*  </t>
  </si>
  <si>
    <t>утвержденные бюджетные назначения 8*</t>
  </si>
  <si>
    <t>утвержденные бюджетные назначения 2*</t>
  </si>
  <si>
    <t>утвержденные бюджетные назначения 12*</t>
  </si>
  <si>
    <t>11* в соответствии с распределением, утвержденным  постановлением Правительства Саратовской области от 10 сентября 2019 года № 650-П «О распределении на 2019 год и порядке предоставления из областного бюджета субсидии бюджетам поселений области на мероприятия по вводу в эксплуатацию стадиона «Юность» в г. Ершове Саратовской области и условиях ее расходования» (21 647,8 тыс. руб.)</t>
  </si>
  <si>
    <t>9* в соответствии с распределением, утвержденным распоряжением Правительства Саратовской области от 16 мая 2019 года № 97-Пр «О распределении на 2019 год субсидии из областного бюджета бюджетам городских округов, городских и сельских поселений области на реализацию проектов развития муниципальных образований области, основанных на местных инициативах» (79  987,2 тыс.руб.)</t>
  </si>
  <si>
    <t xml:space="preserve">7*  в соответствии с распределением, утвержденным распоряжением Правительства Саратовской области от 25 марта 2019 года № 57-Пр «О распределении на 2019 год субсидии бюджетам поселений области на развитие сети плоскостных спортивных сооружений в сельской местности» (3 909,8 тыс.руб.)
</t>
  </si>
  <si>
    <t xml:space="preserve">6*  в соответствии с распределением, утвержденным распоряжением Правительства Саратовской области от 25 марта 2019 года № 58-Пр «О распределении на 2019 год субсидии бюджетам муниципальных районов и поселений области на комплексное обустройство населенных пунктов, расположенных в сельской местности, объектами социальной, инженерной инфраструктуры и автомобильными дорогами» (с уточнениями от 19.08.2019 № 189-Пр) (24 205,5 тыс.руб.)
</t>
  </si>
  <si>
    <t xml:space="preserve">5*  в соответствии с распределением, утвержденным распоряжением Правительства Саратовской области от 22 марта 2019 года № 56-Пр «О распределении на 2019 год субсидии бюджетам городских округов и поселений области на поддержку муниципальных программ формирования современной городской среды» (813 071,4 тыс.руб.)
</t>
  </si>
  <si>
    <t>4*  в соответствии с распределением, утвержденным  постановлением Правительства Саратовской области от 20 марта 2019 года № 174-П «О распределении в 2019 году и порядке предоставления из областного бюджета субсидии бюджетам муниципальных районов области на реализацию мероприятий по ремонту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а также благоустройство прилегающих территорий и условиях ее расходования» (43 762,7 тыс. руб.)</t>
  </si>
  <si>
    <t>3*  в соответствии с распределением, утвержденным  распоряжением Правительства Саратовской области от 14 марта 2019 года № 50-Пр «О распределении субсидии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 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(1 007 240,8 тыс. руб. и 1 355 891,6 тыс. руб.)</t>
  </si>
  <si>
    <t>Субсидия  бюджетам муниципальных образований области на софинансирование расходных обязательств по реализации мероприятий муниципальных программ развития
малого и среднего предпринимательства монопрофильных муниципальных образований</t>
  </si>
  <si>
    <t>2.50.</t>
  </si>
  <si>
    <t>бюджетам муниципальных образований области на софинансирование расходных обязательств по реализации мероприятий муниципальных программ развития
малого и среднего предпринимательства монопрофильных муниципальных образований</t>
  </si>
  <si>
    <t>000 0412 583I555276 521</t>
  </si>
  <si>
    <t>на создание новых мест в общеобразовательных организациях</t>
  </si>
  <si>
    <t>Субсидии бюджетам муниципальных районов области на создание новых мест в общеобразовательных организациях</t>
  </si>
  <si>
    <t>бюджетам муниципальных районов области на капитальный ремонт, ремонт и содержание автомобильных дорог общего пользования местного значения за счет средств областного дорожного фонда</t>
  </si>
  <si>
    <t>Коленовское  муниципальное образование Екатериновского муниципального района</t>
  </si>
  <si>
    <t>Благодатное муниципальное образование Хвалынского муниципального района</t>
  </si>
  <si>
    <t>Борисоглебское муниципальное образование Федоровского муниципального района</t>
  </si>
  <si>
    <t xml:space="preserve">Вязовское муниципальное образование  Татищевского муниципального района </t>
  </si>
  <si>
    <t>Пушкинское  муниципальное образование Советского муниципального района</t>
  </si>
  <si>
    <t>Розовское  муниципальное образование Советского муниципального района</t>
  </si>
  <si>
    <t>Усть-Курдюмское  муниципальное образование Саратовского муниципального района</t>
  </si>
  <si>
    <t>Привольновское муниципальное образование Ровенского муниципального района</t>
  </si>
  <si>
    <t>Бутырское муниципальное образование Лысогорского муниципального района</t>
  </si>
  <si>
    <t>Раздольновское муниципальное образование Лысогорского муниципального района</t>
  </si>
  <si>
    <t>Елшанское муниципальное образование  Воскресенского муниципального района</t>
  </si>
  <si>
    <t>8* в соответствии с распределением, утвержденным распоряжением Правительства Саратовской области от 14 марта 2019 года № 48-Пр «О распределении на 2019 год субсидии бюджетам муниципальных районов, городских округов и поселений области на осуществление мероприятий в рамках национального проекта «Культура» и государственной программы Российской Федерации «Развитие культуры и туризма»  (с уточнениями от 29.03.2019 № 62-Пр) (4 766,4 тыс.руб.; 1 269,0 тыс.руб.;  2 500,0 тыс.руб.; 1 100,0 тыс.руб.; 47 678,8 тыс.руб.; 11 316,7 тыс.руб.; 55 805,3 тыс.руб.;  19 035,8 тыс.руб.)</t>
  </si>
  <si>
    <t>бюджетам городских округов области на достижение целевых показателей,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t>
  </si>
  <si>
    <t>бюджетам муниципальных
районов области на обеспечение прироста протяженности сети автомобильных дорог общего пользования местного значения, соответствующих нормативным требованиям, за счет средств областного дорожного фонда
строительства)</t>
  </si>
  <si>
    <t>000 1403 5270372810 521</t>
  </si>
  <si>
    <t>10* в соответствии с распределением, утвержденным распоряжением Правительства Саратовской области от 9 июля 2019 года № 155-Пр «О распределении на 2019 год субсидии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(с уточнениями от 31.10.2019 № 258-Пр, от 15.11.2019 № 268-ПР) (190 865,2 тыс.руб.)</t>
  </si>
  <si>
    <t>000 0501 5EAF367483 523</t>
  </si>
  <si>
    <t>2.51.</t>
  </si>
  <si>
    <t>000 1101 564P5U5671 522</t>
  </si>
  <si>
    <t>бюджетам поселений области на обеспечение устойчивого развития сельских территорий в части реализации мероприятий по развитию сети плоскостных спортивных сооружений в сельской местности</t>
  </si>
  <si>
    <t>12* в соответствии с распределением, утвержденным  постановлением Правительства Саратовской области от 1 августа 2017 года № 390-П «О распределении и порядке предоставления из областного бюджета субсидии бюджетам сельских поселений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и условиях ее расходования» (в ред. от 21.06.2019 № 427-П) (3 180,2 тыс. руб.)</t>
  </si>
  <si>
    <t>2.52.</t>
  </si>
  <si>
    <t>Субсидия бюджетам муниципальных районов и городских округов области на обеспечение условий для ввода в эксплуатацию образовательных организаций,
осуществляющих образовательную деятельность по образовательным программам дошкольного образования</t>
  </si>
  <si>
    <t>000 0701 5A1P2U1170 523</t>
  </si>
  <si>
    <t>утвержденные бюджетные назначения 13*</t>
  </si>
  <si>
    <t>бюджетам муниципальных районов и городских округов области на обеспечение условий для ввода в эксплуатацию образовательных организаций,
осуществляющих образовательную деятельность по образовательным программам дошкольного образования</t>
  </si>
  <si>
    <t>2.53.</t>
  </si>
  <si>
    <t>Субсидии бюджетам городских округов области на обеспечение условий для модернизации инфраструктуры общего образования</t>
  </si>
  <si>
    <t>000 0702 5A2E1U1160 523</t>
  </si>
  <si>
    <t>бюджетам городских округов области на обеспечение условий для модернизации инфраструктуры общего образования</t>
  </si>
  <si>
    <t>2.54.</t>
  </si>
  <si>
    <t>000 0602 5E8G6Д0130 251</t>
  </si>
  <si>
    <t>Субсидии бюджетам поселений области на разработку проектно-сметной документации
по строительству и (или) реконструкции (модернизации) канализационных очистных сооружений</t>
  </si>
  <si>
    <t>бюджетам поселений области на разработку проектно-сметной документации по строительству и (или) реконструкции (модернизации) канализационных очистных сооружений</t>
  </si>
  <si>
    <t>2.55.</t>
  </si>
  <si>
    <t>000 0503 66105R299F 523</t>
  </si>
  <si>
    <t>утвержденные бюджетные назначения 14*</t>
  </si>
  <si>
    <t>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t>
  </si>
  <si>
    <t>2.56.</t>
  </si>
  <si>
    <t>2.57.</t>
  </si>
  <si>
    <t>утвержденные бюджетные назначения 15*</t>
  </si>
  <si>
    <t>13* в соответствии с распределением, утвержденным  распоряжением Правительства Саратовской области от 3 октября 2019 года № 237-Пр «О распределении на 2019 год и на плановый период 2020 года субсидии бюджетам поселений области на реализацию мероприятий по строительству и реконструкции (модернизации) объектов питьевого водоснабжения»  (85 994,4 тыс. руб.)</t>
  </si>
  <si>
    <t xml:space="preserve">бюджетам поселений области на реализацию мероприятий по строительству и реконструкции (модернизации) объектов питьевого водоснабжения </t>
  </si>
  <si>
    <t>000 0502 5E8G552430 522</t>
  </si>
  <si>
    <t>15* в соответствии с распределением, утвержденным  распоряжением Правительства Саратовской области от 31 октября 2019 года № 260-Пр «О распределении на 2019 год субсидий 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  (2 598,8 тыс. руб.)</t>
  </si>
  <si>
    <t>16* в соответствии с распределением, утвержденным  постановлением Правительства Саратовской области от 23 декабря 2019 года № 903-П «О распределении на 2019 год и порядке предоставления из областного бюджета субсидии бюджетам поселений области на обеспечение устойчивого развития сельских территорий в части реализации мероприятий по развитию сети плоскостных спортивных сооружений в сельской местности и условиях ее расходования»  (1 679,9 тыс. руб.)</t>
  </si>
  <si>
    <t>17*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</si>
  <si>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 17*</t>
  </si>
  <si>
    <t>утвержденные бюджетные назначения 16*</t>
  </si>
  <si>
    <t>14*  в соответствии с распределением, утвержденным  распоряжением Правительства Саратовской области от 3 октября 2019 года № 238-Пр «О распределении на 2019 год и на плановый период 2020 года субсидии бюджетам поселений области на реализацию мероприятий по сокращению доли загрязненных сточных вод»  (33 277,3 тыс. руб.)</t>
  </si>
  <si>
    <t>000 0602 5E8G650130 522</t>
  </si>
  <si>
    <t>бюджетам поселений области на реализацию мероприятий по сокращению доли загрязненных сточных во</t>
  </si>
  <si>
    <t xml:space="preserve"> на создание в организациях дополнительного образования детей,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</si>
  <si>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 xml:space="preserve">утвержденные бюджетные назначения 9*   </t>
  </si>
  <si>
    <t>3* в соответствии с распределением, утвержденным распоряжением Правительства Саратовской области от 21 февраля 2019 года № 35-Пр «О распределении на 2019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 (299 900,0 тыс. руб.)</t>
  </si>
  <si>
    <t>5* в соответствии с распределением, утвержденным распоряжением Правительства Саратовской области от 26 апреля 2019 года № 84-Пр «О распределении на 2019 год иных межбюджетных трансфертов бюджетам муниципальных районов, городских округов и поселений области на осуществление мероприятий в рамках национального проекта «Культура» (79 360,0 тыс. руб.)</t>
  </si>
  <si>
    <t>7* в соответствии с распределением, утвержденным распоряжением Правительства Саратовской области от 20 сентября 2019 года № 228-Пр «О распределении на 2019 год иных межбюджетных трансфертов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(60 000,0 тыс. руб.)</t>
  </si>
  <si>
    <t>8* в соответствии с распределением, утвержденным распоряжением Правительства Саратовской области от 13 августа 2019 года № 181-Пр «О распределении на 2019 год иных межбюджетных трансфертов бюджетам муниципальных районов (городских округов) области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 (750 000,0 тыс. руб.)</t>
  </si>
  <si>
    <t>Александрово-Гайское муниципальное образованиеАлександрово-Гайского муниципального района</t>
  </si>
  <si>
    <t>Воскресенское муниципальное образование Воскресенского  муниципального района</t>
  </si>
  <si>
    <t>Муниципальное образование город Калининск Калининскогоо муниципального района</t>
  </si>
  <si>
    <t>Муниципальное образование город Новоузенск Новоузенского муниципального района</t>
  </si>
  <si>
    <t>Возрожденческое муниципальное образование Хвалынского  муниципального района</t>
  </si>
  <si>
    <t>000 0801 55A2271010 540</t>
  </si>
  <si>
    <t>000 0702 5A20172900 540</t>
  </si>
  <si>
    <t>000 0702 5A20172910 540</t>
  </si>
  <si>
    <t>бюджетам городских округов области на достижение целевых показателей, предусматривающих приведение в нормативное состояние,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t>
  </si>
  <si>
    <t>4* в соответствии с распределением, утвержденным распоряжением Правительства Саратовской области от 7 февраля 2019 года № 23-Пр «О выделении средств из резервного фонда Правительства Саратовской области»  (с уточнением от 16.12.2019 года № 309-Пр) (73047,4 тыс. руб.), распоряжением Правительства Саратовской области от 22 марта 2019 года № 55-Пр «О подготовке к безаварийному пропуску весеннего половодья в 2019 году» (26 186,0 тыс. руб), распоряжением Правительства Саратовской области от 3 апреля 2019 года № 66-Пр «О выделении средств из резервного фонда Правительства Саратовской области» (5 456,6 тыс. руб.), распоряжением Правительства Саратовской области от 25 апреля 2019 года № 81-Пр «О выделении средств из резервного фонда Правительства Саратовской области» (с уточнениями от 29.05.2019 года № 115-Пр, от 24.07.2019 года № 166-Пр, от 07.08.2019 года № 176-Пр, от 11.10.2019 № 245-Пр) (103 877,9 тыс. руб.), распоряжением Правительства Саратовской области от 29 апреля 2019 года № 85-Пр «О выделении средств из резервного фонда Правительства Саратовской области» (941,85 тыс. руб.)</t>
  </si>
  <si>
    <t>6* в соответствии с распределением, утвержденным распоряжением Правительства Саратовской области от 29 мая 2019 года № 112-Пр «О распределении на 2019 год иных межбюджетных трансфертов бюджетам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(с уточнениями от 05.08.2019 № 174-Пр, от 13.08.2019 № 182-Пр, от 20.09.2019 года № 230-Пр, 05.11.2019 № 262-Пр, 15.11.2019 № 287-Пр) (356 871,0 тыс. руб.)</t>
  </si>
  <si>
    <t>9* в соответствии с распределением, утвержденным распоряжением Правительства Саратовской области от 28 августа 2019 года № 199-Пр «О распределении на 2019 год иных межбюджетных трансфертов бюджетам муниципальных районов и городских округов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(в ред. от 20.09.2019 года № 231-Пр, 05.11.2019 № 264-Пр, 19.11.2019 № 290-Пр)  (198 285,9 тыс. руб.)</t>
  </si>
  <si>
    <t>000 0501 5EAF3U7484 540</t>
  </si>
  <si>
    <t>4.23.</t>
  </si>
  <si>
    <t>11*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</si>
  <si>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 11*</t>
  </si>
  <si>
    <t>10*  в соответствии с распределением, утвержденным распоряжением Правительства Саратовской области от 15 ноября 2019 года № 285-П «О распределении на 2019 год и плановый период 2020 года бюджетам городских округов области иных межбюджетных трансфертов на обеспечение мероприятий. связанных с оплатой дополнительных квадратных метров, при переселении граждан из аварийного жидищного фонда»  (19 635,4 тыс. руб.)</t>
  </si>
  <si>
    <t xml:space="preserve">утвержденные бюджетные назначения 10*   </t>
  </si>
  <si>
    <t>на обеспечение мероприятий, связанных с оплатой дополнительных квадратных метров, при переселении граждан из аварийного жилищного фонда</t>
  </si>
  <si>
    <t>2* в соответствии с Законом Саратовской области «Об областном бюджете на 2019 год и на плановый период 2020 и 2021 годов» в редакции от 11.12.2019 года и  бюджетной росписью (распределением, утвержденным правовым актом Правительства области)</t>
  </si>
  <si>
    <t xml:space="preserve">бюджетная роспись + уточненный бюджет 2*  </t>
  </si>
  <si>
    <t>Субсидии  на создание в организациях дополнительного образования детей,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</si>
  <si>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6*</t>
  </si>
  <si>
    <t>Субсидии на поддержку отрасли культуры на комплектование книжных фондов муниципальных общедоступных библиотек 6*</t>
  </si>
  <si>
    <t>Субсидии 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 6*</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</si>
  <si>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6*</t>
  </si>
  <si>
    <t>Субсидии на поддержку отрасли культуры на государственную поддержку лучших сельских учреждений культуры 6*</t>
  </si>
  <si>
    <t>Субсидии на поддержку отрасли культуры на государственную поддержку лучших работников сельских учреждений культуры 6*</t>
  </si>
  <si>
    <t>Субсидии на комплексное обустройство населенных пунктов, расположенных в сельской местности, объектами социальной, инженерной инфраструктуры и автомобильными дорогами 4*</t>
  </si>
  <si>
    <t>Субсидии на реализацию проектов развития муниципальных образований области, основанных на местных инициативах 7*</t>
  </si>
  <si>
    <t>Субсидии  на поддержку муниципальных программ формирования современной городской среды 3*</t>
  </si>
  <si>
    <t>Субсидии бюджетам поселений на  развитие сети плоскостных спортивных сооружений в сельской местности 5*</t>
  </si>
  <si>
    <t>Субсидии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 *</t>
  </si>
  <si>
    <t>Субсидии бюджетам муниципальных районов  области на реализацию мероприятий по ремонту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,а также благоустройство прилегающих территорий 2*</t>
  </si>
  <si>
    <t>Субсидии на поддержку отрасли культуры на создание и модернизацию учреждений культурно-досугового типа в сельской местности 6*</t>
  </si>
  <si>
    <t>Субсидии на поддержку отрасли культуры на создание многофункциональных мобильных культурных центров 6*</t>
  </si>
  <si>
    <t>Субсидия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15*</t>
  </si>
  <si>
    <t>Субсидия  бюджетам поселений области на мероприятия по вводу в эксплуатацию стадиона «Юность» в г. Ершове Саратовской области и условиях ее расходования 16*</t>
  </si>
  <si>
    <t>Субсидия бюджетам сельских поселений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17*</t>
  </si>
  <si>
    <t>Субсидия бюджетам поселений области на реализацию мероприятий по строительству и реконструкции (модернизации) объектов питьевого водоснабжения 18*</t>
  </si>
  <si>
    <t>Субсидия бюджетам поселений области на реализацию мероприятий по сокращению доли загрязненных сточных вод 19*</t>
  </si>
  <si>
    <t>Субсидия 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 20*</t>
  </si>
  <si>
    <t>Субсидия бюджетам поселений области на обеспечение устойчивого развития сельских территорий в части реализации мероприятий по развитию сети плоскостных спортивных сооружений в сельской местности 21*</t>
  </si>
  <si>
    <t>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 8*</t>
  </si>
  <si>
    <t>Иные межбюджетные трансферты за счет средств, выделяемых из резервного фонда Правительства Саратовской области 9*</t>
  </si>
  <si>
    <t xml:space="preserve">Иные межбюджетные трансферты бюджетам муниципальных районов, городских округов и поселений области на создание модельных муниципальных библиотек 10* </t>
  </si>
  <si>
    <t xml:space="preserve">Иные межбюджетные трансферты бюджетам муниципальных районов области на создание виртуальных концертных залов 10* </t>
  </si>
  <si>
    <t xml:space="preserve">Иные межбюджетные трансферты бюджетам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11* </t>
  </si>
  <si>
    <t>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12*</t>
  </si>
  <si>
    <t>Иные межбюджетные трансферты бюджетам муниципальных районов (городских округов) области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 13*</t>
  </si>
  <si>
    <t>Иные межбюджетные трансферты бюджетам муниципальных районов и городских округов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14*</t>
  </si>
  <si>
    <t>Иные межбюджетные трансферты на обеспечение мероприятий, связанных с оплатой дополнительных квадратных метров, при переселении граждан из аварийного жилищного фонда 22*</t>
  </si>
  <si>
    <t>*  в соответствии с распределением, утвержденным  распоряжением Правительства Саратовской области от 14 марта 2019 года № 50-Пр «О распределении субсидии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 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(1 007 240,8 тыс. руб. и 1 355 891,6 тыс. руб.)</t>
  </si>
  <si>
    <t>2*  в соответствии с распределением, утвержденным  постановлением Правительства Саратовской области от 20 марта 2019 года № 174-П «О распределении в 2019 году и порядке предоставления из областного бюджета субсидии бюджетам муниципальных районов области на реализацию мероприятий по ремонту домов системы социального обслуживания граждан муниципального специализированного жилищного фонда, предоставляемых для проживания отдельных категорий граждан, а также благоустройство прилегающих территорий и условиях ее расходования» (43 762,7 тыс. руб.)</t>
  </si>
  <si>
    <t>3*  в соответствии с распределением, утвержденным распоряжением Правительства Саратовской области от 22 марта 2019 года № 56-Пр «О распределении на 2019 год субсидии бюджетам городских округов и поселений области на поддержку муниципальных программ формирования современной городской среды» (813 071,4 тыс.руб.)</t>
  </si>
  <si>
    <t xml:space="preserve">4*  в соответствии с распределением, утвержденным распоряжением Правительства Саратовской области от 25 марта 2019 года № 58-Пр «О распределении на 2019 год субсидии бюджетам муниципальных районов и поселений области на комплексное обустройство населенных пунктов, расположенных в сельской местности, объектами социальной, инженерной инфраструктуры и автомобильными дорогами» (с уточнениями от 19.08.2019 № 189-Пр) (24 205,5 тыс.руб.)
</t>
  </si>
  <si>
    <t>5*  в соответствии с распределением, утвержденным распоряжением Правительства Саратовской области от 25 марта 2019 года № 57-Пр «О распределении на 2019 год субсидии бюджетам поселений области на развитие сети плоскостных спортивных сооружений в сельской местности» (3 909,8 тыс.руб.)</t>
  </si>
  <si>
    <t>6* в соответствии с распределением, утвержденным распоряжением Правительства Саратовской области от 14 марта 2019 года № 48-Пр «О распределении на 2019 год субсидии бюджетам муниципальных районов, городских округов и поселений области на осуществление мероприятий в рамках национального проекта «Культура» и государственной программы Российской Федерации «Развитие культуры и туризма»  (с уточнениями от 29.03.2019 № 62-Пр) (4 766,4 тыс.руб.; 1 269,0 тыс.руб.;  2 500,0 тыс.руб.; 1 100,0 тыс.руб.; 47 678,8 тыс.руб.; 11 316,7 тыс.руб.; 55 805,3 тыс.руб.;  19 035,8 тыс.руб.;)</t>
  </si>
  <si>
    <t>7* в соответствии с распределением, утвержденным распоряжением Правительства Саратовской области от 16 мая 2019 года № 97-Пр «О распределении на 2019 год субсидии из областного бюджета бюджетам городских округов, городских и сельских поселений области на реализацию проектов развития муниципальных образований области, основанных на местных инициативах» (79  987,2 тыс.руб.)</t>
  </si>
  <si>
    <t>8* в соответствии с распределением, утвержденным распоряжением Правительства Саратовской области от 21 февраля 2019 года № 35-Пр «О распределении на 2019 год иных межбюджетных трансфертов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 (299 900,0 тыс. руб.)</t>
  </si>
  <si>
    <t>9* в соответствии с распределением, утвержденным распоряжением Правительства Саратовской области от 7 февраля 2019 года № 23-Пр «О выделении средств из резервного фонда Правительства Саратовской области»  (с уточнением от 16.12.2019 года № 309-Пр) (73047,4 тыс. руб.), распоряжением Правительства Саратовской области от 22 марта 2019 года № 55-Пр «О подготовке к безаварийному пропуску весеннего половодья в 2019 году» (26 186,0 тыс. руб), распоряжением Правительства Саратовской области от 3 апреля 2019 года № 66-Пр «О выделении средств из резервного фонда Правительства Саратовской области» (5 456,6 тыс. руб.), распоряжением Правительства Саратовской области от 25 апреля 2019 года № 81-Пр «О выделении средств из резервного фонда Правительства Саратовской области» (с уточнениями от 29.05.2019 года № 115-Пр, от 24.07.2019 года № 166-Пр, от 07.08.2019 года № 176-Пр, от 11.10.2019 № 245-Пр) (103 877,9 тыс. руб.), распоряжением Правительства Саратовской области от 29 апреля 2019 года № 85-Пр «О выделении средств из резервного фонда Правительства Саратовской области» (941,85 тыс. руб.)</t>
  </si>
  <si>
    <t>10* в соответствии с распределением, утвержденным распоряжением Правительства Саратовской области от 26 апреля 2019 года № 84-Пр «О распределении на 2019 год иных межбюджетных трансфертов бюджетам муниципальных районов, городских округов и поселений области на осуществление мероприятий в рамках национального проекта «Культура» (79 360,0 тыс. руб.)</t>
  </si>
  <si>
    <t>11*в соответствии с распределением, утвержденным распоряжением Правительства Саратовской области от 29 мая 2019 года № 112-Пр «О распределении на 2019 год иных межбюджетных трансфертов бюджетам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(с уточнениями от 05.08.2019 № 174-Пр, от 13.08.2019 № 182-Пр, от 20.09.2019 года № 230-Пр, 05.11.2019 № 262-Пр, 15.11.2019 № 287-Пр) (356 871,0 тыс. руб.)</t>
  </si>
  <si>
    <t>12* в соответствии с распределением, утвержденным распоряжением Правительства Саратовской области от 20 сентября 2019 года № 228-Пр «О распределении на 2019 год иных межбюджетных трансфертов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 (60 000,0 тыс. руб.)</t>
  </si>
  <si>
    <t>13* в соответствии с распределением, утвержденным распоряжением Правительства Саратовской области от 13 августа 2019 года № 181-Пр «О распределении на 2019 год иных межбюджетных трансфертов бюджетам муниципальных районов (городских округов) области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 (750 000,0 тыс. руб.)</t>
  </si>
  <si>
    <t>14*  в соответствии с распределением, утвержденным распоряжением Правительства Саратовской области от 28 августа 2019 года № 199-Пр «О распределении на 2019 год иных межбюджетных трансфертов бюджетам муниципальных районов и городских округов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(в ред. от 20.09.2019 года № 231-Пр, 05.11.2019 № 264-Пр, 19.11.2019 № 290-Пр)  (198 285,9 тыс. руб.)</t>
  </si>
  <si>
    <t>15* в соответствии с распределением, утвержденным распоряжением Правительства Саратовской области от 9 июля 2019 года № 155-Пр «О распределении на 2019 год субсидии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(с уточнениями от 31.10.2019 № 258-Пр, от 15.11.2019 № 268-ПР) (190 865,2 тыс.руб.)</t>
  </si>
  <si>
    <t>16* в соответствии с распределением, утвержденным  постановлением Правительства Саратовской области от 10 сентября 2019 года № 650-П «О распределении на 2019 год и порядке предоставления из областного бюджета субсидии бюджетам поселений области на мероприятия по вводу в эксплуатацию стадиона «Юность» в г. Ершове Саратовской области и условиях ее расходования» (21 647,8 тыс. руб.)</t>
  </si>
  <si>
    <t>17* в соответствии с распределением, утвержденным  постановлением Правительства Саратовской области от 1 августа 2017 года № 390-П «О распределении и порядке предоставления из областного бюджета субсидии бюджетам сельских поселений области по грантовой поддержке местных инициатив граждан, проживающих в сельской местности, в рамках реализации муниципальных программ по устойчивому развитию сельских территорий и условиях ее расходования» (в ред. от 21.06.2019 № 427-П) (3 180,2 тыс. руб.)</t>
  </si>
  <si>
    <t>18* в соответствии с распределением, утвержденным  распоряжением Правительства Саратовской области от 3 октября 2019 года № 237-Пр «О распределении на 2019 год и на плановый период 2020 года субсидии бюджетам поселений области на реализацию мероприятий по строительству и реконструкции (модернизации) объектов питьевого водоснабжения»  (85 994,4 тыс. руб.)</t>
  </si>
  <si>
    <t>19*  в соответствии с распределением, утвержденным  распоряжением Правительства Саратовской области от 3 октября 2019 года № 238-Пр «О распределении на 2019 год и на плановый период 2020 года субсидии бюджетам поселений области на реализацию мероприятий по сокращению доли загрязненных сточных вод»  (33 277,3 тыс. руб.)</t>
  </si>
  <si>
    <t>20*  в соответствии с распределением, утвержденным  распоряжением Правительства Саратовской области от 31 октября 2019 года № 260-Пр «О распределении на 2019 год субсидий 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  (2 598,8 тыс. руб.)</t>
  </si>
  <si>
    <t>21* в соответствии с распределением, утвержденным  постановлением Правительства Саратовской области от 23 декабря 2019 года № 903-П «О распределении на 2019 год и порядке предоставления из областного бюджета субсидии бюджетам поселений области на обеспечение устойчивого развития сельских территорий в части реализации мероприятий по развитию сети плоскостных спортивных сооружений в сельской местности и условиях ее расходования»  (1 679,9 тыс. руб.)</t>
  </si>
  <si>
    <t>22* в соответствии с распределением, утвержденным распоряжением Правительства Саратовской области от 15 ноября 2019 года № 285-П «О распределении на 2019 год и плановый период 2020 года бюджетам городских округов области иных межбюджетных трансфертов на обеспечение мероприятий. связанных с оплатой дополнительных квадратных метров, при переселении граждан из аварийного жидищного фонда»  (19 635,4 тыс. руб.)</t>
  </si>
  <si>
    <t xml:space="preserve">Закон Саратовской области «Об областном бюджете на 2019 год и на плановый период 2020 и 2021 годов»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</si>
</sst>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39"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b/>
      <sz val="16"/>
      <name val="Times New Roman"/>
      <family val="1"/>
      <charset val="204"/>
    </font>
    <font>
      <sz val="10"/>
      <color indexed="9"/>
      <name val="Cambria"/>
      <family val="1"/>
      <charset val="204"/>
    </font>
    <font>
      <sz val="10"/>
      <name val="Cambria"/>
      <family val="1"/>
      <charset val="204"/>
    </font>
    <font>
      <b/>
      <sz val="12"/>
      <name val="Cambria"/>
      <family val="1"/>
      <charset val="204"/>
    </font>
    <font>
      <sz val="14"/>
      <name val="Times New Roman"/>
      <family val="1"/>
      <charset val="204"/>
    </font>
    <font>
      <b/>
      <sz val="12"/>
      <name val="Times New Roman"/>
      <family val="1"/>
      <charset val="204"/>
    </font>
    <font>
      <b/>
      <sz val="12"/>
      <color theme="0"/>
      <name val="Times New Roman"/>
      <family val="1"/>
      <charset val="204"/>
    </font>
    <font>
      <sz val="12"/>
      <name val="Times New Roman"/>
      <family val="1"/>
      <charset val="204"/>
    </font>
    <font>
      <sz val="12"/>
      <color rgb="FFFF0000"/>
      <name val="Times New Roman"/>
      <family val="1"/>
      <charset val="204"/>
    </font>
    <font>
      <b/>
      <sz val="12"/>
      <color rgb="FFFF0000"/>
      <name val="Times New Roman"/>
      <family val="1"/>
      <charset val="204"/>
    </font>
    <font>
      <sz val="11"/>
      <color theme="1"/>
      <name val="Arial"/>
      <family val="2"/>
      <charset val="204"/>
    </font>
    <font>
      <sz val="12"/>
      <name val="Cambria"/>
      <family val="1"/>
      <charset val="204"/>
    </font>
    <font>
      <sz val="10"/>
      <color rgb="FFFF0000"/>
      <name val="Cambria"/>
      <family val="1"/>
      <charset val="204"/>
    </font>
    <font>
      <sz val="11"/>
      <name val="Arial"/>
      <family val="2"/>
      <charset val="204"/>
    </font>
    <font>
      <sz val="11"/>
      <color rgb="FFFF0000"/>
      <name val="Arial"/>
      <family val="2"/>
      <charset val="204"/>
    </font>
    <font>
      <sz val="10"/>
      <name val="Times New Roman"/>
      <family val="1"/>
      <charset val="204"/>
    </font>
    <font>
      <sz val="11"/>
      <name val="Times New Roman"/>
      <family val="1"/>
      <charset val="204"/>
    </font>
    <font>
      <b/>
      <sz val="18"/>
      <name val="Times New Roman"/>
      <family val="1"/>
      <charset val="204"/>
    </font>
    <font>
      <sz val="14"/>
      <name val="Times New Roman"/>
      <family val="2"/>
      <charset val="204"/>
    </font>
    <font>
      <sz val="11"/>
      <color theme="1"/>
      <name val="Times New Roman"/>
      <family val="1"/>
      <charset val="204"/>
    </font>
    <font>
      <b/>
      <sz val="16"/>
      <color theme="1"/>
      <name val="Times New Roman"/>
      <family val="1"/>
      <charset val="204"/>
    </font>
    <font>
      <b/>
      <sz val="18"/>
      <color theme="1"/>
      <name val="Times New Roman"/>
      <family val="1"/>
      <charset val="204"/>
    </font>
    <font>
      <sz val="11"/>
      <name val="Times New Roman"/>
      <family val="2"/>
      <charset val="204"/>
    </font>
    <font>
      <b/>
      <sz val="11"/>
      <color rgb="FFFF0000"/>
      <name val="Arial"/>
      <family val="2"/>
      <charset val="204"/>
    </font>
    <font>
      <sz val="10"/>
      <name val="Arial Cyr"/>
      <charset val="204"/>
    </font>
    <font>
      <sz val="8"/>
      <name val="Arial Cyr"/>
      <charset val="204"/>
    </font>
    <font>
      <sz val="10"/>
      <name val="Arial"/>
      <charset val="204"/>
    </font>
    <font>
      <sz val="10"/>
      <name val="Times New Roman Cyr"/>
      <charset val="204"/>
    </font>
    <font>
      <b/>
      <sz val="11"/>
      <name val="Arial"/>
      <family val="2"/>
      <charset val="204"/>
    </font>
    <font>
      <sz val="16"/>
      <name val="Cambria"/>
      <family val="1"/>
      <charset val="204"/>
    </font>
  </fonts>
  <fills count="18">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CCECFF"/>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4DCF8"/>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481">
    <xf numFmtId="0" fontId="0" fillId="0" borderId="0"/>
    <xf numFmtId="0" fontId="8" fillId="0" borderId="0"/>
    <xf numFmtId="0" fontId="8" fillId="0" borderId="0"/>
    <xf numFmtId="0" fontId="19" fillId="0" borderId="0"/>
    <xf numFmtId="0"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19" fillId="0" borderId="0"/>
    <xf numFmtId="0" fontId="19"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0" fontId="6" fillId="0" borderId="0"/>
    <xf numFmtId="0" fontId="5" fillId="0" borderId="0"/>
    <xf numFmtId="0" fontId="4" fillId="0" borderId="0"/>
    <xf numFmtId="0" fontId="3" fillId="0" borderId="0"/>
    <xf numFmtId="0" fontId="2" fillId="0" borderId="0"/>
    <xf numFmtId="0" fontId="1" fillId="0" borderId="0"/>
  </cellStyleXfs>
  <cellXfs count="295">
    <xf numFmtId="0" fontId="0" fillId="0" borderId="0" xfId="0"/>
    <xf numFmtId="0" fontId="10" fillId="0" borderId="0" xfId="1" applyFont="1" applyFill="1"/>
    <xf numFmtId="0" fontId="11" fillId="0" borderId="0" xfId="1" applyFont="1" applyFill="1"/>
    <xf numFmtId="0" fontId="12" fillId="0" borderId="0" xfId="1" applyFont="1" applyFill="1" applyAlignment="1">
      <alignment horizontal="left"/>
    </xf>
    <xf numFmtId="164" fontId="13" fillId="0" borderId="0" xfId="1" applyNumberFormat="1" applyFont="1" applyFill="1" applyBorder="1" applyAlignment="1">
      <alignment horizontal="center"/>
    </xf>
    <xf numFmtId="0" fontId="11" fillId="0" borderId="0" xfId="1" applyFont="1" applyFill="1" applyAlignment="1">
      <alignment horizontal="center" vertical="center" wrapText="1"/>
    </xf>
    <xf numFmtId="0" fontId="14" fillId="0" borderId="1" xfId="1" applyFont="1" applyFill="1" applyBorder="1" applyAlignment="1">
      <alignment horizontal="center"/>
    </xf>
    <xf numFmtId="165" fontId="14" fillId="3" borderId="1" xfId="1" applyNumberFormat="1" applyFont="1" applyFill="1" applyBorder="1" applyAlignment="1" applyProtection="1">
      <alignment horizontal="center" vertical="center"/>
      <protection hidden="1"/>
    </xf>
    <xf numFmtId="165" fontId="14" fillId="3" borderId="1" xfId="1" applyNumberFormat="1" applyFont="1" applyFill="1" applyBorder="1" applyAlignment="1" applyProtection="1">
      <alignment horizontal="left" vertical="top" wrapText="1"/>
      <protection hidden="1"/>
    </xf>
    <xf numFmtId="165" fontId="16" fillId="3" borderId="1" xfId="1" applyNumberFormat="1" applyFont="1" applyFill="1" applyBorder="1" applyAlignment="1" applyProtection="1">
      <alignment horizontal="left" vertical="top" wrapText="1"/>
      <protection hidden="1"/>
    </xf>
    <xf numFmtId="166" fontId="14" fillId="3" borderId="1" xfId="1" applyNumberFormat="1" applyFont="1" applyFill="1" applyBorder="1" applyAlignment="1" applyProtection="1">
      <alignment horizontal="center" wrapText="1"/>
      <protection hidden="1"/>
    </xf>
    <xf numFmtId="166" fontId="16" fillId="0" borderId="0" xfId="1" applyNumberFormat="1" applyFont="1" applyFill="1" applyBorder="1" applyAlignment="1" applyProtection="1">
      <alignment horizontal="right" wrapText="1"/>
      <protection hidden="1"/>
    </xf>
    <xf numFmtId="165" fontId="16" fillId="0" borderId="1" xfId="1" applyNumberFormat="1" applyFont="1" applyFill="1" applyBorder="1" applyAlignment="1" applyProtection="1">
      <alignment horizontal="center" vertical="center"/>
      <protection hidden="1"/>
    </xf>
    <xf numFmtId="165" fontId="16" fillId="0" borderId="1" xfId="1" applyNumberFormat="1" applyFont="1" applyFill="1" applyBorder="1" applyAlignment="1" applyProtection="1">
      <alignment horizontal="left" vertical="center" wrapText="1"/>
      <protection hidden="1"/>
    </xf>
    <xf numFmtId="49" fontId="16" fillId="0" borderId="1" xfId="2" applyNumberFormat="1" applyFont="1" applyFill="1" applyBorder="1" applyAlignment="1" applyProtection="1">
      <alignment horizontal="center"/>
      <protection hidden="1"/>
    </xf>
    <xf numFmtId="166" fontId="16" fillId="0" borderId="1" xfId="1" applyNumberFormat="1" applyFont="1" applyFill="1" applyBorder="1" applyAlignment="1" applyProtection="1">
      <alignment horizontal="center" wrapText="1"/>
      <protection hidden="1"/>
    </xf>
    <xf numFmtId="166" fontId="11" fillId="0" borderId="0" xfId="1" applyNumberFormat="1" applyFont="1" applyFill="1"/>
    <xf numFmtId="49" fontId="16" fillId="0" borderId="1" xfId="2" applyNumberFormat="1" applyFont="1" applyFill="1" applyBorder="1" applyAlignment="1" applyProtection="1">
      <alignment horizontal="center" wrapText="1"/>
      <protection hidden="1"/>
    </xf>
    <xf numFmtId="0" fontId="11" fillId="0" borderId="0" xfId="1" applyFont="1" applyFill="1" applyBorder="1"/>
    <xf numFmtId="165" fontId="14" fillId="4" borderId="1" xfId="1" applyNumberFormat="1" applyFont="1" applyFill="1" applyBorder="1" applyAlignment="1" applyProtection="1">
      <alignment horizontal="center" vertical="center"/>
      <protection hidden="1"/>
    </xf>
    <xf numFmtId="165" fontId="14" fillId="4" borderId="1" xfId="1" applyNumberFormat="1" applyFont="1" applyFill="1" applyBorder="1" applyAlignment="1" applyProtection="1">
      <alignment horizontal="left" vertical="top" wrapText="1"/>
      <protection hidden="1"/>
    </xf>
    <xf numFmtId="166" fontId="11" fillId="0" borderId="0" xfId="1" applyNumberFormat="1" applyFont="1" applyFill="1" applyBorder="1"/>
    <xf numFmtId="167" fontId="11" fillId="0" borderId="0" xfId="1" applyNumberFormat="1" applyFont="1" applyFill="1" applyBorder="1"/>
    <xf numFmtId="165" fontId="16" fillId="5" borderId="1" xfId="1" applyNumberFormat="1" applyFont="1" applyFill="1" applyBorder="1" applyAlignment="1" applyProtection="1">
      <alignment horizontal="left" vertical="center" wrapText="1"/>
      <protection hidden="1"/>
    </xf>
    <xf numFmtId="165" fontId="14" fillId="6" borderId="1" xfId="1" applyNumberFormat="1" applyFont="1" applyFill="1" applyBorder="1" applyAlignment="1" applyProtection="1">
      <alignment horizontal="center" vertical="center"/>
      <protection hidden="1"/>
    </xf>
    <xf numFmtId="165" fontId="14" fillId="6" borderId="1" xfId="1" applyNumberFormat="1" applyFont="1" applyFill="1" applyBorder="1" applyAlignment="1" applyProtection="1">
      <alignment horizontal="left" vertical="top" wrapText="1"/>
      <protection hidden="1"/>
    </xf>
    <xf numFmtId="0" fontId="16" fillId="5" borderId="1" xfId="0" applyFont="1" applyFill="1" applyBorder="1" applyAlignment="1">
      <alignment horizontal="justify" vertical="center" wrapText="1"/>
    </xf>
    <xf numFmtId="166" fontId="16" fillId="5" borderId="0" xfId="1" applyNumberFormat="1" applyFont="1" applyFill="1" applyBorder="1" applyAlignment="1" applyProtection="1">
      <alignment horizontal="right" wrapText="1"/>
      <protection hidden="1"/>
    </xf>
    <xf numFmtId="165" fontId="14" fillId="7" borderId="1" xfId="1" applyNumberFormat="1" applyFont="1" applyFill="1" applyBorder="1" applyAlignment="1" applyProtection="1">
      <alignment horizontal="center" vertical="center"/>
      <protection hidden="1"/>
    </xf>
    <xf numFmtId="49" fontId="16" fillId="5" borderId="1" xfId="2" applyNumberFormat="1" applyFont="1" applyFill="1" applyBorder="1" applyAlignment="1" applyProtection="1">
      <alignment horizontal="center" wrapText="1"/>
      <protection hidden="1"/>
    </xf>
    <xf numFmtId="49" fontId="16" fillId="5" borderId="1" xfId="2" applyNumberFormat="1" applyFont="1" applyFill="1" applyBorder="1" applyAlignment="1" applyProtection="1">
      <alignment horizontal="center"/>
      <protection hidden="1"/>
    </xf>
    <xf numFmtId="0" fontId="14" fillId="5" borderId="1" xfId="0" applyFont="1" applyFill="1" applyBorder="1"/>
    <xf numFmtId="165" fontId="16" fillId="0" borderId="0" xfId="1" applyNumberFormat="1" applyFont="1" applyFill="1" applyBorder="1" applyAlignment="1" applyProtection="1">
      <alignment horizontal="left" vertical="top" wrapText="1"/>
      <protection hidden="1"/>
    </xf>
    <xf numFmtId="0" fontId="20" fillId="0" borderId="0" xfId="1" applyFont="1" applyFill="1" applyBorder="1"/>
    <xf numFmtId="166" fontId="21" fillId="0" borderId="0" xfId="1" applyNumberFormat="1" applyFont="1" applyFill="1" applyBorder="1"/>
    <xf numFmtId="0" fontId="21" fillId="0" borderId="0" xfId="1" applyFont="1" applyFill="1" applyBorder="1"/>
    <xf numFmtId="0" fontId="21" fillId="0" borderId="0" xfId="1" applyFont="1" applyFill="1"/>
    <xf numFmtId="166" fontId="21" fillId="0" borderId="0" xfId="1" applyNumberFormat="1" applyFont="1" applyFill="1"/>
    <xf numFmtId="0" fontId="20" fillId="0" borderId="0" xfId="1" applyFont="1" applyFill="1"/>
    <xf numFmtId="0" fontId="22" fillId="0" borderId="0" xfId="0" applyFont="1"/>
    <xf numFmtId="0" fontId="14" fillId="8"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4" fillId="4"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9" borderId="1" xfId="0" applyFont="1" applyFill="1" applyBorder="1" applyAlignment="1">
      <alignment wrapText="1"/>
    </xf>
    <xf numFmtId="166" fontId="14" fillId="9" borderId="1" xfId="0" applyNumberFormat="1" applyFont="1" applyFill="1" applyBorder="1"/>
    <xf numFmtId="0" fontId="23" fillId="0" borderId="0" xfId="0" applyFont="1"/>
    <xf numFmtId="0" fontId="16" fillId="0" borderId="1" xfId="0" applyFont="1" applyBorder="1" applyAlignment="1">
      <alignment wrapText="1"/>
    </xf>
    <xf numFmtId="166" fontId="16" fillId="5" borderId="1" xfId="0" applyNumberFormat="1" applyFont="1" applyFill="1" applyBorder="1"/>
    <xf numFmtId="166" fontId="16" fillId="0" borderId="1" xfId="0" applyNumberFormat="1" applyFont="1" applyBorder="1"/>
    <xf numFmtId="166" fontId="14" fillId="10" borderId="1" xfId="0" applyNumberFormat="1" applyFont="1" applyFill="1" applyBorder="1"/>
    <xf numFmtId="166" fontId="23" fillId="0" borderId="0" xfId="0" applyNumberFormat="1" applyFont="1"/>
    <xf numFmtId="0" fontId="24" fillId="0" borderId="1" xfId="0" applyFont="1" applyBorder="1" applyAlignment="1">
      <alignment vertical="center" wrapText="1"/>
    </xf>
    <xf numFmtId="166" fontId="16" fillId="5" borderId="1" xfId="0" applyNumberFormat="1" applyFont="1" applyFill="1" applyBorder="1" applyAlignment="1">
      <alignment wrapText="1"/>
    </xf>
    <xf numFmtId="167" fontId="16" fillId="5" borderId="1" xfId="0" applyNumberFormat="1" applyFont="1" applyFill="1" applyBorder="1"/>
    <xf numFmtId="166" fontId="16" fillId="5" borderId="1" xfId="3" applyNumberFormat="1" applyFont="1" applyFill="1" applyBorder="1"/>
    <xf numFmtId="0" fontId="23" fillId="5" borderId="0" xfId="0" applyFont="1" applyFill="1"/>
    <xf numFmtId="166" fontId="23" fillId="5" borderId="0" xfId="0" applyNumberFormat="1" applyFont="1" applyFill="1"/>
    <xf numFmtId="0" fontId="25" fillId="0" borderId="1" xfId="0" applyFont="1" applyFill="1" applyBorder="1" applyAlignment="1">
      <alignment wrapText="1"/>
    </xf>
    <xf numFmtId="0" fontId="24" fillId="0" borderId="1" xfId="0" applyFont="1" applyFill="1" applyBorder="1" applyAlignment="1">
      <alignment vertical="center" wrapText="1"/>
    </xf>
    <xf numFmtId="0" fontId="23" fillId="5" borderId="0" xfId="0" applyFont="1" applyFill="1" applyBorder="1"/>
    <xf numFmtId="166" fontId="18" fillId="11" borderId="0" xfId="0" applyNumberFormat="1" applyFont="1" applyFill="1" applyBorder="1"/>
    <xf numFmtId="0" fontId="23" fillId="0" borderId="0" xfId="0" applyFont="1" applyBorder="1"/>
    <xf numFmtId="0" fontId="14" fillId="8" borderId="1" xfId="0" applyFont="1" applyFill="1" applyBorder="1" applyAlignment="1">
      <alignment wrapText="1"/>
    </xf>
    <xf numFmtId="166" fontId="14" fillId="8" borderId="1" xfId="0" applyNumberFormat="1" applyFont="1" applyFill="1" applyBorder="1"/>
    <xf numFmtId="167" fontId="14" fillId="8" borderId="1" xfId="0" applyNumberFormat="1" applyFont="1" applyFill="1" applyBorder="1"/>
    <xf numFmtId="4" fontId="23" fillId="0" borderId="0" xfId="0" applyNumberFormat="1" applyFont="1" applyBorder="1"/>
    <xf numFmtId="0" fontId="0" fillId="0" borderId="0" xfId="0" applyBorder="1"/>
    <xf numFmtId="0" fontId="16" fillId="0" borderId="0" xfId="0" applyFont="1" applyAlignment="1">
      <alignment wrapText="1"/>
    </xf>
    <xf numFmtId="166" fontId="22" fillId="0" borderId="0" xfId="0" applyNumberFormat="1" applyFont="1"/>
    <xf numFmtId="0" fontId="16" fillId="0" borderId="0" xfId="0" applyFont="1"/>
    <xf numFmtId="0" fontId="14" fillId="3"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4" fillId="12" borderId="1" xfId="0" applyFont="1" applyFill="1" applyBorder="1" applyAlignment="1">
      <alignment vertical="center" wrapText="1"/>
    </xf>
    <xf numFmtId="166" fontId="14" fillId="12" borderId="1" xfId="0" applyNumberFormat="1" applyFont="1" applyFill="1" applyBorder="1" applyAlignment="1">
      <alignment vertical="center"/>
    </xf>
    <xf numFmtId="167" fontId="14" fillId="12" borderId="1" xfId="0" applyNumberFormat="1" applyFont="1" applyFill="1" applyBorder="1" applyAlignment="1">
      <alignment vertical="center"/>
    </xf>
    <xf numFmtId="0" fontId="16" fillId="12" borderId="1" xfId="0" applyFont="1" applyFill="1" applyBorder="1" applyAlignment="1">
      <alignment vertical="center"/>
    </xf>
    <xf numFmtId="0" fontId="23" fillId="0" borderId="0" xfId="0" applyFont="1" applyAlignment="1">
      <alignment vertical="center"/>
    </xf>
    <xf numFmtId="166" fontId="16" fillId="5" borderId="1" xfId="0" applyNumberFormat="1" applyFont="1" applyFill="1" applyBorder="1" applyAlignment="1">
      <alignment vertical="center"/>
    </xf>
    <xf numFmtId="166" fontId="14" fillId="12" borderId="1" xfId="0" applyNumberFormat="1" applyFont="1" applyFill="1" applyBorder="1"/>
    <xf numFmtId="166" fontId="16" fillId="12" borderId="1" xfId="0" applyNumberFormat="1" applyFont="1" applyFill="1" applyBorder="1"/>
    <xf numFmtId="0" fontId="18" fillId="5" borderId="0" xfId="0" applyFont="1" applyFill="1" applyBorder="1" applyAlignment="1">
      <alignment vertical="center" wrapText="1"/>
    </xf>
    <xf numFmtId="166" fontId="14" fillId="5" borderId="0" xfId="0" applyNumberFormat="1" applyFont="1" applyFill="1" applyBorder="1"/>
    <xf numFmtId="167" fontId="14" fillId="5" borderId="0" xfId="0" applyNumberFormat="1" applyFont="1" applyFill="1" applyBorder="1"/>
    <xf numFmtId="166" fontId="16" fillId="0" borderId="0" xfId="0" applyNumberFormat="1" applyFont="1" applyBorder="1"/>
    <xf numFmtId="166" fontId="22" fillId="0" borderId="0" xfId="0" applyNumberFormat="1" applyFont="1" applyBorder="1"/>
    <xf numFmtId="0" fontId="22" fillId="0" borderId="0" xfId="0" applyFont="1" applyBorder="1"/>
    <xf numFmtId="0" fontId="26" fillId="0" borderId="0" xfId="0" applyFont="1" applyAlignment="1">
      <alignment vertical="center"/>
    </xf>
    <xf numFmtId="0" fontId="9" fillId="0" borderId="0" xfId="0" applyFont="1" applyAlignment="1">
      <alignment vertical="center"/>
    </xf>
    <xf numFmtId="0" fontId="9" fillId="0" borderId="0" xfId="0" applyFont="1" applyAlignment="1">
      <alignment vertical="center" wrapText="1"/>
    </xf>
    <xf numFmtId="0" fontId="26" fillId="0" borderId="0" xfId="0" applyFont="1" applyAlignment="1"/>
    <xf numFmtId="0" fontId="14"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4" fillId="13" borderId="1" xfId="0" applyFont="1" applyFill="1" applyBorder="1" applyAlignment="1">
      <alignment vertical="center" wrapText="1"/>
    </xf>
    <xf numFmtId="166" fontId="14" fillId="13" borderId="1" xfId="0" applyNumberFormat="1" applyFont="1" applyFill="1" applyBorder="1"/>
    <xf numFmtId="0" fontId="16" fillId="0" borderId="1" xfId="0" applyFont="1" applyBorder="1"/>
    <xf numFmtId="0" fontId="22" fillId="0" borderId="1" xfId="0" applyFont="1" applyBorder="1"/>
    <xf numFmtId="0" fontId="16" fillId="5" borderId="1" xfId="0" applyFont="1" applyFill="1" applyBorder="1" applyAlignment="1">
      <alignment wrapText="1"/>
    </xf>
    <xf numFmtId="0" fontId="22" fillId="5" borderId="1" xfId="0" applyFont="1" applyFill="1" applyBorder="1"/>
    <xf numFmtId="0" fontId="16" fillId="5" borderId="1" xfId="0" applyFont="1" applyFill="1" applyBorder="1"/>
    <xf numFmtId="0" fontId="22" fillId="5" borderId="0" xfId="0" applyFont="1" applyFill="1"/>
    <xf numFmtId="166" fontId="14" fillId="14" borderId="1" xfId="0" applyNumberFormat="1" applyFont="1" applyFill="1" applyBorder="1"/>
    <xf numFmtId="166" fontId="16" fillId="13" borderId="1" xfId="0" applyNumberFormat="1" applyFont="1" applyFill="1" applyBorder="1"/>
    <xf numFmtId="0" fontId="27" fillId="0" borderId="0" xfId="0" applyFont="1" applyAlignment="1"/>
    <xf numFmtId="0" fontId="22" fillId="0" borderId="0" xfId="0" applyFont="1" applyAlignment="1">
      <alignment horizontal="right"/>
    </xf>
    <xf numFmtId="0" fontId="14" fillId="6"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4" fillId="15" borderId="1" xfId="0" applyFont="1" applyFill="1" applyBorder="1" applyAlignment="1">
      <alignment wrapText="1"/>
    </xf>
    <xf numFmtId="166" fontId="14" fillId="15" borderId="1" xfId="0" applyNumberFormat="1" applyFont="1" applyFill="1" applyBorder="1"/>
    <xf numFmtId="0" fontId="14" fillId="15" borderId="13" xfId="0" applyFont="1" applyFill="1" applyBorder="1" applyAlignment="1">
      <alignment wrapText="1"/>
    </xf>
    <xf numFmtId="166" fontId="16" fillId="15" borderId="1" xfId="0" applyNumberFormat="1" applyFont="1" applyFill="1" applyBorder="1"/>
    <xf numFmtId="0" fontId="14" fillId="15" borderId="1" xfId="0" applyFont="1" applyFill="1" applyBorder="1" applyAlignment="1">
      <alignment vertical="center" wrapText="1"/>
    </xf>
    <xf numFmtId="166" fontId="22" fillId="15" borderId="1" xfId="0" applyNumberFormat="1" applyFont="1" applyFill="1" applyBorder="1"/>
    <xf numFmtId="166" fontId="16" fillId="5" borderId="0" xfId="0" applyNumberFormat="1" applyFont="1" applyFill="1" applyBorder="1"/>
    <xf numFmtId="166" fontId="16" fillId="0" borderId="0" xfId="0" applyNumberFormat="1" applyFont="1"/>
    <xf numFmtId="0" fontId="31" fillId="0" borderId="0" xfId="0" applyFont="1" applyBorder="1" applyAlignment="1">
      <alignment horizontal="right"/>
    </xf>
    <xf numFmtId="0" fontId="14" fillId="7" borderId="1" xfId="0" applyFont="1" applyFill="1" applyBorder="1" applyAlignment="1">
      <alignment horizontal="center" vertical="center" wrapText="1"/>
    </xf>
    <xf numFmtId="0" fontId="14" fillId="16" borderId="1" xfId="0" applyFont="1" applyFill="1" applyBorder="1" applyAlignment="1">
      <alignment vertical="center" wrapText="1"/>
    </xf>
    <xf numFmtId="166" fontId="14" fillId="16" borderId="1" xfId="0" applyNumberFormat="1" applyFont="1" applyFill="1" applyBorder="1"/>
    <xf numFmtId="166" fontId="14" fillId="0" borderId="1" xfId="0" applyNumberFormat="1" applyFont="1" applyBorder="1"/>
    <xf numFmtId="0" fontId="32" fillId="0" borderId="0" xfId="0" applyFont="1"/>
    <xf numFmtId="166" fontId="16" fillId="0" borderId="1" xfId="0" applyNumberFormat="1" applyFont="1" applyFill="1" applyBorder="1"/>
    <xf numFmtId="166" fontId="14" fillId="0" borderId="1" xfId="0" applyNumberFormat="1" applyFont="1" applyFill="1" applyBorder="1"/>
    <xf numFmtId="0" fontId="32" fillId="5" borderId="0" xfId="0" applyFont="1" applyFill="1"/>
    <xf numFmtId="166" fontId="16" fillId="0" borderId="10" xfId="0" applyNumberFormat="1" applyFont="1" applyFill="1" applyBorder="1"/>
    <xf numFmtId="0" fontId="22" fillId="0" borderId="1" xfId="0" applyFont="1" applyFill="1" applyBorder="1"/>
    <xf numFmtId="166" fontId="16" fillId="16" borderId="1" xfId="0" applyNumberFormat="1" applyFont="1" applyFill="1" applyBorder="1"/>
    <xf numFmtId="166" fontId="14" fillId="16" borderId="1" xfId="0" applyNumberFormat="1" applyFont="1" applyFill="1" applyBorder="1" applyAlignment="1">
      <alignment wrapText="1"/>
    </xf>
    <xf numFmtId="0" fontId="14" fillId="5" borderId="0" xfId="0" applyFont="1" applyFill="1" applyBorder="1" applyAlignment="1">
      <alignment wrapText="1"/>
    </xf>
    <xf numFmtId="0" fontId="16" fillId="0" borderId="0" xfId="0" applyFont="1" applyAlignment="1">
      <alignment horizontal="left"/>
    </xf>
    <xf numFmtId="0" fontId="16" fillId="0" borderId="0" xfId="0" applyFont="1" applyAlignment="1"/>
    <xf numFmtId="0" fontId="22" fillId="0" borderId="0" xfId="0" applyFont="1" applyBorder="1" applyAlignment="1">
      <alignment horizontal="right"/>
    </xf>
    <xf numFmtId="0" fontId="14" fillId="3" borderId="1" xfId="0" applyFont="1" applyFill="1" applyBorder="1" applyAlignment="1">
      <alignment horizontal="center" vertical="center" wrapText="1"/>
    </xf>
    <xf numFmtId="0" fontId="27" fillId="0" borderId="0" xfId="0" applyFont="1" applyAlignment="1">
      <alignment horizontal="center" vertical="top"/>
    </xf>
    <xf numFmtId="0" fontId="16" fillId="3" borderId="1" xfId="0" applyFont="1" applyFill="1" applyBorder="1" applyAlignment="1">
      <alignment horizontal="center" vertical="center" wrapText="1"/>
    </xf>
    <xf numFmtId="166" fontId="14" fillId="3" borderId="1" xfId="1" applyNumberFormat="1" applyFont="1" applyFill="1" applyBorder="1" applyAlignment="1">
      <alignment horizontal="center"/>
    </xf>
    <xf numFmtId="0" fontId="14" fillId="5" borderId="0" xfId="0" applyFont="1" applyFill="1" applyBorder="1" applyAlignment="1">
      <alignment vertical="center" wrapText="1"/>
    </xf>
    <xf numFmtId="166" fontId="16" fillId="5" borderId="1" xfId="1" applyNumberFormat="1" applyFont="1" applyFill="1" applyBorder="1" applyAlignment="1" applyProtection="1">
      <alignment horizontal="center" wrapText="1"/>
      <protection hidden="1"/>
    </xf>
    <xf numFmtId="0" fontId="16" fillId="0" borderId="0" xfId="1" applyFont="1" applyFill="1" applyBorder="1" applyAlignment="1">
      <alignment horizontal="left" vertical="top" wrapText="1"/>
    </xf>
    <xf numFmtId="0" fontId="16" fillId="0" borderId="0" xfId="0" applyFont="1" applyAlignment="1">
      <alignment horizontal="left" wrapText="1"/>
    </xf>
    <xf numFmtId="0" fontId="22" fillId="0" borderId="0" xfId="0" applyFont="1" applyBorder="1" applyAlignment="1">
      <alignment horizontal="right"/>
    </xf>
    <xf numFmtId="0" fontId="27" fillId="0" borderId="0" xfId="0" applyFont="1" applyAlignment="1">
      <alignment horizontal="center" vertical="top"/>
    </xf>
    <xf numFmtId="0" fontId="16" fillId="0" borderId="0" xfId="1" applyFont="1" applyFill="1" applyBorder="1" applyAlignment="1">
      <alignment horizontal="left" vertical="top" wrapText="1"/>
    </xf>
    <xf numFmtId="0" fontId="9" fillId="0" borderId="0" xfId="0" applyFont="1" applyAlignment="1">
      <alignment horizontal="center" vertical="center" wrapText="1"/>
    </xf>
    <xf numFmtId="0" fontId="22" fillId="0" borderId="0" xfId="0" applyFont="1" applyBorder="1" applyAlignment="1">
      <alignment horizontal="right"/>
    </xf>
    <xf numFmtId="0" fontId="27" fillId="0" borderId="0" xfId="0" applyFont="1" applyAlignment="1">
      <alignment horizontal="center" vertical="top"/>
    </xf>
    <xf numFmtId="166" fontId="14" fillId="4" borderId="1" xfId="1" applyNumberFormat="1" applyFont="1" applyFill="1" applyBorder="1" applyAlignment="1" applyProtection="1">
      <alignment horizontal="center" wrapText="1"/>
      <protection hidden="1"/>
    </xf>
    <xf numFmtId="166" fontId="14" fillId="5" borderId="1" xfId="0" applyNumberFormat="1" applyFont="1" applyFill="1" applyBorder="1"/>
    <xf numFmtId="166" fontId="8" fillId="0" borderId="0" xfId="304" applyNumberFormat="1" applyFont="1"/>
    <xf numFmtId="0" fontId="14" fillId="4" borderId="1" xfId="0" applyFont="1" applyFill="1" applyBorder="1" applyAlignment="1">
      <alignment horizontal="center" vertical="center" wrapText="1"/>
    </xf>
    <xf numFmtId="166" fontId="16" fillId="17" borderId="0" xfId="1" applyNumberFormat="1" applyFont="1" applyFill="1" applyBorder="1" applyAlignment="1" applyProtection="1">
      <alignment horizontal="right" wrapText="1"/>
      <protection hidden="1"/>
    </xf>
    <xf numFmtId="0" fontId="26" fillId="5" borderId="0" xfId="0" applyFont="1" applyFill="1" applyAlignment="1">
      <alignment vertical="center"/>
    </xf>
    <xf numFmtId="0" fontId="26" fillId="5" borderId="0" xfId="0" applyFont="1" applyFill="1" applyAlignment="1"/>
    <xf numFmtId="166" fontId="16" fillId="0" borderId="1" xfId="0" applyNumberFormat="1" applyFont="1" applyBorder="1" applyAlignment="1">
      <alignment wrapText="1"/>
    </xf>
    <xf numFmtId="164" fontId="22" fillId="0" borderId="0" xfId="0" applyNumberFormat="1" applyFont="1"/>
    <xf numFmtId="0" fontId="27" fillId="0" borderId="0" xfId="0" applyFont="1" applyAlignment="1">
      <alignment vertical="top"/>
    </xf>
    <xf numFmtId="0" fontId="9" fillId="0" borderId="0" xfId="0" applyFont="1" applyAlignment="1">
      <alignment horizontal="center" vertical="center"/>
    </xf>
    <xf numFmtId="0" fontId="14" fillId="6" borderId="1" xfId="0" applyFont="1" applyFill="1" applyBorder="1" applyAlignment="1">
      <alignment horizontal="center" vertical="center" wrapText="1"/>
    </xf>
    <xf numFmtId="0" fontId="26" fillId="0" borderId="0" xfId="0" applyFont="1" applyAlignment="1">
      <alignment horizontal="center"/>
    </xf>
    <xf numFmtId="0" fontId="22" fillId="0" borderId="0" xfId="0" applyFont="1" applyBorder="1" applyAlignment="1">
      <alignment horizontal="right"/>
    </xf>
    <xf numFmtId="0" fontId="22" fillId="0" borderId="0" xfId="0" applyFont="1" applyAlignment="1">
      <alignment horizontal="center"/>
    </xf>
    <xf numFmtId="0" fontId="27" fillId="0" borderId="0" xfId="0" applyFont="1" applyAlignment="1">
      <alignment horizontal="center"/>
    </xf>
    <xf numFmtId="0" fontId="16" fillId="7" borderId="1" xfId="0" applyFont="1" applyFill="1" applyBorder="1" applyAlignment="1">
      <alignment horizontal="center" vertical="center" wrapText="1"/>
    </xf>
    <xf numFmtId="0" fontId="31" fillId="0" borderId="0" xfId="0" applyFont="1" applyBorder="1" applyAlignment="1">
      <alignment horizontal="right"/>
    </xf>
    <xf numFmtId="0" fontId="17" fillId="0" borderId="0" xfId="0" applyFont="1" applyAlignment="1">
      <alignment horizontal="left" vertical="top" wrapText="1"/>
    </xf>
    <xf numFmtId="0" fontId="31" fillId="0" borderId="0" xfId="0" applyFont="1" applyBorder="1" applyAlignment="1">
      <alignment horizontal="right"/>
    </xf>
    <xf numFmtId="166" fontId="14" fillId="6" borderId="1" xfId="1" applyNumberFormat="1" applyFont="1" applyFill="1" applyBorder="1" applyAlignment="1" applyProtection="1">
      <alignment horizontal="center" wrapText="1"/>
      <protection hidden="1"/>
    </xf>
    <xf numFmtId="166" fontId="14" fillId="6" borderId="1" xfId="1" applyNumberFormat="1" applyFont="1" applyFill="1" applyBorder="1" applyAlignment="1">
      <alignment horizontal="center"/>
    </xf>
    <xf numFmtId="166" fontId="16" fillId="5" borderId="1" xfId="1" applyNumberFormat="1" applyFont="1" applyFill="1" applyBorder="1" applyAlignment="1">
      <alignment horizontal="center"/>
    </xf>
    <xf numFmtId="166" fontId="14" fillId="7" borderId="1" xfId="1" applyNumberFormat="1" applyFont="1" applyFill="1" applyBorder="1" applyAlignment="1" applyProtection="1">
      <alignment horizontal="center" wrapText="1"/>
      <protection hidden="1"/>
    </xf>
    <xf numFmtId="49" fontId="16" fillId="5" borderId="0" xfId="2" applyNumberFormat="1" applyFont="1" applyFill="1" applyBorder="1" applyAlignment="1" applyProtection="1">
      <alignment horizontal="center" wrapText="1"/>
      <protection hidden="1"/>
    </xf>
    <xf numFmtId="0" fontId="16" fillId="0" borderId="0" xfId="1" applyFont="1" applyFill="1" applyBorder="1" applyAlignment="1">
      <alignment vertical="top" wrapText="1"/>
    </xf>
    <xf numFmtId="0" fontId="17" fillId="0" borderId="0" xfId="0" applyFont="1" applyAlignment="1">
      <alignment vertical="top" wrapText="1"/>
    </xf>
    <xf numFmtId="0" fontId="16" fillId="0" borderId="0" xfId="0" applyFont="1" applyAlignment="1">
      <alignment vertical="top" wrapText="1"/>
    </xf>
    <xf numFmtId="0" fontId="25" fillId="0" borderId="0" xfId="0" applyFont="1" applyAlignment="1">
      <alignment horizontal="center"/>
    </xf>
    <xf numFmtId="0" fontId="14" fillId="2" borderId="1" xfId="1"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37" fillId="5" borderId="1" xfId="0" applyFont="1" applyFill="1" applyBorder="1"/>
    <xf numFmtId="166" fontId="14" fillId="5" borderId="1" xfId="1" applyNumberFormat="1" applyFont="1" applyFill="1" applyBorder="1" applyAlignment="1" applyProtection="1">
      <alignment horizontal="center" wrapText="1"/>
      <protection hidden="1"/>
    </xf>
    <xf numFmtId="166" fontId="14" fillId="5" borderId="1" xfId="1" applyNumberFormat="1" applyFont="1" applyFill="1" applyBorder="1" applyAlignment="1">
      <alignment horizontal="center"/>
    </xf>
    <xf numFmtId="165" fontId="14" fillId="6" borderId="1" xfId="1" applyNumberFormat="1" applyFont="1" applyFill="1" applyBorder="1" applyAlignment="1" applyProtection="1">
      <alignment horizontal="left" vertical="center" wrapText="1"/>
      <protection hidden="1"/>
    </xf>
    <xf numFmtId="165" fontId="14" fillId="7" borderId="1" xfId="1" applyNumberFormat="1" applyFont="1" applyFill="1" applyBorder="1" applyAlignment="1" applyProtection="1">
      <alignment horizontal="left" vertical="center" wrapText="1"/>
      <protection hidden="1"/>
    </xf>
    <xf numFmtId="49" fontId="16" fillId="4" borderId="1" xfId="1" applyNumberFormat="1" applyFont="1" applyFill="1" applyBorder="1" applyAlignment="1" applyProtection="1">
      <alignment horizontal="left" vertical="top" wrapText="1"/>
      <protection hidden="1"/>
    </xf>
    <xf numFmtId="166" fontId="14" fillId="7" borderId="1" xfId="1" applyNumberFormat="1" applyFont="1" applyFill="1" applyBorder="1" applyAlignment="1" applyProtection="1">
      <alignment horizontal="right" wrapText="1"/>
      <protection hidden="1"/>
    </xf>
    <xf numFmtId="0" fontId="16" fillId="5" borderId="0" xfId="1" applyFont="1" applyFill="1" applyBorder="1" applyAlignment="1">
      <alignment horizontal="left" vertical="top" wrapText="1"/>
    </xf>
    <xf numFmtId="0" fontId="16" fillId="0" borderId="0" xfId="1" applyFont="1" applyFill="1" applyBorder="1" applyAlignment="1">
      <alignment horizontal="left" vertical="center" wrapText="1"/>
    </xf>
    <xf numFmtId="0" fontId="9" fillId="0" borderId="0" xfId="1" applyFont="1" applyFill="1" applyAlignment="1">
      <alignment horizontal="center" vertical="center" wrapText="1"/>
    </xf>
    <xf numFmtId="0" fontId="15" fillId="0" borderId="0" xfId="1" applyFont="1" applyFill="1" applyAlignment="1">
      <alignment horizontal="left" vertical="top" wrapText="1"/>
    </xf>
    <xf numFmtId="0" fontId="16" fillId="0" borderId="0" xfId="1" applyFont="1" applyFill="1" applyBorder="1" applyAlignment="1">
      <alignment horizontal="left" vertical="top" wrapText="1"/>
    </xf>
    <xf numFmtId="0" fontId="14" fillId="2" borderId="10" xfId="1" applyFont="1" applyFill="1" applyBorder="1" applyAlignment="1">
      <alignment horizontal="center" vertical="center" wrapText="1"/>
    </xf>
    <xf numFmtId="0" fontId="14" fillId="2" borderId="12" xfId="1" applyFont="1" applyFill="1" applyBorder="1" applyAlignment="1">
      <alignment horizontal="center" vertical="center" wrapText="1"/>
    </xf>
    <xf numFmtId="0" fontId="14" fillId="2" borderId="1" xfId="1" applyFont="1" applyFill="1" applyBorder="1" applyAlignment="1">
      <alignment horizontal="center" vertical="center" wrapText="1"/>
    </xf>
    <xf numFmtId="0" fontId="14" fillId="2" borderId="1" xfId="1" applyFont="1" applyFill="1" applyBorder="1" applyAlignment="1">
      <alignment horizontal="center" vertical="center"/>
    </xf>
    <xf numFmtId="0" fontId="16" fillId="0" borderId="0" xfId="1" applyFont="1" applyFill="1" applyBorder="1" applyAlignment="1">
      <alignment horizontal="left" wrapText="1"/>
    </xf>
    <xf numFmtId="0" fontId="16" fillId="5" borderId="0" xfId="1" applyFont="1" applyFill="1" applyBorder="1" applyAlignment="1">
      <alignment horizontal="left" vertical="center" wrapText="1"/>
    </xf>
    <xf numFmtId="0" fontId="16" fillId="0" borderId="0" xfId="0" applyFont="1" applyAlignment="1">
      <alignment horizontal="left" wrapText="1"/>
    </xf>
    <xf numFmtId="0" fontId="9" fillId="0" borderId="0" xfId="0" applyFont="1" applyAlignment="1">
      <alignment horizontal="center" vertical="center"/>
    </xf>
    <xf numFmtId="0" fontId="22" fillId="0" borderId="2" xfId="0" applyFont="1" applyBorder="1" applyAlignment="1">
      <alignment horizontal="right"/>
    </xf>
    <xf numFmtId="0" fontId="14" fillId="8" borderId="1" xfId="0" applyFont="1" applyFill="1" applyBorder="1" applyAlignment="1">
      <alignment horizontal="center" vertical="center" wrapText="1"/>
    </xf>
    <xf numFmtId="0" fontId="14" fillId="8" borderId="3" xfId="0" applyFont="1" applyFill="1" applyBorder="1" applyAlignment="1">
      <alignment horizontal="center" vertical="center"/>
    </xf>
    <xf numFmtId="0" fontId="14" fillId="8" borderId="4" xfId="0" applyFont="1" applyFill="1" applyBorder="1" applyAlignment="1">
      <alignment horizontal="center" vertical="center"/>
    </xf>
    <xf numFmtId="0" fontId="14" fillId="8" borderId="5" xfId="0" applyFont="1" applyFill="1" applyBorder="1" applyAlignment="1">
      <alignment horizontal="center" vertical="center"/>
    </xf>
    <xf numFmtId="0" fontId="14" fillId="8" borderId="6" xfId="0" applyFont="1" applyFill="1" applyBorder="1" applyAlignment="1">
      <alignment horizontal="center" vertical="center"/>
    </xf>
    <xf numFmtId="0" fontId="14" fillId="8" borderId="0" xfId="0" applyFont="1" applyFill="1" applyBorder="1" applyAlignment="1">
      <alignment horizontal="center" vertical="center"/>
    </xf>
    <xf numFmtId="0" fontId="14" fillId="8" borderId="7" xfId="0" applyFont="1" applyFill="1" applyBorder="1" applyAlignment="1">
      <alignment horizontal="center" vertical="center"/>
    </xf>
    <xf numFmtId="0" fontId="14" fillId="8" borderId="8" xfId="0" applyFont="1" applyFill="1" applyBorder="1" applyAlignment="1">
      <alignment horizontal="center" vertical="center"/>
    </xf>
    <xf numFmtId="0" fontId="14" fillId="8" borderId="2" xfId="0" applyFont="1" applyFill="1" applyBorder="1" applyAlignment="1">
      <alignment horizontal="center" vertical="center"/>
    </xf>
    <xf numFmtId="0" fontId="14" fillId="8" borderId="9"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9" fillId="0" borderId="0" xfId="0" applyFont="1" applyAlignment="1">
      <alignment horizontal="center" vertical="center" wrapText="1"/>
    </xf>
    <xf numFmtId="0" fontId="26" fillId="0" borderId="0" xfId="0" applyFont="1" applyAlignment="1">
      <alignment horizontal="center"/>
    </xf>
    <xf numFmtId="0" fontId="22" fillId="0" borderId="0" xfId="0" applyFont="1" applyBorder="1" applyAlignment="1">
      <alignment horizontal="right"/>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6" fillId="4" borderId="1" xfId="0" applyFont="1" applyFill="1" applyBorder="1" applyAlignment="1">
      <alignment horizontal="center" vertical="center"/>
    </xf>
    <xf numFmtId="0" fontId="27" fillId="0" borderId="0" xfId="0" applyFont="1" applyAlignment="1">
      <alignment horizontal="right" vertical="top"/>
    </xf>
    <xf numFmtId="0" fontId="14" fillId="4" borderId="10" xfId="0" applyFont="1" applyFill="1" applyBorder="1" applyAlignment="1">
      <alignment horizontal="center"/>
    </xf>
    <xf numFmtId="0" fontId="14" fillId="4" borderId="11" xfId="0" applyFont="1" applyFill="1" applyBorder="1" applyAlignment="1">
      <alignment horizontal="center"/>
    </xf>
    <xf numFmtId="0" fontId="27" fillId="0" borderId="0" xfId="0" applyFont="1" applyAlignment="1">
      <alignment horizontal="center" vertical="top"/>
    </xf>
    <xf numFmtId="0" fontId="22" fillId="0" borderId="0" xfId="0" applyFont="1" applyAlignment="1">
      <alignment horizontal="center"/>
    </xf>
    <xf numFmtId="0" fontId="16" fillId="4" borderId="11" xfId="0" applyFont="1" applyFill="1" applyBorder="1" applyAlignment="1">
      <alignment horizontal="center"/>
    </xf>
    <xf numFmtId="0" fontId="14" fillId="4" borderId="10"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6" fillId="4" borderId="10" xfId="0" applyFont="1" applyFill="1" applyBorder="1" applyAlignment="1">
      <alignment horizontal="center" vertical="center" wrapText="1"/>
    </xf>
    <xf numFmtId="0" fontId="16" fillId="4" borderId="11" xfId="0"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6" fillId="4" borderId="12" xfId="0" applyFont="1" applyFill="1" applyBorder="1" applyAlignment="1">
      <alignment horizontal="center"/>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4" borderId="9" xfId="0" applyFont="1" applyFill="1" applyBorder="1" applyAlignment="1">
      <alignment horizontal="center" vertical="center" wrapText="1"/>
    </xf>
    <xf numFmtId="0" fontId="16" fillId="4" borderId="8"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17" fillId="0" borderId="0" xfId="1" applyFont="1" applyFill="1" applyBorder="1" applyAlignment="1">
      <alignment horizontal="left" vertical="top" wrapText="1"/>
    </xf>
    <xf numFmtId="0" fontId="17" fillId="0" borderId="0" xfId="0" applyFont="1" applyAlignment="1">
      <alignment horizontal="left" wrapText="1"/>
    </xf>
    <xf numFmtId="0" fontId="27" fillId="0" borderId="0" xfId="0" applyFont="1" applyAlignment="1">
      <alignment horizontal="center"/>
    </xf>
    <xf numFmtId="0" fontId="16" fillId="6" borderId="10" xfId="0" applyFont="1" applyFill="1" applyBorder="1" applyAlignment="1">
      <alignment horizontal="center" vertical="center" wrapText="1"/>
    </xf>
    <xf numFmtId="0" fontId="16" fillId="6" borderId="11" xfId="0" applyFont="1" applyFill="1" applyBorder="1" applyAlignment="1">
      <alignment horizontal="center" vertical="center" wrapText="1"/>
    </xf>
    <xf numFmtId="0" fontId="16" fillId="6" borderId="12" xfId="0" applyFont="1" applyFill="1" applyBorder="1" applyAlignment="1">
      <alignment horizontal="center" vertical="center" wrapText="1"/>
    </xf>
    <xf numFmtId="0" fontId="16" fillId="6" borderId="8"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6" borderId="5"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6" fillId="7" borderId="10" xfId="0" applyFont="1" applyFill="1" applyBorder="1" applyAlignment="1">
      <alignment horizontal="center" vertical="center" wrapText="1"/>
    </xf>
    <xf numFmtId="0" fontId="16" fillId="7" borderId="11" xfId="0" applyFont="1" applyFill="1" applyBorder="1" applyAlignment="1">
      <alignment horizontal="center" vertical="center" wrapText="1"/>
    </xf>
    <xf numFmtId="0" fontId="16" fillId="7" borderId="12" xfId="0" applyFont="1" applyFill="1" applyBorder="1" applyAlignment="1">
      <alignment horizontal="center" vertical="center" wrapText="1"/>
    </xf>
    <xf numFmtId="0" fontId="16" fillId="7" borderId="1" xfId="0" applyFont="1" applyFill="1" applyBorder="1" applyAlignment="1">
      <alignment horizontal="center"/>
    </xf>
    <xf numFmtId="0" fontId="25" fillId="0" borderId="0" xfId="0" applyFont="1" applyAlignment="1">
      <alignment horizontal="center"/>
    </xf>
    <xf numFmtId="0" fontId="25" fillId="0" borderId="0" xfId="0" applyFont="1" applyAlignment="1">
      <alignment horizontal="right"/>
    </xf>
    <xf numFmtId="0" fontId="30" fillId="0" borderId="0" xfId="0" applyFont="1" applyAlignment="1">
      <alignment horizontal="center"/>
    </xf>
    <xf numFmtId="0" fontId="31" fillId="0" borderId="0" xfId="0" applyFont="1" applyBorder="1" applyAlignment="1">
      <alignment horizontal="right"/>
    </xf>
    <xf numFmtId="0" fontId="28" fillId="0" borderId="0" xfId="0" applyFont="1" applyAlignment="1">
      <alignment horizontal="right"/>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5" xfId="0" applyFont="1" applyFill="1" applyBorder="1" applyAlignment="1">
      <alignment horizontal="center" vertical="center" wrapText="1"/>
    </xf>
    <xf numFmtId="0" fontId="14" fillId="7" borderId="8"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4" fillId="7" borderId="9" xfId="0" applyFont="1" applyFill="1" applyBorder="1" applyAlignment="1">
      <alignment horizontal="center" vertical="center" wrapText="1"/>
    </xf>
    <xf numFmtId="0" fontId="17" fillId="7" borderId="1" xfId="0" applyFont="1" applyFill="1" applyBorder="1" applyAlignment="1">
      <alignment horizontal="center"/>
    </xf>
    <xf numFmtId="0" fontId="16" fillId="0" borderId="0" xfId="0" applyFont="1" applyAlignment="1">
      <alignment horizontal="left"/>
    </xf>
    <xf numFmtId="0" fontId="29" fillId="0" borderId="0" xfId="0" applyFont="1" applyAlignment="1">
      <alignment horizontal="center" vertical="center" wrapText="1"/>
    </xf>
    <xf numFmtId="0" fontId="29" fillId="0" borderId="0" xfId="0" applyFont="1" applyAlignment="1">
      <alignment horizontal="center" wrapText="1"/>
    </xf>
    <xf numFmtId="0" fontId="16" fillId="7" borderId="10" xfId="0" applyFont="1" applyFill="1" applyBorder="1" applyAlignment="1">
      <alignment horizontal="center"/>
    </xf>
    <xf numFmtId="0" fontId="16" fillId="7" borderId="11" xfId="0" applyFont="1" applyFill="1" applyBorder="1" applyAlignment="1">
      <alignment horizontal="center"/>
    </xf>
    <xf numFmtId="0" fontId="16" fillId="7" borderId="12" xfId="0" applyFont="1" applyFill="1" applyBorder="1" applyAlignment="1">
      <alignment horizontal="center"/>
    </xf>
    <xf numFmtId="0" fontId="16" fillId="0" borderId="0" xfId="0" applyFont="1" applyAlignment="1">
      <alignment horizontal="left" vertical="top" wrapText="1"/>
    </xf>
    <xf numFmtId="0" fontId="16" fillId="0" borderId="0" xfId="0" applyFont="1" applyFill="1" applyAlignment="1">
      <alignment horizontal="left" vertical="top" wrapText="1"/>
    </xf>
    <xf numFmtId="166" fontId="38" fillId="0" borderId="0" xfId="1" applyNumberFormat="1" applyFont="1" applyFill="1" applyBorder="1"/>
    <xf numFmtId="166" fontId="38" fillId="0" borderId="0" xfId="1" applyNumberFormat="1" applyFont="1" applyFill="1"/>
  </cellXfs>
  <cellStyles count="1481">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O141"/>
  <sheetViews>
    <sheetView showZeros="0" tabSelected="1" view="pageBreakPreview" zoomScale="55" zoomScaleNormal="70" zoomScaleSheetLayoutView="55" workbookViewId="0">
      <pane xSplit="2" ySplit="6" topLeftCell="C7" activePane="bottomRight" state="frozen"/>
      <selection activeCell="H29" sqref="H29"/>
      <selection pane="topRight" activeCell="H29" sqref="H29"/>
      <selection pane="bottomLeft" activeCell="H29" sqref="H29"/>
      <selection pane="bottomRight" activeCell="J14" sqref="J14"/>
    </sheetView>
  </sheetViews>
  <sheetFormatPr defaultRowHeight="15.75" x14ac:dyDescent="0.25"/>
  <cols>
    <col min="1" max="1" width="9" style="2" customWidth="1"/>
    <col min="2" max="2" width="81.875" style="38" customWidth="1"/>
    <col min="3" max="3" width="31.125" style="38" customWidth="1"/>
    <col min="4" max="4" width="17.75" style="38" customWidth="1"/>
    <col min="5" max="5" width="21.625" style="38" customWidth="1"/>
    <col min="6" max="6" width="16.375" style="2" customWidth="1"/>
    <col min="7" max="7" width="15.125" style="2" customWidth="1"/>
    <col min="8" max="8" width="17.125" style="2" customWidth="1"/>
    <col min="9" max="9" width="17" style="2" customWidth="1"/>
    <col min="10" max="10" width="16.5" style="2" bestFit="1" customWidth="1"/>
    <col min="11" max="11" width="17.25" style="2" customWidth="1"/>
    <col min="12" max="256" width="9" style="2"/>
    <col min="257" max="257" width="9" style="2" customWidth="1"/>
    <col min="258" max="258" width="71.625" style="2" customWidth="1"/>
    <col min="259" max="259" width="20.5" style="2" customWidth="1"/>
    <col min="260" max="260" width="18.125" style="2" customWidth="1"/>
    <col min="261" max="261" width="15" style="2" customWidth="1"/>
    <col min="262" max="262" width="17.25" style="2" customWidth="1"/>
    <col min="263" max="512" width="9" style="2"/>
    <col min="513" max="513" width="9" style="2" customWidth="1"/>
    <col min="514" max="514" width="71.625" style="2" customWidth="1"/>
    <col min="515" max="515" width="20.5" style="2" customWidth="1"/>
    <col min="516" max="516" width="18.125" style="2" customWidth="1"/>
    <col min="517" max="517" width="15" style="2" customWidth="1"/>
    <col min="518" max="518" width="17.25" style="2" customWidth="1"/>
    <col min="519" max="768" width="9" style="2"/>
    <col min="769" max="769" width="9" style="2" customWidth="1"/>
    <col min="770" max="770" width="71.625" style="2" customWidth="1"/>
    <col min="771" max="771" width="20.5" style="2" customWidth="1"/>
    <col min="772" max="772" width="18.125" style="2" customWidth="1"/>
    <col min="773" max="773" width="15" style="2" customWidth="1"/>
    <col min="774" max="774" width="17.25" style="2" customWidth="1"/>
    <col min="775" max="1024" width="9" style="2"/>
    <col min="1025" max="1025" width="9" style="2" customWidth="1"/>
    <col min="1026" max="1026" width="71.625" style="2" customWidth="1"/>
    <col min="1027" max="1027" width="20.5" style="2" customWidth="1"/>
    <col min="1028" max="1028" width="18.125" style="2" customWidth="1"/>
    <col min="1029" max="1029" width="15" style="2" customWidth="1"/>
    <col min="1030" max="1030" width="17.25" style="2" customWidth="1"/>
    <col min="1031" max="1280" width="9" style="2"/>
    <col min="1281" max="1281" width="9" style="2" customWidth="1"/>
    <col min="1282" max="1282" width="71.625" style="2" customWidth="1"/>
    <col min="1283" max="1283" width="20.5" style="2" customWidth="1"/>
    <col min="1284" max="1284" width="18.125" style="2" customWidth="1"/>
    <col min="1285" max="1285" width="15" style="2" customWidth="1"/>
    <col min="1286" max="1286" width="17.25" style="2" customWidth="1"/>
    <col min="1287" max="1536" width="9" style="2"/>
    <col min="1537" max="1537" width="9" style="2" customWidth="1"/>
    <col min="1538" max="1538" width="71.625" style="2" customWidth="1"/>
    <col min="1539" max="1539" width="20.5" style="2" customWidth="1"/>
    <col min="1540" max="1540" width="18.125" style="2" customWidth="1"/>
    <col min="1541" max="1541" width="15" style="2" customWidth="1"/>
    <col min="1542" max="1542" width="17.25" style="2" customWidth="1"/>
    <col min="1543" max="1792" width="9" style="2"/>
    <col min="1793" max="1793" width="9" style="2" customWidth="1"/>
    <col min="1794" max="1794" width="71.625" style="2" customWidth="1"/>
    <col min="1795" max="1795" width="20.5" style="2" customWidth="1"/>
    <col min="1796" max="1796" width="18.125" style="2" customWidth="1"/>
    <col min="1797" max="1797" width="15" style="2" customWidth="1"/>
    <col min="1798" max="1798" width="17.25" style="2" customWidth="1"/>
    <col min="1799" max="2048" width="9" style="2"/>
    <col min="2049" max="2049" width="9" style="2" customWidth="1"/>
    <col min="2050" max="2050" width="71.625" style="2" customWidth="1"/>
    <col min="2051" max="2051" width="20.5" style="2" customWidth="1"/>
    <col min="2052" max="2052" width="18.125" style="2" customWidth="1"/>
    <col min="2053" max="2053" width="15" style="2" customWidth="1"/>
    <col min="2054" max="2054" width="17.25" style="2" customWidth="1"/>
    <col min="2055" max="2304" width="9" style="2"/>
    <col min="2305" max="2305" width="9" style="2" customWidth="1"/>
    <col min="2306" max="2306" width="71.625" style="2" customWidth="1"/>
    <col min="2307" max="2307" width="20.5" style="2" customWidth="1"/>
    <col min="2308" max="2308" width="18.125" style="2" customWidth="1"/>
    <col min="2309" max="2309" width="15" style="2" customWidth="1"/>
    <col min="2310" max="2310" width="17.25" style="2" customWidth="1"/>
    <col min="2311" max="2560" width="9" style="2"/>
    <col min="2561" max="2561" width="9" style="2" customWidth="1"/>
    <col min="2562" max="2562" width="71.625" style="2" customWidth="1"/>
    <col min="2563" max="2563" width="20.5" style="2" customWidth="1"/>
    <col min="2564" max="2564" width="18.125" style="2" customWidth="1"/>
    <col min="2565" max="2565" width="15" style="2" customWidth="1"/>
    <col min="2566" max="2566" width="17.25" style="2" customWidth="1"/>
    <col min="2567" max="2816" width="9" style="2"/>
    <col min="2817" max="2817" width="9" style="2" customWidth="1"/>
    <col min="2818" max="2818" width="71.625" style="2" customWidth="1"/>
    <col min="2819" max="2819" width="20.5" style="2" customWidth="1"/>
    <col min="2820" max="2820" width="18.125" style="2" customWidth="1"/>
    <col min="2821" max="2821" width="15" style="2" customWidth="1"/>
    <col min="2822" max="2822" width="17.25" style="2" customWidth="1"/>
    <col min="2823" max="3072" width="9" style="2"/>
    <col min="3073" max="3073" width="9" style="2" customWidth="1"/>
    <col min="3074" max="3074" width="71.625" style="2" customWidth="1"/>
    <col min="3075" max="3075" width="20.5" style="2" customWidth="1"/>
    <col min="3076" max="3076" width="18.125" style="2" customWidth="1"/>
    <col min="3077" max="3077" width="15" style="2" customWidth="1"/>
    <col min="3078" max="3078" width="17.25" style="2" customWidth="1"/>
    <col min="3079" max="3328" width="9" style="2"/>
    <col min="3329" max="3329" width="9" style="2" customWidth="1"/>
    <col min="3330" max="3330" width="71.625" style="2" customWidth="1"/>
    <col min="3331" max="3331" width="20.5" style="2" customWidth="1"/>
    <col min="3332" max="3332" width="18.125" style="2" customWidth="1"/>
    <col min="3333" max="3333" width="15" style="2" customWidth="1"/>
    <col min="3334" max="3334" width="17.25" style="2" customWidth="1"/>
    <col min="3335" max="3584" width="9" style="2"/>
    <col min="3585" max="3585" width="9" style="2" customWidth="1"/>
    <col min="3586" max="3586" width="71.625" style="2" customWidth="1"/>
    <col min="3587" max="3587" width="20.5" style="2" customWidth="1"/>
    <col min="3588" max="3588" width="18.125" style="2" customWidth="1"/>
    <col min="3589" max="3589" width="15" style="2" customWidth="1"/>
    <col min="3590" max="3590" width="17.25" style="2" customWidth="1"/>
    <col min="3591" max="3840" width="9" style="2"/>
    <col min="3841" max="3841" width="9" style="2" customWidth="1"/>
    <col min="3842" max="3842" width="71.625" style="2" customWidth="1"/>
    <col min="3843" max="3843" width="20.5" style="2" customWidth="1"/>
    <col min="3844" max="3844" width="18.125" style="2" customWidth="1"/>
    <col min="3845" max="3845" width="15" style="2" customWidth="1"/>
    <col min="3846" max="3846" width="17.25" style="2" customWidth="1"/>
    <col min="3847" max="4096" width="9" style="2"/>
    <col min="4097" max="4097" width="9" style="2" customWidth="1"/>
    <col min="4098" max="4098" width="71.625" style="2" customWidth="1"/>
    <col min="4099" max="4099" width="20.5" style="2" customWidth="1"/>
    <col min="4100" max="4100" width="18.125" style="2" customWidth="1"/>
    <col min="4101" max="4101" width="15" style="2" customWidth="1"/>
    <col min="4102" max="4102" width="17.25" style="2" customWidth="1"/>
    <col min="4103" max="4352" width="9" style="2"/>
    <col min="4353" max="4353" width="9" style="2" customWidth="1"/>
    <col min="4354" max="4354" width="71.625" style="2" customWidth="1"/>
    <col min="4355" max="4355" width="20.5" style="2" customWidth="1"/>
    <col min="4356" max="4356" width="18.125" style="2" customWidth="1"/>
    <col min="4357" max="4357" width="15" style="2" customWidth="1"/>
    <col min="4358" max="4358" width="17.25" style="2" customWidth="1"/>
    <col min="4359" max="4608" width="9" style="2"/>
    <col min="4609" max="4609" width="9" style="2" customWidth="1"/>
    <col min="4610" max="4610" width="71.625" style="2" customWidth="1"/>
    <col min="4611" max="4611" width="20.5" style="2" customWidth="1"/>
    <col min="4612" max="4612" width="18.125" style="2" customWidth="1"/>
    <col min="4613" max="4613" width="15" style="2" customWidth="1"/>
    <col min="4614" max="4614" width="17.25" style="2" customWidth="1"/>
    <col min="4615" max="4864" width="9" style="2"/>
    <col min="4865" max="4865" width="9" style="2" customWidth="1"/>
    <col min="4866" max="4866" width="71.625" style="2" customWidth="1"/>
    <col min="4867" max="4867" width="20.5" style="2" customWidth="1"/>
    <col min="4868" max="4868" width="18.125" style="2" customWidth="1"/>
    <col min="4869" max="4869" width="15" style="2" customWidth="1"/>
    <col min="4870" max="4870" width="17.25" style="2" customWidth="1"/>
    <col min="4871" max="5120" width="9" style="2"/>
    <col min="5121" max="5121" width="9" style="2" customWidth="1"/>
    <col min="5122" max="5122" width="71.625" style="2" customWidth="1"/>
    <col min="5123" max="5123" width="20.5" style="2" customWidth="1"/>
    <col min="5124" max="5124" width="18.125" style="2" customWidth="1"/>
    <col min="5125" max="5125" width="15" style="2" customWidth="1"/>
    <col min="5126" max="5126" width="17.25" style="2" customWidth="1"/>
    <col min="5127" max="5376" width="9" style="2"/>
    <col min="5377" max="5377" width="9" style="2" customWidth="1"/>
    <col min="5378" max="5378" width="71.625" style="2" customWidth="1"/>
    <col min="5379" max="5379" width="20.5" style="2" customWidth="1"/>
    <col min="5380" max="5380" width="18.125" style="2" customWidth="1"/>
    <col min="5381" max="5381" width="15" style="2" customWidth="1"/>
    <col min="5382" max="5382" width="17.25" style="2" customWidth="1"/>
    <col min="5383" max="5632" width="9" style="2"/>
    <col min="5633" max="5633" width="9" style="2" customWidth="1"/>
    <col min="5634" max="5634" width="71.625" style="2" customWidth="1"/>
    <col min="5635" max="5635" width="20.5" style="2" customWidth="1"/>
    <col min="5636" max="5636" width="18.125" style="2" customWidth="1"/>
    <col min="5637" max="5637" width="15" style="2" customWidth="1"/>
    <col min="5638" max="5638" width="17.25" style="2" customWidth="1"/>
    <col min="5639" max="5888" width="9" style="2"/>
    <col min="5889" max="5889" width="9" style="2" customWidth="1"/>
    <col min="5890" max="5890" width="71.625" style="2" customWidth="1"/>
    <col min="5891" max="5891" width="20.5" style="2" customWidth="1"/>
    <col min="5892" max="5892" width="18.125" style="2" customWidth="1"/>
    <col min="5893" max="5893" width="15" style="2" customWidth="1"/>
    <col min="5894" max="5894" width="17.25" style="2" customWidth="1"/>
    <col min="5895" max="6144" width="9" style="2"/>
    <col min="6145" max="6145" width="9" style="2" customWidth="1"/>
    <col min="6146" max="6146" width="71.625" style="2" customWidth="1"/>
    <col min="6147" max="6147" width="20.5" style="2" customWidth="1"/>
    <col min="6148" max="6148" width="18.125" style="2" customWidth="1"/>
    <col min="6149" max="6149" width="15" style="2" customWidth="1"/>
    <col min="6150" max="6150" width="17.25" style="2" customWidth="1"/>
    <col min="6151" max="6400" width="9" style="2"/>
    <col min="6401" max="6401" width="9" style="2" customWidth="1"/>
    <col min="6402" max="6402" width="71.625" style="2" customWidth="1"/>
    <col min="6403" max="6403" width="20.5" style="2" customWidth="1"/>
    <col min="6404" max="6404" width="18.125" style="2" customWidth="1"/>
    <col min="6405" max="6405" width="15" style="2" customWidth="1"/>
    <col min="6406" max="6406" width="17.25" style="2" customWidth="1"/>
    <col min="6407" max="6656" width="9" style="2"/>
    <col min="6657" max="6657" width="9" style="2" customWidth="1"/>
    <col min="6658" max="6658" width="71.625" style="2" customWidth="1"/>
    <col min="6659" max="6659" width="20.5" style="2" customWidth="1"/>
    <col min="6660" max="6660" width="18.125" style="2" customWidth="1"/>
    <col min="6661" max="6661" width="15" style="2" customWidth="1"/>
    <col min="6662" max="6662" width="17.25" style="2" customWidth="1"/>
    <col min="6663" max="6912" width="9" style="2"/>
    <col min="6913" max="6913" width="9" style="2" customWidth="1"/>
    <col min="6914" max="6914" width="71.625" style="2" customWidth="1"/>
    <col min="6915" max="6915" width="20.5" style="2" customWidth="1"/>
    <col min="6916" max="6916" width="18.125" style="2" customWidth="1"/>
    <col min="6917" max="6917" width="15" style="2" customWidth="1"/>
    <col min="6918" max="6918" width="17.25" style="2" customWidth="1"/>
    <col min="6919" max="7168" width="9" style="2"/>
    <col min="7169" max="7169" width="9" style="2" customWidth="1"/>
    <col min="7170" max="7170" width="71.625" style="2" customWidth="1"/>
    <col min="7171" max="7171" width="20.5" style="2" customWidth="1"/>
    <col min="7172" max="7172" width="18.125" style="2" customWidth="1"/>
    <col min="7173" max="7173" width="15" style="2" customWidth="1"/>
    <col min="7174" max="7174" width="17.25" style="2" customWidth="1"/>
    <col min="7175" max="7424" width="9" style="2"/>
    <col min="7425" max="7425" width="9" style="2" customWidth="1"/>
    <col min="7426" max="7426" width="71.625" style="2" customWidth="1"/>
    <col min="7427" max="7427" width="20.5" style="2" customWidth="1"/>
    <col min="7428" max="7428" width="18.125" style="2" customWidth="1"/>
    <col min="7429" max="7429" width="15" style="2" customWidth="1"/>
    <col min="7430" max="7430" width="17.25" style="2" customWidth="1"/>
    <col min="7431" max="7680" width="9" style="2"/>
    <col min="7681" max="7681" width="9" style="2" customWidth="1"/>
    <col min="7682" max="7682" width="71.625" style="2" customWidth="1"/>
    <col min="7683" max="7683" width="20.5" style="2" customWidth="1"/>
    <col min="7684" max="7684" width="18.125" style="2" customWidth="1"/>
    <col min="7685" max="7685" width="15" style="2" customWidth="1"/>
    <col min="7686" max="7686" width="17.25" style="2" customWidth="1"/>
    <col min="7687" max="7936" width="9" style="2"/>
    <col min="7937" max="7937" width="9" style="2" customWidth="1"/>
    <col min="7938" max="7938" width="71.625" style="2" customWidth="1"/>
    <col min="7939" max="7939" width="20.5" style="2" customWidth="1"/>
    <col min="7940" max="7940" width="18.125" style="2" customWidth="1"/>
    <col min="7941" max="7941" width="15" style="2" customWidth="1"/>
    <col min="7942" max="7942" width="17.25" style="2" customWidth="1"/>
    <col min="7943" max="8192" width="9" style="2"/>
    <col min="8193" max="8193" width="9" style="2" customWidth="1"/>
    <col min="8194" max="8194" width="71.625" style="2" customWidth="1"/>
    <col min="8195" max="8195" width="20.5" style="2" customWidth="1"/>
    <col min="8196" max="8196" width="18.125" style="2" customWidth="1"/>
    <col min="8197" max="8197" width="15" style="2" customWidth="1"/>
    <col min="8198" max="8198" width="17.25" style="2" customWidth="1"/>
    <col min="8199" max="8448" width="9" style="2"/>
    <col min="8449" max="8449" width="9" style="2" customWidth="1"/>
    <col min="8450" max="8450" width="71.625" style="2" customWidth="1"/>
    <col min="8451" max="8451" width="20.5" style="2" customWidth="1"/>
    <col min="8452" max="8452" width="18.125" style="2" customWidth="1"/>
    <col min="8453" max="8453" width="15" style="2" customWidth="1"/>
    <col min="8454" max="8454" width="17.25" style="2" customWidth="1"/>
    <col min="8455" max="8704" width="9" style="2"/>
    <col min="8705" max="8705" width="9" style="2" customWidth="1"/>
    <col min="8706" max="8706" width="71.625" style="2" customWidth="1"/>
    <col min="8707" max="8707" width="20.5" style="2" customWidth="1"/>
    <col min="8708" max="8708" width="18.125" style="2" customWidth="1"/>
    <col min="8709" max="8709" width="15" style="2" customWidth="1"/>
    <col min="8710" max="8710" width="17.25" style="2" customWidth="1"/>
    <col min="8711" max="8960" width="9" style="2"/>
    <col min="8961" max="8961" width="9" style="2" customWidth="1"/>
    <col min="8962" max="8962" width="71.625" style="2" customWidth="1"/>
    <col min="8963" max="8963" width="20.5" style="2" customWidth="1"/>
    <col min="8964" max="8964" width="18.125" style="2" customWidth="1"/>
    <col min="8965" max="8965" width="15" style="2" customWidth="1"/>
    <col min="8966" max="8966" width="17.25" style="2" customWidth="1"/>
    <col min="8967" max="9216" width="9" style="2"/>
    <col min="9217" max="9217" width="9" style="2" customWidth="1"/>
    <col min="9218" max="9218" width="71.625" style="2" customWidth="1"/>
    <col min="9219" max="9219" width="20.5" style="2" customWidth="1"/>
    <col min="9220" max="9220" width="18.125" style="2" customWidth="1"/>
    <col min="9221" max="9221" width="15" style="2" customWidth="1"/>
    <col min="9222" max="9222" width="17.25" style="2" customWidth="1"/>
    <col min="9223" max="9472" width="9" style="2"/>
    <col min="9473" max="9473" width="9" style="2" customWidth="1"/>
    <col min="9474" max="9474" width="71.625" style="2" customWidth="1"/>
    <col min="9475" max="9475" width="20.5" style="2" customWidth="1"/>
    <col min="9476" max="9476" width="18.125" style="2" customWidth="1"/>
    <col min="9477" max="9477" width="15" style="2" customWidth="1"/>
    <col min="9478" max="9478" width="17.25" style="2" customWidth="1"/>
    <col min="9479" max="9728" width="9" style="2"/>
    <col min="9729" max="9729" width="9" style="2" customWidth="1"/>
    <col min="9730" max="9730" width="71.625" style="2" customWidth="1"/>
    <col min="9731" max="9731" width="20.5" style="2" customWidth="1"/>
    <col min="9732" max="9732" width="18.125" style="2" customWidth="1"/>
    <col min="9733" max="9733" width="15" style="2" customWidth="1"/>
    <col min="9734" max="9734" width="17.25" style="2" customWidth="1"/>
    <col min="9735" max="9984" width="9" style="2"/>
    <col min="9985" max="9985" width="9" style="2" customWidth="1"/>
    <col min="9986" max="9986" width="71.625" style="2" customWidth="1"/>
    <col min="9987" max="9987" width="20.5" style="2" customWidth="1"/>
    <col min="9988" max="9988" width="18.125" style="2" customWidth="1"/>
    <col min="9989" max="9989" width="15" style="2" customWidth="1"/>
    <col min="9990" max="9990" width="17.25" style="2" customWidth="1"/>
    <col min="9991" max="10240" width="9" style="2"/>
    <col min="10241" max="10241" width="9" style="2" customWidth="1"/>
    <col min="10242" max="10242" width="71.625" style="2" customWidth="1"/>
    <col min="10243" max="10243" width="20.5" style="2" customWidth="1"/>
    <col min="10244" max="10244" width="18.125" style="2" customWidth="1"/>
    <col min="10245" max="10245" width="15" style="2" customWidth="1"/>
    <col min="10246" max="10246" width="17.25" style="2" customWidth="1"/>
    <col min="10247" max="10496" width="9" style="2"/>
    <col min="10497" max="10497" width="9" style="2" customWidth="1"/>
    <col min="10498" max="10498" width="71.625" style="2" customWidth="1"/>
    <col min="10499" max="10499" width="20.5" style="2" customWidth="1"/>
    <col min="10500" max="10500" width="18.125" style="2" customWidth="1"/>
    <col min="10501" max="10501" width="15" style="2" customWidth="1"/>
    <col min="10502" max="10502" width="17.25" style="2" customWidth="1"/>
    <col min="10503" max="10752" width="9" style="2"/>
    <col min="10753" max="10753" width="9" style="2" customWidth="1"/>
    <col min="10754" max="10754" width="71.625" style="2" customWidth="1"/>
    <col min="10755" max="10755" width="20.5" style="2" customWidth="1"/>
    <col min="10756" max="10756" width="18.125" style="2" customWidth="1"/>
    <col min="10757" max="10757" width="15" style="2" customWidth="1"/>
    <col min="10758" max="10758" width="17.25" style="2" customWidth="1"/>
    <col min="10759" max="11008" width="9" style="2"/>
    <col min="11009" max="11009" width="9" style="2" customWidth="1"/>
    <col min="11010" max="11010" width="71.625" style="2" customWidth="1"/>
    <col min="11011" max="11011" width="20.5" style="2" customWidth="1"/>
    <col min="11012" max="11012" width="18.125" style="2" customWidth="1"/>
    <col min="11013" max="11013" width="15" style="2" customWidth="1"/>
    <col min="11014" max="11014" width="17.25" style="2" customWidth="1"/>
    <col min="11015" max="11264" width="9" style="2"/>
    <col min="11265" max="11265" width="9" style="2" customWidth="1"/>
    <col min="11266" max="11266" width="71.625" style="2" customWidth="1"/>
    <col min="11267" max="11267" width="20.5" style="2" customWidth="1"/>
    <col min="11268" max="11268" width="18.125" style="2" customWidth="1"/>
    <col min="11269" max="11269" width="15" style="2" customWidth="1"/>
    <col min="11270" max="11270" width="17.25" style="2" customWidth="1"/>
    <col min="11271" max="11520" width="9" style="2"/>
    <col min="11521" max="11521" width="9" style="2" customWidth="1"/>
    <col min="11522" max="11522" width="71.625" style="2" customWidth="1"/>
    <col min="11523" max="11523" width="20.5" style="2" customWidth="1"/>
    <col min="11524" max="11524" width="18.125" style="2" customWidth="1"/>
    <col min="11525" max="11525" width="15" style="2" customWidth="1"/>
    <col min="11526" max="11526" width="17.25" style="2" customWidth="1"/>
    <col min="11527" max="11776" width="9" style="2"/>
    <col min="11777" max="11777" width="9" style="2" customWidth="1"/>
    <col min="11778" max="11778" width="71.625" style="2" customWidth="1"/>
    <col min="11779" max="11779" width="20.5" style="2" customWidth="1"/>
    <col min="11780" max="11780" width="18.125" style="2" customWidth="1"/>
    <col min="11781" max="11781" width="15" style="2" customWidth="1"/>
    <col min="11782" max="11782" width="17.25" style="2" customWidth="1"/>
    <col min="11783" max="12032" width="9" style="2"/>
    <col min="12033" max="12033" width="9" style="2" customWidth="1"/>
    <col min="12034" max="12034" width="71.625" style="2" customWidth="1"/>
    <col min="12035" max="12035" width="20.5" style="2" customWidth="1"/>
    <col min="12036" max="12036" width="18.125" style="2" customWidth="1"/>
    <col min="12037" max="12037" width="15" style="2" customWidth="1"/>
    <col min="12038" max="12038" width="17.25" style="2" customWidth="1"/>
    <col min="12039" max="12288" width="9" style="2"/>
    <col min="12289" max="12289" width="9" style="2" customWidth="1"/>
    <col min="12290" max="12290" width="71.625" style="2" customWidth="1"/>
    <col min="12291" max="12291" width="20.5" style="2" customWidth="1"/>
    <col min="12292" max="12292" width="18.125" style="2" customWidth="1"/>
    <col min="12293" max="12293" width="15" style="2" customWidth="1"/>
    <col min="12294" max="12294" width="17.25" style="2" customWidth="1"/>
    <col min="12295" max="12544" width="9" style="2"/>
    <col min="12545" max="12545" width="9" style="2" customWidth="1"/>
    <col min="12546" max="12546" width="71.625" style="2" customWidth="1"/>
    <col min="12547" max="12547" width="20.5" style="2" customWidth="1"/>
    <col min="12548" max="12548" width="18.125" style="2" customWidth="1"/>
    <col min="12549" max="12549" width="15" style="2" customWidth="1"/>
    <col min="12550" max="12550" width="17.25" style="2" customWidth="1"/>
    <col min="12551" max="12800" width="9" style="2"/>
    <col min="12801" max="12801" width="9" style="2" customWidth="1"/>
    <col min="12802" max="12802" width="71.625" style="2" customWidth="1"/>
    <col min="12803" max="12803" width="20.5" style="2" customWidth="1"/>
    <col min="12804" max="12804" width="18.125" style="2" customWidth="1"/>
    <col min="12805" max="12805" width="15" style="2" customWidth="1"/>
    <col min="12806" max="12806" width="17.25" style="2" customWidth="1"/>
    <col min="12807" max="13056" width="9" style="2"/>
    <col min="13057" max="13057" width="9" style="2" customWidth="1"/>
    <col min="13058" max="13058" width="71.625" style="2" customWidth="1"/>
    <col min="13059" max="13059" width="20.5" style="2" customWidth="1"/>
    <col min="13060" max="13060" width="18.125" style="2" customWidth="1"/>
    <col min="13061" max="13061" width="15" style="2" customWidth="1"/>
    <col min="13062" max="13062" width="17.25" style="2" customWidth="1"/>
    <col min="13063" max="13312" width="9" style="2"/>
    <col min="13313" max="13313" width="9" style="2" customWidth="1"/>
    <col min="13314" max="13314" width="71.625" style="2" customWidth="1"/>
    <col min="13315" max="13315" width="20.5" style="2" customWidth="1"/>
    <col min="13316" max="13316" width="18.125" style="2" customWidth="1"/>
    <col min="13317" max="13317" width="15" style="2" customWidth="1"/>
    <col min="13318" max="13318" width="17.25" style="2" customWidth="1"/>
    <col min="13319" max="13568" width="9" style="2"/>
    <col min="13569" max="13569" width="9" style="2" customWidth="1"/>
    <col min="13570" max="13570" width="71.625" style="2" customWidth="1"/>
    <col min="13571" max="13571" width="20.5" style="2" customWidth="1"/>
    <col min="13572" max="13572" width="18.125" style="2" customWidth="1"/>
    <col min="13573" max="13573" width="15" style="2" customWidth="1"/>
    <col min="13574" max="13574" width="17.25" style="2" customWidth="1"/>
    <col min="13575" max="13824" width="9" style="2"/>
    <col min="13825" max="13825" width="9" style="2" customWidth="1"/>
    <col min="13826" max="13826" width="71.625" style="2" customWidth="1"/>
    <col min="13827" max="13827" width="20.5" style="2" customWidth="1"/>
    <col min="13828" max="13828" width="18.125" style="2" customWidth="1"/>
    <col min="13829" max="13829" width="15" style="2" customWidth="1"/>
    <col min="13830" max="13830" width="17.25" style="2" customWidth="1"/>
    <col min="13831" max="14080" width="9" style="2"/>
    <col min="14081" max="14081" width="9" style="2" customWidth="1"/>
    <col min="14082" max="14082" width="71.625" style="2" customWidth="1"/>
    <col min="14083" max="14083" width="20.5" style="2" customWidth="1"/>
    <col min="14084" max="14084" width="18.125" style="2" customWidth="1"/>
    <col min="14085" max="14085" width="15" style="2" customWidth="1"/>
    <col min="14086" max="14086" width="17.25" style="2" customWidth="1"/>
    <col min="14087" max="14336" width="9" style="2"/>
    <col min="14337" max="14337" width="9" style="2" customWidth="1"/>
    <col min="14338" max="14338" width="71.625" style="2" customWidth="1"/>
    <col min="14339" max="14339" width="20.5" style="2" customWidth="1"/>
    <col min="14340" max="14340" width="18.125" style="2" customWidth="1"/>
    <col min="14341" max="14341" width="15" style="2" customWidth="1"/>
    <col min="14342" max="14342" width="17.25" style="2" customWidth="1"/>
    <col min="14343" max="14592" width="9" style="2"/>
    <col min="14593" max="14593" width="9" style="2" customWidth="1"/>
    <col min="14594" max="14594" width="71.625" style="2" customWidth="1"/>
    <col min="14595" max="14595" width="20.5" style="2" customWidth="1"/>
    <col min="14596" max="14596" width="18.125" style="2" customWidth="1"/>
    <col min="14597" max="14597" width="15" style="2" customWidth="1"/>
    <col min="14598" max="14598" width="17.25" style="2" customWidth="1"/>
    <col min="14599" max="14848" width="9" style="2"/>
    <col min="14849" max="14849" width="9" style="2" customWidth="1"/>
    <col min="14850" max="14850" width="71.625" style="2" customWidth="1"/>
    <col min="14851" max="14851" width="20.5" style="2" customWidth="1"/>
    <col min="14852" max="14852" width="18.125" style="2" customWidth="1"/>
    <col min="14853" max="14853" width="15" style="2" customWidth="1"/>
    <col min="14854" max="14854" width="17.25" style="2" customWidth="1"/>
    <col min="14855" max="15104" width="9" style="2"/>
    <col min="15105" max="15105" width="9" style="2" customWidth="1"/>
    <col min="15106" max="15106" width="71.625" style="2" customWidth="1"/>
    <col min="15107" max="15107" width="20.5" style="2" customWidth="1"/>
    <col min="15108" max="15108" width="18.125" style="2" customWidth="1"/>
    <col min="15109" max="15109" width="15" style="2" customWidth="1"/>
    <col min="15110" max="15110" width="17.25" style="2" customWidth="1"/>
    <col min="15111" max="15360" width="9" style="2"/>
    <col min="15361" max="15361" width="9" style="2" customWidth="1"/>
    <col min="15362" max="15362" width="71.625" style="2" customWidth="1"/>
    <col min="15363" max="15363" width="20.5" style="2" customWidth="1"/>
    <col min="15364" max="15364" width="18.125" style="2" customWidth="1"/>
    <col min="15365" max="15365" width="15" style="2" customWidth="1"/>
    <col min="15366" max="15366" width="17.25" style="2" customWidth="1"/>
    <col min="15367" max="15616" width="9" style="2"/>
    <col min="15617" max="15617" width="9" style="2" customWidth="1"/>
    <col min="15618" max="15618" width="71.625" style="2" customWidth="1"/>
    <col min="15619" max="15619" width="20.5" style="2" customWidth="1"/>
    <col min="15620" max="15620" width="18.125" style="2" customWidth="1"/>
    <col min="15621" max="15621" width="15" style="2" customWidth="1"/>
    <col min="15622" max="15622" width="17.25" style="2" customWidth="1"/>
    <col min="15623" max="15872" width="9" style="2"/>
    <col min="15873" max="15873" width="9" style="2" customWidth="1"/>
    <col min="15874" max="15874" width="71.625" style="2" customWidth="1"/>
    <col min="15875" max="15875" width="20.5" style="2" customWidth="1"/>
    <col min="15876" max="15876" width="18.125" style="2" customWidth="1"/>
    <col min="15877" max="15877" width="15" style="2" customWidth="1"/>
    <col min="15878" max="15878" width="17.25" style="2" customWidth="1"/>
    <col min="15879" max="16128" width="9" style="2"/>
    <col min="16129" max="16129" width="9" style="2" customWidth="1"/>
    <col min="16130" max="16130" width="71.625" style="2" customWidth="1"/>
    <col min="16131" max="16131" width="20.5" style="2" customWidth="1"/>
    <col min="16132" max="16132" width="18.125" style="2" customWidth="1"/>
    <col min="16133" max="16133" width="15" style="2" customWidth="1"/>
    <col min="16134" max="16134" width="17.25" style="2" customWidth="1"/>
    <col min="16135" max="16384" width="9" style="2"/>
  </cols>
  <sheetData>
    <row r="1" spans="1:15" s="1" customFormat="1" ht="31.5" customHeight="1" x14ac:dyDescent="0.2">
      <c r="A1" s="190" t="s">
        <v>0</v>
      </c>
      <c r="B1" s="190"/>
      <c r="C1" s="190"/>
      <c r="D1" s="190"/>
      <c r="E1" s="190"/>
      <c r="F1" s="190"/>
      <c r="G1" s="190"/>
    </row>
    <row r="2" spans="1:15" s="1" customFormat="1" ht="23.25" customHeight="1" x14ac:dyDescent="0.2">
      <c r="A2" s="190" t="s">
        <v>861</v>
      </c>
      <c r="B2" s="190"/>
      <c r="C2" s="190"/>
      <c r="D2" s="190"/>
      <c r="E2" s="190"/>
      <c r="F2" s="190"/>
      <c r="G2" s="190"/>
    </row>
    <row r="3" spans="1:15" ht="20.25" customHeight="1" x14ac:dyDescent="0.3">
      <c r="B3" s="3"/>
      <c r="C3" s="3"/>
      <c r="D3" s="3"/>
      <c r="E3" s="3"/>
      <c r="G3" s="4" t="s">
        <v>1</v>
      </c>
    </row>
    <row r="4" spans="1:15" ht="72" customHeight="1" x14ac:dyDescent="0.2">
      <c r="A4" s="195" t="s">
        <v>2</v>
      </c>
      <c r="B4" s="196" t="s">
        <v>3</v>
      </c>
      <c r="C4" s="195" t="s">
        <v>4</v>
      </c>
      <c r="D4" s="193" t="s">
        <v>1025</v>
      </c>
      <c r="E4" s="194"/>
      <c r="F4" s="195" t="s">
        <v>5</v>
      </c>
      <c r="G4" s="195" t="s">
        <v>6</v>
      </c>
    </row>
    <row r="5" spans="1:15" s="5" customFormat="1" ht="75.75" customHeight="1" x14ac:dyDescent="0.2">
      <c r="A5" s="195"/>
      <c r="B5" s="196"/>
      <c r="C5" s="195"/>
      <c r="D5" s="178" t="s">
        <v>862</v>
      </c>
      <c r="E5" s="178" t="s">
        <v>863</v>
      </c>
      <c r="F5" s="195"/>
      <c r="G5" s="195"/>
      <c r="H5" s="191"/>
      <c r="I5" s="191"/>
      <c r="J5" s="191"/>
      <c r="K5" s="191"/>
      <c r="L5" s="191"/>
      <c r="M5" s="191"/>
      <c r="N5" s="191"/>
      <c r="O5" s="191"/>
    </row>
    <row r="6" spans="1:15" x14ac:dyDescent="0.25">
      <c r="A6" s="6">
        <v>1</v>
      </c>
      <c r="B6" s="6">
        <v>2</v>
      </c>
      <c r="C6" s="6">
        <v>3</v>
      </c>
      <c r="D6" s="6"/>
      <c r="E6" s="6">
        <v>4</v>
      </c>
      <c r="F6" s="6">
        <v>5</v>
      </c>
      <c r="G6" s="6">
        <v>6</v>
      </c>
      <c r="H6" s="191"/>
      <c r="I6" s="191"/>
      <c r="J6" s="191"/>
      <c r="K6" s="191"/>
      <c r="L6" s="191"/>
      <c r="M6" s="191"/>
      <c r="N6" s="191"/>
      <c r="O6" s="191"/>
    </row>
    <row r="7" spans="1:15" x14ac:dyDescent="0.25">
      <c r="A7" s="7" t="s">
        <v>7</v>
      </c>
      <c r="B7" s="8" t="s">
        <v>8</v>
      </c>
      <c r="C7" s="9"/>
      <c r="D7" s="10">
        <f>SUM(D8:D12)</f>
        <v>3674291</v>
      </c>
      <c r="E7" s="10">
        <f>SUM(E8:E12)</f>
        <v>4584294.5</v>
      </c>
      <c r="F7" s="138">
        <f>SUM(F8:F12)</f>
        <v>4576394</v>
      </c>
      <c r="G7" s="138">
        <f>F7/E7*100</f>
        <v>99.82766159547559</v>
      </c>
      <c r="H7" s="11"/>
    </row>
    <row r="8" spans="1:15" ht="31.5" x14ac:dyDescent="0.25">
      <c r="A8" s="12" t="s">
        <v>9</v>
      </c>
      <c r="B8" s="13" t="s">
        <v>10</v>
      </c>
      <c r="C8" s="14" t="s">
        <v>11</v>
      </c>
      <c r="D8" s="15">
        <f>Дотации!F52</f>
        <v>41021</v>
      </c>
      <c r="E8" s="15">
        <f>Дотации!G52</f>
        <v>41021</v>
      </c>
      <c r="F8" s="15">
        <f>Дотации!H52</f>
        <v>41021</v>
      </c>
      <c r="G8" s="15">
        <f t="shared" ref="G8:G88" si="0">F8/E8*100</f>
        <v>100</v>
      </c>
      <c r="H8" s="16"/>
    </row>
    <row r="9" spans="1:15" ht="35.25" customHeight="1" x14ac:dyDescent="0.25">
      <c r="A9" s="12" t="s">
        <v>12</v>
      </c>
      <c r="B9" s="13" t="s">
        <v>13</v>
      </c>
      <c r="C9" s="17" t="s">
        <v>14</v>
      </c>
      <c r="D9" s="15">
        <f>Дотации!J52</f>
        <v>57696</v>
      </c>
      <c r="E9" s="15">
        <f>Дотации!K52</f>
        <v>57696</v>
      </c>
      <c r="F9" s="15">
        <f>Дотации!L52</f>
        <v>57696</v>
      </c>
      <c r="G9" s="15">
        <f t="shared" si="0"/>
        <v>100</v>
      </c>
      <c r="H9" s="16"/>
    </row>
    <row r="10" spans="1:15" ht="22.5" customHeight="1" x14ac:dyDescent="0.25">
      <c r="A10" s="12" t="s">
        <v>15</v>
      </c>
      <c r="B10" s="13" t="s">
        <v>16</v>
      </c>
      <c r="C10" s="14" t="s">
        <v>17</v>
      </c>
      <c r="D10" s="15">
        <f>Дотации!N52</f>
        <v>40443.500000000007</v>
      </c>
      <c r="E10" s="15">
        <f>Дотации!O52</f>
        <v>40443.500000000007</v>
      </c>
      <c r="F10" s="15">
        <f>Дотации!P52</f>
        <v>40443.500000000007</v>
      </c>
      <c r="G10" s="15">
        <f t="shared" si="0"/>
        <v>100</v>
      </c>
    </row>
    <row r="11" spans="1:15" ht="35.25" customHeight="1" x14ac:dyDescent="0.25">
      <c r="A11" s="12" t="s">
        <v>18</v>
      </c>
      <c r="B11" s="13" t="s">
        <v>19</v>
      </c>
      <c r="C11" s="14" t="s">
        <v>20</v>
      </c>
      <c r="D11" s="15">
        <f>Дотации!R52</f>
        <v>3290508.4</v>
      </c>
      <c r="E11" s="15">
        <f>Дотации!S52</f>
        <v>3278048.9000000004</v>
      </c>
      <c r="F11" s="15">
        <f>Дотации!T52</f>
        <v>3278048.9000000004</v>
      </c>
      <c r="G11" s="15">
        <f t="shared" si="0"/>
        <v>100</v>
      </c>
    </row>
    <row r="12" spans="1:15" ht="21" customHeight="1" x14ac:dyDescent="0.25">
      <c r="A12" s="12" t="s">
        <v>21</v>
      </c>
      <c r="B12" s="13" t="s">
        <v>22</v>
      </c>
      <c r="C12" s="14" t="s">
        <v>23</v>
      </c>
      <c r="D12" s="15">
        <f>Дотации!V52</f>
        <v>244622.10000000003</v>
      </c>
      <c r="E12" s="15">
        <f>Дотации!W52</f>
        <v>1167085.0999999999</v>
      </c>
      <c r="F12" s="15">
        <f>Дотации!X52</f>
        <v>1159184.5999999999</v>
      </c>
      <c r="G12" s="15">
        <f t="shared" si="0"/>
        <v>99.323057076129246</v>
      </c>
      <c r="H12" s="18"/>
      <c r="I12" s="18"/>
    </row>
    <row r="13" spans="1:15" x14ac:dyDescent="0.25">
      <c r="A13" s="19" t="s">
        <v>24</v>
      </c>
      <c r="B13" s="20" t="s">
        <v>25</v>
      </c>
      <c r="C13" s="186"/>
      <c r="D13" s="149">
        <f>SUM(D14:D70)</f>
        <v>3263003.5000000005</v>
      </c>
      <c r="E13" s="149">
        <f>SUM(E14:E70)</f>
        <v>10043595.01536</v>
      </c>
      <c r="F13" s="149">
        <f>SUM(F14:F70)</f>
        <v>9794078.3888399992</v>
      </c>
      <c r="G13" s="149">
        <f t="shared" si="0"/>
        <v>97.51566420053372</v>
      </c>
      <c r="H13" s="11"/>
      <c r="I13" s="11"/>
      <c r="K13" s="153"/>
    </row>
    <row r="14" spans="1:15" ht="70.5" customHeight="1" x14ac:dyDescent="0.3">
      <c r="A14" s="12" t="s">
        <v>26</v>
      </c>
      <c r="B14" s="13" t="s">
        <v>27</v>
      </c>
      <c r="C14" s="14" t="s">
        <v>28</v>
      </c>
      <c r="D14" s="140">
        <f>Субсидии!F350</f>
        <v>0</v>
      </c>
      <c r="E14" s="140">
        <f>Субсидии!G350</f>
        <v>1573</v>
      </c>
      <c r="F14" s="140">
        <f>Субсидии!H350</f>
        <v>1573</v>
      </c>
      <c r="G14" s="15">
        <f t="shared" si="0"/>
        <v>100</v>
      </c>
      <c r="H14" s="21"/>
      <c r="I14" s="18"/>
      <c r="J14" s="294"/>
      <c r="K14" s="16"/>
    </row>
    <row r="15" spans="1:15" ht="85.5" customHeight="1" x14ac:dyDescent="0.25">
      <c r="A15" s="12" t="s">
        <v>29</v>
      </c>
      <c r="B15" s="13" t="s">
        <v>972</v>
      </c>
      <c r="C15" s="14" t="s">
        <v>30</v>
      </c>
      <c r="D15" s="140">
        <f>Субсидии!J350</f>
        <v>0</v>
      </c>
      <c r="E15" s="140">
        <f>Субсидии!K350</f>
        <v>1573.1</v>
      </c>
      <c r="F15" s="140">
        <f>Субсидии!L350</f>
        <v>1573.1</v>
      </c>
      <c r="G15" s="15">
        <f t="shared" si="0"/>
        <v>100</v>
      </c>
      <c r="H15" s="21"/>
      <c r="I15" s="18"/>
    </row>
    <row r="16" spans="1:15" ht="39.75" customHeight="1" x14ac:dyDescent="0.25">
      <c r="A16" s="12" t="s">
        <v>31</v>
      </c>
      <c r="B16" s="13" t="s">
        <v>32</v>
      </c>
      <c r="C16" s="14" t="s">
        <v>33</v>
      </c>
      <c r="D16" s="140">
        <f>Субсидии!N350</f>
        <v>0</v>
      </c>
      <c r="E16" s="140">
        <f>Субсидии!O350</f>
        <v>18906.900000000001</v>
      </c>
      <c r="F16" s="140">
        <f>Субсидии!P350</f>
        <v>18906.895620000003</v>
      </c>
      <c r="G16" s="15">
        <f t="shared" si="0"/>
        <v>99.999976833854319</v>
      </c>
      <c r="H16" s="21"/>
      <c r="I16" s="18"/>
    </row>
    <row r="17" spans="1:9" ht="38.25" customHeight="1" x14ac:dyDescent="0.25">
      <c r="A17" s="12" t="s">
        <v>34</v>
      </c>
      <c r="B17" s="13" t="s">
        <v>891</v>
      </c>
      <c r="C17" s="14" t="s">
        <v>35</v>
      </c>
      <c r="D17" s="140">
        <f>Субсидии!R350</f>
        <v>229617</v>
      </c>
      <c r="E17" s="140">
        <f>Субсидии!S350</f>
        <v>309650</v>
      </c>
      <c r="F17" s="140">
        <f>Субсидии!T350</f>
        <v>309650</v>
      </c>
      <c r="G17" s="15">
        <f t="shared" si="0"/>
        <v>100</v>
      </c>
      <c r="H17" s="18"/>
      <c r="I17" s="18"/>
    </row>
    <row r="18" spans="1:9" ht="24" customHeight="1" x14ac:dyDescent="0.25">
      <c r="A18" s="12" t="s">
        <v>36</v>
      </c>
      <c r="B18" s="13" t="s">
        <v>37</v>
      </c>
      <c r="C18" s="14" t="s">
        <v>38</v>
      </c>
      <c r="D18" s="140">
        <f>Субсидии!V350</f>
        <v>0</v>
      </c>
      <c r="E18" s="140">
        <f>Субсидии!W350</f>
        <v>78768.800000000003</v>
      </c>
      <c r="F18" s="140">
        <f>Субсидии!X350</f>
        <v>77508.535199999998</v>
      </c>
      <c r="G18" s="15">
        <f t="shared" si="0"/>
        <v>98.400045703374943</v>
      </c>
      <c r="H18" s="18"/>
      <c r="I18" s="18"/>
    </row>
    <row r="19" spans="1:9" ht="51" customHeight="1" x14ac:dyDescent="0.25">
      <c r="A19" s="12" t="s">
        <v>39</v>
      </c>
      <c r="B19" s="23" t="s">
        <v>973</v>
      </c>
      <c r="C19" s="14" t="s">
        <v>40</v>
      </c>
      <c r="D19" s="140">
        <f>Субсидии!Z350</f>
        <v>0</v>
      </c>
      <c r="E19" s="140">
        <f>Субсидии!AA350</f>
        <v>11316.7</v>
      </c>
      <c r="F19" s="140">
        <f>Субсидии!AB350</f>
        <v>11316.72696</v>
      </c>
      <c r="G19" s="140">
        <f t="shared" si="0"/>
        <v>100.00023823199342</v>
      </c>
      <c r="H19" s="18"/>
      <c r="I19" s="18"/>
    </row>
    <row r="20" spans="1:9" ht="31.5" x14ac:dyDescent="0.25">
      <c r="A20" s="12" t="s">
        <v>41</v>
      </c>
      <c r="B20" s="23" t="s">
        <v>974</v>
      </c>
      <c r="C20" s="14" t="s">
        <v>42</v>
      </c>
      <c r="D20" s="140">
        <f>Субсидии!AD350</f>
        <v>0</v>
      </c>
      <c r="E20" s="140">
        <f>Субсидии!AE350</f>
        <v>1268.9887699999999</v>
      </c>
      <c r="F20" s="140">
        <f>Субсидии!AF350</f>
        <v>1268.9887699999999</v>
      </c>
      <c r="G20" s="140">
        <f t="shared" si="0"/>
        <v>100</v>
      </c>
      <c r="H20" s="18"/>
      <c r="I20" s="18"/>
    </row>
    <row r="21" spans="1:9" ht="67.5" customHeight="1" x14ac:dyDescent="0.25">
      <c r="A21" s="12" t="s">
        <v>43</v>
      </c>
      <c r="B21" s="23" t="s">
        <v>975</v>
      </c>
      <c r="C21" s="14" t="s">
        <v>44</v>
      </c>
      <c r="D21" s="140">
        <f>Субсидии!AH350</f>
        <v>0</v>
      </c>
      <c r="E21" s="140">
        <f>Субсидии!AI350</f>
        <v>4766.4045000000015</v>
      </c>
      <c r="F21" s="140">
        <f>Субсидии!AJ350</f>
        <v>4766.4045000000015</v>
      </c>
      <c r="G21" s="140">
        <f t="shared" si="0"/>
        <v>100</v>
      </c>
      <c r="H21" s="18"/>
      <c r="I21" s="18"/>
    </row>
    <row r="22" spans="1:9" ht="36.75" customHeight="1" x14ac:dyDescent="0.25">
      <c r="A22" s="12" t="s">
        <v>45</v>
      </c>
      <c r="B22" s="23" t="s">
        <v>976</v>
      </c>
      <c r="C22" s="14" t="s">
        <v>46</v>
      </c>
      <c r="D22" s="140">
        <f>Субсидии!AL350</f>
        <v>0</v>
      </c>
      <c r="E22" s="140">
        <f>Субсидии!AM350</f>
        <v>47678.764049999998</v>
      </c>
      <c r="F22" s="140">
        <f>Субсидии!AN350</f>
        <v>47678.764049999998</v>
      </c>
      <c r="G22" s="140">
        <f t="shared" si="0"/>
        <v>100</v>
      </c>
      <c r="H22" s="18"/>
      <c r="I22" s="18"/>
    </row>
    <row r="23" spans="1:9" ht="39.75" customHeight="1" x14ac:dyDescent="0.25">
      <c r="A23" s="12" t="s">
        <v>47</v>
      </c>
      <c r="B23" s="23" t="s">
        <v>977</v>
      </c>
      <c r="C23" s="14" t="s">
        <v>48</v>
      </c>
      <c r="D23" s="140">
        <f>Субсидии!AP350</f>
        <v>0</v>
      </c>
      <c r="E23" s="140">
        <f>Субсидии!AQ350</f>
        <v>2500</v>
      </c>
      <c r="F23" s="140">
        <f>Субсидии!AR350</f>
        <v>2500</v>
      </c>
      <c r="G23" s="140">
        <f t="shared" si="0"/>
        <v>100</v>
      </c>
      <c r="H23" s="18"/>
      <c r="I23" s="18"/>
    </row>
    <row r="24" spans="1:9" ht="35.25" customHeight="1" x14ac:dyDescent="0.25">
      <c r="A24" s="12" t="s">
        <v>49</v>
      </c>
      <c r="B24" s="23" t="s">
        <v>978</v>
      </c>
      <c r="C24" s="14" t="s">
        <v>50</v>
      </c>
      <c r="D24" s="140">
        <f>Субсидии!AT350</f>
        <v>0</v>
      </c>
      <c r="E24" s="140">
        <f>Субсидии!AU350</f>
        <v>1100</v>
      </c>
      <c r="F24" s="140">
        <f>Субсидии!AV350</f>
        <v>1100</v>
      </c>
      <c r="G24" s="140">
        <f t="shared" si="0"/>
        <v>100</v>
      </c>
      <c r="H24" s="18"/>
      <c r="I24" s="18"/>
    </row>
    <row r="25" spans="1:9" ht="46.5" customHeight="1" x14ac:dyDescent="0.25">
      <c r="A25" s="12" t="s">
        <v>51</v>
      </c>
      <c r="B25" s="23" t="s">
        <v>52</v>
      </c>
      <c r="C25" s="14" t="s">
        <v>53</v>
      </c>
      <c r="D25" s="140">
        <f>Субсидии!AX350</f>
        <v>43953.5</v>
      </c>
      <c r="E25" s="140">
        <f>Субсидии!AY350</f>
        <v>43953.5</v>
      </c>
      <c r="F25" s="140">
        <f>Субсидии!AZ350</f>
        <v>43953.5</v>
      </c>
      <c r="G25" s="140">
        <f t="shared" si="0"/>
        <v>100</v>
      </c>
      <c r="H25" s="18"/>
      <c r="I25" s="18"/>
    </row>
    <row r="26" spans="1:9" ht="31.5" customHeight="1" x14ac:dyDescent="0.25">
      <c r="A26" s="12" t="s">
        <v>54</v>
      </c>
      <c r="B26" s="13" t="s">
        <v>55</v>
      </c>
      <c r="C26" s="14" t="s">
        <v>56</v>
      </c>
      <c r="D26" s="140">
        <f>Субсидии!BB350</f>
        <v>5100</v>
      </c>
      <c r="E26" s="140">
        <f>Субсидии!BC350</f>
        <v>5100</v>
      </c>
      <c r="F26" s="140">
        <f>Субсидии!BD350</f>
        <v>5100</v>
      </c>
      <c r="G26" s="140">
        <f t="shared" si="0"/>
        <v>100</v>
      </c>
      <c r="H26" s="18"/>
      <c r="I26" s="18"/>
    </row>
    <row r="27" spans="1:9" ht="47.25" x14ac:dyDescent="0.25">
      <c r="A27" s="12" t="s">
        <v>57</v>
      </c>
      <c r="B27" s="23" t="s">
        <v>58</v>
      </c>
      <c r="C27" s="14" t="s">
        <v>59</v>
      </c>
      <c r="D27" s="14"/>
      <c r="E27" s="140">
        <f>Субсидии!BG350</f>
        <v>479600</v>
      </c>
      <c r="F27" s="140">
        <f>Субсидии!BH350</f>
        <v>479493.01280000003</v>
      </c>
      <c r="G27" s="140">
        <f t="shared" si="0"/>
        <v>99.977692410341959</v>
      </c>
      <c r="H27" s="18"/>
      <c r="I27" s="18"/>
    </row>
    <row r="28" spans="1:9" ht="86.25" customHeight="1" x14ac:dyDescent="0.25">
      <c r="A28" s="12" t="s">
        <v>60</v>
      </c>
      <c r="B28" s="13" t="s">
        <v>61</v>
      </c>
      <c r="C28" s="14" t="s">
        <v>62</v>
      </c>
      <c r="D28" s="140">
        <f>Субсидии!BJ350</f>
        <v>999900</v>
      </c>
      <c r="E28" s="140">
        <f>Субсидии!BK350</f>
        <v>999900</v>
      </c>
      <c r="F28" s="140">
        <f>Субсидии!BL350</f>
        <v>999900</v>
      </c>
      <c r="G28" s="140">
        <f t="shared" si="0"/>
        <v>100</v>
      </c>
      <c r="H28" s="18"/>
      <c r="I28" s="18"/>
    </row>
    <row r="29" spans="1:9" ht="48.75" customHeight="1" x14ac:dyDescent="0.25">
      <c r="A29" s="12" t="s">
        <v>63</v>
      </c>
      <c r="B29" s="13" t="s">
        <v>979</v>
      </c>
      <c r="C29" s="14" t="s">
        <v>64</v>
      </c>
      <c r="D29" s="14"/>
      <c r="E29" s="140">
        <f>Субсидии!BO350</f>
        <v>24205.5</v>
      </c>
      <c r="F29" s="140">
        <f>Субсидии!BP350</f>
        <v>24205.544999999998</v>
      </c>
      <c r="G29" s="140">
        <f>F29/E29*100</f>
        <v>100.00018590816136</v>
      </c>
      <c r="H29" s="18"/>
      <c r="I29" s="18"/>
    </row>
    <row r="30" spans="1:9" ht="48.75" customHeight="1" x14ac:dyDescent="0.25">
      <c r="A30" s="12" t="s">
        <v>65</v>
      </c>
      <c r="B30" s="13" t="s">
        <v>66</v>
      </c>
      <c r="C30" s="14" t="s">
        <v>67</v>
      </c>
      <c r="D30" s="14"/>
      <c r="E30" s="140">
        <f>Субсидии!BS350</f>
        <v>155000</v>
      </c>
      <c r="F30" s="140">
        <f>Субсидии!BT350</f>
        <v>154999.86465</v>
      </c>
      <c r="G30" s="140">
        <f t="shared" si="0"/>
        <v>99.99991267741936</v>
      </c>
      <c r="H30" s="18"/>
      <c r="I30" s="18"/>
    </row>
    <row r="31" spans="1:9" ht="49.5" customHeight="1" x14ac:dyDescent="0.25">
      <c r="A31" s="12" t="s">
        <v>68</v>
      </c>
      <c r="B31" s="23" t="s">
        <v>69</v>
      </c>
      <c r="C31" s="14" t="s">
        <v>70</v>
      </c>
      <c r="D31" s="140">
        <f>Субсидии!BV350</f>
        <v>300000</v>
      </c>
      <c r="E31" s="140">
        <f>Субсидии!BW350</f>
        <v>300000</v>
      </c>
      <c r="F31" s="140">
        <f>Субсидии!BX350</f>
        <v>293793.67202000006</v>
      </c>
      <c r="G31" s="140">
        <f t="shared" si="0"/>
        <v>97.931224006666682</v>
      </c>
      <c r="H31" s="18"/>
      <c r="I31" s="18"/>
    </row>
    <row r="32" spans="1:9" ht="31.5" x14ac:dyDescent="0.25">
      <c r="A32" s="12" t="s">
        <v>71</v>
      </c>
      <c r="B32" s="13" t="s">
        <v>72</v>
      </c>
      <c r="C32" s="14" t="s">
        <v>73</v>
      </c>
      <c r="D32" s="140">
        <f>Субсидии!BZ350</f>
        <v>530527.99999999988</v>
      </c>
      <c r="E32" s="140">
        <f>Субсидии!CA350</f>
        <v>520689.09999999992</v>
      </c>
      <c r="F32" s="140">
        <f>Субсидии!CB350</f>
        <v>458786.23662999994</v>
      </c>
      <c r="G32" s="140">
        <f t="shared" si="0"/>
        <v>88.111357935090254</v>
      </c>
      <c r="H32" s="18"/>
      <c r="I32" s="18"/>
    </row>
    <row r="33" spans="1:9" ht="36" customHeight="1" x14ac:dyDescent="0.25">
      <c r="A33" s="12" t="s">
        <v>74</v>
      </c>
      <c r="B33" s="23" t="s">
        <v>980</v>
      </c>
      <c r="C33" s="14" t="s">
        <v>75</v>
      </c>
      <c r="D33" s="140">
        <f>Субсидии!CD350</f>
        <v>80000</v>
      </c>
      <c r="E33" s="140">
        <f>Субсидии!CE350</f>
        <v>80000.019299999985</v>
      </c>
      <c r="F33" s="140">
        <f>Субсидии!CF350</f>
        <v>75990.105099999972</v>
      </c>
      <c r="G33" s="140">
        <f t="shared" si="0"/>
        <v>94.987608459239439</v>
      </c>
      <c r="H33" s="18"/>
      <c r="I33" s="18"/>
    </row>
    <row r="34" spans="1:9" ht="36" customHeight="1" x14ac:dyDescent="0.25">
      <c r="A34" s="12" t="s">
        <v>76</v>
      </c>
      <c r="B34" s="23" t="s">
        <v>981</v>
      </c>
      <c r="C34" s="14" t="s">
        <v>77</v>
      </c>
      <c r="D34" s="140">
        <f>Субсидии!CH350</f>
        <v>0</v>
      </c>
      <c r="E34" s="140">
        <f>Субсидии!CI350</f>
        <v>813071.41148000001</v>
      </c>
      <c r="F34" s="140">
        <f>Субсидии!CJ350</f>
        <v>794902.54428000003</v>
      </c>
      <c r="G34" s="140">
        <f t="shared" si="0"/>
        <v>97.765403266740378</v>
      </c>
      <c r="H34" s="18"/>
      <c r="I34" s="18"/>
    </row>
    <row r="35" spans="1:9" ht="35.25" customHeight="1" x14ac:dyDescent="0.25">
      <c r="A35" s="12" t="s">
        <v>78</v>
      </c>
      <c r="B35" s="23" t="s">
        <v>982</v>
      </c>
      <c r="C35" s="14" t="s">
        <v>79</v>
      </c>
      <c r="D35" s="140">
        <f>Субсидии!CL350</f>
        <v>0</v>
      </c>
      <c r="E35" s="140">
        <f>Субсидии!CM350</f>
        <v>3909.8</v>
      </c>
      <c r="F35" s="140">
        <f>Субсидии!CN350</f>
        <v>3909.8</v>
      </c>
      <c r="G35" s="140">
        <f t="shared" si="0"/>
        <v>100</v>
      </c>
      <c r="H35" s="18"/>
      <c r="I35" s="22"/>
    </row>
    <row r="36" spans="1:9" ht="37.5" customHeight="1" x14ac:dyDescent="0.25">
      <c r="A36" s="12" t="s">
        <v>80</v>
      </c>
      <c r="B36" s="23" t="s">
        <v>81</v>
      </c>
      <c r="C36" s="14" t="s">
        <v>82</v>
      </c>
      <c r="D36" s="140">
        <f>Субсидии!CP350</f>
        <v>580272</v>
      </c>
      <c r="E36" s="140">
        <f>Субсидии!CQ350</f>
        <v>686715.1</v>
      </c>
      <c r="F36" s="140">
        <f>Субсидии!CR350</f>
        <v>656438.88677999994</v>
      </c>
      <c r="G36" s="140">
        <f t="shared" si="0"/>
        <v>95.59115370843017</v>
      </c>
      <c r="H36" s="18"/>
      <c r="I36" s="22"/>
    </row>
    <row r="37" spans="1:9" ht="80.25" customHeight="1" x14ac:dyDescent="0.25">
      <c r="A37" s="12" t="s">
        <v>83</v>
      </c>
      <c r="B37" s="23" t="s">
        <v>84</v>
      </c>
      <c r="C37" s="14" t="s">
        <v>85</v>
      </c>
      <c r="D37" s="140">
        <f>Субсидии!CT350</f>
        <v>453219.30000000016</v>
      </c>
      <c r="E37" s="140">
        <f>Субсидии!CU350</f>
        <v>354942.90000000008</v>
      </c>
      <c r="F37" s="140">
        <f>Субсидии!CV350</f>
        <v>350988.5569400001</v>
      </c>
      <c r="G37" s="140">
        <f t="shared" si="0"/>
        <v>98.885921352420354</v>
      </c>
      <c r="H37" s="18"/>
      <c r="I37" s="22"/>
    </row>
    <row r="38" spans="1:9" ht="31.5" x14ac:dyDescent="0.25">
      <c r="A38" s="12" t="s">
        <v>86</v>
      </c>
      <c r="B38" s="23" t="s">
        <v>87</v>
      </c>
      <c r="C38" s="14" t="s">
        <v>88</v>
      </c>
      <c r="D38" s="140">
        <f>Субсидии!CX350</f>
        <v>25510.2</v>
      </c>
      <c r="E38" s="140">
        <f>Субсидии!CY350</f>
        <v>25510.2</v>
      </c>
      <c r="F38" s="140">
        <f>Субсидии!CZ350</f>
        <v>25510.205000000002</v>
      </c>
      <c r="G38" s="140">
        <f t="shared" si="0"/>
        <v>100.00001960000313</v>
      </c>
      <c r="H38" s="18"/>
      <c r="I38" s="22"/>
    </row>
    <row r="39" spans="1:9" ht="45" customHeight="1" x14ac:dyDescent="0.25">
      <c r="A39" s="12" t="s">
        <v>89</v>
      </c>
      <c r="B39" s="23" t="s">
        <v>90</v>
      </c>
      <c r="C39" s="14" t="s">
        <v>91</v>
      </c>
      <c r="D39" s="14"/>
      <c r="E39" s="140">
        <f>Субсидии!DC350</f>
        <v>103486.19999999998</v>
      </c>
      <c r="F39" s="140">
        <f>Субсидии!DD350</f>
        <v>103486.21999999999</v>
      </c>
      <c r="G39" s="140">
        <f t="shared" si="0"/>
        <v>100.00001932624834</v>
      </c>
      <c r="H39" s="18"/>
      <c r="I39" s="22"/>
    </row>
    <row r="40" spans="1:9" ht="37.5" customHeight="1" x14ac:dyDescent="0.25">
      <c r="A40" s="12" t="s">
        <v>92</v>
      </c>
      <c r="B40" s="23" t="s">
        <v>93</v>
      </c>
      <c r="C40" s="14" t="s">
        <v>94</v>
      </c>
      <c r="D40" s="14"/>
      <c r="E40" s="140">
        <f>Субсидии!DG350</f>
        <v>195205</v>
      </c>
      <c r="F40" s="140">
        <f>Субсидии!DH350</f>
        <v>191346.17361</v>
      </c>
      <c r="G40" s="140">
        <f t="shared" si="0"/>
        <v>98.023192853666657</v>
      </c>
      <c r="H40" s="18"/>
      <c r="I40" s="22"/>
    </row>
    <row r="41" spans="1:9" ht="68.25" customHeight="1" x14ac:dyDescent="0.25">
      <c r="A41" s="12" t="s">
        <v>95</v>
      </c>
      <c r="B41" s="23" t="s">
        <v>96</v>
      </c>
      <c r="C41" s="14" t="s">
        <v>97</v>
      </c>
      <c r="D41" s="14"/>
      <c r="E41" s="140">
        <f>Субсидии!DK350</f>
        <v>35000</v>
      </c>
      <c r="F41" s="140">
        <f>Субсидии!DL350</f>
        <v>34772.597000000002</v>
      </c>
      <c r="G41" s="140">
        <f t="shared" si="0"/>
        <v>99.350277142857152</v>
      </c>
      <c r="H41" s="18"/>
      <c r="I41" s="22"/>
    </row>
    <row r="42" spans="1:9" ht="70.5" customHeight="1" x14ac:dyDescent="0.25">
      <c r="A42" s="12" t="s">
        <v>98</v>
      </c>
      <c r="B42" s="23" t="s">
        <v>99</v>
      </c>
      <c r="C42" s="14" t="s">
        <v>100</v>
      </c>
      <c r="D42" s="14"/>
      <c r="E42" s="140">
        <f>Субсидии!DO350</f>
        <v>100000</v>
      </c>
      <c r="F42" s="140">
        <f>Субсидии!DP350</f>
        <v>93951.562940000003</v>
      </c>
      <c r="G42" s="140">
        <f t="shared" si="0"/>
        <v>93.951562940000002</v>
      </c>
      <c r="H42" s="18"/>
      <c r="I42" s="22"/>
    </row>
    <row r="43" spans="1:9" ht="72.75" customHeight="1" x14ac:dyDescent="0.25">
      <c r="A43" s="12" t="s">
        <v>101</v>
      </c>
      <c r="B43" s="23" t="s">
        <v>102</v>
      </c>
      <c r="C43" s="14" t="s">
        <v>103</v>
      </c>
      <c r="D43" s="14"/>
      <c r="E43" s="140">
        <f>Субсидии!DS350</f>
        <v>650000</v>
      </c>
      <c r="F43" s="140">
        <f>Субсидии!DT350</f>
        <v>635453.29214000003</v>
      </c>
      <c r="G43" s="140">
        <f t="shared" si="0"/>
        <v>97.762044944615383</v>
      </c>
      <c r="H43" s="18"/>
      <c r="I43" s="22"/>
    </row>
    <row r="44" spans="1:9" ht="31.5" x14ac:dyDescent="0.25">
      <c r="A44" s="12" t="s">
        <v>104</v>
      </c>
      <c r="B44" s="23" t="s">
        <v>105</v>
      </c>
      <c r="C44" s="14" t="s">
        <v>106</v>
      </c>
      <c r="D44" s="14"/>
      <c r="E44" s="140">
        <f>Субсидии!DW350</f>
        <v>20500</v>
      </c>
      <c r="F44" s="140">
        <f>Субсидии!DX350</f>
        <v>20266.091739999996</v>
      </c>
      <c r="G44" s="140">
        <f t="shared" si="0"/>
        <v>98.858984097560949</v>
      </c>
      <c r="H44" s="18"/>
      <c r="I44" s="22"/>
    </row>
    <row r="45" spans="1:9" ht="47.25" x14ac:dyDescent="0.25">
      <c r="A45" s="12" t="s">
        <v>107</v>
      </c>
      <c r="B45" s="23" t="s">
        <v>983</v>
      </c>
      <c r="C45" s="14" t="s">
        <v>108</v>
      </c>
      <c r="D45" s="14"/>
      <c r="E45" s="140">
        <f>Субсидии!EA350</f>
        <v>1007240.8</v>
      </c>
      <c r="F45" s="140">
        <f>Субсидии!EB350</f>
        <v>1007240.8</v>
      </c>
      <c r="G45" s="140">
        <f t="shared" si="0"/>
        <v>100</v>
      </c>
      <c r="H45" s="18"/>
      <c r="I45" s="22"/>
    </row>
    <row r="46" spans="1:9" ht="69.75" customHeight="1" x14ac:dyDescent="0.25">
      <c r="A46" s="12" t="s">
        <v>109</v>
      </c>
      <c r="B46" s="23" t="s">
        <v>110</v>
      </c>
      <c r="C46" s="14" t="s">
        <v>111</v>
      </c>
      <c r="D46" s="14"/>
      <c r="E46" s="140">
        <f>Субсидии!EE350</f>
        <v>1355891.6</v>
      </c>
      <c r="F46" s="140">
        <f>Субсидии!EF350</f>
        <v>1351682.8893899999</v>
      </c>
      <c r="G46" s="140">
        <f t="shared" si="0"/>
        <v>99.689598297533507</v>
      </c>
      <c r="H46" s="18"/>
      <c r="I46" s="22"/>
    </row>
    <row r="47" spans="1:9" ht="63" x14ac:dyDescent="0.25">
      <c r="A47" s="12" t="s">
        <v>112</v>
      </c>
      <c r="B47" s="23" t="s">
        <v>984</v>
      </c>
      <c r="C47" s="17" t="s">
        <v>113</v>
      </c>
      <c r="D47" s="17"/>
      <c r="E47" s="140">
        <f>Субсидии!EI350</f>
        <v>43762.7</v>
      </c>
      <c r="F47" s="140">
        <f>Субсидии!EJ350</f>
        <v>43762.7</v>
      </c>
      <c r="G47" s="140">
        <f t="shared" si="0"/>
        <v>100</v>
      </c>
      <c r="H47" s="18"/>
      <c r="I47" s="22"/>
    </row>
    <row r="48" spans="1:9" ht="31.5" x14ac:dyDescent="0.25">
      <c r="A48" s="12" t="s">
        <v>114</v>
      </c>
      <c r="B48" s="23" t="s">
        <v>985</v>
      </c>
      <c r="C48" s="14" t="s">
        <v>115</v>
      </c>
      <c r="D48" s="14"/>
      <c r="E48" s="140">
        <f>Субсидии!EM350</f>
        <v>55805.280900000005</v>
      </c>
      <c r="F48" s="140">
        <f>Субсидии!EN350</f>
        <v>55805.280900000005</v>
      </c>
      <c r="G48" s="140">
        <f t="shared" si="0"/>
        <v>100</v>
      </c>
      <c r="H48" s="18"/>
      <c r="I48" s="22"/>
    </row>
    <row r="49" spans="1:9" ht="31.5" x14ac:dyDescent="0.25">
      <c r="A49" s="12" t="s">
        <v>116</v>
      </c>
      <c r="B49" s="23" t="s">
        <v>986</v>
      </c>
      <c r="C49" s="14" t="s">
        <v>117</v>
      </c>
      <c r="D49" s="14"/>
      <c r="E49" s="140">
        <f>Субсидии!EQ350</f>
        <v>19035.816360000001</v>
      </c>
      <c r="F49" s="140">
        <f>Субсидии!ER350</f>
        <v>19035.816360000001</v>
      </c>
      <c r="G49" s="140">
        <f t="shared" si="0"/>
        <v>100</v>
      </c>
      <c r="H49" s="18"/>
      <c r="I49" s="22"/>
    </row>
    <row r="50" spans="1:9" ht="59.25" customHeight="1" x14ac:dyDescent="0.25">
      <c r="A50" s="12" t="s">
        <v>118</v>
      </c>
      <c r="B50" s="23" t="s">
        <v>987</v>
      </c>
      <c r="C50" s="14" t="s">
        <v>909</v>
      </c>
      <c r="D50" s="14"/>
      <c r="E50" s="140">
        <f>Субсидии!EU350</f>
        <v>190865.2</v>
      </c>
      <c r="F50" s="140">
        <f>Субсидии!EV350</f>
        <v>141542.60552000001</v>
      </c>
      <c r="G50" s="140">
        <f t="shared" si="0"/>
        <v>74.158414168743178</v>
      </c>
      <c r="H50" s="18"/>
      <c r="I50" s="22"/>
    </row>
    <row r="51" spans="1:9" ht="69" customHeight="1" x14ac:dyDescent="0.25">
      <c r="A51" s="12" t="s">
        <v>119</v>
      </c>
      <c r="B51" s="23" t="s">
        <v>120</v>
      </c>
      <c r="C51" s="14" t="s">
        <v>907</v>
      </c>
      <c r="D51" s="14"/>
      <c r="E51" s="140">
        <f>Субсидии!EY350</f>
        <v>4900</v>
      </c>
      <c r="F51" s="140">
        <f>Субсидии!EZ350</f>
        <v>4825.8112099999998</v>
      </c>
      <c r="G51" s="140">
        <f t="shared" si="0"/>
        <v>98.485943061224489</v>
      </c>
      <c r="H51" s="18"/>
      <c r="I51" s="22"/>
    </row>
    <row r="52" spans="1:9" ht="69" customHeight="1" x14ac:dyDescent="0.25">
      <c r="A52" s="12" t="s">
        <v>121</v>
      </c>
      <c r="B52" s="23" t="s">
        <v>122</v>
      </c>
      <c r="C52" s="14" t="s">
        <v>123</v>
      </c>
      <c r="D52" s="14"/>
      <c r="E52" s="140">
        <f>Субсидии!FC350</f>
        <v>22100</v>
      </c>
      <c r="F52" s="140">
        <f>Субсидии!FD350</f>
        <v>15516.695220000001</v>
      </c>
      <c r="G52" s="140">
        <f t="shared" si="0"/>
        <v>70.2112905882353</v>
      </c>
      <c r="H52" s="18"/>
      <c r="I52" s="22"/>
    </row>
    <row r="53" spans="1:9" ht="43.5" customHeight="1" x14ac:dyDescent="0.25">
      <c r="A53" s="12" t="s">
        <v>124</v>
      </c>
      <c r="B53" s="23" t="s">
        <v>125</v>
      </c>
      <c r="C53" s="14" t="s">
        <v>126</v>
      </c>
      <c r="D53" s="14"/>
      <c r="E53" s="140">
        <f>Субсидии!FG350</f>
        <v>95656.60000000002</v>
      </c>
      <c r="F53" s="140">
        <f>Субсидии!FH350</f>
        <v>85994.602470000013</v>
      </c>
      <c r="G53" s="140">
        <f t="shared" si="0"/>
        <v>89.899288151575533</v>
      </c>
      <c r="H53" s="18"/>
      <c r="I53" s="22"/>
    </row>
    <row r="54" spans="1:9" ht="50.25" customHeight="1" x14ac:dyDescent="0.25">
      <c r="A54" s="12" t="s">
        <v>127</v>
      </c>
      <c r="B54" s="23" t="s">
        <v>128</v>
      </c>
      <c r="C54" s="14" t="s">
        <v>129</v>
      </c>
      <c r="D54" s="14"/>
      <c r="E54" s="140">
        <f>Субсидии!FK350</f>
        <v>199999.99999999994</v>
      </c>
      <c r="F54" s="140">
        <f>Субсидии!FL350</f>
        <v>199999.99499999994</v>
      </c>
      <c r="G54" s="140">
        <f t="shared" si="0"/>
        <v>99.999997499999992</v>
      </c>
      <c r="H54" s="18"/>
      <c r="I54" s="22"/>
    </row>
    <row r="55" spans="1:9" ht="50.25" customHeight="1" x14ac:dyDescent="0.25">
      <c r="A55" s="12" t="s">
        <v>130</v>
      </c>
      <c r="B55" s="23" t="s">
        <v>131</v>
      </c>
      <c r="C55" s="14" t="s">
        <v>132</v>
      </c>
      <c r="D55" s="14"/>
      <c r="E55" s="140">
        <f>Субсидии!FO350</f>
        <v>396941.90000000008</v>
      </c>
      <c r="F55" s="140">
        <f>Субсидии!FP350</f>
        <v>396920.70000000007</v>
      </c>
      <c r="G55" s="140">
        <f t="shared" si="0"/>
        <v>99.994659168004191</v>
      </c>
      <c r="H55" s="18"/>
      <c r="I55" s="22"/>
    </row>
    <row r="56" spans="1:9" ht="88.5" customHeight="1" x14ac:dyDescent="0.25">
      <c r="A56" s="12" t="s">
        <v>133</v>
      </c>
      <c r="B56" s="23" t="s">
        <v>134</v>
      </c>
      <c r="C56" s="14" t="s">
        <v>135</v>
      </c>
      <c r="D56" s="14"/>
      <c r="E56" s="140">
        <f>Субсидии!FS350</f>
        <v>9000</v>
      </c>
      <c r="F56" s="140">
        <f>Субсидии!FT350</f>
        <v>9000</v>
      </c>
      <c r="G56" s="140">
        <f t="shared" si="0"/>
        <v>100</v>
      </c>
      <c r="H56" s="18"/>
      <c r="I56" s="22"/>
    </row>
    <row r="57" spans="1:9" ht="54.75" customHeight="1" x14ac:dyDescent="0.25">
      <c r="A57" s="12" t="s">
        <v>136</v>
      </c>
      <c r="B57" s="23" t="s">
        <v>137</v>
      </c>
      <c r="C57" s="14" t="s">
        <v>138</v>
      </c>
      <c r="D57" s="14"/>
      <c r="E57" s="140">
        <f>Субсидии!FW350</f>
        <v>50000</v>
      </c>
      <c r="F57" s="140">
        <f>Субсидии!FX350</f>
        <v>49980</v>
      </c>
      <c r="G57" s="140">
        <f t="shared" si="0"/>
        <v>99.960000000000008</v>
      </c>
      <c r="H57" s="18"/>
      <c r="I57" s="22"/>
    </row>
    <row r="58" spans="1:9" ht="68.25" customHeight="1" x14ac:dyDescent="0.25">
      <c r="A58" s="12" t="s">
        <v>139</v>
      </c>
      <c r="B58" s="23" t="s">
        <v>140</v>
      </c>
      <c r="C58" s="14" t="s">
        <v>141</v>
      </c>
      <c r="D58" s="14"/>
      <c r="E58" s="140">
        <f>Субсидии!GA350</f>
        <v>12000</v>
      </c>
      <c r="F58" s="140">
        <f>Субсидии!GB350</f>
        <v>12000</v>
      </c>
      <c r="G58" s="140">
        <f t="shared" si="0"/>
        <v>100</v>
      </c>
      <c r="H58" s="18"/>
      <c r="I58" s="22"/>
    </row>
    <row r="59" spans="1:9" ht="68.25" customHeight="1" x14ac:dyDescent="0.25">
      <c r="A59" s="12" t="s">
        <v>142</v>
      </c>
      <c r="B59" s="23" t="s">
        <v>143</v>
      </c>
      <c r="C59" s="14" t="s">
        <v>144</v>
      </c>
      <c r="D59" s="14"/>
      <c r="E59" s="140">
        <f>Субсидии!GE350</f>
        <v>3000</v>
      </c>
      <c r="F59" s="140">
        <f>Субсидии!GF350</f>
        <v>3000</v>
      </c>
      <c r="G59" s="140">
        <f t="shared" si="0"/>
        <v>100</v>
      </c>
      <c r="H59" s="18"/>
      <c r="I59" s="22"/>
    </row>
    <row r="60" spans="1:9" ht="68.25" customHeight="1" x14ac:dyDescent="0.25">
      <c r="A60" s="12" t="s">
        <v>145</v>
      </c>
      <c r="B60" s="23" t="s">
        <v>146</v>
      </c>
      <c r="C60" s="14" t="s">
        <v>147</v>
      </c>
      <c r="D60" s="14"/>
      <c r="E60" s="140">
        <f>Субсидии!GI350</f>
        <v>14200</v>
      </c>
      <c r="F60" s="140">
        <f>Субсидии!GJ350</f>
        <v>13868.78292</v>
      </c>
      <c r="G60" s="140">
        <f t="shared" si="0"/>
        <v>97.667485352112664</v>
      </c>
      <c r="H60" s="18"/>
      <c r="I60" s="22"/>
    </row>
    <row r="61" spans="1:9" ht="43.5" customHeight="1" x14ac:dyDescent="0.25">
      <c r="A61" s="12" t="s">
        <v>148</v>
      </c>
      <c r="B61" s="23" t="s">
        <v>988</v>
      </c>
      <c r="C61" s="14" t="s">
        <v>149</v>
      </c>
      <c r="D61" s="14"/>
      <c r="E61" s="140">
        <f>Субсидии!GM350</f>
        <v>21647.8</v>
      </c>
      <c r="F61" s="140">
        <f>Субсидии!GN350</f>
        <v>21647.8</v>
      </c>
      <c r="G61" s="140">
        <f t="shared" si="0"/>
        <v>100</v>
      </c>
      <c r="H61" s="18"/>
      <c r="I61" s="22"/>
    </row>
    <row r="62" spans="1:9" ht="58.5" customHeight="1" x14ac:dyDescent="0.25">
      <c r="A62" s="12" t="s">
        <v>150</v>
      </c>
      <c r="B62" s="23" t="s">
        <v>989</v>
      </c>
      <c r="C62" s="14" t="s">
        <v>151</v>
      </c>
      <c r="D62" s="140">
        <f>Субсидии!GP350</f>
        <v>0</v>
      </c>
      <c r="E62" s="140">
        <f>Субсидии!GQ350</f>
        <v>3180.2000000000003</v>
      </c>
      <c r="F62" s="140">
        <f>Субсидии!GR350</f>
        <v>3180.172</v>
      </c>
      <c r="G62" s="140">
        <f t="shared" si="0"/>
        <v>99.999119552229416</v>
      </c>
      <c r="H62" s="18"/>
      <c r="I62" s="22"/>
    </row>
    <row r="63" spans="1:9" ht="60" customHeight="1" x14ac:dyDescent="0.25">
      <c r="A63" s="12" t="s">
        <v>887</v>
      </c>
      <c r="B63" s="23" t="s">
        <v>886</v>
      </c>
      <c r="C63" s="17" t="s">
        <v>889</v>
      </c>
      <c r="D63" s="140">
        <f>Субсидии!GT350</f>
        <v>14903.5</v>
      </c>
      <c r="E63" s="140">
        <f>Субсидии!GU350</f>
        <v>0</v>
      </c>
      <c r="F63" s="140">
        <f>Субсидии!GV350</f>
        <v>0</v>
      </c>
      <c r="G63" s="140"/>
      <c r="H63" s="18"/>
      <c r="I63" s="22"/>
    </row>
    <row r="64" spans="1:9" ht="77.25" customHeight="1" x14ac:dyDescent="0.25">
      <c r="A64" s="12" t="s">
        <v>910</v>
      </c>
      <c r="B64" s="23" t="s">
        <v>915</v>
      </c>
      <c r="C64" s="17" t="s">
        <v>916</v>
      </c>
      <c r="D64" s="140"/>
      <c r="E64" s="140">
        <f>Субсидии!GY350</f>
        <v>282081.7</v>
      </c>
      <c r="F64" s="140">
        <f>Субсидии!GZ350</f>
        <v>254592.30439</v>
      </c>
      <c r="G64" s="140">
        <f t="shared" si="0"/>
        <v>90.25481071264106</v>
      </c>
      <c r="H64" s="18"/>
      <c r="I64" s="22"/>
    </row>
    <row r="65" spans="1:11" ht="42" customHeight="1" x14ac:dyDescent="0.25">
      <c r="A65" s="12" t="s">
        <v>914</v>
      </c>
      <c r="B65" s="23" t="s">
        <v>920</v>
      </c>
      <c r="C65" s="17" t="s">
        <v>921</v>
      </c>
      <c r="D65" s="140"/>
      <c r="E65" s="140">
        <f>Субсидии!HC350</f>
        <v>8343.6</v>
      </c>
      <c r="F65" s="140">
        <f>Субсидии!HD350</f>
        <v>8343.6</v>
      </c>
      <c r="G65" s="140">
        <f t="shared" si="0"/>
        <v>100</v>
      </c>
      <c r="H65" s="18"/>
      <c r="I65" s="22"/>
    </row>
    <row r="66" spans="1:11" ht="54" customHeight="1" x14ac:dyDescent="0.25">
      <c r="A66" s="12" t="s">
        <v>919</v>
      </c>
      <c r="B66" s="23" t="s">
        <v>925</v>
      </c>
      <c r="C66" s="17" t="s">
        <v>924</v>
      </c>
      <c r="D66" s="140"/>
      <c r="E66" s="140">
        <f>Субсидии!HG350</f>
        <v>48500</v>
      </c>
      <c r="F66" s="140">
        <f>Субсидии!HH350</f>
        <v>48500</v>
      </c>
      <c r="G66" s="140">
        <f t="shared" si="0"/>
        <v>100</v>
      </c>
      <c r="H66" s="18"/>
      <c r="I66" s="22"/>
    </row>
    <row r="67" spans="1:11" ht="48.75" customHeight="1" x14ac:dyDescent="0.25">
      <c r="A67" s="12" t="s">
        <v>923</v>
      </c>
      <c r="B67" s="23" t="s">
        <v>990</v>
      </c>
      <c r="C67" s="17" t="s">
        <v>936</v>
      </c>
      <c r="D67" s="140"/>
      <c r="E67" s="140">
        <f>Субсидии!HK350</f>
        <v>85994.43</v>
      </c>
      <c r="F67" s="140">
        <f>Субсидии!HL350</f>
        <v>85979.911729999993</v>
      </c>
      <c r="G67" s="140">
        <f t="shared" si="0"/>
        <v>99.983117197241739</v>
      </c>
      <c r="H67" s="18"/>
      <c r="I67" s="22"/>
    </row>
    <row r="68" spans="1:11" ht="45.75" customHeight="1" x14ac:dyDescent="0.25">
      <c r="A68" s="12" t="s">
        <v>927</v>
      </c>
      <c r="B68" s="23" t="s">
        <v>991</v>
      </c>
      <c r="C68" s="17" t="s">
        <v>943</v>
      </c>
      <c r="D68" s="140"/>
      <c r="E68" s="140">
        <f>Субсидии!HO350</f>
        <v>33277.300000000003</v>
      </c>
      <c r="F68" s="140">
        <f>Субсидии!HP350</f>
        <v>33277.300000000003</v>
      </c>
      <c r="G68" s="140">
        <f t="shared" si="0"/>
        <v>100</v>
      </c>
      <c r="H68" s="18"/>
      <c r="I68" s="22"/>
    </row>
    <row r="69" spans="1:11" ht="54" customHeight="1" x14ac:dyDescent="0.25">
      <c r="A69" s="12" t="s">
        <v>931</v>
      </c>
      <c r="B69" s="23" t="s">
        <v>992</v>
      </c>
      <c r="C69" s="17" t="s">
        <v>928</v>
      </c>
      <c r="D69" s="140"/>
      <c r="E69" s="140">
        <f>Субсидии!HS350</f>
        <v>2598.7999999999993</v>
      </c>
      <c r="F69" s="140">
        <f>Субсидии!HT350</f>
        <v>1610.6399999999992</v>
      </c>
      <c r="G69" s="140">
        <f t="shared" si="0"/>
        <v>61.976296752347224</v>
      </c>
      <c r="H69" s="18"/>
      <c r="I69" s="22"/>
    </row>
    <row r="70" spans="1:11" ht="57" customHeight="1" x14ac:dyDescent="0.25">
      <c r="A70" s="12" t="s">
        <v>932</v>
      </c>
      <c r="B70" s="23" t="s">
        <v>993</v>
      </c>
      <c r="C70" s="17" t="s">
        <v>911</v>
      </c>
      <c r="D70" s="140"/>
      <c r="E70" s="140">
        <f>Субсидии!HW350</f>
        <v>1679.9</v>
      </c>
      <c r="F70" s="140">
        <f>Субсидии!HX350</f>
        <v>1679.7</v>
      </c>
      <c r="G70" s="140">
        <f t="shared" si="0"/>
        <v>99.988094529436282</v>
      </c>
      <c r="H70" s="18"/>
      <c r="I70" s="22"/>
    </row>
    <row r="71" spans="1:11" x14ac:dyDescent="0.25">
      <c r="A71" s="24" t="s">
        <v>152</v>
      </c>
      <c r="B71" s="184" t="s">
        <v>153</v>
      </c>
      <c r="C71" s="25"/>
      <c r="D71" s="169">
        <f>SUM(D72:D92)</f>
        <v>17994745.699999996</v>
      </c>
      <c r="E71" s="169">
        <f>SUM(E72:E92)</f>
        <v>18725622.686999995</v>
      </c>
      <c r="F71" s="169">
        <f>SUM(F72:F92)</f>
        <v>18606274.016659997</v>
      </c>
      <c r="G71" s="170">
        <f t="shared" si="0"/>
        <v>99.362645118216264</v>
      </c>
      <c r="H71" s="11"/>
      <c r="I71" s="11"/>
      <c r="J71" s="16"/>
      <c r="K71" s="16"/>
    </row>
    <row r="72" spans="1:11" ht="59.25" customHeight="1" x14ac:dyDescent="0.25">
      <c r="A72" s="12" t="s">
        <v>154</v>
      </c>
      <c r="B72" s="26" t="s">
        <v>155</v>
      </c>
      <c r="C72" s="14" t="s">
        <v>156</v>
      </c>
      <c r="D72" s="15">
        <f>'Субвенции '!F368</f>
        <v>76529.899999999994</v>
      </c>
      <c r="E72" s="15">
        <f>'Субвенции '!G368</f>
        <v>76344.599999999991</v>
      </c>
      <c r="F72" s="15">
        <f>'Субвенции '!H368</f>
        <v>75412.558900000004</v>
      </c>
      <c r="G72" s="15">
        <f t="shared" si="0"/>
        <v>98.779165651532679</v>
      </c>
      <c r="H72" s="21"/>
      <c r="I72" s="18"/>
    </row>
    <row r="73" spans="1:11" ht="88.5" customHeight="1" x14ac:dyDescent="0.25">
      <c r="A73" s="12" t="s">
        <v>157</v>
      </c>
      <c r="B73" s="26" t="s">
        <v>158</v>
      </c>
      <c r="C73" s="14" t="s">
        <v>159</v>
      </c>
      <c r="D73" s="15">
        <f>'Субвенции '!J368</f>
        <v>20793.900000000001</v>
      </c>
      <c r="E73" s="15">
        <f>'Субвенции '!K368</f>
        <v>20966.7</v>
      </c>
      <c r="F73" s="15">
        <f>'Субвенции '!L368</f>
        <v>20556.891380000001</v>
      </c>
      <c r="G73" s="15">
        <f t="shared" si="0"/>
        <v>98.045430992955502</v>
      </c>
      <c r="H73" s="18"/>
      <c r="I73" s="18"/>
    </row>
    <row r="74" spans="1:11" ht="51" customHeight="1" x14ac:dyDescent="0.25">
      <c r="A74" s="12" t="s">
        <v>160</v>
      </c>
      <c r="B74" s="26" t="s">
        <v>161</v>
      </c>
      <c r="C74" s="14" t="s">
        <v>162</v>
      </c>
      <c r="D74" s="15">
        <f>'Субвенции '!N368</f>
        <v>569313.30000000005</v>
      </c>
      <c r="E74" s="15">
        <f>'Субвенции '!O368</f>
        <v>511018.4</v>
      </c>
      <c r="F74" s="15">
        <f>'Субвенции '!P368</f>
        <v>510444.82126</v>
      </c>
      <c r="G74" s="15">
        <f t="shared" si="0"/>
        <v>99.887757712833817</v>
      </c>
      <c r="H74" s="18"/>
      <c r="I74" s="18"/>
    </row>
    <row r="75" spans="1:11" ht="36.75" customHeight="1" x14ac:dyDescent="0.25">
      <c r="A75" s="12" t="s">
        <v>163</v>
      </c>
      <c r="B75" s="26" t="s">
        <v>164</v>
      </c>
      <c r="C75" s="14" t="s">
        <v>165</v>
      </c>
      <c r="D75" s="15">
        <f>'Субвенции '!R368</f>
        <v>4657270.3999999994</v>
      </c>
      <c r="E75" s="15">
        <f>'Субвенции '!S368</f>
        <v>4799335.2</v>
      </c>
      <c r="F75" s="15">
        <f>'Субвенции '!T368</f>
        <v>4792857.527350001</v>
      </c>
      <c r="G75" s="15">
        <f t="shared" si="0"/>
        <v>99.865029793084688</v>
      </c>
      <c r="H75" s="18"/>
      <c r="I75" s="18"/>
    </row>
    <row r="76" spans="1:11" ht="47.25" x14ac:dyDescent="0.25">
      <c r="A76" s="12" t="s">
        <v>166</v>
      </c>
      <c r="B76" s="26" t="s">
        <v>167</v>
      </c>
      <c r="C76" s="14" t="s">
        <v>168</v>
      </c>
      <c r="D76" s="15">
        <f>'Субвенции '!V368</f>
        <v>276550.40000000002</v>
      </c>
      <c r="E76" s="15">
        <f>'Субвенции '!W368</f>
        <v>261871.8</v>
      </c>
      <c r="F76" s="15">
        <f>'Субвенции '!X368</f>
        <v>255428.90429999999</v>
      </c>
      <c r="G76" s="15">
        <f t="shared" si="0"/>
        <v>97.539675635177218</v>
      </c>
      <c r="H76" s="18"/>
      <c r="I76" s="18"/>
    </row>
    <row r="77" spans="1:11" ht="121.5" customHeight="1" x14ac:dyDescent="0.25">
      <c r="A77" s="12" t="s">
        <v>169</v>
      </c>
      <c r="B77" s="26" t="s">
        <v>170</v>
      </c>
      <c r="C77" s="14" t="s">
        <v>171</v>
      </c>
      <c r="D77" s="15">
        <f>'Субвенции '!Z368</f>
        <v>19831.099999999999</v>
      </c>
      <c r="E77" s="15">
        <f>'Субвенции '!AA368</f>
        <v>20004.899999999998</v>
      </c>
      <c r="F77" s="15">
        <f>'Субвенции '!AB368</f>
        <v>19924.610649999999</v>
      </c>
      <c r="G77" s="15">
        <f t="shared" si="0"/>
        <v>99.598651580362812</v>
      </c>
      <c r="H77" s="18"/>
      <c r="I77" s="18"/>
    </row>
    <row r="78" spans="1:11" ht="41.25" customHeight="1" x14ac:dyDescent="0.25">
      <c r="A78" s="12" t="s">
        <v>172</v>
      </c>
      <c r="B78" s="26" t="s">
        <v>173</v>
      </c>
      <c r="C78" s="14" t="s">
        <v>174</v>
      </c>
      <c r="D78" s="15">
        <f>'Субвенции '!AD368</f>
        <v>11382111.599999998</v>
      </c>
      <c r="E78" s="15">
        <f>'Субвенции '!AE368</f>
        <v>12043129.599999998</v>
      </c>
      <c r="F78" s="15">
        <f>'Субвенции '!AF368</f>
        <v>12037661.441069998</v>
      </c>
      <c r="G78" s="15">
        <f t="shared" si="0"/>
        <v>99.954595199822478</v>
      </c>
      <c r="H78" s="18"/>
      <c r="I78" s="18"/>
    </row>
    <row r="79" spans="1:11" ht="108" customHeight="1" x14ac:dyDescent="0.25">
      <c r="A79" s="12" t="s">
        <v>175</v>
      </c>
      <c r="B79" s="26" t="s">
        <v>176</v>
      </c>
      <c r="C79" s="14" t="s">
        <v>177</v>
      </c>
      <c r="D79" s="15">
        <f>'Субвенции '!AH368</f>
        <v>44828.199999999983</v>
      </c>
      <c r="E79" s="15">
        <f>'Субвенции '!AI368</f>
        <v>44828.199999999983</v>
      </c>
      <c r="F79" s="15">
        <f>'Субвенции '!AJ368</f>
        <v>44577.467399999987</v>
      </c>
      <c r="G79" s="15">
        <f t="shared" si="0"/>
        <v>99.440681089135865</v>
      </c>
      <c r="H79" s="18"/>
      <c r="I79" s="18"/>
    </row>
    <row r="80" spans="1:11" ht="102.75" customHeight="1" x14ac:dyDescent="0.25">
      <c r="A80" s="12" t="s">
        <v>178</v>
      </c>
      <c r="B80" s="26" t="s">
        <v>179</v>
      </c>
      <c r="C80" s="14" t="s">
        <v>180</v>
      </c>
      <c r="D80" s="15">
        <f>'Субвенции '!AL368</f>
        <v>1869.1999999999998</v>
      </c>
      <c r="E80" s="15">
        <f>'Субвенции '!AM368</f>
        <v>1706.2109999999998</v>
      </c>
      <c r="F80" s="15">
        <f>'Субвенции '!AN368</f>
        <v>1451.7508800000001</v>
      </c>
      <c r="G80" s="15">
        <f t="shared" si="0"/>
        <v>85.086245487808966</v>
      </c>
      <c r="H80" s="18"/>
      <c r="I80" s="18"/>
    </row>
    <row r="81" spans="1:10" ht="47.25" x14ac:dyDescent="0.25">
      <c r="A81" s="12" t="s">
        <v>181</v>
      </c>
      <c r="B81" s="26" t="s">
        <v>182</v>
      </c>
      <c r="C81" s="14" t="s">
        <v>183</v>
      </c>
      <c r="D81" s="15">
        <f>'Субвенции '!AP368</f>
        <v>42172.799999999974</v>
      </c>
      <c r="E81" s="15">
        <f>'Субвенции '!AQ368</f>
        <v>42172.799999999974</v>
      </c>
      <c r="F81" s="15">
        <f>'Субвенции '!AR368</f>
        <v>42066.321719999978</v>
      </c>
      <c r="G81" s="15">
        <f t="shared" si="0"/>
        <v>99.747519064420672</v>
      </c>
      <c r="H81" s="18"/>
      <c r="I81" s="18"/>
    </row>
    <row r="82" spans="1:10" ht="47.25" x14ac:dyDescent="0.25">
      <c r="A82" s="12" t="s">
        <v>184</v>
      </c>
      <c r="B82" s="26" t="s">
        <v>185</v>
      </c>
      <c r="C82" s="14" t="s">
        <v>186</v>
      </c>
      <c r="D82" s="15">
        <f>'Субвенции '!AT368</f>
        <v>710621.7</v>
      </c>
      <c r="E82" s="15">
        <f>'Субвенции '!AU368</f>
        <v>710621.7</v>
      </c>
      <c r="F82" s="15">
        <f>'Субвенции '!AV368</f>
        <v>616480.34369999997</v>
      </c>
      <c r="G82" s="15">
        <f t="shared" si="0"/>
        <v>86.752254216272888</v>
      </c>
      <c r="H82" s="18"/>
      <c r="I82" s="18"/>
    </row>
    <row r="83" spans="1:10" ht="47.25" x14ac:dyDescent="0.25">
      <c r="A83" s="12" t="s">
        <v>187</v>
      </c>
      <c r="B83" s="26" t="s">
        <v>188</v>
      </c>
      <c r="C83" s="17" t="s">
        <v>189</v>
      </c>
      <c r="D83" s="15">
        <f>'Субвенции '!AX368</f>
        <v>19235.400000000009</v>
      </c>
      <c r="E83" s="15">
        <f>'Субвенции '!AY368</f>
        <v>19235.400000000009</v>
      </c>
      <c r="F83" s="15">
        <f>'Субвенции '!AZ368</f>
        <v>19015.235410000008</v>
      </c>
      <c r="G83" s="15">
        <f t="shared" si="0"/>
        <v>98.855419746924937</v>
      </c>
      <c r="H83" s="18"/>
      <c r="I83" s="18"/>
    </row>
    <row r="84" spans="1:10" ht="63" x14ac:dyDescent="0.25">
      <c r="A84" s="12" t="s">
        <v>190</v>
      </c>
      <c r="B84" s="26" t="s">
        <v>191</v>
      </c>
      <c r="C84" s="17" t="s">
        <v>192</v>
      </c>
      <c r="D84" s="15">
        <f>'Субвенции '!BB368</f>
        <v>11582.400000000001</v>
      </c>
      <c r="E84" s="15">
        <f>'Субвенции '!BC368</f>
        <v>11582.400000000001</v>
      </c>
      <c r="F84" s="15">
        <f>'Субвенции '!BD368</f>
        <v>11178.29097</v>
      </c>
      <c r="G84" s="15">
        <f t="shared" si="0"/>
        <v>96.511007822213003</v>
      </c>
      <c r="H84" s="18"/>
      <c r="I84" s="18"/>
    </row>
    <row r="85" spans="1:10" ht="31.5" x14ac:dyDescent="0.25">
      <c r="A85" s="12" t="s">
        <v>193</v>
      </c>
      <c r="B85" s="26" t="s">
        <v>194</v>
      </c>
      <c r="C85" s="14" t="s">
        <v>195</v>
      </c>
      <c r="D85" s="15">
        <f>'Субвенции '!BF368</f>
        <v>75675.599999999991</v>
      </c>
      <c r="E85" s="15">
        <f>'Субвенции '!BG368</f>
        <v>75104.775999999998</v>
      </c>
      <c r="F85" s="15">
        <f>'Субвенции '!BH368</f>
        <v>74951.326000000001</v>
      </c>
      <c r="G85" s="15">
        <f t="shared" si="0"/>
        <v>99.795685430178239</v>
      </c>
      <c r="H85" s="18"/>
      <c r="I85" s="18"/>
    </row>
    <row r="86" spans="1:10" ht="111" customHeight="1" x14ac:dyDescent="0.25">
      <c r="A86" s="12" t="s">
        <v>196</v>
      </c>
      <c r="B86" s="26" t="s">
        <v>197</v>
      </c>
      <c r="C86" s="14" t="s">
        <v>198</v>
      </c>
      <c r="D86" s="15">
        <f>'Субвенции '!BJ368</f>
        <v>9720</v>
      </c>
      <c r="E86" s="15">
        <f>'Субвенции '!BK368</f>
        <v>9720</v>
      </c>
      <c r="F86" s="15">
        <f>'Субвенции '!BL368</f>
        <v>9665.6457399999999</v>
      </c>
      <c r="G86" s="15">
        <f t="shared" si="0"/>
        <v>99.440799794238686</v>
      </c>
      <c r="H86" s="18"/>
      <c r="I86" s="18"/>
    </row>
    <row r="87" spans="1:10" ht="47.25" x14ac:dyDescent="0.25">
      <c r="A87" s="12" t="s">
        <v>199</v>
      </c>
      <c r="B87" s="13" t="s">
        <v>200</v>
      </c>
      <c r="C87" s="14" t="s">
        <v>201</v>
      </c>
      <c r="D87" s="140">
        <f>'Субвенции '!BN368</f>
        <v>44608.500000000153</v>
      </c>
      <c r="E87" s="140">
        <f>'Субвенции '!BO368</f>
        <v>45576.700000000172</v>
      </c>
      <c r="F87" s="15">
        <f>'Субвенции '!BP368</f>
        <v>45568.180880000175</v>
      </c>
      <c r="G87" s="15">
        <f t="shared" si="0"/>
        <v>99.981308168428171</v>
      </c>
      <c r="H87" s="27"/>
      <c r="I87" s="21"/>
      <c r="J87" s="16"/>
    </row>
    <row r="88" spans="1:10" ht="31.5" x14ac:dyDescent="0.25">
      <c r="A88" s="12" t="s">
        <v>202</v>
      </c>
      <c r="B88" s="26" t="s">
        <v>203</v>
      </c>
      <c r="C88" s="14" t="s">
        <v>204</v>
      </c>
      <c r="D88" s="15">
        <f>'Субвенции '!BR368</f>
        <v>10200.100000000006</v>
      </c>
      <c r="E88" s="15">
        <f>'Субвенции '!BS368</f>
        <v>10200.100000000006</v>
      </c>
      <c r="F88" s="15">
        <f>'Субвенции '!BT368</f>
        <v>10071.424590000006</v>
      </c>
      <c r="G88" s="15">
        <f t="shared" si="0"/>
        <v>98.738488740306479</v>
      </c>
      <c r="H88" s="18"/>
      <c r="I88" s="18"/>
    </row>
    <row r="89" spans="1:10" ht="47.25" x14ac:dyDescent="0.25">
      <c r="A89" s="12" t="s">
        <v>205</v>
      </c>
      <c r="B89" s="26" t="s">
        <v>206</v>
      </c>
      <c r="C89" s="14" t="s">
        <v>207</v>
      </c>
      <c r="D89" s="15">
        <f>'Субвенции '!BV368</f>
        <v>14771.799999999992</v>
      </c>
      <c r="E89" s="15">
        <f>'Субвенции '!BW368</f>
        <v>14771.799999999992</v>
      </c>
      <c r="F89" s="15">
        <f>'Субвенции '!BX368</f>
        <v>14509.213459999992</v>
      </c>
      <c r="G89" s="15">
        <f t="shared" ref="G89:G118" si="1">F89/E89*100</f>
        <v>98.222379533976905</v>
      </c>
      <c r="H89" s="18"/>
      <c r="I89" s="18"/>
    </row>
    <row r="90" spans="1:10" ht="47.25" x14ac:dyDescent="0.25">
      <c r="A90" s="12" t="s">
        <v>208</v>
      </c>
      <c r="B90" s="26" t="s">
        <v>209</v>
      </c>
      <c r="C90" s="14" t="s">
        <v>210</v>
      </c>
      <c r="D90" s="15">
        <f>'Субвенции '!BZ368</f>
        <v>183.69999999999993</v>
      </c>
      <c r="E90" s="15">
        <f>'Субвенции '!CA368</f>
        <v>183.69999999999993</v>
      </c>
      <c r="F90" s="15">
        <f>'Субвенции '!CB368</f>
        <v>105.39000000000001</v>
      </c>
      <c r="G90" s="15">
        <f t="shared" si="1"/>
        <v>57.370713119216141</v>
      </c>
      <c r="H90" s="18"/>
      <c r="I90" s="18"/>
    </row>
    <row r="91" spans="1:10" ht="34.5" customHeight="1" x14ac:dyDescent="0.25">
      <c r="A91" s="12" t="s">
        <v>211</v>
      </c>
      <c r="B91" s="26" t="s">
        <v>212</v>
      </c>
      <c r="C91" s="14" t="s">
        <v>213</v>
      </c>
      <c r="D91" s="15">
        <f>'Субвенции '!CD368</f>
        <v>6875.6999999999989</v>
      </c>
      <c r="E91" s="15">
        <f>'Субвенции '!CE368</f>
        <v>6875.6999999999989</v>
      </c>
      <c r="F91" s="15">
        <f>'Субвенции '!CF368</f>
        <v>4010.335</v>
      </c>
      <c r="G91" s="15">
        <f t="shared" si="1"/>
        <v>58.326206786218137</v>
      </c>
      <c r="H91" s="18"/>
      <c r="I91" s="18"/>
    </row>
    <row r="92" spans="1:10" ht="74.25" customHeight="1" x14ac:dyDescent="0.25">
      <c r="A92" s="12" t="s">
        <v>214</v>
      </c>
      <c r="B92" s="26" t="s">
        <v>215</v>
      </c>
      <c r="C92" s="14" t="s">
        <v>216</v>
      </c>
      <c r="D92" s="15">
        <f>'Субвенции '!CH368</f>
        <v>0</v>
      </c>
      <c r="E92" s="15">
        <f>'Субвенции '!CI368</f>
        <v>372.00000000000011</v>
      </c>
      <c r="F92" s="15">
        <f>'Субвенции '!CJ368</f>
        <v>336.33600000000001</v>
      </c>
      <c r="G92" s="15">
        <f t="shared" si="1"/>
        <v>90.412903225806431</v>
      </c>
      <c r="H92" s="18"/>
      <c r="I92" s="18"/>
    </row>
    <row r="93" spans="1:10" x14ac:dyDescent="0.25">
      <c r="A93" s="28" t="s">
        <v>217</v>
      </c>
      <c r="B93" s="185" t="s">
        <v>218</v>
      </c>
      <c r="C93" s="187"/>
      <c r="D93" s="172">
        <f>SUM(D94:D117)</f>
        <v>1141835.8999999999</v>
      </c>
      <c r="E93" s="172">
        <f t="shared" ref="E93:F93" si="2">SUM(E94:E117)</f>
        <v>3871417.3648199998</v>
      </c>
      <c r="F93" s="172">
        <f t="shared" si="2"/>
        <v>3716436.3906200002</v>
      </c>
      <c r="G93" s="172">
        <f t="shared" si="1"/>
        <v>95.996789816351793</v>
      </c>
      <c r="H93" s="11"/>
      <c r="I93" s="11"/>
    </row>
    <row r="94" spans="1:10" ht="82.5" customHeight="1" x14ac:dyDescent="0.25">
      <c r="A94" s="12" t="s">
        <v>219</v>
      </c>
      <c r="B94" s="23" t="s">
        <v>994</v>
      </c>
      <c r="C94" s="29" t="s">
        <v>220</v>
      </c>
      <c r="D94" s="29"/>
      <c r="E94" s="140">
        <f>Иные!G132</f>
        <v>299900</v>
      </c>
      <c r="F94" s="140">
        <f>Иные!H130</f>
        <v>299900</v>
      </c>
      <c r="G94" s="140">
        <f t="shared" si="1"/>
        <v>100</v>
      </c>
      <c r="H94" s="18"/>
      <c r="I94" s="21"/>
    </row>
    <row r="95" spans="1:10" ht="35.25" customHeight="1" x14ac:dyDescent="0.25">
      <c r="A95" s="12" t="s">
        <v>221</v>
      </c>
      <c r="B95" s="23" t="s">
        <v>222</v>
      </c>
      <c r="C95" s="30" t="s">
        <v>223</v>
      </c>
      <c r="D95" s="140">
        <f>Иные!J132</f>
        <v>100000</v>
      </c>
      <c r="E95" s="140">
        <f>Иные!K132</f>
        <v>99855</v>
      </c>
      <c r="F95" s="140">
        <f>Иные!L132</f>
        <v>99257.371329999994</v>
      </c>
      <c r="G95" s="140">
        <f t="shared" si="1"/>
        <v>99.401503510089626</v>
      </c>
      <c r="H95" s="18"/>
      <c r="I95" s="18"/>
    </row>
    <row r="96" spans="1:10" ht="45" customHeight="1" x14ac:dyDescent="0.25">
      <c r="A96" s="12" t="s">
        <v>224</v>
      </c>
      <c r="B96" s="23" t="s">
        <v>225</v>
      </c>
      <c r="C96" s="30" t="s">
        <v>226</v>
      </c>
      <c r="D96" s="30"/>
      <c r="E96" s="171">
        <f>Иные!O132</f>
        <v>94893.4</v>
      </c>
      <c r="F96" s="171">
        <f>Иные!P132</f>
        <v>88230.918669999999</v>
      </c>
      <c r="G96" s="140">
        <f t="shared" si="1"/>
        <v>92.978983438258084</v>
      </c>
      <c r="H96" s="18"/>
      <c r="I96" s="21"/>
      <c r="J96" s="16"/>
    </row>
    <row r="97" spans="1:10" ht="37.5" customHeight="1" x14ac:dyDescent="0.3">
      <c r="A97" s="12" t="s">
        <v>227</v>
      </c>
      <c r="B97" s="23" t="s">
        <v>228</v>
      </c>
      <c r="C97" s="30" t="s">
        <v>229</v>
      </c>
      <c r="D97" s="171">
        <f>Иные!R132</f>
        <v>150000</v>
      </c>
      <c r="E97" s="171">
        <f>Иные!S132</f>
        <v>150000</v>
      </c>
      <c r="F97" s="171">
        <f>Иные!T132</f>
        <v>149940.62729</v>
      </c>
      <c r="G97" s="140"/>
      <c r="H97" s="18"/>
      <c r="I97" s="293"/>
    </row>
    <row r="98" spans="1:10" ht="66.75" customHeight="1" x14ac:dyDescent="0.25">
      <c r="A98" s="12" t="s">
        <v>230</v>
      </c>
      <c r="B98" s="23" t="s">
        <v>995</v>
      </c>
      <c r="C98" s="29" t="s">
        <v>231</v>
      </c>
      <c r="D98" s="29"/>
      <c r="E98" s="171">
        <f>Иные!W132</f>
        <v>209509.70481999998</v>
      </c>
      <c r="F98" s="171">
        <f>Иные!X132</f>
        <v>209509.70481999998</v>
      </c>
      <c r="G98" s="140">
        <f t="shared" si="1"/>
        <v>100</v>
      </c>
      <c r="H98" s="18"/>
      <c r="I98" s="21"/>
    </row>
    <row r="99" spans="1:10" ht="76.5" customHeight="1" x14ac:dyDescent="0.25">
      <c r="A99" s="12" t="s">
        <v>232</v>
      </c>
      <c r="B99" s="23" t="s">
        <v>233</v>
      </c>
      <c r="C99" s="30" t="s">
        <v>234</v>
      </c>
      <c r="D99" s="171">
        <f>Иные!Z132</f>
        <v>747532.5</v>
      </c>
      <c r="E99" s="171">
        <f>Иные!AA132</f>
        <v>747532.5</v>
      </c>
      <c r="F99" s="171">
        <f>Иные!AB132</f>
        <v>747330.03334000008</v>
      </c>
      <c r="G99" s="140">
        <f t="shared" si="1"/>
        <v>99.972915336791388</v>
      </c>
      <c r="H99" s="18"/>
      <c r="I99" s="18"/>
    </row>
    <row r="100" spans="1:10" ht="68.25" customHeight="1" x14ac:dyDescent="0.25">
      <c r="A100" s="12" t="s">
        <v>235</v>
      </c>
      <c r="B100" s="23" t="s">
        <v>236</v>
      </c>
      <c r="C100" s="29" t="s">
        <v>237</v>
      </c>
      <c r="D100" s="171">
        <f>Иные!AD132</f>
        <v>144303.4</v>
      </c>
      <c r="E100" s="171">
        <f>Иные!AE132</f>
        <v>155000</v>
      </c>
      <c r="F100" s="171">
        <f>Иные!AF132</f>
        <v>154999.33578999998</v>
      </c>
      <c r="G100" s="140">
        <f t="shared" si="1"/>
        <v>99.999571477419352</v>
      </c>
      <c r="H100" s="18"/>
      <c r="I100" s="18"/>
    </row>
    <row r="101" spans="1:10" ht="47.25" customHeight="1" x14ac:dyDescent="0.25">
      <c r="A101" s="12" t="s">
        <v>238</v>
      </c>
      <c r="B101" s="23" t="s">
        <v>996</v>
      </c>
      <c r="C101" s="29" t="s">
        <v>239</v>
      </c>
      <c r="D101" s="29"/>
      <c r="E101" s="171">
        <f>Иные!AI132</f>
        <v>55000</v>
      </c>
      <c r="F101" s="171">
        <f>Иные!AJ132</f>
        <v>55000</v>
      </c>
      <c r="G101" s="140">
        <f t="shared" si="1"/>
        <v>100</v>
      </c>
      <c r="H101" s="18"/>
      <c r="I101" s="18"/>
    </row>
    <row r="102" spans="1:10" ht="31.5" x14ac:dyDescent="0.25">
      <c r="A102" s="12" t="s">
        <v>240</v>
      </c>
      <c r="B102" s="23" t="s">
        <v>997</v>
      </c>
      <c r="C102" s="29" t="s">
        <v>241</v>
      </c>
      <c r="D102" s="29"/>
      <c r="E102" s="171">
        <f>Иные!AM132</f>
        <v>24360</v>
      </c>
      <c r="F102" s="171">
        <f>Иные!AN132</f>
        <v>24360</v>
      </c>
      <c r="G102" s="140">
        <f t="shared" si="1"/>
        <v>100</v>
      </c>
      <c r="H102" s="18"/>
      <c r="I102" s="18"/>
    </row>
    <row r="103" spans="1:10" ht="47.25" x14ac:dyDescent="0.25">
      <c r="A103" s="12" t="s">
        <v>242</v>
      </c>
      <c r="B103" s="23" t="s">
        <v>998</v>
      </c>
      <c r="C103" s="29" t="s">
        <v>243</v>
      </c>
      <c r="D103" s="29"/>
      <c r="E103" s="171">
        <f>Иные!AQ132</f>
        <v>356871</v>
      </c>
      <c r="F103" s="171">
        <f>Иные!AR132</f>
        <v>355371.51941000001</v>
      </c>
      <c r="G103" s="140">
        <f t="shared" si="1"/>
        <v>99.579825598045232</v>
      </c>
      <c r="H103" s="18"/>
      <c r="I103" s="18"/>
    </row>
    <row r="104" spans="1:10" ht="51" customHeight="1" x14ac:dyDescent="0.25">
      <c r="A104" s="12" t="s">
        <v>244</v>
      </c>
      <c r="B104" s="23" t="s">
        <v>245</v>
      </c>
      <c r="C104" s="29" t="s">
        <v>249</v>
      </c>
      <c r="D104" s="29"/>
      <c r="E104" s="171">
        <f>Иные!AU132</f>
        <v>11999.999999999998</v>
      </c>
      <c r="F104" s="171">
        <f>Иные!AV132</f>
        <v>11998.065129999997</v>
      </c>
      <c r="G104" s="140">
        <f t="shared" si="1"/>
        <v>99.983876083333328</v>
      </c>
      <c r="H104" s="18"/>
      <c r="I104" s="18"/>
      <c r="J104" s="173"/>
    </row>
    <row r="105" spans="1:10" ht="51" customHeight="1" x14ac:dyDescent="0.25">
      <c r="A105" s="12" t="s">
        <v>247</v>
      </c>
      <c r="B105" s="23" t="s">
        <v>248</v>
      </c>
      <c r="C105" s="29" t="s">
        <v>246</v>
      </c>
      <c r="D105" s="29"/>
      <c r="E105" s="171">
        <f>Иные!AY132</f>
        <v>13346.900000000001</v>
      </c>
      <c r="F105" s="171">
        <f>Иные!AZ132</f>
        <v>13346.900000000001</v>
      </c>
      <c r="G105" s="140">
        <f t="shared" si="1"/>
        <v>100</v>
      </c>
      <c r="H105" s="18"/>
      <c r="I105" s="18"/>
    </row>
    <row r="106" spans="1:10" ht="38.25" customHeight="1" x14ac:dyDescent="0.25">
      <c r="A106" s="12" t="s">
        <v>250</v>
      </c>
      <c r="B106" s="23" t="s">
        <v>251</v>
      </c>
      <c r="C106" s="29" t="s">
        <v>956</v>
      </c>
      <c r="D106" s="29"/>
      <c r="E106" s="171">
        <f>Иные!BC132</f>
        <v>28200</v>
      </c>
      <c r="F106" s="171">
        <f>Иные!BD132</f>
        <v>28200</v>
      </c>
      <c r="G106" s="140">
        <f t="shared" si="1"/>
        <v>100</v>
      </c>
      <c r="H106" s="18"/>
      <c r="I106" s="18"/>
    </row>
    <row r="107" spans="1:10" ht="36.75" customHeight="1" x14ac:dyDescent="0.25">
      <c r="A107" s="12" t="s">
        <v>252</v>
      </c>
      <c r="B107" s="23" t="s">
        <v>253</v>
      </c>
      <c r="C107" s="29" t="s">
        <v>957</v>
      </c>
      <c r="D107" s="29"/>
      <c r="E107" s="171">
        <f>Иные!BG132</f>
        <v>45000</v>
      </c>
      <c r="F107" s="171">
        <f>Иные!BH132</f>
        <v>45000</v>
      </c>
      <c r="G107" s="140">
        <f t="shared" si="1"/>
        <v>100</v>
      </c>
      <c r="H107" s="18"/>
      <c r="I107" s="18"/>
    </row>
    <row r="108" spans="1:10" ht="52.5" customHeight="1" x14ac:dyDescent="0.25">
      <c r="A108" s="12" t="s">
        <v>254</v>
      </c>
      <c r="B108" s="23" t="s">
        <v>255</v>
      </c>
      <c r="C108" s="29" t="s">
        <v>256</v>
      </c>
      <c r="D108" s="29"/>
      <c r="E108" s="171">
        <f>Иные!BK132</f>
        <v>65224</v>
      </c>
      <c r="F108" s="171">
        <f>Иные!BL132</f>
        <v>59522.464899999999</v>
      </c>
      <c r="G108" s="140">
        <f t="shared" si="1"/>
        <v>91.258531982092478</v>
      </c>
      <c r="H108" s="18"/>
      <c r="I108" s="18"/>
    </row>
    <row r="109" spans="1:10" ht="36.75" customHeight="1" x14ac:dyDescent="0.25">
      <c r="A109" s="12" t="s">
        <v>257</v>
      </c>
      <c r="B109" s="23" t="s">
        <v>258</v>
      </c>
      <c r="C109" s="29" t="s">
        <v>259</v>
      </c>
      <c r="D109" s="29"/>
      <c r="E109" s="171">
        <f>Иные!BO132</f>
        <v>25200</v>
      </c>
      <c r="F109" s="171">
        <f>Иные!BP132</f>
        <v>23475.577600000001</v>
      </c>
      <c r="G109" s="140">
        <f t="shared" si="1"/>
        <v>93.157053968253962</v>
      </c>
      <c r="H109" s="18"/>
      <c r="I109" s="18"/>
    </row>
    <row r="110" spans="1:10" ht="47.25" x14ac:dyDescent="0.25">
      <c r="A110" s="12" t="s">
        <v>260</v>
      </c>
      <c r="B110" s="23" t="s">
        <v>261</v>
      </c>
      <c r="C110" s="29" t="s">
        <v>958</v>
      </c>
      <c r="D110" s="29"/>
      <c r="E110" s="171">
        <f>Иные!BS132</f>
        <v>30000</v>
      </c>
      <c r="F110" s="171">
        <f>Иные!BT132</f>
        <v>30000</v>
      </c>
      <c r="G110" s="140">
        <f t="shared" si="1"/>
        <v>100</v>
      </c>
      <c r="H110" s="18"/>
      <c r="I110" s="18"/>
    </row>
    <row r="111" spans="1:10" ht="66" customHeight="1" x14ac:dyDescent="0.25">
      <c r="A111" s="12" t="s">
        <v>262</v>
      </c>
      <c r="B111" s="23" t="s">
        <v>263</v>
      </c>
      <c r="C111" s="29" t="s">
        <v>264</v>
      </c>
      <c r="D111" s="29"/>
      <c r="E111" s="171">
        <f>Иные!BW132</f>
        <v>30000</v>
      </c>
      <c r="F111" s="171">
        <f>Иные!BX132</f>
        <v>26967.095000000001</v>
      </c>
      <c r="G111" s="140">
        <f t="shared" si="1"/>
        <v>89.890316666666664</v>
      </c>
      <c r="H111" s="18"/>
      <c r="I111" s="18"/>
    </row>
    <row r="112" spans="1:10" ht="47.25" x14ac:dyDescent="0.25">
      <c r="A112" s="12" t="s">
        <v>265</v>
      </c>
      <c r="B112" s="23" t="s">
        <v>266</v>
      </c>
      <c r="C112" s="29" t="s">
        <v>267</v>
      </c>
      <c r="D112" s="29"/>
      <c r="E112" s="171">
        <f>Иные!CA132</f>
        <v>10000</v>
      </c>
      <c r="F112" s="171">
        <f>Иные!CB132</f>
        <v>10000</v>
      </c>
      <c r="G112" s="140">
        <f t="shared" si="1"/>
        <v>100</v>
      </c>
      <c r="H112" s="18"/>
      <c r="I112" s="18"/>
    </row>
    <row r="113" spans="1:9" ht="78.75" x14ac:dyDescent="0.25">
      <c r="A113" s="12" t="s">
        <v>268</v>
      </c>
      <c r="B113" s="23" t="s">
        <v>269</v>
      </c>
      <c r="C113" s="29" t="s">
        <v>270</v>
      </c>
      <c r="D113" s="29"/>
      <c r="E113" s="171">
        <f>Иные!CE132</f>
        <v>320000</v>
      </c>
      <c r="F113" s="171">
        <f>Иные!CF132</f>
        <v>319590.13569999998</v>
      </c>
      <c r="G113" s="140">
        <f t="shared" si="1"/>
        <v>99.871917406250006</v>
      </c>
      <c r="H113" s="18"/>
      <c r="I113" s="18"/>
    </row>
    <row r="114" spans="1:9" ht="69.75" customHeight="1" x14ac:dyDescent="0.25">
      <c r="A114" s="12" t="s">
        <v>271</v>
      </c>
      <c r="B114" s="23" t="s">
        <v>999</v>
      </c>
      <c r="C114" s="29" t="s">
        <v>272</v>
      </c>
      <c r="D114" s="29"/>
      <c r="E114" s="171">
        <f>Иные!CI132</f>
        <v>60000</v>
      </c>
      <c r="F114" s="171">
        <f>Иные!CJ132</f>
        <v>1600</v>
      </c>
      <c r="G114" s="140">
        <f t="shared" si="1"/>
        <v>2.666666666666667</v>
      </c>
      <c r="H114" s="18"/>
      <c r="I114" s="18"/>
    </row>
    <row r="115" spans="1:9" ht="69.75" customHeight="1" x14ac:dyDescent="0.25">
      <c r="A115" s="12" t="s">
        <v>273</v>
      </c>
      <c r="B115" s="23" t="s">
        <v>1000</v>
      </c>
      <c r="C115" s="29" t="s">
        <v>274</v>
      </c>
      <c r="D115" s="29"/>
      <c r="E115" s="171">
        <f>Иные!CM132</f>
        <v>750000</v>
      </c>
      <c r="F115" s="171">
        <f>Иные!CN132</f>
        <v>750000</v>
      </c>
      <c r="G115" s="140">
        <f t="shared" si="1"/>
        <v>100</v>
      </c>
      <c r="H115" s="18"/>
      <c r="I115" s="18"/>
    </row>
    <row r="116" spans="1:9" ht="69.75" customHeight="1" x14ac:dyDescent="0.25">
      <c r="A116" s="12" t="s">
        <v>273</v>
      </c>
      <c r="B116" s="23" t="s">
        <v>1001</v>
      </c>
      <c r="C116" s="29" t="s">
        <v>276</v>
      </c>
      <c r="D116" s="29"/>
      <c r="E116" s="171">
        <f>Иные!CQ132</f>
        <v>198285.9</v>
      </c>
      <c r="F116" s="171">
        <f>Иные!CR132</f>
        <v>197947.31164</v>
      </c>
      <c r="G116" s="140">
        <f t="shared" si="1"/>
        <v>99.829242341487728</v>
      </c>
      <c r="H116" s="18"/>
      <c r="I116" s="18"/>
    </row>
    <row r="117" spans="1:9" ht="61.5" customHeight="1" x14ac:dyDescent="0.25">
      <c r="A117" s="12" t="s">
        <v>964</v>
      </c>
      <c r="B117" s="23" t="s">
        <v>1002</v>
      </c>
      <c r="C117" s="29" t="s">
        <v>963</v>
      </c>
      <c r="D117" s="171">
        <f>Иные!CT132</f>
        <v>0</v>
      </c>
      <c r="E117" s="171">
        <f>Иные!CU132</f>
        <v>91238.96</v>
      </c>
      <c r="F117" s="171">
        <f>Иные!CV132</f>
        <v>14889.33</v>
      </c>
      <c r="G117" s="140">
        <f t="shared" si="1"/>
        <v>16.319048353904954</v>
      </c>
      <c r="H117" s="18"/>
      <c r="I117" s="18"/>
    </row>
    <row r="118" spans="1:9" x14ac:dyDescent="0.25">
      <c r="A118" s="12"/>
      <c r="B118" s="31" t="s">
        <v>277</v>
      </c>
      <c r="C118" s="30"/>
      <c r="D118" s="182">
        <f>D7+D13+D71+D93</f>
        <v>26073876.099999994</v>
      </c>
      <c r="E118" s="182">
        <f>E7+E13+E71+E93</f>
        <v>37224929.567179993</v>
      </c>
      <c r="F118" s="183">
        <f>F7+F13+F71+F93</f>
        <v>36693182.796119995</v>
      </c>
      <c r="G118" s="183">
        <f t="shared" si="1"/>
        <v>98.571530484428848</v>
      </c>
      <c r="H118" s="11"/>
      <c r="I118" s="18"/>
    </row>
    <row r="119" spans="1:9" x14ac:dyDescent="0.25">
      <c r="A119" s="18"/>
      <c r="B119" s="32"/>
      <c r="C119" s="33"/>
      <c r="D119" s="33"/>
      <c r="E119" s="33"/>
      <c r="F119" s="18"/>
      <c r="G119" s="21"/>
      <c r="H119" s="21"/>
      <c r="I119" s="18"/>
    </row>
    <row r="120" spans="1:9" s="36" customFormat="1" ht="53.25" customHeight="1" x14ac:dyDescent="0.2">
      <c r="A120" s="192" t="s">
        <v>1003</v>
      </c>
      <c r="B120" s="192"/>
      <c r="C120" s="192"/>
      <c r="D120" s="192"/>
      <c r="E120" s="192"/>
      <c r="F120" s="192"/>
      <c r="G120" s="192"/>
      <c r="H120" s="34"/>
      <c r="I120" s="35"/>
    </row>
    <row r="121" spans="1:9" s="36" customFormat="1" ht="51" customHeight="1" x14ac:dyDescent="0.2">
      <c r="A121" s="192" t="s">
        <v>1004</v>
      </c>
      <c r="B121" s="192"/>
      <c r="C121" s="192"/>
      <c r="D121" s="192"/>
      <c r="E121" s="192"/>
      <c r="F121" s="192"/>
      <c r="G121" s="192"/>
      <c r="H121" s="37"/>
    </row>
    <row r="122" spans="1:9" s="36" customFormat="1" ht="34.5" customHeight="1" x14ac:dyDescent="0.2">
      <c r="A122" s="192" t="s">
        <v>1005</v>
      </c>
      <c r="B122" s="192"/>
      <c r="C122" s="192"/>
      <c r="D122" s="192"/>
      <c r="E122" s="192"/>
      <c r="F122" s="192"/>
      <c r="G122" s="192"/>
      <c r="H122" s="37"/>
    </row>
    <row r="123" spans="1:9" s="36" customFormat="1" ht="51" customHeight="1" x14ac:dyDescent="0.2">
      <c r="A123" s="192" t="s">
        <v>1006</v>
      </c>
      <c r="B123" s="192"/>
      <c r="C123" s="192"/>
      <c r="D123" s="192"/>
      <c r="E123" s="192"/>
      <c r="F123" s="192"/>
      <c r="G123" s="192"/>
      <c r="H123" s="37"/>
    </row>
    <row r="124" spans="1:9" s="36" customFormat="1" ht="37.5" customHeight="1" x14ac:dyDescent="0.2">
      <c r="A124" s="192" t="s">
        <v>1007</v>
      </c>
      <c r="B124" s="192"/>
      <c r="C124" s="192"/>
      <c r="D124" s="192"/>
      <c r="E124" s="192"/>
      <c r="F124" s="192"/>
      <c r="G124" s="192"/>
      <c r="H124" s="37"/>
    </row>
    <row r="125" spans="1:9" s="36" customFormat="1" ht="51.75" customHeight="1" x14ac:dyDescent="0.2">
      <c r="A125" s="192" t="s">
        <v>1008</v>
      </c>
      <c r="B125" s="192"/>
      <c r="C125" s="192"/>
      <c r="D125" s="192"/>
      <c r="E125" s="192"/>
      <c r="F125" s="192"/>
      <c r="G125" s="192"/>
      <c r="H125" s="37"/>
    </row>
    <row r="126" spans="1:9" s="36" customFormat="1" ht="37.5" customHeight="1" x14ac:dyDescent="0.2">
      <c r="A126" s="192" t="s">
        <v>1009</v>
      </c>
      <c r="B126" s="192"/>
      <c r="C126" s="192"/>
      <c r="D126" s="192"/>
      <c r="E126" s="192"/>
      <c r="F126" s="192"/>
      <c r="G126" s="192"/>
      <c r="H126" s="37"/>
    </row>
    <row r="127" spans="1:9" s="36" customFormat="1" ht="51.75" customHeight="1" x14ac:dyDescent="0.2">
      <c r="A127" s="188" t="s">
        <v>1010</v>
      </c>
      <c r="B127" s="188"/>
      <c r="C127" s="188"/>
      <c r="D127" s="188"/>
      <c r="E127" s="188"/>
      <c r="F127" s="188"/>
      <c r="G127" s="188"/>
      <c r="H127" s="37"/>
    </row>
    <row r="128" spans="1:9" s="36" customFormat="1" ht="102.75" customHeight="1" x14ac:dyDescent="0.2">
      <c r="A128" s="189" t="s">
        <v>1011</v>
      </c>
      <c r="B128" s="189"/>
      <c r="C128" s="189"/>
      <c r="D128" s="189"/>
      <c r="E128" s="189"/>
      <c r="F128" s="189"/>
      <c r="G128" s="189"/>
      <c r="H128" s="37"/>
    </row>
    <row r="129" spans="1:8" s="36" customFormat="1" ht="35.25" customHeight="1" x14ac:dyDescent="0.2">
      <c r="A129" s="198" t="s">
        <v>1012</v>
      </c>
      <c r="B129" s="198"/>
      <c r="C129" s="198"/>
      <c r="D129" s="198"/>
      <c r="E129" s="198"/>
      <c r="F129" s="198"/>
      <c r="G129" s="198"/>
      <c r="H129" s="37"/>
    </row>
    <row r="130" spans="1:8" s="36" customFormat="1" ht="54.75" customHeight="1" x14ac:dyDescent="0.2">
      <c r="A130" s="189" t="s">
        <v>1013</v>
      </c>
      <c r="B130" s="189"/>
      <c r="C130" s="189"/>
      <c r="D130" s="189"/>
      <c r="E130" s="189"/>
      <c r="F130" s="189"/>
      <c r="G130" s="189"/>
      <c r="H130" s="37"/>
    </row>
    <row r="131" spans="1:8" s="36" customFormat="1" ht="52.5" customHeight="1" x14ac:dyDescent="0.2">
      <c r="A131" s="189" t="s">
        <v>1014</v>
      </c>
      <c r="B131" s="189"/>
      <c r="C131" s="189"/>
      <c r="D131" s="189"/>
      <c r="E131" s="189"/>
      <c r="F131" s="189"/>
      <c r="G131" s="189"/>
      <c r="H131" s="37"/>
    </row>
    <row r="132" spans="1:8" s="36" customFormat="1" ht="51" customHeight="1" x14ac:dyDescent="0.2">
      <c r="A132" s="189" t="s">
        <v>1015</v>
      </c>
      <c r="B132" s="189"/>
      <c r="C132" s="189"/>
      <c r="D132" s="189"/>
      <c r="E132" s="189"/>
      <c r="F132" s="189"/>
      <c r="G132" s="189"/>
      <c r="H132" s="37"/>
    </row>
    <row r="133" spans="1:8" s="36" customFormat="1" ht="57.75" customHeight="1" x14ac:dyDescent="0.2">
      <c r="A133" s="189" t="s">
        <v>1016</v>
      </c>
      <c r="B133" s="189"/>
      <c r="C133" s="189"/>
      <c r="D133" s="189"/>
      <c r="E133" s="189"/>
      <c r="F133" s="189"/>
      <c r="G133" s="189"/>
      <c r="H133" s="37"/>
    </row>
    <row r="134" spans="1:8" s="36" customFormat="1" ht="54.75" customHeight="1" x14ac:dyDescent="0.25">
      <c r="A134" s="197" t="s">
        <v>1017</v>
      </c>
      <c r="B134" s="197"/>
      <c r="C134" s="197"/>
      <c r="D134" s="197"/>
      <c r="E134" s="197"/>
      <c r="F134" s="197"/>
      <c r="G134" s="197"/>
      <c r="H134" s="37"/>
    </row>
    <row r="135" spans="1:8" s="36" customFormat="1" ht="33" customHeight="1" x14ac:dyDescent="0.2">
      <c r="A135" s="189" t="s">
        <v>1018</v>
      </c>
      <c r="B135" s="189"/>
      <c r="C135" s="189"/>
      <c r="D135" s="189"/>
      <c r="E135" s="189"/>
      <c r="F135" s="189"/>
      <c r="G135" s="189"/>
      <c r="H135" s="37"/>
    </row>
    <row r="136" spans="1:8" s="36" customFormat="1" ht="51" customHeight="1" x14ac:dyDescent="0.25">
      <c r="A136" s="197" t="s">
        <v>1019</v>
      </c>
      <c r="B136" s="197"/>
      <c r="C136" s="197"/>
      <c r="D136" s="197"/>
      <c r="E136" s="197"/>
      <c r="F136" s="197"/>
      <c r="G136" s="197"/>
    </row>
    <row r="137" spans="1:8" s="36" customFormat="1" ht="44.25" customHeight="1" x14ac:dyDescent="0.2">
      <c r="A137" s="189" t="s">
        <v>1020</v>
      </c>
      <c r="B137" s="189"/>
      <c r="C137" s="189"/>
      <c r="D137" s="189"/>
      <c r="E137" s="189"/>
      <c r="F137" s="189"/>
      <c r="G137" s="189"/>
    </row>
    <row r="138" spans="1:8" s="36" customFormat="1" ht="37.5" customHeight="1" x14ac:dyDescent="0.2">
      <c r="A138" s="189" t="s">
        <v>1021</v>
      </c>
      <c r="B138" s="189"/>
      <c r="C138" s="189"/>
      <c r="D138" s="189"/>
      <c r="E138" s="189"/>
      <c r="F138" s="189"/>
      <c r="G138" s="189"/>
    </row>
    <row r="139" spans="1:8" ht="44.25" customHeight="1" x14ac:dyDescent="0.2">
      <c r="A139" s="189" t="s">
        <v>1022</v>
      </c>
      <c r="B139" s="189"/>
      <c r="C139" s="189"/>
      <c r="D139" s="189"/>
      <c r="E139" s="189"/>
      <c r="F139" s="189"/>
      <c r="G139" s="189"/>
    </row>
    <row r="140" spans="1:8" ht="48.75" customHeight="1" x14ac:dyDescent="0.25">
      <c r="A140" s="197" t="s">
        <v>1023</v>
      </c>
      <c r="B140" s="197"/>
      <c r="C140" s="197"/>
      <c r="D140" s="197"/>
      <c r="E140" s="197"/>
      <c r="F140" s="197"/>
      <c r="G140" s="197"/>
    </row>
    <row r="141" spans="1:8" ht="48.75" customHeight="1" x14ac:dyDescent="0.25">
      <c r="A141" s="197" t="s">
        <v>1024</v>
      </c>
      <c r="B141" s="197"/>
      <c r="C141" s="197"/>
      <c r="D141" s="197"/>
      <c r="E141" s="197"/>
      <c r="F141" s="197"/>
      <c r="G141" s="197"/>
    </row>
  </sheetData>
  <mergeCells count="31">
    <mergeCell ref="A124:G124"/>
    <mergeCell ref="A125:G125"/>
    <mergeCell ref="A126:G126"/>
    <mergeCell ref="A141:G141"/>
    <mergeCell ref="A140:G140"/>
    <mergeCell ref="A139:G139"/>
    <mergeCell ref="A137:G137"/>
    <mergeCell ref="A138:G138"/>
    <mergeCell ref="A136:G136"/>
    <mergeCell ref="A128:G128"/>
    <mergeCell ref="A129:G129"/>
    <mergeCell ref="A130:G130"/>
    <mergeCell ref="A131:G131"/>
    <mergeCell ref="A132:G132"/>
    <mergeCell ref="A133:G133"/>
    <mergeCell ref="A127:G127"/>
    <mergeCell ref="A135:G135"/>
    <mergeCell ref="A1:G1"/>
    <mergeCell ref="A2:G2"/>
    <mergeCell ref="H5:O6"/>
    <mergeCell ref="A120:G120"/>
    <mergeCell ref="A121:G121"/>
    <mergeCell ref="D4:E4"/>
    <mergeCell ref="F4:F5"/>
    <mergeCell ref="G4:G5"/>
    <mergeCell ref="C4:C5"/>
    <mergeCell ref="B4:B5"/>
    <mergeCell ref="A4:A5"/>
    <mergeCell ref="A134:G134"/>
    <mergeCell ref="A122:G122"/>
    <mergeCell ref="A123:G123"/>
  </mergeCells>
  <pageMargins left="0.31496062992125984" right="0.31496062992125984" top="0.35433070866141736" bottom="0.35433070866141736" header="0" footer="0"/>
  <pageSetup paperSize="9" scale="46" fitToHeight="0" orientation="portrait" r:id="rId1"/>
  <rowBreaks count="4" manualBreakCount="4">
    <brk id="41" max="6" man="1"/>
    <brk id="69" max="6" man="1"/>
    <brk id="97" max="6" man="1"/>
    <brk id="12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390"/>
  <sheetViews>
    <sheetView showZeros="0" view="pageBreakPreview" zoomScale="70" zoomScaleNormal="70" zoomScaleSheetLayoutView="70" workbookViewId="0">
      <pane xSplit="1" ySplit="6" topLeftCell="B7" activePane="bottomRight" state="frozen"/>
      <selection activeCell="H29" sqref="H29"/>
      <selection pane="topRight" activeCell="H29" sqref="H29"/>
      <selection pane="bottomLeft" activeCell="H29" sqref="H29"/>
      <selection pane="bottomRight" activeCell="C6" sqref="C6"/>
    </sheetView>
  </sheetViews>
  <sheetFormatPr defaultRowHeight="14.25" x14ac:dyDescent="0.2"/>
  <cols>
    <col min="1" max="1" width="20.625" style="39" customWidth="1"/>
    <col min="2" max="2" width="13.5" style="39" customWidth="1"/>
    <col min="3" max="3" width="17.625" style="39" customWidth="1"/>
    <col min="4" max="4" width="16.75" style="39" customWidth="1"/>
    <col min="5" max="5" width="12.375" style="39" customWidth="1"/>
    <col min="6" max="6" width="14.125" style="39" customWidth="1"/>
    <col min="7" max="7" width="17.875" style="39" customWidth="1"/>
    <col min="8" max="8" width="15.125" style="39" customWidth="1"/>
    <col min="9" max="9" width="12.375" style="39" customWidth="1"/>
    <col min="10" max="10" width="13.75" style="39" customWidth="1"/>
    <col min="11" max="11" width="17.5" style="39" customWidth="1"/>
    <col min="12" max="12" width="15.25" style="39" customWidth="1"/>
    <col min="13" max="13" width="12.75" style="39" customWidth="1"/>
    <col min="14" max="14" width="15.125" style="39" customWidth="1"/>
    <col min="15" max="15" width="16.25" style="39" customWidth="1"/>
    <col min="16" max="16" width="16.375" style="39" customWidth="1"/>
    <col min="17" max="17" width="13.125" style="39" customWidth="1"/>
    <col min="18" max="18" width="15.5" style="39" customWidth="1"/>
    <col min="19" max="19" width="16.375" style="39" customWidth="1"/>
    <col min="20" max="20" width="13.625" style="39" customWidth="1"/>
    <col min="21" max="21" width="12.625" style="39" customWidth="1"/>
    <col min="23" max="23" width="12.875" customWidth="1"/>
    <col min="24" max="24" width="14.75" customWidth="1"/>
    <col min="26" max="26" width="15.625" customWidth="1"/>
  </cols>
  <sheetData>
    <row r="1" spans="1:21" ht="20.25" x14ac:dyDescent="0.2">
      <c r="A1" s="200" t="s">
        <v>864</v>
      </c>
      <c r="B1" s="200"/>
      <c r="C1" s="200"/>
      <c r="D1" s="200"/>
      <c r="E1" s="200"/>
      <c r="F1" s="200"/>
      <c r="G1" s="200"/>
      <c r="H1" s="200"/>
      <c r="I1" s="200"/>
      <c r="J1" s="200"/>
      <c r="K1" s="200"/>
      <c r="L1" s="200"/>
      <c r="M1" s="200"/>
      <c r="N1" s="200"/>
      <c r="O1" s="200"/>
      <c r="P1" s="200"/>
      <c r="Q1" s="200"/>
      <c r="R1" s="200"/>
      <c r="S1" s="200"/>
      <c r="T1" s="200"/>
      <c r="U1" s="200"/>
    </row>
    <row r="2" spans="1:21" ht="16.5" customHeight="1" x14ac:dyDescent="0.2">
      <c r="T2" s="201" t="s">
        <v>278</v>
      </c>
      <c r="U2" s="201"/>
    </row>
    <row r="3" spans="1:21" ht="15.75" customHeight="1" x14ac:dyDescent="0.2">
      <c r="A3" s="202" t="s">
        <v>279</v>
      </c>
      <c r="B3" s="203" t="s">
        <v>280</v>
      </c>
      <c r="C3" s="204"/>
      <c r="D3" s="204"/>
      <c r="E3" s="205"/>
      <c r="F3" s="203"/>
      <c r="G3" s="204"/>
      <c r="H3" s="204"/>
      <c r="I3" s="204"/>
      <c r="J3" s="204"/>
      <c r="K3" s="204"/>
      <c r="L3" s="204"/>
      <c r="M3" s="204"/>
      <c r="N3" s="204"/>
      <c r="O3" s="204"/>
      <c r="P3" s="204"/>
      <c r="Q3" s="204"/>
      <c r="R3" s="204"/>
      <c r="S3" s="204"/>
      <c r="T3" s="204"/>
      <c r="U3" s="205"/>
    </row>
    <row r="4" spans="1:21" ht="17.25" customHeight="1" x14ac:dyDescent="0.2">
      <c r="A4" s="202"/>
      <c r="B4" s="206"/>
      <c r="C4" s="207"/>
      <c r="D4" s="207"/>
      <c r="E4" s="208"/>
      <c r="F4" s="212" t="s">
        <v>281</v>
      </c>
      <c r="G4" s="212"/>
      <c r="H4" s="212"/>
      <c r="I4" s="212"/>
      <c r="J4" s="213" t="s">
        <v>282</v>
      </c>
      <c r="K4" s="213"/>
      <c r="L4" s="213"/>
      <c r="M4" s="213"/>
      <c r="N4" s="214" t="s">
        <v>283</v>
      </c>
      <c r="O4" s="214"/>
      <c r="P4" s="214"/>
      <c r="Q4" s="214"/>
      <c r="R4" s="215" t="s">
        <v>218</v>
      </c>
      <c r="S4" s="215"/>
      <c r="T4" s="215"/>
      <c r="U4" s="215"/>
    </row>
    <row r="5" spans="1:21" ht="9.75" customHeight="1" x14ac:dyDescent="0.2">
      <c r="A5" s="202"/>
      <c r="B5" s="209"/>
      <c r="C5" s="210"/>
      <c r="D5" s="210"/>
      <c r="E5" s="211"/>
      <c r="F5" s="212"/>
      <c r="G5" s="212"/>
      <c r="H5" s="212"/>
      <c r="I5" s="212"/>
      <c r="J5" s="213"/>
      <c r="K5" s="213"/>
      <c r="L5" s="213"/>
      <c r="M5" s="213"/>
      <c r="N5" s="214"/>
      <c r="O5" s="214"/>
      <c r="P5" s="214"/>
      <c r="Q5" s="214"/>
      <c r="R5" s="215"/>
      <c r="S5" s="215"/>
      <c r="T5" s="215"/>
      <c r="U5" s="215"/>
    </row>
    <row r="6" spans="1:21" ht="79.5" customHeight="1" x14ac:dyDescent="0.2">
      <c r="A6" s="202"/>
      <c r="B6" s="40" t="s">
        <v>865</v>
      </c>
      <c r="C6" s="179" t="s">
        <v>717</v>
      </c>
      <c r="D6" s="40" t="s">
        <v>284</v>
      </c>
      <c r="E6" s="40" t="s">
        <v>6</v>
      </c>
      <c r="F6" s="73" t="s">
        <v>865</v>
      </c>
      <c r="G6" s="41" t="s">
        <v>717</v>
      </c>
      <c r="H6" s="42" t="s">
        <v>284</v>
      </c>
      <c r="I6" s="41" t="s">
        <v>6</v>
      </c>
      <c r="J6" s="94" t="s">
        <v>865</v>
      </c>
      <c r="K6" s="43" t="s">
        <v>971</v>
      </c>
      <c r="L6" s="43" t="s">
        <v>284</v>
      </c>
      <c r="M6" s="43" t="s">
        <v>6</v>
      </c>
      <c r="N6" s="108" t="s">
        <v>865</v>
      </c>
      <c r="O6" s="44" t="s">
        <v>717</v>
      </c>
      <c r="P6" s="44" t="s">
        <v>284</v>
      </c>
      <c r="Q6" s="44" t="s">
        <v>6</v>
      </c>
      <c r="R6" s="119" t="s">
        <v>865</v>
      </c>
      <c r="S6" s="45" t="s">
        <v>717</v>
      </c>
      <c r="T6" s="45" t="s">
        <v>284</v>
      </c>
      <c r="U6" s="45" t="s">
        <v>6</v>
      </c>
    </row>
    <row r="7" spans="1:21" s="48" customFormat="1" ht="30.75" customHeight="1" x14ac:dyDescent="0.25">
      <c r="A7" s="46" t="s">
        <v>285</v>
      </c>
      <c r="B7" s="47">
        <f t="shared" ref="B7:D8" si="0">F7+J7+N7+R7</f>
        <v>18101549.600000001</v>
      </c>
      <c r="C7" s="47">
        <f t="shared" si="0"/>
        <v>23452617.881109998</v>
      </c>
      <c r="D7" s="47">
        <f t="shared" si="0"/>
        <v>23224404.494209997</v>
      </c>
      <c r="E7" s="47">
        <f t="shared" ref="E7:E68" si="1">D7/C7*100</f>
        <v>99.026917216419506</v>
      </c>
      <c r="F7" s="47">
        <f>Дотации!B7</f>
        <v>3386184.4999999995</v>
      </c>
      <c r="G7" s="47">
        <f>Дотации!C7</f>
        <v>4294002.7</v>
      </c>
      <c r="H7" s="47">
        <f>Дотации!D7</f>
        <v>4286287.5</v>
      </c>
      <c r="I7" s="47">
        <f>H7/G7*100</f>
        <v>99.820326149305856</v>
      </c>
      <c r="J7" s="47">
        <f>Субсидии!B8</f>
        <v>1827142.7</v>
      </c>
      <c r="K7" s="47">
        <f>Субсидии!C8</f>
        <v>4367912.7726699989</v>
      </c>
      <c r="L7" s="47">
        <f>Субсидии!D8</f>
        <v>4249137.867899999</v>
      </c>
      <c r="M7" s="47">
        <f>L7/K7*100</f>
        <v>97.280740002108701</v>
      </c>
      <c r="N7" s="47">
        <f>'Субвенции '!B10</f>
        <v>12570852.800000003</v>
      </c>
      <c r="O7" s="47">
        <f>'Субвенции '!C10</f>
        <v>13290743.086999997</v>
      </c>
      <c r="P7" s="47">
        <f>'Субвенции '!D10</f>
        <v>13203048.75127</v>
      </c>
      <c r="Q7" s="47">
        <f>P7/O7*100</f>
        <v>99.340184855309005</v>
      </c>
      <c r="R7" s="47">
        <f>Иные!B8</f>
        <v>317369.59999999998</v>
      </c>
      <c r="S7" s="47">
        <f>Иные!C8</f>
        <v>1499959.3214399999</v>
      </c>
      <c r="T7" s="47">
        <f>Иные!D8</f>
        <v>1485930.3750399998</v>
      </c>
      <c r="U7" s="47">
        <f>T7/S7*100</f>
        <v>99.064711542541573</v>
      </c>
    </row>
    <row r="8" spans="1:21" s="48" customFormat="1" ht="31.5" x14ac:dyDescent="0.25">
      <c r="A8" s="49" t="s">
        <v>286</v>
      </c>
      <c r="B8" s="50">
        <f t="shared" si="0"/>
        <v>291083.30000000005</v>
      </c>
      <c r="C8" s="50">
        <f t="shared" si="0"/>
        <v>391957.17941999994</v>
      </c>
      <c r="D8" s="50">
        <f t="shared" si="0"/>
        <v>383729.18813000002</v>
      </c>
      <c r="E8" s="50">
        <f t="shared" si="1"/>
        <v>97.900793320797106</v>
      </c>
      <c r="F8" s="51">
        <f>Дотации!B8</f>
        <v>74007.100000000006</v>
      </c>
      <c r="G8" s="51">
        <f>Дотации!C8</f>
        <v>91695.8</v>
      </c>
      <c r="H8" s="51">
        <f>Дотации!D8</f>
        <v>91695.8</v>
      </c>
      <c r="I8" s="51">
        <f>H8/G8*100</f>
        <v>100</v>
      </c>
      <c r="J8" s="50">
        <f>Субсидии!B9</f>
        <v>35130.5</v>
      </c>
      <c r="K8" s="50">
        <f>Субсидии!C9</f>
        <v>81471.459419999985</v>
      </c>
      <c r="L8" s="50">
        <f>Субсидии!D9</f>
        <v>74882.922289999988</v>
      </c>
      <c r="M8" s="50">
        <f>L8/K8*100</f>
        <v>91.913073391707755</v>
      </c>
      <c r="N8" s="50">
        <f>'Субвенции '!B11</f>
        <v>181945.7</v>
      </c>
      <c r="O8" s="50">
        <f>'Субвенции '!C11</f>
        <v>193716.2</v>
      </c>
      <c r="P8" s="50">
        <f>'Субвенции '!D11</f>
        <v>193243.02341000002</v>
      </c>
      <c r="Q8" s="50">
        <f>P8/O8*100</f>
        <v>99.755737212478877</v>
      </c>
      <c r="R8" s="50">
        <f>Иные!B9</f>
        <v>0</v>
      </c>
      <c r="S8" s="50">
        <f>Иные!C9</f>
        <v>25073.719999999998</v>
      </c>
      <c r="T8" s="50">
        <f>Иные!D9</f>
        <v>23907.442430000003</v>
      </c>
      <c r="U8" s="50">
        <f>T8/S8*100</f>
        <v>95.348605751360409</v>
      </c>
    </row>
    <row r="9" spans="1:21" s="48" customFormat="1" ht="15.75" x14ac:dyDescent="0.25">
      <c r="A9" s="49" t="s">
        <v>287</v>
      </c>
      <c r="B9" s="50">
        <f t="shared" ref="B9:B45" si="2">F9+J9+N9+R9</f>
        <v>304983.5</v>
      </c>
      <c r="C9" s="50">
        <f t="shared" ref="C9:C40" si="3">G9+K9+O9+S9</f>
        <v>336457.62154999998</v>
      </c>
      <c r="D9" s="50">
        <f t="shared" ref="D9:D40" si="4">H9+L9+P9+T9</f>
        <v>333224.03466999996</v>
      </c>
      <c r="E9" s="50">
        <f t="shared" si="1"/>
        <v>99.038931897246542</v>
      </c>
      <c r="F9" s="51">
        <f>Дотации!B9</f>
        <v>83945.8</v>
      </c>
      <c r="G9" s="51">
        <f>Дотации!C9</f>
        <v>83945.8</v>
      </c>
      <c r="H9" s="51">
        <f>Дотации!D9</f>
        <v>83945.8</v>
      </c>
      <c r="I9" s="51">
        <f t="shared" ref="I9:I44" si="5">H9/G9*100</f>
        <v>100</v>
      </c>
      <c r="J9" s="50">
        <f>Субсидии!B10</f>
        <v>22567.9</v>
      </c>
      <c r="K9" s="50">
        <f>Субсидии!C10</f>
        <v>31884.321549999993</v>
      </c>
      <c r="L9" s="50">
        <f>Субсидии!D10</f>
        <v>29119.544750000001</v>
      </c>
      <c r="M9" s="50">
        <f t="shared" ref="M9:M49" si="6">L9/K9*100</f>
        <v>91.328726265464496</v>
      </c>
      <c r="N9" s="50">
        <f>'Субвенции '!B12</f>
        <v>198469.79999999996</v>
      </c>
      <c r="O9" s="50">
        <f>'Субвенции '!C12</f>
        <v>211414.09999999998</v>
      </c>
      <c r="P9" s="50">
        <f>'Субвенции '!D12</f>
        <v>211201.49922999996</v>
      </c>
      <c r="Q9" s="50">
        <f t="shared" ref="Q9:Q49" si="7">P9/O9*100</f>
        <v>99.899438698743353</v>
      </c>
      <c r="R9" s="50">
        <f>Иные!B10</f>
        <v>0</v>
      </c>
      <c r="S9" s="50">
        <f>Иные!C10</f>
        <v>9213.4000000000015</v>
      </c>
      <c r="T9" s="50">
        <f>Иные!D10</f>
        <v>8957.1906899999994</v>
      </c>
      <c r="U9" s="50">
        <f t="shared" ref="U9:U45" si="8">T9/S9*100</f>
        <v>97.219166540039481</v>
      </c>
    </row>
    <row r="10" spans="1:21" s="48" customFormat="1" ht="15.75" x14ac:dyDescent="0.25">
      <c r="A10" s="49" t="s">
        <v>288</v>
      </c>
      <c r="B10" s="50">
        <f t="shared" si="2"/>
        <v>487761.49999999988</v>
      </c>
      <c r="C10" s="50">
        <f t="shared" si="3"/>
        <v>537062.42557999981</v>
      </c>
      <c r="D10" s="50">
        <f t="shared" si="4"/>
        <v>527490.66504999995</v>
      </c>
      <c r="E10" s="50">
        <f t="shared" si="1"/>
        <v>98.217756433125473</v>
      </c>
      <c r="F10" s="51">
        <f>Дотации!B10</f>
        <v>120799.1</v>
      </c>
      <c r="G10" s="51">
        <f>Дотации!C10</f>
        <v>120799.1</v>
      </c>
      <c r="H10" s="51">
        <f>Дотации!D10</f>
        <v>120799.1</v>
      </c>
      <c r="I10" s="51">
        <f t="shared" si="5"/>
        <v>100</v>
      </c>
      <c r="J10" s="50">
        <f>Субсидии!B11</f>
        <v>45505.1</v>
      </c>
      <c r="K10" s="50">
        <f>Субсидии!C11</f>
        <v>64103.725579999998</v>
      </c>
      <c r="L10" s="50">
        <f>Субсидии!D11</f>
        <v>55312.8508</v>
      </c>
      <c r="M10" s="50">
        <f t="shared" si="6"/>
        <v>86.286483819057935</v>
      </c>
      <c r="N10" s="50">
        <f>'Субвенции '!B13</f>
        <v>321457.29999999987</v>
      </c>
      <c r="O10" s="50">
        <f>'Субвенции '!C13</f>
        <v>340901.39999999991</v>
      </c>
      <c r="P10" s="50">
        <f>'Субвенции '!D13</f>
        <v>340120.68753</v>
      </c>
      <c r="Q10" s="50">
        <f t="shared" si="7"/>
        <v>99.77098584224062</v>
      </c>
      <c r="R10" s="50">
        <f>Иные!B11</f>
        <v>0</v>
      </c>
      <c r="S10" s="50">
        <f>Иные!C11</f>
        <v>11258.199999999999</v>
      </c>
      <c r="T10" s="50">
        <f>Иные!D11</f>
        <v>11258.026719999998</v>
      </c>
      <c r="U10" s="50">
        <f t="shared" si="8"/>
        <v>99.998460855198871</v>
      </c>
    </row>
    <row r="11" spans="1:21" s="48" customFormat="1" ht="31.5" x14ac:dyDescent="0.25">
      <c r="A11" s="49" t="s">
        <v>289</v>
      </c>
      <c r="B11" s="50">
        <f t="shared" si="2"/>
        <v>410169</v>
      </c>
      <c r="C11" s="50">
        <f t="shared" si="3"/>
        <v>566373.43755999987</v>
      </c>
      <c r="D11" s="50">
        <f t="shared" si="4"/>
        <v>561924.37696999998</v>
      </c>
      <c r="E11" s="50">
        <f t="shared" si="1"/>
        <v>99.214465175279585</v>
      </c>
      <c r="F11" s="51">
        <f>Дотации!B11</f>
        <v>113822</v>
      </c>
      <c r="G11" s="51">
        <f>Дотации!C11</f>
        <v>218045</v>
      </c>
      <c r="H11" s="51">
        <f>Дотации!D11</f>
        <v>218045</v>
      </c>
      <c r="I11" s="51">
        <f t="shared" si="5"/>
        <v>100</v>
      </c>
      <c r="J11" s="50">
        <f>Субсидии!B12</f>
        <v>37584.699999999997</v>
      </c>
      <c r="K11" s="50">
        <f>Субсидии!C12</f>
        <v>75156.737560000009</v>
      </c>
      <c r="L11" s="50">
        <f>Субсидии!D12</f>
        <v>71191.158060000002</v>
      </c>
      <c r="M11" s="50">
        <f t="shared" si="6"/>
        <v>94.723587493624024</v>
      </c>
      <c r="N11" s="50">
        <f>'Субвенции '!B14</f>
        <v>258762.3</v>
      </c>
      <c r="O11" s="50">
        <f>'Субвенции '!C14</f>
        <v>267851.99999999988</v>
      </c>
      <c r="P11" s="50">
        <f>'Субвенции '!D14</f>
        <v>267467.63932999992</v>
      </c>
      <c r="Q11" s="50">
        <f t="shared" si="7"/>
        <v>99.856502594716503</v>
      </c>
      <c r="R11" s="50">
        <f>Иные!B12</f>
        <v>0</v>
      </c>
      <c r="S11" s="50">
        <f>Иные!C12</f>
        <v>5319.7</v>
      </c>
      <c r="T11" s="50">
        <f>Иные!D12</f>
        <v>5220.5795799999996</v>
      </c>
      <c r="U11" s="50">
        <f t="shared" si="8"/>
        <v>98.136729138861213</v>
      </c>
    </row>
    <row r="12" spans="1:21" s="48" customFormat="1" ht="15.75" x14ac:dyDescent="0.25">
      <c r="A12" s="49" t="s">
        <v>290</v>
      </c>
      <c r="B12" s="50">
        <f t="shared" si="2"/>
        <v>1563235.1999999995</v>
      </c>
      <c r="C12" s="50">
        <f t="shared" si="3"/>
        <v>1982101.8520699996</v>
      </c>
      <c r="D12" s="50">
        <f t="shared" si="4"/>
        <v>1947565.3644299998</v>
      </c>
      <c r="E12" s="50">
        <f t="shared" si="1"/>
        <v>98.25758259577168</v>
      </c>
      <c r="F12" s="51">
        <f>Дотации!B12</f>
        <v>0</v>
      </c>
      <c r="G12" s="51">
        <f>Дотации!C12</f>
        <v>14960.8</v>
      </c>
      <c r="H12" s="51">
        <f>Дотации!D12</f>
        <v>14960.8</v>
      </c>
      <c r="I12" s="51"/>
      <c r="J12" s="50">
        <f>Субсидии!B13</f>
        <v>78327.199999999997</v>
      </c>
      <c r="K12" s="50">
        <f>Субсидии!C13</f>
        <v>381988.85206999996</v>
      </c>
      <c r="L12" s="50">
        <f>Субсидии!D13</f>
        <v>374390.43000999995</v>
      </c>
      <c r="M12" s="50">
        <f t="shared" si="6"/>
        <v>98.010826227303724</v>
      </c>
      <c r="N12" s="50">
        <f>'Субвенции '!B15</f>
        <v>1484907.9999999995</v>
      </c>
      <c r="O12" s="50">
        <f>'Субвенции '!C15</f>
        <v>1548788.6999999997</v>
      </c>
      <c r="P12" s="50">
        <f>'Субвенции '!D15</f>
        <v>1523423.6781200001</v>
      </c>
      <c r="Q12" s="50">
        <f t="shared" si="7"/>
        <v>98.362267113648244</v>
      </c>
      <c r="R12" s="50">
        <f>Иные!B13</f>
        <v>0</v>
      </c>
      <c r="S12" s="50">
        <f>Иные!C13</f>
        <v>36363.5</v>
      </c>
      <c r="T12" s="50">
        <f>Иные!D13</f>
        <v>34790.456299999998</v>
      </c>
      <c r="U12" s="50">
        <f t="shared" si="8"/>
        <v>95.674113602925999</v>
      </c>
    </row>
    <row r="13" spans="1:21" s="48" customFormat="1" ht="15.75" x14ac:dyDescent="0.25">
      <c r="A13" s="49" t="s">
        <v>291</v>
      </c>
      <c r="B13" s="50">
        <f t="shared" si="2"/>
        <v>1049540.7999999998</v>
      </c>
      <c r="C13" s="50">
        <f t="shared" si="3"/>
        <v>1336114.8267700002</v>
      </c>
      <c r="D13" s="50">
        <f t="shared" si="4"/>
        <v>1321700.9106300001</v>
      </c>
      <c r="E13" s="50">
        <f t="shared" si="1"/>
        <v>98.921206781692177</v>
      </c>
      <c r="F13" s="51">
        <f>Дотации!B13</f>
        <v>170300.6</v>
      </c>
      <c r="G13" s="51">
        <f>Дотации!C13</f>
        <v>262009.5</v>
      </c>
      <c r="H13" s="51">
        <f>Дотации!D13</f>
        <v>262009.5</v>
      </c>
      <c r="I13" s="51">
        <f t="shared" si="5"/>
        <v>100</v>
      </c>
      <c r="J13" s="50">
        <f>Субсидии!B14</f>
        <v>141131.79999999999</v>
      </c>
      <c r="K13" s="50">
        <f>Субсидии!C14</f>
        <v>224394.42677000002</v>
      </c>
      <c r="L13" s="50">
        <f>Субсидии!D14</f>
        <v>218974.03905000002</v>
      </c>
      <c r="M13" s="50">
        <f t="shared" si="6"/>
        <v>97.584437457728939</v>
      </c>
      <c r="N13" s="50">
        <f>'Субвенции '!B16</f>
        <v>738108.39999999991</v>
      </c>
      <c r="O13" s="50">
        <f>'Субвенции '!C16</f>
        <v>780961.79999999993</v>
      </c>
      <c r="P13" s="50">
        <f>'Субвенции '!D16</f>
        <v>772008.22563999996</v>
      </c>
      <c r="Q13" s="50">
        <f t="shared" si="7"/>
        <v>98.853519549867869</v>
      </c>
      <c r="R13" s="50">
        <f>Иные!B14</f>
        <v>0</v>
      </c>
      <c r="S13" s="50">
        <f>Иные!C14</f>
        <v>68749.100000000006</v>
      </c>
      <c r="T13" s="50">
        <f>Иные!D14</f>
        <v>68709.145940000002</v>
      </c>
      <c r="U13" s="50">
        <f t="shared" si="8"/>
        <v>99.941884242848261</v>
      </c>
    </row>
    <row r="14" spans="1:21" s="48" customFormat="1" ht="15.75" x14ac:dyDescent="0.25">
      <c r="A14" s="49" t="s">
        <v>292</v>
      </c>
      <c r="B14" s="50">
        <f t="shared" si="2"/>
        <v>189131.5</v>
      </c>
      <c r="C14" s="50">
        <f t="shared" si="3"/>
        <v>245689.55096999998</v>
      </c>
      <c r="D14" s="50">
        <f t="shared" si="4"/>
        <v>244859.49083999998</v>
      </c>
      <c r="E14" s="50">
        <f t="shared" si="1"/>
        <v>99.66215082134228</v>
      </c>
      <c r="F14" s="51">
        <f>Дотации!B14</f>
        <v>49008.299999999996</v>
      </c>
      <c r="G14" s="51">
        <f>Дотации!C14</f>
        <v>63836.2</v>
      </c>
      <c r="H14" s="51">
        <f>Дотации!D14</f>
        <v>63836.2</v>
      </c>
      <c r="I14" s="51">
        <f t="shared" si="5"/>
        <v>100</v>
      </c>
      <c r="J14" s="50">
        <f>Субсидии!B15</f>
        <v>21569.3</v>
      </c>
      <c r="K14" s="50">
        <f>Субсидии!C15</f>
        <v>48343.679530000001</v>
      </c>
      <c r="L14" s="50">
        <f>Субсидии!D15</f>
        <v>48075.774900000004</v>
      </c>
      <c r="M14" s="50">
        <f t="shared" si="6"/>
        <v>99.445833183149119</v>
      </c>
      <c r="N14" s="50">
        <f>'Субвенции '!B17</f>
        <v>118553.90000000002</v>
      </c>
      <c r="O14" s="50">
        <f>'Субвенции '!C17</f>
        <v>118429.2</v>
      </c>
      <c r="P14" s="50">
        <f>'Субвенции '!D17</f>
        <v>117867.0445</v>
      </c>
      <c r="Q14" s="50">
        <f t="shared" si="7"/>
        <v>99.525323568849572</v>
      </c>
      <c r="R14" s="50">
        <f>Иные!B15</f>
        <v>0</v>
      </c>
      <c r="S14" s="50">
        <f>Иные!C15</f>
        <v>15080.471440000001</v>
      </c>
      <c r="T14" s="50">
        <f>Иные!D15</f>
        <v>15080.471440000001</v>
      </c>
      <c r="U14" s="50">
        <f t="shared" si="8"/>
        <v>100</v>
      </c>
    </row>
    <row r="15" spans="1:21" s="48" customFormat="1" ht="15.75" x14ac:dyDescent="0.25">
      <c r="A15" s="49" t="s">
        <v>293</v>
      </c>
      <c r="B15" s="50">
        <f t="shared" si="2"/>
        <v>836303.00000000012</v>
      </c>
      <c r="C15" s="50">
        <f t="shared" si="3"/>
        <v>1187313.2673799999</v>
      </c>
      <c r="D15" s="50">
        <f t="shared" si="4"/>
        <v>1178956.2058499998</v>
      </c>
      <c r="E15" s="50">
        <f t="shared" si="1"/>
        <v>99.29613676865236</v>
      </c>
      <c r="F15" s="51">
        <f>Дотации!B15</f>
        <v>91813.9</v>
      </c>
      <c r="G15" s="51">
        <f>Дотации!C15</f>
        <v>203921.3</v>
      </c>
      <c r="H15" s="51">
        <f>Дотации!D15</f>
        <v>203921.3</v>
      </c>
      <c r="I15" s="51">
        <f t="shared" si="5"/>
        <v>100</v>
      </c>
      <c r="J15" s="50">
        <f>Субсидии!B16</f>
        <v>80168</v>
      </c>
      <c r="K15" s="50">
        <f>Субсидии!C16</f>
        <v>231685.36738000001</v>
      </c>
      <c r="L15" s="50">
        <f>Субсидии!D16</f>
        <v>229470.38260000001</v>
      </c>
      <c r="M15" s="50">
        <f t="shared" si="6"/>
        <v>99.043968635115803</v>
      </c>
      <c r="N15" s="50">
        <f>'Субвенции '!B18</f>
        <v>664321.10000000009</v>
      </c>
      <c r="O15" s="50">
        <f>'Субвенции '!C18</f>
        <v>722868.29999999993</v>
      </c>
      <c r="P15" s="50">
        <f>'Субвенции '!D18</f>
        <v>716793.73438999988</v>
      </c>
      <c r="Q15" s="50">
        <f t="shared" si="7"/>
        <v>99.159658044210801</v>
      </c>
      <c r="R15" s="50">
        <f>Иные!B16</f>
        <v>0</v>
      </c>
      <c r="S15" s="50">
        <f>Иные!C16</f>
        <v>28838.300000000003</v>
      </c>
      <c r="T15" s="50">
        <f>Иные!D16</f>
        <v>28770.788860000001</v>
      </c>
      <c r="U15" s="50">
        <f t="shared" si="8"/>
        <v>99.765897643064946</v>
      </c>
    </row>
    <row r="16" spans="1:21" s="48" customFormat="1" ht="15.75" x14ac:dyDescent="0.25">
      <c r="A16" s="49" t="s">
        <v>294</v>
      </c>
      <c r="B16" s="50">
        <f t="shared" si="2"/>
        <v>171333.10000000003</v>
      </c>
      <c r="C16" s="50">
        <f t="shared" si="3"/>
        <v>234107.75358000002</v>
      </c>
      <c r="D16" s="50">
        <f t="shared" si="4"/>
        <v>231882.42607000002</v>
      </c>
      <c r="E16" s="50">
        <f t="shared" si="1"/>
        <v>99.049443055187169</v>
      </c>
      <c r="F16" s="51">
        <f>Дотации!B16</f>
        <v>39777.599999999999</v>
      </c>
      <c r="G16" s="51">
        <f>Дотации!C16</f>
        <v>56679.9</v>
      </c>
      <c r="H16" s="51">
        <f>Дотации!D16</f>
        <v>56679.9</v>
      </c>
      <c r="I16" s="51">
        <f t="shared" si="5"/>
        <v>100</v>
      </c>
      <c r="J16" s="50">
        <f>Субсидии!B17</f>
        <v>17058.599999999999</v>
      </c>
      <c r="K16" s="50">
        <f>Субсидии!C17</f>
        <v>41111.353579999995</v>
      </c>
      <c r="L16" s="50">
        <f>Субсидии!D17</f>
        <v>39603.543870000001</v>
      </c>
      <c r="M16" s="50">
        <f t="shared" si="6"/>
        <v>96.332376390707026</v>
      </c>
      <c r="N16" s="50">
        <f>'Субвенции '!B19</f>
        <v>114496.90000000002</v>
      </c>
      <c r="O16" s="50">
        <f>'Субвенции '!C19</f>
        <v>126417.30000000002</v>
      </c>
      <c r="P16" s="50">
        <f>'Субвенции '!D19</f>
        <v>125702.19479000002</v>
      </c>
      <c r="Q16" s="50">
        <f t="shared" si="7"/>
        <v>99.434329628935274</v>
      </c>
      <c r="R16" s="50">
        <f>Иные!B17</f>
        <v>0</v>
      </c>
      <c r="S16" s="50">
        <f>Иные!C17</f>
        <v>9899.2000000000007</v>
      </c>
      <c r="T16" s="50">
        <f>Иные!D17</f>
        <v>9896.787409999999</v>
      </c>
      <c r="U16" s="50">
        <f t="shared" si="8"/>
        <v>99.975628434620972</v>
      </c>
    </row>
    <row r="17" spans="1:21" s="48" customFormat="1" ht="15.75" x14ac:dyDescent="0.25">
      <c r="A17" s="49" t="s">
        <v>295</v>
      </c>
      <c r="B17" s="50">
        <f t="shared" si="2"/>
        <v>359329.59999999992</v>
      </c>
      <c r="C17" s="50">
        <f t="shared" si="3"/>
        <v>397806.16084999999</v>
      </c>
      <c r="D17" s="50">
        <f t="shared" si="4"/>
        <v>396712.18593999994</v>
      </c>
      <c r="E17" s="50">
        <f t="shared" si="1"/>
        <v>99.724997997099265</v>
      </c>
      <c r="F17" s="51">
        <f>Дотации!B17</f>
        <v>93614.399999999994</v>
      </c>
      <c r="G17" s="51">
        <f>Дотации!C17</f>
        <v>99860.800000000003</v>
      </c>
      <c r="H17" s="51">
        <f>Дотации!D17</f>
        <v>99860.800000000003</v>
      </c>
      <c r="I17" s="51">
        <f t="shared" si="5"/>
        <v>100</v>
      </c>
      <c r="J17" s="50">
        <f>Субсидии!B18</f>
        <v>23312.9</v>
      </c>
      <c r="K17" s="50">
        <f>Субсидии!C18</f>
        <v>33061.060849999994</v>
      </c>
      <c r="L17" s="50">
        <f>Субсидии!D18</f>
        <v>33051.790829999991</v>
      </c>
      <c r="M17" s="50">
        <f t="shared" si="6"/>
        <v>99.971960911835041</v>
      </c>
      <c r="N17" s="50">
        <f>'Субвенции '!B20</f>
        <v>191409.69999999995</v>
      </c>
      <c r="O17" s="50">
        <f>'Субвенции '!C20</f>
        <v>207181.89999999997</v>
      </c>
      <c r="P17" s="50">
        <f>'Субвенции '!D20</f>
        <v>206097.89663999996</v>
      </c>
      <c r="Q17" s="50">
        <f t="shared" si="7"/>
        <v>99.476786649799038</v>
      </c>
      <c r="R17" s="50">
        <f>Иные!B18</f>
        <v>50992.6</v>
      </c>
      <c r="S17" s="50">
        <f>Иные!C18</f>
        <v>57702.399999999994</v>
      </c>
      <c r="T17" s="50">
        <f>Иные!D18</f>
        <v>57701.698469999996</v>
      </c>
      <c r="U17" s="50">
        <f t="shared" si="8"/>
        <v>99.998784227345823</v>
      </c>
    </row>
    <row r="18" spans="1:21" s="48" customFormat="1" ht="15.75" x14ac:dyDescent="0.25">
      <c r="A18" s="49" t="s">
        <v>296</v>
      </c>
      <c r="B18" s="50">
        <f t="shared" si="2"/>
        <v>156865.1</v>
      </c>
      <c r="C18" s="50">
        <f t="shared" si="3"/>
        <v>205472.10623</v>
      </c>
      <c r="D18" s="50">
        <f t="shared" si="4"/>
        <v>203118.88016999999</v>
      </c>
      <c r="E18" s="50">
        <f t="shared" si="1"/>
        <v>98.854722374157262</v>
      </c>
      <c r="F18" s="51">
        <f>Дотации!B18</f>
        <v>31397.5</v>
      </c>
      <c r="G18" s="51">
        <f>Дотации!C18</f>
        <v>44695.9</v>
      </c>
      <c r="H18" s="51">
        <f>Дотации!D18</f>
        <v>44695.9</v>
      </c>
      <c r="I18" s="51">
        <f t="shared" si="5"/>
        <v>100</v>
      </c>
      <c r="J18" s="50">
        <f>Субсидии!B19</f>
        <v>16867.8</v>
      </c>
      <c r="K18" s="50">
        <f>Субсидии!C19</f>
        <v>36905.206229999996</v>
      </c>
      <c r="L18" s="50">
        <f>Субсидии!D19</f>
        <v>34950.06508</v>
      </c>
      <c r="M18" s="50">
        <f t="shared" si="6"/>
        <v>94.702261957797504</v>
      </c>
      <c r="N18" s="50">
        <f>'Субвенции '!B21</f>
        <v>108599.8</v>
      </c>
      <c r="O18" s="50">
        <f>'Субвенции '!C21</f>
        <v>117007.5</v>
      </c>
      <c r="P18" s="50">
        <f>'Субвенции '!D21</f>
        <v>116638.24809000001</v>
      </c>
      <c r="Q18" s="50">
        <f t="shared" si="7"/>
        <v>99.684420306390621</v>
      </c>
      <c r="R18" s="50">
        <f>Иные!B19</f>
        <v>0</v>
      </c>
      <c r="S18" s="50">
        <f>Иные!C19</f>
        <v>6863.5</v>
      </c>
      <c r="T18" s="50">
        <f>Иные!D19</f>
        <v>6834.6670000000004</v>
      </c>
      <c r="U18" s="50">
        <f t="shared" si="8"/>
        <v>99.579908210096889</v>
      </c>
    </row>
    <row r="19" spans="1:21" s="48" customFormat="1" ht="15.75" x14ac:dyDescent="0.25">
      <c r="A19" s="49" t="s">
        <v>297</v>
      </c>
      <c r="B19" s="50">
        <f t="shared" si="2"/>
        <v>257097.19999999998</v>
      </c>
      <c r="C19" s="50">
        <f t="shared" si="3"/>
        <v>384542.57837</v>
      </c>
      <c r="D19" s="50">
        <f t="shared" si="4"/>
        <v>378329.96173999994</v>
      </c>
      <c r="E19" s="50">
        <f t="shared" si="1"/>
        <v>98.384413851819957</v>
      </c>
      <c r="F19" s="51">
        <f>Дотации!B19</f>
        <v>43582.200000000004</v>
      </c>
      <c r="G19" s="51">
        <f>Дотации!C19</f>
        <v>77246.3</v>
      </c>
      <c r="H19" s="51">
        <f>Дотации!D19</f>
        <v>77246.3</v>
      </c>
      <c r="I19" s="51">
        <f t="shared" si="5"/>
        <v>100</v>
      </c>
      <c r="J19" s="50">
        <f>Субсидии!B20</f>
        <v>29018.400000000001</v>
      </c>
      <c r="K19" s="50">
        <f>Субсидии!C20</f>
        <v>72843.278369999985</v>
      </c>
      <c r="L19" s="50">
        <f>Субсидии!D20</f>
        <v>67212.979980000004</v>
      </c>
      <c r="M19" s="50">
        <f t="shared" si="6"/>
        <v>92.270668597037258</v>
      </c>
      <c r="N19" s="50">
        <f>'Субвенции '!B22</f>
        <v>184496.59999999998</v>
      </c>
      <c r="O19" s="50">
        <f>'Субвенции '!C22</f>
        <v>199550.59999999998</v>
      </c>
      <c r="P19" s="50">
        <f>'Субвенции '!D22</f>
        <v>199040.40539999996</v>
      </c>
      <c r="Q19" s="50">
        <f t="shared" si="7"/>
        <v>99.7443282054777</v>
      </c>
      <c r="R19" s="50">
        <f>Иные!B20</f>
        <v>0</v>
      </c>
      <c r="S19" s="50">
        <f>Иные!C20</f>
        <v>34902.400000000001</v>
      </c>
      <c r="T19" s="50">
        <f>Иные!D20</f>
        <v>34830.276360000003</v>
      </c>
      <c r="U19" s="50">
        <f t="shared" si="8"/>
        <v>99.793356216191441</v>
      </c>
    </row>
    <row r="20" spans="1:21" s="48" customFormat="1" ht="15.75" x14ac:dyDescent="0.25">
      <c r="A20" s="49" t="s">
        <v>298</v>
      </c>
      <c r="B20" s="50">
        <f t="shared" si="2"/>
        <v>573038.69999999995</v>
      </c>
      <c r="C20" s="50">
        <f t="shared" si="3"/>
        <v>645086.87956999999</v>
      </c>
      <c r="D20" s="50">
        <f t="shared" si="4"/>
        <v>634871.73748000001</v>
      </c>
      <c r="E20" s="50">
        <f t="shared" si="1"/>
        <v>98.416470337017373</v>
      </c>
      <c r="F20" s="51">
        <f>Дотации!B20</f>
        <v>124147.20000000001</v>
      </c>
      <c r="G20" s="51">
        <f>Дотации!C20</f>
        <v>125096.3</v>
      </c>
      <c r="H20" s="51">
        <f>Дотации!D20</f>
        <v>125096.3</v>
      </c>
      <c r="I20" s="51">
        <f t="shared" si="5"/>
        <v>100</v>
      </c>
      <c r="J20" s="50">
        <f>Субсидии!B21</f>
        <v>46809.299999999996</v>
      </c>
      <c r="K20" s="50">
        <f>Субсидии!C21</f>
        <v>59682.749569999993</v>
      </c>
      <c r="L20" s="50">
        <f>Субсидии!D21</f>
        <v>51418.114189999993</v>
      </c>
      <c r="M20" s="50">
        <f t="shared" si="6"/>
        <v>86.152388354181525</v>
      </c>
      <c r="N20" s="50">
        <f>'Субвенции '!B23</f>
        <v>379180.5</v>
      </c>
      <c r="O20" s="50">
        <f>'Субвенции '!C23</f>
        <v>396587.7</v>
      </c>
      <c r="P20" s="50">
        <f>'Субвенции '!D23</f>
        <v>394950.92440000008</v>
      </c>
      <c r="Q20" s="50">
        <f t="shared" si="7"/>
        <v>99.587285334366157</v>
      </c>
      <c r="R20" s="50">
        <f>Иные!B21</f>
        <v>22901.7</v>
      </c>
      <c r="S20" s="50">
        <f>Иные!C21</f>
        <v>63720.130000000005</v>
      </c>
      <c r="T20" s="50">
        <f>Иные!D21</f>
        <v>63406.398890000004</v>
      </c>
      <c r="U20" s="50">
        <f t="shared" si="8"/>
        <v>99.507642074804309</v>
      </c>
    </row>
    <row r="21" spans="1:21" s="48" customFormat="1" ht="15.75" x14ac:dyDescent="0.25">
      <c r="A21" s="49" t="s">
        <v>299</v>
      </c>
      <c r="B21" s="50">
        <f t="shared" si="2"/>
        <v>273042.79999999993</v>
      </c>
      <c r="C21" s="50">
        <f t="shared" si="3"/>
        <v>344127.07611999993</v>
      </c>
      <c r="D21" s="50">
        <f t="shared" si="4"/>
        <v>343012.87044999993</v>
      </c>
      <c r="E21" s="50">
        <f t="shared" si="1"/>
        <v>99.676222608647208</v>
      </c>
      <c r="F21" s="51">
        <f>Дотации!B21</f>
        <v>65481.4</v>
      </c>
      <c r="G21" s="51">
        <f>Дотации!C21</f>
        <v>67063.3</v>
      </c>
      <c r="H21" s="51">
        <f>Дотации!D21</f>
        <v>67063.3</v>
      </c>
      <c r="I21" s="51">
        <f t="shared" si="5"/>
        <v>100</v>
      </c>
      <c r="J21" s="50">
        <f>Субсидии!B22</f>
        <v>19837.600000000002</v>
      </c>
      <c r="K21" s="50">
        <f>Субсидии!C22</f>
        <v>48324.776119999995</v>
      </c>
      <c r="L21" s="50">
        <f>Субсидии!D22</f>
        <v>48324.779120000007</v>
      </c>
      <c r="M21" s="50">
        <f t="shared" si="6"/>
        <v>100.00000620799567</v>
      </c>
      <c r="N21" s="50">
        <f>'Субвенции '!B24</f>
        <v>187723.79999999993</v>
      </c>
      <c r="O21" s="50">
        <f>'Субвенции '!C24</f>
        <v>194718.49999999991</v>
      </c>
      <c r="P21" s="50">
        <f>'Субвенции '!D24</f>
        <v>193604.29132999992</v>
      </c>
      <c r="Q21" s="50">
        <f t="shared" si="7"/>
        <v>99.427784894604258</v>
      </c>
      <c r="R21" s="50">
        <f>Иные!B22</f>
        <v>0</v>
      </c>
      <c r="S21" s="50">
        <f>Иные!C22</f>
        <v>34020.5</v>
      </c>
      <c r="T21" s="50">
        <f>Иные!D22</f>
        <v>34020.5</v>
      </c>
      <c r="U21" s="50">
        <f t="shared" si="8"/>
        <v>100</v>
      </c>
    </row>
    <row r="22" spans="1:21" s="48" customFormat="1" ht="15.75" x14ac:dyDescent="0.25">
      <c r="A22" s="49" t="s">
        <v>300</v>
      </c>
      <c r="B22" s="50">
        <f t="shared" si="2"/>
        <v>407505.39999999997</v>
      </c>
      <c r="C22" s="50">
        <f t="shared" si="3"/>
        <v>483233.87157999992</v>
      </c>
      <c r="D22" s="50">
        <f t="shared" si="4"/>
        <v>482200.61742999998</v>
      </c>
      <c r="E22" s="50">
        <f t="shared" si="1"/>
        <v>99.786179278654132</v>
      </c>
      <c r="F22" s="51">
        <f>Дотации!B22</f>
        <v>77843</v>
      </c>
      <c r="G22" s="51">
        <f>Дотации!C22</f>
        <v>99132.7</v>
      </c>
      <c r="H22" s="51">
        <f>Дотации!D22</f>
        <v>99132.7</v>
      </c>
      <c r="I22" s="51">
        <f t="shared" si="5"/>
        <v>100</v>
      </c>
      <c r="J22" s="50">
        <f>Субсидии!B23</f>
        <v>52666.2</v>
      </c>
      <c r="K22" s="50">
        <f>Субсидии!C23</f>
        <v>76357.271579999986</v>
      </c>
      <c r="L22" s="50">
        <f>Субсидии!D23</f>
        <v>76009.322969999994</v>
      </c>
      <c r="M22" s="50">
        <f t="shared" si="6"/>
        <v>99.544315030120671</v>
      </c>
      <c r="N22" s="50">
        <f>'Субвенции '!B25</f>
        <v>276996.19999999995</v>
      </c>
      <c r="O22" s="50">
        <f>'Субвенции '!C25</f>
        <v>290975.8</v>
      </c>
      <c r="P22" s="50">
        <f>'Субвенции '!D25</f>
        <v>290583.77724999998</v>
      </c>
      <c r="Q22" s="50">
        <f t="shared" si="7"/>
        <v>99.865273074255654</v>
      </c>
      <c r="R22" s="50">
        <f>Иные!B23</f>
        <v>0</v>
      </c>
      <c r="S22" s="50">
        <f>Иные!C23</f>
        <v>16768.099999999999</v>
      </c>
      <c r="T22" s="50">
        <f>Иные!D23</f>
        <v>16474.817210000001</v>
      </c>
      <c r="U22" s="50">
        <f t="shared" si="8"/>
        <v>98.250947990529653</v>
      </c>
    </row>
    <row r="23" spans="1:21" s="48" customFormat="1" ht="15.75" x14ac:dyDescent="0.25">
      <c r="A23" s="49" t="s">
        <v>301</v>
      </c>
      <c r="B23" s="50">
        <f t="shared" si="2"/>
        <v>532283.69999999995</v>
      </c>
      <c r="C23" s="50">
        <f t="shared" si="3"/>
        <v>589817.70103999996</v>
      </c>
      <c r="D23" s="50">
        <f t="shared" si="4"/>
        <v>584808.5049099999</v>
      </c>
      <c r="E23" s="50">
        <f t="shared" si="1"/>
        <v>99.150721295551563</v>
      </c>
      <c r="F23" s="51">
        <f>Дотации!B23</f>
        <v>153452.6</v>
      </c>
      <c r="G23" s="51">
        <f>Дотации!C23</f>
        <v>175066.80000000002</v>
      </c>
      <c r="H23" s="51">
        <f>Дотации!D23</f>
        <v>175066.80000000002</v>
      </c>
      <c r="I23" s="51">
        <f t="shared" si="5"/>
        <v>100</v>
      </c>
      <c r="J23" s="50">
        <f>Субсидии!B24</f>
        <v>49128.899999999994</v>
      </c>
      <c r="K23" s="50">
        <f>Субсидии!C24</f>
        <v>50407.501039999996</v>
      </c>
      <c r="L23" s="50">
        <f>Субсидии!D24</f>
        <v>48694.039829999994</v>
      </c>
      <c r="M23" s="50">
        <f t="shared" si="6"/>
        <v>96.600781283245297</v>
      </c>
      <c r="N23" s="50">
        <f>'Субвенции '!B26</f>
        <v>329702.19999999995</v>
      </c>
      <c r="O23" s="50">
        <f>'Субвенции '!C26</f>
        <v>352408.99999999994</v>
      </c>
      <c r="P23" s="50">
        <f>'Субвенции '!D26</f>
        <v>349113.26595999999</v>
      </c>
      <c r="Q23" s="50">
        <f t="shared" si="7"/>
        <v>99.064798560763222</v>
      </c>
      <c r="R23" s="50">
        <f>Иные!B24</f>
        <v>0</v>
      </c>
      <c r="S23" s="50">
        <f>Иные!C24</f>
        <v>11934.400000000001</v>
      </c>
      <c r="T23" s="50">
        <f>Иные!D24</f>
        <v>11934.399120000002</v>
      </c>
      <c r="U23" s="50">
        <f t="shared" si="8"/>
        <v>99.999992626357425</v>
      </c>
    </row>
    <row r="24" spans="1:21" s="48" customFormat="1" ht="15.75" x14ac:dyDescent="0.25">
      <c r="A24" s="49" t="s">
        <v>302</v>
      </c>
      <c r="B24" s="50">
        <f t="shared" si="2"/>
        <v>414052.8</v>
      </c>
      <c r="C24" s="50">
        <f t="shared" si="3"/>
        <v>522432.37617000006</v>
      </c>
      <c r="D24" s="50">
        <f t="shared" si="4"/>
        <v>519534.50068</v>
      </c>
      <c r="E24" s="50">
        <f t="shared" si="1"/>
        <v>99.445310891479451</v>
      </c>
      <c r="F24" s="51">
        <f>Дотации!B24</f>
        <v>96993.2</v>
      </c>
      <c r="G24" s="51">
        <f>Дотации!C24</f>
        <v>102940.2</v>
      </c>
      <c r="H24" s="51">
        <f>Дотации!D24</f>
        <v>102940.2</v>
      </c>
      <c r="I24" s="51">
        <f t="shared" si="5"/>
        <v>100</v>
      </c>
      <c r="J24" s="50">
        <f>Субсидии!B25</f>
        <v>26137.599999999999</v>
      </c>
      <c r="K24" s="50">
        <f>Субсидии!C25</f>
        <v>87365.600169999991</v>
      </c>
      <c r="L24" s="50">
        <f>Субсидии!D25</f>
        <v>86961.739660000007</v>
      </c>
      <c r="M24" s="50">
        <f t="shared" si="6"/>
        <v>99.537735093430214</v>
      </c>
      <c r="N24" s="50">
        <f>'Субвенции '!B27</f>
        <v>290922</v>
      </c>
      <c r="O24" s="50">
        <f>'Субвенции '!C27</f>
        <v>294621.27600000007</v>
      </c>
      <c r="P24" s="50">
        <f>'Субвенции '!D27</f>
        <v>292211.92401000002</v>
      </c>
      <c r="Q24" s="50">
        <f t="shared" si="7"/>
        <v>99.182220638403578</v>
      </c>
      <c r="R24" s="50">
        <f>Иные!B25</f>
        <v>0</v>
      </c>
      <c r="S24" s="50">
        <f>Иные!C25</f>
        <v>37505.300000000003</v>
      </c>
      <c r="T24" s="50">
        <f>Иные!D25</f>
        <v>37420.637010000006</v>
      </c>
      <c r="U24" s="50">
        <f t="shared" si="8"/>
        <v>99.774263930697799</v>
      </c>
    </row>
    <row r="25" spans="1:21" s="48" customFormat="1" ht="15.75" x14ac:dyDescent="0.25">
      <c r="A25" s="49" t="s">
        <v>303</v>
      </c>
      <c r="B25" s="50">
        <f t="shared" si="2"/>
        <v>187037.1</v>
      </c>
      <c r="C25" s="50">
        <f t="shared" si="3"/>
        <v>252888.83367000002</v>
      </c>
      <c r="D25" s="50">
        <f t="shared" si="4"/>
        <v>251630.38814000002</v>
      </c>
      <c r="E25" s="50">
        <f t="shared" si="1"/>
        <v>99.502372045559682</v>
      </c>
      <c r="F25" s="51">
        <f>Дотации!B25</f>
        <v>54276</v>
      </c>
      <c r="G25" s="51">
        <f>Дотации!C25</f>
        <v>69768.399999999994</v>
      </c>
      <c r="H25" s="51">
        <f>Дотации!D25</f>
        <v>69768.399999999994</v>
      </c>
      <c r="I25" s="51">
        <f t="shared" si="5"/>
        <v>100</v>
      </c>
      <c r="J25" s="50">
        <f>Субсидии!B26</f>
        <v>23698.2</v>
      </c>
      <c r="K25" s="50">
        <f>Субсидии!C26</f>
        <v>41308.283669999997</v>
      </c>
      <c r="L25" s="50">
        <f>Субсидии!D26</f>
        <v>40993.656669999997</v>
      </c>
      <c r="M25" s="50">
        <f t="shared" si="6"/>
        <v>99.238344051005683</v>
      </c>
      <c r="N25" s="50">
        <f>'Субвенции '!B28</f>
        <v>109062.90000000001</v>
      </c>
      <c r="O25" s="50">
        <f>'Субвенции '!C28</f>
        <v>124775.30000000002</v>
      </c>
      <c r="P25" s="50">
        <f>'Субвенции '!D28</f>
        <v>123831.48147000001</v>
      </c>
      <c r="Q25" s="50">
        <f t="shared" si="7"/>
        <v>99.243585445196274</v>
      </c>
      <c r="R25" s="50">
        <f>Иные!B26</f>
        <v>0</v>
      </c>
      <c r="S25" s="50">
        <f>Иные!C26</f>
        <v>17036.849999999999</v>
      </c>
      <c r="T25" s="50">
        <f>Иные!D26</f>
        <v>17036.849999999999</v>
      </c>
      <c r="U25" s="50">
        <f t="shared" si="8"/>
        <v>100</v>
      </c>
    </row>
    <row r="26" spans="1:21" s="48" customFormat="1" ht="15.75" x14ac:dyDescent="0.25">
      <c r="A26" s="49" t="s">
        <v>304</v>
      </c>
      <c r="B26" s="50">
        <f t="shared" si="2"/>
        <v>290434.09999999998</v>
      </c>
      <c r="C26" s="50">
        <f t="shared" si="3"/>
        <v>337915.93358999991</v>
      </c>
      <c r="D26" s="50">
        <f t="shared" si="4"/>
        <v>337356.35385999997</v>
      </c>
      <c r="E26" s="50">
        <f t="shared" si="1"/>
        <v>99.834402679963915</v>
      </c>
      <c r="F26" s="51">
        <f>Дотации!B26</f>
        <v>74968.800000000003</v>
      </c>
      <c r="G26" s="51">
        <f>Дотации!C26</f>
        <v>85890.9</v>
      </c>
      <c r="H26" s="51">
        <f>Дотации!D26</f>
        <v>85890.9</v>
      </c>
      <c r="I26" s="51">
        <f t="shared" si="5"/>
        <v>100</v>
      </c>
      <c r="J26" s="50">
        <f>Субсидии!B27</f>
        <v>21903.7</v>
      </c>
      <c r="K26" s="50">
        <f>Субсидии!C27</f>
        <v>44219.333590000002</v>
      </c>
      <c r="L26" s="50">
        <f>Субсидии!D27</f>
        <v>44019.299590000002</v>
      </c>
      <c r="M26" s="50">
        <f t="shared" si="6"/>
        <v>99.547632260009365</v>
      </c>
      <c r="N26" s="50">
        <f>'Субвенции '!B29</f>
        <v>193561.59999999998</v>
      </c>
      <c r="O26" s="50">
        <f>'Субвенции '!C29</f>
        <v>202327.59999999998</v>
      </c>
      <c r="P26" s="50">
        <f>'Субвенции '!D29</f>
        <v>201973.27238999997</v>
      </c>
      <c r="Q26" s="50">
        <f t="shared" si="7"/>
        <v>99.824874307805757</v>
      </c>
      <c r="R26" s="50">
        <f>Иные!B27</f>
        <v>0</v>
      </c>
      <c r="S26" s="50">
        <f>Иные!C27</f>
        <v>5478.1</v>
      </c>
      <c r="T26" s="50">
        <f>Иные!D27</f>
        <v>5472.8818800000008</v>
      </c>
      <c r="U26" s="50">
        <f t="shared" si="8"/>
        <v>99.904745806027648</v>
      </c>
    </row>
    <row r="27" spans="1:21" s="48" customFormat="1" ht="15.75" x14ac:dyDescent="0.25">
      <c r="A27" s="49" t="s">
        <v>305</v>
      </c>
      <c r="B27" s="50">
        <f t="shared" si="2"/>
        <v>760049.6</v>
      </c>
      <c r="C27" s="50">
        <f t="shared" si="3"/>
        <v>870455.71299000015</v>
      </c>
      <c r="D27" s="50">
        <f t="shared" si="4"/>
        <v>869665.37458000006</v>
      </c>
      <c r="E27" s="50">
        <f t="shared" si="1"/>
        <v>99.909204064238338</v>
      </c>
      <c r="F27" s="51">
        <f>Дотации!B27</f>
        <v>204437.4</v>
      </c>
      <c r="G27" s="51">
        <f>Дотации!C27</f>
        <v>243066</v>
      </c>
      <c r="H27" s="51">
        <f>Дотации!D27</f>
        <v>243066</v>
      </c>
      <c r="I27" s="51">
        <f t="shared" si="5"/>
        <v>100</v>
      </c>
      <c r="J27" s="50">
        <f>Субсидии!B28</f>
        <v>44614.2</v>
      </c>
      <c r="K27" s="50">
        <f>Субсидии!C28</f>
        <v>60474.012989999996</v>
      </c>
      <c r="L27" s="50">
        <f>Субсидии!D28</f>
        <v>59733.681580000011</v>
      </c>
      <c r="M27" s="50">
        <f t="shared" si="6"/>
        <v>98.7757858733099</v>
      </c>
      <c r="N27" s="50">
        <f>'Субвенции '!B30</f>
        <v>510998</v>
      </c>
      <c r="O27" s="50">
        <f>'Субвенции '!C30</f>
        <v>553903.00000000012</v>
      </c>
      <c r="P27" s="50">
        <f>'Субвенции '!D30</f>
        <v>553853.00000000012</v>
      </c>
      <c r="Q27" s="50">
        <f t="shared" si="7"/>
        <v>99.990973148728202</v>
      </c>
      <c r="R27" s="50">
        <f>Иные!B28</f>
        <v>0</v>
      </c>
      <c r="S27" s="50">
        <f>Иные!C28</f>
        <v>13012.7</v>
      </c>
      <c r="T27" s="50">
        <f>Иные!D28</f>
        <v>13012.693000000001</v>
      </c>
      <c r="U27" s="50">
        <f t="shared" si="8"/>
        <v>99.999946206398377</v>
      </c>
    </row>
    <row r="28" spans="1:21" s="48" customFormat="1" ht="15" customHeight="1" x14ac:dyDescent="0.25">
      <c r="A28" s="49" t="s">
        <v>306</v>
      </c>
      <c r="B28" s="50">
        <f t="shared" si="2"/>
        <v>270181.29999999993</v>
      </c>
      <c r="C28" s="50">
        <f t="shared" si="3"/>
        <v>331282.08561000001</v>
      </c>
      <c r="D28" s="50">
        <f t="shared" si="4"/>
        <v>330465.07239000004</v>
      </c>
      <c r="E28" s="50">
        <f t="shared" si="1"/>
        <v>99.753378387939222</v>
      </c>
      <c r="F28" s="51">
        <f>Дотации!B28</f>
        <v>97899</v>
      </c>
      <c r="G28" s="51">
        <f>Дотации!C28</f>
        <v>108768.1</v>
      </c>
      <c r="H28" s="51">
        <f>Дотации!D28</f>
        <v>108768.1</v>
      </c>
      <c r="I28" s="51">
        <f t="shared" si="5"/>
        <v>100</v>
      </c>
      <c r="J28" s="50">
        <f>Субсидии!B29</f>
        <v>24019.4</v>
      </c>
      <c r="K28" s="50">
        <f>Субсидии!C29</f>
        <v>55330.785609999992</v>
      </c>
      <c r="L28" s="50">
        <f>Субсидии!D29</f>
        <v>55330.754609999996</v>
      </c>
      <c r="M28" s="50">
        <f t="shared" si="6"/>
        <v>99.99994397332398</v>
      </c>
      <c r="N28" s="50">
        <f>'Субвенции '!B31</f>
        <v>148262.89999999997</v>
      </c>
      <c r="O28" s="50">
        <f>'Субвенции '!C31</f>
        <v>160162.79999999999</v>
      </c>
      <c r="P28" s="50">
        <f>'Субвенции '!D31</f>
        <v>159968.65471999999</v>
      </c>
      <c r="Q28" s="50">
        <f t="shared" si="7"/>
        <v>99.878782538766814</v>
      </c>
      <c r="R28" s="50">
        <f>Иные!B29</f>
        <v>0</v>
      </c>
      <c r="S28" s="50">
        <f>Иные!C29</f>
        <v>7020.4</v>
      </c>
      <c r="T28" s="50">
        <f>Иные!D29</f>
        <v>6397.5630599999995</v>
      </c>
      <c r="U28" s="50">
        <f t="shared" si="8"/>
        <v>91.128184433935388</v>
      </c>
    </row>
    <row r="29" spans="1:21" s="48" customFormat="1" ht="15.75" x14ac:dyDescent="0.25">
      <c r="A29" s="49" t="s">
        <v>307</v>
      </c>
      <c r="B29" s="50">
        <f t="shared" si="2"/>
        <v>504755.5</v>
      </c>
      <c r="C29" s="50">
        <f t="shared" si="3"/>
        <v>576888.68024999998</v>
      </c>
      <c r="D29" s="50">
        <f t="shared" si="4"/>
        <v>570623.97262000013</v>
      </c>
      <c r="E29" s="50">
        <f t="shared" si="1"/>
        <v>98.914052598971963</v>
      </c>
      <c r="F29" s="51">
        <f>Дотации!B29</f>
        <v>160886</v>
      </c>
      <c r="G29" s="51">
        <f>Дотации!C29</f>
        <v>208545.1</v>
      </c>
      <c r="H29" s="51">
        <f>Дотации!D29</f>
        <v>208545.1</v>
      </c>
      <c r="I29" s="51">
        <f t="shared" si="5"/>
        <v>100</v>
      </c>
      <c r="J29" s="50">
        <f>Субсидии!B30</f>
        <v>68470.3</v>
      </c>
      <c r="K29" s="50">
        <f>Субсидии!C30</f>
        <v>81261.440250000014</v>
      </c>
      <c r="L29" s="50">
        <f>Субсидии!D30</f>
        <v>77990.271410000016</v>
      </c>
      <c r="M29" s="50">
        <f t="shared" si="6"/>
        <v>95.974512844054587</v>
      </c>
      <c r="N29" s="50">
        <f>'Субвенции '!B32</f>
        <v>275399.2</v>
      </c>
      <c r="O29" s="50">
        <f>'Субвенции '!C32</f>
        <v>272481.2</v>
      </c>
      <c r="P29" s="50">
        <f>'Субвенции '!D32</f>
        <v>270379.15900000004</v>
      </c>
      <c r="Q29" s="50">
        <f t="shared" si="7"/>
        <v>99.228555584752272</v>
      </c>
      <c r="R29" s="50">
        <f>Иные!B30</f>
        <v>0</v>
      </c>
      <c r="S29" s="50">
        <f>Иные!C30</f>
        <v>14600.939999999999</v>
      </c>
      <c r="T29" s="50">
        <f>Иные!D30</f>
        <v>13709.442210000001</v>
      </c>
      <c r="U29" s="50">
        <f t="shared" si="8"/>
        <v>93.894243863751257</v>
      </c>
    </row>
    <row r="30" spans="1:21" s="48" customFormat="1" ht="15.75" x14ac:dyDescent="0.25">
      <c r="A30" s="49" t="s">
        <v>308</v>
      </c>
      <c r="B30" s="50">
        <f t="shared" si="2"/>
        <v>328682.3</v>
      </c>
      <c r="C30" s="50">
        <f t="shared" si="3"/>
        <v>411051.58557</v>
      </c>
      <c r="D30" s="50">
        <f t="shared" si="4"/>
        <v>406850.98413999996</v>
      </c>
      <c r="E30" s="50">
        <f t="shared" si="1"/>
        <v>98.978084119496799</v>
      </c>
      <c r="F30" s="51">
        <f>Дотации!B30</f>
        <v>96161.9</v>
      </c>
      <c r="G30" s="51">
        <f>Дотации!C30</f>
        <v>110202.1</v>
      </c>
      <c r="H30" s="51">
        <f>Дотации!D30</f>
        <v>110202.1</v>
      </c>
      <c r="I30" s="51">
        <f t="shared" si="5"/>
        <v>100</v>
      </c>
      <c r="J30" s="50">
        <f>Субсидии!B31</f>
        <v>24628.800000000003</v>
      </c>
      <c r="K30" s="50">
        <f>Субсидии!C31</f>
        <v>89004.674569999988</v>
      </c>
      <c r="L30" s="50">
        <f>Субсидии!D31</f>
        <v>88930.483779999995</v>
      </c>
      <c r="M30" s="50">
        <f t="shared" si="6"/>
        <v>99.916643939929656</v>
      </c>
      <c r="N30" s="50">
        <f>'Субвенции '!B33</f>
        <v>207891.59999999998</v>
      </c>
      <c r="O30" s="50">
        <f>'Субвенции '!C33</f>
        <v>205527.41099999996</v>
      </c>
      <c r="P30" s="50">
        <f>'Субвенции '!D33</f>
        <v>201401.00035999998</v>
      </c>
      <c r="Q30" s="50">
        <f t="shared" si="7"/>
        <v>97.992282090295006</v>
      </c>
      <c r="R30" s="50">
        <f>Иные!B31</f>
        <v>0</v>
      </c>
      <c r="S30" s="50">
        <f>Иные!C31</f>
        <v>6317.4</v>
      </c>
      <c r="T30" s="50">
        <f>Иные!D31</f>
        <v>6317.4</v>
      </c>
      <c r="U30" s="50">
        <f t="shared" si="8"/>
        <v>100</v>
      </c>
    </row>
    <row r="31" spans="1:21" s="48" customFormat="1" ht="15.75" x14ac:dyDescent="0.25">
      <c r="A31" s="49" t="s">
        <v>309</v>
      </c>
      <c r="B31" s="50">
        <f t="shared" si="2"/>
        <v>248815.19999999998</v>
      </c>
      <c r="C31" s="50">
        <f t="shared" si="3"/>
        <v>354322.79577999999</v>
      </c>
      <c r="D31" s="50">
        <f t="shared" si="4"/>
        <v>352331.20884999994</v>
      </c>
      <c r="E31" s="50">
        <f t="shared" si="1"/>
        <v>99.437917358487809</v>
      </c>
      <c r="F31" s="51">
        <f>Дотации!B31</f>
        <v>42269.3</v>
      </c>
      <c r="G31" s="51">
        <f>Дотации!C31</f>
        <v>58508.5</v>
      </c>
      <c r="H31" s="51">
        <f>Дотации!D31</f>
        <v>58508.5</v>
      </c>
      <c r="I31" s="51">
        <f t="shared" si="5"/>
        <v>100</v>
      </c>
      <c r="J31" s="50">
        <f>Субсидии!B32</f>
        <v>26967.7</v>
      </c>
      <c r="K31" s="50">
        <f>Субсидии!C32</f>
        <v>66557.995779999997</v>
      </c>
      <c r="L31" s="50">
        <f>Субсидии!D32</f>
        <v>65088.144529999998</v>
      </c>
      <c r="M31" s="50">
        <f t="shared" si="6"/>
        <v>97.791623331239677</v>
      </c>
      <c r="N31" s="50">
        <f>'Субвенции '!B34</f>
        <v>179578.19999999998</v>
      </c>
      <c r="O31" s="50">
        <f>'Субвенции '!C34</f>
        <v>192625.59999999998</v>
      </c>
      <c r="P31" s="50">
        <f>'Субвенции '!D34</f>
        <v>192409.96596999996</v>
      </c>
      <c r="Q31" s="50">
        <f t="shared" si="7"/>
        <v>99.888055362319434</v>
      </c>
      <c r="R31" s="50">
        <f>Иные!B32</f>
        <v>0</v>
      </c>
      <c r="S31" s="50">
        <f>Иные!C32</f>
        <v>36630.699999999997</v>
      </c>
      <c r="T31" s="50">
        <f>Иные!D32</f>
        <v>36324.59835</v>
      </c>
      <c r="U31" s="50">
        <f t="shared" si="8"/>
        <v>99.164357628983339</v>
      </c>
    </row>
    <row r="32" spans="1:21" s="48" customFormat="1" ht="15.75" x14ac:dyDescent="0.25">
      <c r="A32" s="49" t="s">
        <v>310</v>
      </c>
      <c r="B32" s="50">
        <f t="shared" si="2"/>
        <v>503341.5</v>
      </c>
      <c r="C32" s="50">
        <f t="shared" si="3"/>
        <v>605051.87346999999</v>
      </c>
      <c r="D32" s="50">
        <f t="shared" si="4"/>
        <v>600283.83700000006</v>
      </c>
      <c r="E32" s="50">
        <f t="shared" si="1"/>
        <v>99.211962365696834</v>
      </c>
      <c r="F32" s="51">
        <f>Дотации!B32</f>
        <v>167118.29999999999</v>
      </c>
      <c r="G32" s="51">
        <f>Дотации!C32</f>
        <v>167316.6</v>
      </c>
      <c r="H32" s="51">
        <f>Дотации!D32</f>
        <v>167316.6</v>
      </c>
      <c r="I32" s="51">
        <f t="shared" si="5"/>
        <v>100</v>
      </c>
      <c r="J32" s="50">
        <f>Субсидии!B33</f>
        <v>39325.199999999997</v>
      </c>
      <c r="K32" s="50">
        <f>Субсидии!C33</f>
        <v>56875.573470000003</v>
      </c>
      <c r="L32" s="50">
        <f>Субсидии!D33</f>
        <v>55134.102899999998</v>
      </c>
      <c r="M32" s="50">
        <f t="shared" si="6"/>
        <v>96.938104596134622</v>
      </c>
      <c r="N32" s="50">
        <f>'Субвенции '!B35</f>
        <v>296898</v>
      </c>
      <c r="O32" s="50">
        <f>'Субвенции '!C35</f>
        <v>315162.69999999995</v>
      </c>
      <c r="P32" s="50">
        <f>'Субвенции '!D35</f>
        <v>312589.05862999998</v>
      </c>
      <c r="Q32" s="50">
        <f t="shared" si="7"/>
        <v>99.183392777762108</v>
      </c>
      <c r="R32" s="50">
        <f>Иные!B33</f>
        <v>0</v>
      </c>
      <c r="S32" s="50">
        <f>Иные!C33</f>
        <v>65697</v>
      </c>
      <c r="T32" s="50">
        <f>Иные!D33</f>
        <v>65244.075470000003</v>
      </c>
      <c r="U32" s="50">
        <f t="shared" si="8"/>
        <v>99.310585673622853</v>
      </c>
    </row>
    <row r="33" spans="1:21" s="48" customFormat="1" ht="15.75" x14ac:dyDescent="0.25">
      <c r="A33" s="49" t="s">
        <v>311</v>
      </c>
      <c r="B33" s="50">
        <f t="shared" si="2"/>
        <v>254081.49999999994</v>
      </c>
      <c r="C33" s="50">
        <f t="shared" si="3"/>
        <v>315713.18482999993</v>
      </c>
      <c r="D33" s="50">
        <f t="shared" si="4"/>
        <v>313713.90281999996</v>
      </c>
      <c r="E33" s="50">
        <f t="shared" si="1"/>
        <v>99.366741046600097</v>
      </c>
      <c r="F33" s="51">
        <f>Дотации!B33</f>
        <v>71067.599999999991</v>
      </c>
      <c r="G33" s="51">
        <f>Дотации!C33</f>
        <v>73797.3</v>
      </c>
      <c r="H33" s="51">
        <f>Дотации!D33</f>
        <v>73797.3</v>
      </c>
      <c r="I33" s="51">
        <f t="shared" si="5"/>
        <v>100</v>
      </c>
      <c r="J33" s="50">
        <f>Субсидии!B34</f>
        <v>22821</v>
      </c>
      <c r="K33" s="50">
        <f>Субсидии!C34</f>
        <v>52451.924829999996</v>
      </c>
      <c r="L33" s="50">
        <f>Субсидии!D34</f>
        <v>51260.224829999999</v>
      </c>
      <c r="M33" s="50">
        <f t="shared" si="6"/>
        <v>97.728014741380093</v>
      </c>
      <c r="N33" s="50">
        <f>'Субвенции '!B36</f>
        <v>160192.89999999997</v>
      </c>
      <c r="O33" s="50">
        <f>'Субвенции '!C36</f>
        <v>164252.59999999995</v>
      </c>
      <c r="P33" s="50">
        <f>'Субвенции '!D36</f>
        <v>163445.01798999993</v>
      </c>
      <c r="Q33" s="50">
        <f t="shared" si="7"/>
        <v>99.508329238015108</v>
      </c>
      <c r="R33" s="50">
        <f>Иные!B34</f>
        <v>0</v>
      </c>
      <c r="S33" s="50">
        <f>Иные!C34</f>
        <v>25211.360000000001</v>
      </c>
      <c r="T33" s="50">
        <f>Иные!D34</f>
        <v>25211.360000000001</v>
      </c>
      <c r="U33" s="50">
        <f t="shared" si="8"/>
        <v>100</v>
      </c>
    </row>
    <row r="34" spans="1:21" s="48" customFormat="1" ht="15.75" x14ac:dyDescent="0.25">
      <c r="A34" s="49" t="s">
        <v>312</v>
      </c>
      <c r="B34" s="50">
        <f t="shared" si="2"/>
        <v>726510.39999999991</v>
      </c>
      <c r="C34" s="50">
        <f t="shared" si="3"/>
        <v>855569.85430999997</v>
      </c>
      <c r="D34" s="50">
        <f t="shared" si="4"/>
        <v>852737.12847999996</v>
      </c>
      <c r="E34" s="50">
        <f t="shared" si="1"/>
        <v>99.66890770920341</v>
      </c>
      <c r="F34" s="51">
        <f>Дотации!B34</f>
        <v>164638</v>
      </c>
      <c r="G34" s="51">
        <f>Дотации!C34</f>
        <v>202281.60000000001</v>
      </c>
      <c r="H34" s="51">
        <f>Дотации!D34</f>
        <v>202281.60000000001</v>
      </c>
      <c r="I34" s="51">
        <f t="shared" si="5"/>
        <v>100</v>
      </c>
      <c r="J34" s="50">
        <f>Субсидии!B35</f>
        <v>109753.60000000001</v>
      </c>
      <c r="K34" s="50">
        <f>Субсидии!C35</f>
        <v>144613.55431000001</v>
      </c>
      <c r="L34" s="50">
        <f>Субсидии!D35</f>
        <v>142604.02679</v>
      </c>
      <c r="M34" s="50">
        <f t="shared" si="6"/>
        <v>98.610415510781039</v>
      </c>
      <c r="N34" s="50">
        <f>'Субвенции '!B37</f>
        <v>452118.8</v>
      </c>
      <c r="O34" s="50">
        <f>'Субвенции '!C37</f>
        <v>487911.5</v>
      </c>
      <c r="P34" s="50">
        <f>'Субвенции '!D37</f>
        <v>487088.32529000001</v>
      </c>
      <c r="Q34" s="50">
        <f t="shared" si="7"/>
        <v>99.831286061099206</v>
      </c>
      <c r="R34" s="50">
        <f>Иные!B35</f>
        <v>0</v>
      </c>
      <c r="S34" s="50">
        <f>Иные!C35</f>
        <v>20763.2</v>
      </c>
      <c r="T34" s="50">
        <f>Иные!D35</f>
        <v>20763.1764</v>
      </c>
      <c r="U34" s="50">
        <f t="shared" si="8"/>
        <v>99.999886337366107</v>
      </c>
    </row>
    <row r="35" spans="1:21" s="48" customFormat="1" ht="15.75" x14ac:dyDescent="0.25">
      <c r="A35" s="49" t="s">
        <v>313</v>
      </c>
      <c r="B35" s="50">
        <f t="shared" si="2"/>
        <v>272362.5</v>
      </c>
      <c r="C35" s="50">
        <f t="shared" si="3"/>
        <v>302291.01162</v>
      </c>
      <c r="D35" s="50">
        <f t="shared" si="4"/>
        <v>301618.36021999997</v>
      </c>
      <c r="E35" s="50">
        <f t="shared" si="1"/>
        <v>99.777482169782274</v>
      </c>
      <c r="F35" s="51">
        <f>Дотации!B35</f>
        <v>87115.5</v>
      </c>
      <c r="G35" s="51">
        <f>Дотации!C35</f>
        <v>87115.5</v>
      </c>
      <c r="H35" s="51">
        <f>Дотации!D35</f>
        <v>87115.5</v>
      </c>
      <c r="I35" s="51">
        <f t="shared" si="5"/>
        <v>100</v>
      </c>
      <c r="J35" s="50">
        <f>Субсидии!B36</f>
        <v>16804.900000000001</v>
      </c>
      <c r="K35" s="50">
        <f>Субсидии!C36</f>
        <v>32459.911619999999</v>
      </c>
      <c r="L35" s="50">
        <f>Субсидии!D36</f>
        <v>32459.651719999994</v>
      </c>
      <c r="M35" s="50">
        <f t="shared" si="6"/>
        <v>99.999199320062701</v>
      </c>
      <c r="N35" s="50">
        <f>'Субвенции '!B38</f>
        <v>168442.09999999998</v>
      </c>
      <c r="O35" s="50">
        <f>'Субвенции '!C38</f>
        <v>173482.1</v>
      </c>
      <c r="P35" s="50">
        <f>'Субвенции '!D38</f>
        <v>172855.81226999999</v>
      </c>
      <c r="Q35" s="50">
        <f t="shared" si="7"/>
        <v>99.63898999954462</v>
      </c>
      <c r="R35" s="50">
        <f>Иные!B36</f>
        <v>0</v>
      </c>
      <c r="S35" s="50">
        <f>Иные!C36</f>
        <v>9233.5</v>
      </c>
      <c r="T35" s="50">
        <f>Иные!D36</f>
        <v>9187.3962300000003</v>
      </c>
      <c r="U35" s="50">
        <f t="shared" si="8"/>
        <v>99.500690204147944</v>
      </c>
    </row>
    <row r="36" spans="1:21" s="48" customFormat="1" ht="15.75" x14ac:dyDescent="0.25">
      <c r="A36" s="49" t="s">
        <v>314</v>
      </c>
      <c r="B36" s="50">
        <f t="shared" si="2"/>
        <v>179886.10000000003</v>
      </c>
      <c r="C36" s="50">
        <f t="shared" si="3"/>
        <v>210047.46460000001</v>
      </c>
      <c r="D36" s="50">
        <f t="shared" si="4"/>
        <v>207616.12269000002</v>
      </c>
      <c r="E36" s="50">
        <f t="shared" si="1"/>
        <v>98.842479763024002</v>
      </c>
      <c r="F36" s="51">
        <f>Дотации!B36</f>
        <v>55914</v>
      </c>
      <c r="G36" s="51">
        <f>Дотации!C36</f>
        <v>57082.1</v>
      </c>
      <c r="H36" s="51">
        <f>Дотации!D36</f>
        <v>57082.1</v>
      </c>
      <c r="I36" s="51">
        <f t="shared" si="5"/>
        <v>100</v>
      </c>
      <c r="J36" s="50">
        <f>Субсидии!B37</f>
        <v>14948.1</v>
      </c>
      <c r="K36" s="50">
        <f>Субсидии!C37</f>
        <v>30565.564599999998</v>
      </c>
      <c r="L36" s="50">
        <f>Субсидии!D37</f>
        <v>29385.292200000004</v>
      </c>
      <c r="M36" s="50">
        <f t="shared" si="6"/>
        <v>96.138555215826131</v>
      </c>
      <c r="N36" s="50">
        <f>'Субвенции '!B39</f>
        <v>109024.00000000003</v>
      </c>
      <c r="O36" s="50">
        <f>'Субвенции '!C39</f>
        <v>117076.70000000001</v>
      </c>
      <c r="P36" s="50">
        <f>'Субвенции '!D39</f>
        <v>115906.84098000001</v>
      </c>
      <c r="Q36" s="50">
        <f t="shared" si="7"/>
        <v>99.000775542870613</v>
      </c>
      <c r="R36" s="50">
        <f>Иные!B37</f>
        <v>0</v>
      </c>
      <c r="S36" s="50">
        <f>Иные!C37</f>
        <v>5323.0999999999995</v>
      </c>
      <c r="T36" s="50">
        <f>Иные!D37</f>
        <v>5241.88951</v>
      </c>
      <c r="U36" s="50">
        <f t="shared" si="8"/>
        <v>98.474376021491253</v>
      </c>
    </row>
    <row r="37" spans="1:21" s="48" customFormat="1" ht="15.75" x14ac:dyDescent="0.25">
      <c r="A37" s="49" t="s">
        <v>315</v>
      </c>
      <c r="B37" s="50">
        <f t="shared" si="2"/>
        <v>552382.79999999993</v>
      </c>
      <c r="C37" s="50">
        <f t="shared" si="3"/>
        <v>624772.4887499999</v>
      </c>
      <c r="D37" s="50">
        <f t="shared" si="4"/>
        <v>618776.10555999994</v>
      </c>
      <c r="E37" s="50">
        <f t="shared" si="1"/>
        <v>99.040229315795074</v>
      </c>
      <c r="F37" s="51">
        <f>Дотации!B37</f>
        <v>138865.29999999999</v>
      </c>
      <c r="G37" s="51">
        <f>Дотации!C37</f>
        <v>139242.29999999999</v>
      </c>
      <c r="H37" s="51">
        <f>Дотации!D37</f>
        <v>139242.29999999999</v>
      </c>
      <c r="I37" s="51">
        <f t="shared" si="5"/>
        <v>100</v>
      </c>
      <c r="J37" s="50">
        <f>Субсидии!B38</f>
        <v>50790.1</v>
      </c>
      <c r="K37" s="50">
        <f>Субсидии!C38</f>
        <v>81347.288749999992</v>
      </c>
      <c r="L37" s="50">
        <f>Субсидии!D38</f>
        <v>77190.29598000001</v>
      </c>
      <c r="M37" s="50">
        <f t="shared" si="6"/>
        <v>94.889820135523593</v>
      </c>
      <c r="N37" s="50">
        <f>'Субвенции '!B40</f>
        <v>362727.39999999997</v>
      </c>
      <c r="O37" s="50">
        <f>'Субвенции '!C40</f>
        <v>394878.8</v>
      </c>
      <c r="P37" s="50">
        <f>'Субвенции '!D40</f>
        <v>393454.56388999999</v>
      </c>
      <c r="Q37" s="50">
        <f t="shared" si="7"/>
        <v>99.63932322778534</v>
      </c>
      <c r="R37" s="50">
        <f>Иные!B38</f>
        <v>0</v>
      </c>
      <c r="S37" s="50">
        <f>Иные!C38</f>
        <v>9304.1</v>
      </c>
      <c r="T37" s="50">
        <f>Иные!D38</f>
        <v>8888.9456900000005</v>
      </c>
      <c r="U37" s="50">
        <f t="shared" si="8"/>
        <v>95.537942305005316</v>
      </c>
    </row>
    <row r="38" spans="1:21" s="48" customFormat="1" ht="15.75" x14ac:dyDescent="0.25">
      <c r="A38" s="49" t="s">
        <v>316</v>
      </c>
      <c r="B38" s="50">
        <f t="shared" si="2"/>
        <v>239009.79999999996</v>
      </c>
      <c r="C38" s="50">
        <f t="shared" si="3"/>
        <v>503923.90486000001</v>
      </c>
      <c r="D38" s="50">
        <f t="shared" si="4"/>
        <v>499124.69047999999</v>
      </c>
      <c r="E38" s="50">
        <f t="shared" si="1"/>
        <v>99.047631133646391</v>
      </c>
      <c r="F38" s="51">
        <f>Дотации!B38</f>
        <v>55338.9</v>
      </c>
      <c r="G38" s="51">
        <f>Дотации!C38</f>
        <v>54914.600000000006</v>
      </c>
      <c r="H38" s="51">
        <f>Дотации!D38</f>
        <v>54914.600000000006</v>
      </c>
      <c r="I38" s="51">
        <f t="shared" si="5"/>
        <v>100</v>
      </c>
      <c r="J38" s="50">
        <f>Субсидии!B39</f>
        <v>21072.7</v>
      </c>
      <c r="K38" s="50">
        <f>Субсидии!C39</f>
        <v>251418.00486000002</v>
      </c>
      <c r="L38" s="50">
        <f>Субсидии!D39</f>
        <v>247495.68029999998</v>
      </c>
      <c r="M38" s="50">
        <f t="shared" si="6"/>
        <v>98.439918985840265</v>
      </c>
      <c r="N38" s="50">
        <f>'Субвенции '!B41</f>
        <v>162598.19999999995</v>
      </c>
      <c r="O38" s="50">
        <f>'Субвенции '!C41</f>
        <v>192502.39999999997</v>
      </c>
      <c r="P38" s="50">
        <f>'Субвенции '!D41</f>
        <v>191625.58912999998</v>
      </c>
      <c r="Q38" s="50">
        <f t="shared" si="7"/>
        <v>99.544519512484015</v>
      </c>
      <c r="R38" s="50">
        <f>Иные!B39</f>
        <v>0</v>
      </c>
      <c r="S38" s="50">
        <f>Иные!C39</f>
        <v>5088.8999999999996</v>
      </c>
      <c r="T38" s="50">
        <f>Иные!D39</f>
        <v>5088.8210499999996</v>
      </c>
      <c r="U38" s="50">
        <f t="shared" si="8"/>
        <v>99.998448584173389</v>
      </c>
    </row>
    <row r="39" spans="1:21" s="48" customFormat="1" ht="15.75" x14ac:dyDescent="0.25">
      <c r="A39" s="49" t="s">
        <v>317</v>
      </c>
      <c r="B39" s="50">
        <f t="shared" si="2"/>
        <v>428495.19999999995</v>
      </c>
      <c r="C39" s="50">
        <f t="shared" si="3"/>
        <v>580782.08392</v>
      </c>
      <c r="D39" s="50">
        <f t="shared" si="4"/>
        <v>559823.68265999993</v>
      </c>
      <c r="E39" s="50">
        <f t="shared" si="1"/>
        <v>96.39134852119733</v>
      </c>
      <c r="F39" s="51">
        <f>Дотации!B39</f>
        <v>0</v>
      </c>
      <c r="G39" s="51">
        <f>Дотации!C39</f>
        <v>7715.2</v>
      </c>
      <c r="H39" s="51">
        <f>Дотации!D39</f>
        <v>0</v>
      </c>
      <c r="I39" s="51"/>
      <c r="J39" s="50">
        <f>Субсидии!B40</f>
        <v>46772.7</v>
      </c>
      <c r="K39" s="50">
        <f>Субсидии!C40</f>
        <v>145032.03392000002</v>
      </c>
      <c r="L39" s="50">
        <f>Субсидии!D40</f>
        <v>136826.64811000001</v>
      </c>
      <c r="M39" s="50">
        <f t="shared" si="6"/>
        <v>94.342363139907334</v>
      </c>
      <c r="N39" s="50">
        <f>'Субвенции '!B42</f>
        <v>381722.49999999994</v>
      </c>
      <c r="O39" s="50">
        <f>'Субвенции '!C42</f>
        <v>413477.99999999994</v>
      </c>
      <c r="P39" s="50">
        <f>'Субвенции '!D42</f>
        <v>411535.30410999997</v>
      </c>
      <c r="Q39" s="50">
        <f t="shared" si="7"/>
        <v>99.53015737475755</v>
      </c>
      <c r="R39" s="50">
        <f>Иные!B40</f>
        <v>0</v>
      </c>
      <c r="S39" s="50">
        <f>Иные!C40</f>
        <v>14556.85</v>
      </c>
      <c r="T39" s="50">
        <f>Иные!D40</f>
        <v>11461.730439999999</v>
      </c>
      <c r="U39" s="50">
        <f t="shared" si="8"/>
        <v>78.737710699773643</v>
      </c>
    </row>
    <row r="40" spans="1:21" s="48" customFormat="1" ht="15.75" x14ac:dyDescent="0.25">
      <c r="A40" s="49" t="s">
        <v>318</v>
      </c>
      <c r="B40" s="50">
        <f t="shared" si="2"/>
        <v>257308.79999999996</v>
      </c>
      <c r="C40" s="50">
        <f t="shared" si="3"/>
        <v>301225.45179000002</v>
      </c>
      <c r="D40" s="50">
        <f t="shared" si="4"/>
        <v>296053.37465000001</v>
      </c>
      <c r="E40" s="50">
        <f t="shared" si="1"/>
        <v>98.282988004743459</v>
      </c>
      <c r="F40" s="51">
        <f>Дотации!B40</f>
        <v>52361</v>
      </c>
      <c r="G40" s="51">
        <f>Дотации!C40</f>
        <v>54045.9</v>
      </c>
      <c r="H40" s="51">
        <f>Дотации!D40</f>
        <v>54045.9</v>
      </c>
      <c r="I40" s="51">
        <f t="shared" si="5"/>
        <v>100</v>
      </c>
      <c r="J40" s="50">
        <f>Субсидии!B41</f>
        <v>26498.5</v>
      </c>
      <c r="K40" s="50">
        <f>Субсидии!C41</f>
        <v>40421.551790000005</v>
      </c>
      <c r="L40" s="50">
        <f>Субсидии!D41</f>
        <v>38283.536240000001</v>
      </c>
      <c r="M40" s="50">
        <f t="shared" si="6"/>
        <v>94.710703930646886</v>
      </c>
      <c r="N40" s="50">
        <f>'Субвенции '!B43</f>
        <v>178449.29999999996</v>
      </c>
      <c r="O40" s="50">
        <f>'Субвенции '!C43</f>
        <v>188452.09999999998</v>
      </c>
      <c r="P40" s="50">
        <f>'Субвенции '!D43</f>
        <v>187414.59989999997</v>
      </c>
      <c r="Q40" s="50">
        <f t="shared" si="7"/>
        <v>99.449462171023825</v>
      </c>
      <c r="R40" s="50">
        <f>Иные!B41</f>
        <v>0</v>
      </c>
      <c r="S40" s="50">
        <f>Иные!C41</f>
        <v>18305.900000000001</v>
      </c>
      <c r="T40" s="50">
        <f>Иные!D41</f>
        <v>16309.338510000001</v>
      </c>
      <c r="U40" s="50">
        <f t="shared" si="8"/>
        <v>89.093344276981739</v>
      </c>
    </row>
    <row r="41" spans="1:21" s="48" customFormat="1" ht="15.75" x14ac:dyDescent="0.25">
      <c r="A41" s="49" t="s">
        <v>319</v>
      </c>
      <c r="B41" s="50">
        <f t="shared" si="2"/>
        <v>366166.1</v>
      </c>
      <c r="C41" s="50">
        <f t="shared" ref="C41:C72" si="9">G41+K41+O41+S41</f>
        <v>488943.95393999992</v>
      </c>
      <c r="D41" s="50">
        <f t="shared" ref="D41:D72" si="10">H41+L41+P41+T41</f>
        <v>481819.08476</v>
      </c>
      <c r="E41" s="50">
        <f t="shared" si="1"/>
        <v>98.542804523384248</v>
      </c>
      <c r="F41" s="51">
        <f>Дотации!B41</f>
        <v>10141.200000000001</v>
      </c>
      <c r="G41" s="51">
        <f>Дотации!C41</f>
        <v>41470.9</v>
      </c>
      <c r="H41" s="51">
        <f>Дотации!D41</f>
        <v>41470.9</v>
      </c>
      <c r="I41" s="51"/>
      <c r="J41" s="50">
        <f>Субсидии!B42</f>
        <v>35232</v>
      </c>
      <c r="K41" s="50">
        <f>Субсидии!C42</f>
        <v>89999.353939999986</v>
      </c>
      <c r="L41" s="50">
        <f>Субсидии!D42</f>
        <v>85465.272599999997</v>
      </c>
      <c r="M41" s="50">
        <f t="shared" si="6"/>
        <v>94.962095680128172</v>
      </c>
      <c r="N41" s="50">
        <f>'Субвенции '!B44</f>
        <v>236177.39999999997</v>
      </c>
      <c r="O41" s="50">
        <f>'Субвенции '!C44</f>
        <v>258366.59999999995</v>
      </c>
      <c r="P41" s="50">
        <f>'Субвенции '!D44</f>
        <v>255775.81216000003</v>
      </c>
      <c r="Q41" s="50">
        <f t="shared" si="7"/>
        <v>98.997243513674022</v>
      </c>
      <c r="R41" s="50">
        <f>Иные!B42</f>
        <v>84615.5</v>
      </c>
      <c r="S41" s="50">
        <f>Иные!C42</f>
        <v>99107.1</v>
      </c>
      <c r="T41" s="50">
        <f>Иные!D42</f>
        <v>99107.1</v>
      </c>
      <c r="U41" s="50">
        <f t="shared" si="8"/>
        <v>100</v>
      </c>
    </row>
    <row r="42" spans="1:21" s="48" customFormat="1" ht="15.75" x14ac:dyDescent="0.25">
      <c r="A42" s="49" t="s">
        <v>320</v>
      </c>
      <c r="B42" s="50">
        <f t="shared" si="2"/>
        <v>180719</v>
      </c>
      <c r="C42" s="50">
        <f t="shared" si="9"/>
        <v>232401.36720000001</v>
      </c>
      <c r="D42" s="50">
        <f t="shared" si="10"/>
        <v>230363.35279999999</v>
      </c>
      <c r="E42" s="50">
        <f t="shared" si="1"/>
        <v>99.123062646078949</v>
      </c>
      <c r="F42" s="51">
        <f>Дотации!B42</f>
        <v>61264.2</v>
      </c>
      <c r="G42" s="51">
        <f>Дотации!C42</f>
        <v>61090.6</v>
      </c>
      <c r="H42" s="51">
        <f>Дотации!D42</f>
        <v>61090.6</v>
      </c>
      <c r="I42" s="51">
        <f t="shared" si="5"/>
        <v>100</v>
      </c>
      <c r="J42" s="50">
        <f>Субсидии!B43</f>
        <v>13845.5</v>
      </c>
      <c r="K42" s="50">
        <f>Субсидии!C43</f>
        <v>36569.367200000001</v>
      </c>
      <c r="L42" s="50">
        <f>Субсидии!D43</f>
        <v>36234.396050000003</v>
      </c>
      <c r="M42" s="50">
        <f t="shared" si="6"/>
        <v>99.084011631461863</v>
      </c>
      <c r="N42" s="50">
        <f>'Субвенции '!B45</f>
        <v>105609.30000000002</v>
      </c>
      <c r="O42" s="50">
        <f>'Субвенции '!C45</f>
        <v>118183.50000000001</v>
      </c>
      <c r="P42" s="50">
        <f>'Субвенции '!D45</f>
        <v>117773.2441</v>
      </c>
      <c r="Q42" s="50">
        <f t="shared" si="7"/>
        <v>99.652865332301019</v>
      </c>
      <c r="R42" s="50">
        <f>Иные!B43</f>
        <v>0</v>
      </c>
      <c r="S42" s="50">
        <f>Иные!C43</f>
        <v>16557.900000000001</v>
      </c>
      <c r="T42" s="50">
        <f>Иные!D43</f>
        <v>15265.112649999999</v>
      </c>
      <c r="U42" s="50">
        <f t="shared" si="8"/>
        <v>92.192322999897314</v>
      </c>
    </row>
    <row r="43" spans="1:21" s="48" customFormat="1" ht="15.75" x14ac:dyDescent="0.25">
      <c r="A43" s="49" t="s">
        <v>321</v>
      </c>
      <c r="B43" s="50">
        <f t="shared" si="2"/>
        <v>270605.49999999994</v>
      </c>
      <c r="C43" s="50">
        <f t="shared" si="9"/>
        <v>325896.40244999999</v>
      </c>
      <c r="D43" s="50">
        <f t="shared" si="10"/>
        <v>321560.53412999999</v>
      </c>
      <c r="E43" s="50">
        <f t="shared" si="1"/>
        <v>98.669556249346684</v>
      </c>
      <c r="F43" s="51">
        <f>Дотации!B43</f>
        <v>76156.5</v>
      </c>
      <c r="G43" s="51">
        <f>Дотации!C43</f>
        <v>79593.100000000006</v>
      </c>
      <c r="H43" s="51">
        <f>Дотации!D43</f>
        <v>79593.100000000006</v>
      </c>
      <c r="I43" s="51">
        <f t="shared" si="5"/>
        <v>100</v>
      </c>
      <c r="J43" s="50">
        <f>Субсидии!B44</f>
        <v>22193.4</v>
      </c>
      <c r="K43" s="50">
        <f>Субсидии!C44</f>
        <v>28013.602449999998</v>
      </c>
      <c r="L43" s="50">
        <f>Субсидии!D44</f>
        <v>23929.043399999999</v>
      </c>
      <c r="M43" s="50">
        <f t="shared" si="6"/>
        <v>85.41937240206677</v>
      </c>
      <c r="N43" s="50">
        <f>'Субвенции '!B46</f>
        <v>172255.59999999995</v>
      </c>
      <c r="O43" s="50">
        <f>'Субвенции '!C46</f>
        <v>186285.89999999997</v>
      </c>
      <c r="P43" s="50">
        <f>'Субвенции '!D46</f>
        <v>186113.18085</v>
      </c>
      <c r="Q43" s="50">
        <f t="shared" si="7"/>
        <v>99.907282757310156</v>
      </c>
      <c r="R43" s="50">
        <f>Иные!B44</f>
        <v>0</v>
      </c>
      <c r="S43" s="50">
        <f>Иные!C44</f>
        <v>32003.800000000003</v>
      </c>
      <c r="T43" s="50">
        <f>Иные!D44</f>
        <v>31925.209880000002</v>
      </c>
      <c r="U43" s="50">
        <f t="shared" si="8"/>
        <v>99.754435035839492</v>
      </c>
    </row>
    <row r="44" spans="1:21" s="48" customFormat="1" ht="15.75" x14ac:dyDescent="0.25">
      <c r="A44" s="49" t="s">
        <v>322</v>
      </c>
      <c r="B44" s="50">
        <f t="shared" si="2"/>
        <v>272251</v>
      </c>
      <c r="C44" s="50">
        <f t="shared" si="9"/>
        <v>334573.45685999998</v>
      </c>
      <c r="D44" s="50">
        <f t="shared" si="10"/>
        <v>333109.46356999996</v>
      </c>
      <c r="E44" s="50">
        <f t="shared" si="1"/>
        <v>99.56242993579356</v>
      </c>
      <c r="F44" s="51">
        <f>Дотации!B44</f>
        <v>81768.399999999994</v>
      </c>
      <c r="G44" s="51">
        <f>Дотации!C44</f>
        <v>87803.5</v>
      </c>
      <c r="H44" s="51">
        <f>Дотации!D44</f>
        <v>87803.5</v>
      </c>
      <c r="I44" s="51">
        <f t="shared" si="5"/>
        <v>100</v>
      </c>
      <c r="J44" s="50">
        <f>Субсидии!B45</f>
        <v>18057.3</v>
      </c>
      <c r="K44" s="50">
        <f>Субсидии!C45</f>
        <v>31937.556859999997</v>
      </c>
      <c r="L44" s="50">
        <f>Субсидии!D45</f>
        <v>31712.231699999997</v>
      </c>
      <c r="M44" s="50">
        <f t="shared" si="6"/>
        <v>99.29448216409375</v>
      </c>
      <c r="N44" s="50">
        <f>'Субвенции '!B47</f>
        <v>172425.3</v>
      </c>
      <c r="O44" s="50">
        <f>'Субвенции '!C47</f>
        <v>185603.89999999997</v>
      </c>
      <c r="P44" s="50">
        <f>'Субвенции '!D47</f>
        <v>184662.95792999998</v>
      </c>
      <c r="Q44" s="50">
        <f t="shared" si="7"/>
        <v>99.493037554706561</v>
      </c>
      <c r="R44" s="50">
        <f>Иные!B45</f>
        <v>0</v>
      </c>
      <c r="S44" s="50">
        <f>Иные!C45</f>
        <v>29228.500000000004</v>
      </c>
      <c r="T44" s="50">
        <f>Иные!D45</f>
        <v>28930.773940000003</v>
      </c>
      <c r="U44" s="50">
        <f t="shared" si="8"/>
        <v>98.981384402210168</v>
      </c>
    </row>
    <row r="45" spans="1:21" s="48" customFormat="1" ht="15.75" x14ac:dyDescent="0.25">
      <c r="A45" s="49" t="s">
        <v>323</v>
      </c>
      <c r="B45" s="50">
        <f t="shared" si="2"/>
        <v>2731718.1</v>
      </c>
      <c r="C45" s="50">
        <f t="shared" si="9"/>
        <v>4246923.0902399998</v>
      </c>
      <c r="D45" s="50">
        <f t="shared" si="10"/>
        <v>4214959.5783699993</v>
      </c>
      <c r="E45" s="50">
        <f t="shared" si="1"/>
        <v>99.247372481421735</v>
      </c>
      <c r="F45" s="51">
        <f>Дотации!B45</f>
        <v>203551.3</v>
      </c>
      <c r="G45" s="51">
        <f>Дотации!C45</f>
        <v>388788.69999999995</v>
      </c>
      <c r="H45" s="51">
        <f>Дотации!D45</f>
        <v>388788.69999999995</v>
      </c>
      <c r="I45" s="51"/>
      <c r="J45" s="50">
        <f>Субсидии!B46</f>
        <v>411903.60000000003</v>
      </c>
      <c r="K45" s="50">
        <f>Субсидии!C46</f>
        <v>1262963.5902399998</v>
      </c>
      <c r="L45" s="50">
        <f>Субсидии!D46</f>
        <v>1241427.6949199997</v>
      </c>
      <c r="M45" s="50">
        <f t="shared" si="6"/>
        <v>98.294812654424362</v>
      </c>
      <c r="N45" s="50">
        <f>'Субвенции '!B48</f>
        <v>1957403.4000000001</v>
      </c>
      <c r="O45" s="50">
        <f>'Субвенции '!C48</f>
        <v>2018902.1</v>
      </c>
      <c r="P45" s="50">
        <f>'Субвенции '!D48</f>
        <v>2008923.4501100001</v>
      </c>
      <c r="Q45" s="50">
        <f t="shared" si="7"/>
        <v>99.505738792881544</v>
      </c>
      <c r="R45" s="50">
        <f>Иные!B46</f>
        <v>158859.79999999999</v>
      </c>
      <c r="S45" s="50">
        <f>Иные!C46</f>
        <v>576268.69999999995</v>
      </c>
      <c r="T45" s="50">
        <f>Иные!D46</f>
        <v>575819.73334000004</v>
      </c>
      <c r="U45" s="50">
        <f t="shared" si="8"/>
        <v>99.922090743432719</v>
      </c>
    </row>
    <row r="46" spans="1:21" s="48" customFormat="1" ht="31.5" x14ac:dyDescent="0.25">
      <c r="A46" s="46" t="s">
        <v>324</v>
      </c>
      <c r="B46" s="47">
        <f>F46+J46+N46+R46</f>
        <v>7359839.3000000007</v>
      </c>
      <c r="C46" s="47">
        <f t="shared" si="9"/>
        <v>11788318.753450003</v>
      </c>
      <c r="D46" s="47">
        <f t="shared" si="10"/>
        <v>11641258.859580003</v>
      </c>
      <c r="E46" s="47">
        <f t="shared" si="1"/>
        <v>98.752494762436243</v>
      </c>
      <c r="F46" s="47">
        <f>Дотации!B46</f>
        <v>288106.5</v>
      </c>
      <c r="G46" s="47">
        <f>Дотации!C46</f>
        <v>290291.8</v>
      </c>
      <c r="H46" s="47">
        <f>Дотации!D46</f>
        <v>290106.5</v>
      </c>
      <c r="I46" s="47">
        <f>H46/G46*100</f>
        <v>99.936167676799698</v>
      </c>
      <c r="J46" s="47">
        <f>Субсидии!B47</f>
        <v>1258748.0000000002</v>
      </c>
      <c r="K46" s="47">
        <f>Субсидии!C47</f>
        <v>4490910.5100699998</v>
      </c>
      <c r="L46" s="47">
        <f>Субсидии!D47</f>
        <v>4385465.6953100003</v>
      </c>
      <c r="M46" s="47">
        <f t="shared" si="6"/>
        <v>97.652039279705988</v>
      </c>
      <c r="N46" s="47">
        <f>'Субвенции '!B49</f>
        <v>5379781.9000000004</v>
      </c>
      <c r="O46" s="47">
        <f>'Субвенции '!C49</f>
        <v>5389800.4000000022</v>
      </c>
      <c r="P46" s="47">
        <f>'Субвенции '!D49</f>
        <v>5358154.548750001</v>
      </c>
      <c r="Q46" s="47">
        <f t="shared" si="7"/>
        <v>99.41285671265301</v>
      </c>
      <c r="R46" s="47">
        <f>Иные!B47</f>
        <v>433202.9</v>
      </c>
      <c r="S46" s="47">
        <f>Иные!C47</f>
        <v>1617316.0433800002</v>
      </c>
      <c r="T46" s="47">
        <f>Иные!D47</f>
        <v>1607532.1155199998</v>
      </c>
      <c r="U46" s="47">
        <f>T46/S46*100</f>
        <v>99.395051579433229</v>
      </c>
    </row>
    <row r="47" spans="1:21" s="48" customFormat="1" ht="15.75" x14ac:dyDescent="0.25">
      <c r="A47" s="49" t="s">
        <v>325</v>
      </c>
      <c r="B47" s="50">
        <f>F47+J47+N47+R47</f>
        <v>6912098.4000000013</v>
      </c>
      <c r="C47" s="50">
        <f t="shared" si="9"/>
        <v>11305728.688060002</v>
      </c>
      <c r="D47" s="50">
        <f t="shared" si="10"/>
        <v>11165490.117650002</v>
      </c>
      <c r="E47" s="50">
        <f t="shared" si="1"/>
        <v>98.75957955228391</v>
      </c>
      <c r="F47" s="51">
        <f>Дотации!B47</f>
        <v>39454.9</v>
      </c>
      <c r="G47" s="51">
        <f>Дотации!C47</f>
        <v>39640.200000000004</v>
      </c>
      <c r="H47" s="51">
        <f>Дотации!D47</f>
        <v>39454.9</v>
      </c>
      <c r="I47" s="51">
        <f>H47/G47*100</f>
        <v>99.532545244474036</v>
      </c>
      <c r="J47" s="50">
        <f>Субсидии!B48</f>
        <v>1247625.1000000001</v>
      </c>
      <c r="K47" s="50">
        <f>Субсидии!C48</f>
        <v>4467961.9446799997</v>
      </c>
      <c r="L47" s="50">
        <f>Субсидии!D48</f>
        <v>4365343.4187900005</v>
      </c>
      <c r="M47" s="50">
        <f t="shared" si="6"/>
        <v>97.70323634890876</v>
      </c>
      <c r="N47" s="50">
        <f>'Субвенции '!B50</f>
        <v>5194855.5000000009</v>
      </c>
      <c r="O47" s="50">
        <f>'Субвенции '!C50</f>
        <v>5198288.8000000017</v>
      </c>
      <c r="P47" s="50">
        <f>'Субвенции '!D50</f>
        <v>5170124.790120001</v>
      </c>
      <c r="Q47" s="50">
        <f t="shared" si="7"/>
        <v>99.45820613352609</v>
      </c>
      <c r="R47" s="50">
        <f>Иные!B48</f>
        <v>430162.9</v>
      </c>
      <c r="S47" s="50">
        <f>Иные!C48</f>
        <v>1599837.7433800001</v>
      </c>
      <c r="T47" s="50">
        <f>Иные!D48</f>
        <v>1590567.00874</v>
      </c>
      <c r="U47" s="50">
        <f>T47/S47*100</f>
        <v>99.420520319741073</v>
      </c>
    </row>
    <row r="48" spans="1:21" s="48" customFormat="1" ht="15.75" x14ac:dyDescent="0.25">
      <c r="A48" s="49" t="s">
        <v>326</v>
      </c>
      <c r="B48" s="50">
        <f t="shared" ref="B48:B50" si="11">F48+J48+N48+R48</f>
        <v>83014.7</v>
      </c>
      <c r="C48" s="50">
        <f t="shared" si="9"/>
        <v>91235.391070000012</v>
      </c>
      <c r="D48" s="50">
        <f t="shared" si="10"/>
        <v>90058.633870000005</v>
      </c>
      <c r="E48" s="50">
        <f t="shared" si="1"/>
        <v>98.710196573720893</v>
      </c>
      <c r="F48" s="51">
        <f>Дотации!B48</f>
        <v>48941.200000000004</v>
      </c>
      <c r="G48" s="51">
        <f>Дотации!C48</f>
        <v>49941.200000000004</v>
      </c>
      <c r="H48" s="51">
        <f>Дотации!D48</f>
        <v>49941.200000000004</v>
      </c>
      <c r="I48" s="51">
        <f t="shared" ref="I48:I50" si="12">H48/G48*100</f>
        <v>100</v>
      </c>
      <c r="J48" s="50">
        <f>Субсидии!B49</f>
        <v>4337.2</v>
      </c>
      <c r="K48" s="50">
        <f>Субсидии!C49</f>
        <v>3977.8910700000001</v>
      </c>
      <c r="L48" s="50">
        <f>Субсидии!D49</f>
        <v>3171.9751499999998</v>
      </c>
      <c r="M48" s="50">
        <f t="shared" si="6"/>
        <v>79.740120938002448</v>
      </c>
      <c r="N48" s="50">
        <f>'Субвенции '!B51</f>
        <v>26696.299999999996</v>
      </c>
      <c r="O48" s="50">
        <f>'Субвенции '!C51</f>
        <v>27874.699999999997</v>
      </c>
      <c r="P48" s="50">
        <f>'Субвенции '!D51</f>
        <v>27703.53731</v>
      </c>
      <c r="Q48" s="50">
        <f t="shared" si="7"/>
        <v>99.3859568354099</v>
      </c>
      <c r="R48" s="50">
        <f>Иные!B49</f>
        <v>3040</v>
      </c>
      <c r="S48" s="50">
        <f>Иные!C49</f>
        <v>9441.6</v>
      </c>
      <c r="T48" s="50">
        <f>Иные!D49</f>
        <v>9241.921409999999</v>
      </c>
      <c r="U48" s="50">
        <f t="shared" ref="U48:U50" si="13">T48/S48*100</f>
        <v>97.885119153533282</v>
      </c>
    </row>
    <row r="49" spans="1:24" s="48" customFormat="1" ht="15.75" x14ac:dyDescent="0.25">
      <c r="A49" s="49" t="s">
        <v>327</v>
      </c>
      <c r="B49" s="50">
        <f t="shared" si="11"/>
        <v>225511.80000000005</v>
      </c>
      <c r="C49" s="50">
        <f t="shared" si="9"/>
        <v>243708.45919000002</v>
      </c>
      <c r="D49" s="50">
        <f t="shared" si="10"/>
        <v>238900.49988999998</v>
      </c>
      <c r="E49" s="50">
        <f t="shared" si="1"/>
        <v>98.02716765926796</v>
      </c>
      <c r="F49" s="51">
        <f>Дотации!B49</f>
        <v>123309.1</v>
      </c>
      <c r="G49" s="51">
        <f>Дотации!C49</f>
        <v>123309.1</v>
      </c>
      <c r="H49" s="51">
        <f>Дотации!D49</f>
        <v>123309.1</v>
      </c>
      <c r="I49" s="51">
        <f t="shared" si="12"/>
        <v>100</v>
      </c>
      <c r="J49" s="50">
        <f>Субсидии!B50</f>
        <v>2681.1</v>
      </c>
      <c r="K49" s="50">
        <f>Субсидии!C50</f>
        <v>10058.65919</v>
      </c>
      <c r="L49" s="50">
        <f>Субсидии!D50</f>
        <v>8336.3404799999989</v>
      </c>
      <c r="M49" s="50">
        <f t="shared" si="6"/>
        <v>82.877253543769768</v>
      </c>
      <c r="N49" s="50">
        <f>'Субвенции '!B52</f>
        <v>99521.60000000002</v>
      </c>
      <c r="O49" s="50">
        <f>'Субвенции '!C52</f>
        <v>106283.70000000001</v>
      </c>
      <c r="P49" s="50">
        <f>'Субвенции '!D52</f>
        <v>103437.09457999999</v>
      </c>
      <c r="Q49" s="50">
        <f t="shared" si="7"/>
        <v>97.321691454098769</v>
      </c>
      <c r="R49" s="50">
        <f>Иные!B50</f>
        <v>0</v>
      </c>
      <c r="S49" s="50">
        <f>Иные!C50</f>
        <v>4057</v>
      </c>
      <c r="T49" s="50">
        <f>Иные!D50</f>
        <v>3817.9648300000003</v>
      </c>
      <c r="U49" s="50">
        <f t="shared" si="13"/>
        <v>94.108080601429634</v>
      </c>
    </row>
    <row r="50" spans="1:24" s="48" customFormat="1" ht="15.75" x14ac:dyDescent="0.25">
      <c r="A50" s="49" t="s">
        <v>328</v>
      </c>
      <c r="B50" s="50">
        <f t="shared" si="11"/>
        <v>139214.40000000002</v>
      </c>
      <c r="C50" s="50">
        <f t="shared" si="9"/>
        <v>147646.21513000003</v>
      </c>
      <c r="D50" s="50">
        <f t="shared" si="10"/>
        <v>146809.60817000002</v>
      </c>
      <c r="E50" s="50">
        <f t="shared" si="1"/>
        <v>99.433370534244048</v>
      </c>
      <c r="F50" s="51">
        <f>Дотации!B50</f>
        <v>76401.3</v>
      </c>
      <c r="G50" s="51">
        <f>Дотации!C50</f>
        <v>77401.3</v>
      </c>
      <c r="H50" s="51">
        <f>Дотации!D50</f>
        <v>77401.3</v>
      </c>
      <c r="I50" s="51">
        <f t="shared" si="12"/>
        <v>100</v>
      </c>
      <c r="J50" s="50">
        <f>Субсидии!B51</f>
        <v>4104.6000000000004</v>
      </c>
      <c r="K50" s="50">
        <f>Субсидии!C51</f>
        <v>8912.0151299999998</v>
      </c>
      <c r="L50" s="50">
        <f>Субсидии!D51</f>
        <v>8613.9608900000003</v>
      </c>
      <c r="M50" s="50">
        <f>L50/K50*100</f>
        <v>96.655590956116342</v>
      </c>
      <c r="N50" s="50">
        <f>'Субвенции '!B53</f>
        <v>58708.500000000015</v>
      </c>
      <c r="O50" s="50">
        <f>'Субвенции '!C53</f>
        <v>57353.200000000012</v>
      </c>
      <c r="P50" s="50">
        <f>'Субвенции '!D53</f>
        <v>56889.12674</v>
      </c>
      <c r="Q50" s="50">
        <f>P50/O50*100</f>
        <v>99.190850275137194</v>
      </c>
      <c r="R50" s="50">
        <f>Иные!B51</f>
        <v>0</v>
      </c>
      <c r="S50" s="50">
        <f>Иные!C51</f>
        <v>3979.7</v>
      </c>
      <c r="T50" s="50">
        <f>Иные!D51</f>
        <v>3905.2205399999998</v>
      </c>
      <c r="U50" s="50">
        <f t="shared" si="13"/>
        <v>98.128515717265117</v>
      </c>
    </row>
    <row r="51" spans="1:24" s="48" customFormat="1" ht="15.75" x14ac:dyDescent="0.25">
      <c r="A51" s="46" t="s">
        <v>329</v>
      </c>
      <c r="B51" s="47">
        <f>F51+J51+N51+R51</f>
        <v>382487.20000000013</v>
      </c>
      <c r="C51" s="47">
        <f t="shared" si="9"/>
        <v>1912376.5326200011</v>
      </c>
      <c r="D51" s="47">
        <f t="shared" si="10"/>
        <v>1827519.4423300005</v>
      </c>
      <c r="E51" s="47">
        <f t="shared" si="1"/>
        <v>95.562741497682751</v>
      </c>
      <c r="F51" s="47"/>
      <c r="G51" s="47">
        <v>0</v>
      </c>
      <c r="H51" s="47">
        <v>0</v>
      </c>
      <c r="I51" s="47">
        <v>0</v>
      </c>
      <c r="J51" s="47">
        <f>Субсидии!B52</f>
        <v>97112.799999999988</v>
      </c>
      <c r="K51" s="47">
        <f>Субсидии!C52</f>
        <v>1184758.9326200008</v>
      </c>
      <c r="L51" s="47">
        <f>Субсидии!D52</f>
        <v>1159474.8256300003</v>
      </c>
      <c r="M51" s="52">
        <f>L51/K51*100</f>
        <v>97.865885937311589</v>
      </c>
      <c r="N51" s="47">
        <f>'Субвенции '!B54</f>
        <v>44111.000000000153</v>
      </c>
      <c r="O51" s="47">
        <f>'Субвенции '!C54</f>
        <v>45079.200000000172</v>
      </c>
      <c r="P51" s="47">
        <f>'Субвенции '!D54</f>
        <v>45070.716640000173</v>
      </c>
      <c r="Q51" s="47">
        <f t="shared" ref="Q51:Q115" si="14">P51/O51*100</f>
        <v>99.981181209959374</v>
      </c>
      <c r="R51" s="47">
        <f>Иные!B52</f>
        <v>241263.4</v>
      </c>
      <c r="S51" s="47">
        <f>Иные!C52</f>
        <v>682538.4</v>
      </c>
      <c r="T51" s="47">
        <f>Иные!D52</f>
        <v>622973.9000599999</v>
      </c>
      <c r="U51" s="47">
        <f>T51/S51*100</f>
        <v>91.273091749856107</v>
      </c>
      <c r="W51" s="53"/>
      <c r="X51" s="53"/>
    </row>
    <row r="52" spans="1:24" s="58" customFormat="1" ht="63.75" x14ac:dyDescent="0.25">
      <c r="A52" s="54" t="s">
        <v>330</v>
      </c>
      <c r="B52" s="55">
        <f>F52+J52+N52+R52</f>
        <v>2351.1</v>
      </c>
      <c r="C52" s="55">
        <f t="shared" si="9"/>
        <v>6730.4000000000005</v>
      </c>
      <c r="D52" s="55">
        <f t="shared" si="10"/>
        <v>6730.4000000000005</v>
      </c>
      <c r="E52" s="55">
        <f t="shared" si="1"/>
        <v>100</v>
      </c>
      <c r="F52" s="55"/>
      <c r="G52" s="50"/>
      <c r="H52" s="50"/>
      <c r="I52" s="56"/>
      <c r="J52" s="57">
        <f>Субсидии!B53</f>
        <v>0</v>
      </c>
      <c r="K52" s="57">
        <f>Субсидии!C53</f>
        <v>6029.3</v>
      </c>
      <c r="L52" s="57">
        <f>Субсидии!D53</f>
        <v>6029.3</v>
      </c>
      <c r="M52" s="50">
        <f>L52/K52*100</f>
        <v>100</v>
      </c>
      <c r="N52" s="50">
        <f>'Субвенции '!B55</f>
        <v>701.1</v>
      </c>
      <c r="O52" s="50">
        <f>'Субвенции '!C55</f>
        <v>701.1</v>
      </c>
      <c r="P52" s="50">
        <f>'Субвенции '!D55</f>
        <v>701.1</v>
      </c>
      <c r="Q52" s="50">
        <f t="shared" si="14"/>
        <v>100</v>
      </c>
      <c r="R52" s="50">
        <f>Иные!B53</f>
        <v>1650</v>
      </c>
      <c r="S52" s="50"/>
      <c r="T52" s="50"/>
      <c r="U52" s="50"/>
      <c r="W52" s="59"/>
      <c r="X52" s="59"/>
    </row>
    <row r="53" spans="1:24" s="58" customFormat="1" ht="63.75" x14ac:dyDescent="0.25">
      <c r="A53" s="54" t="s">
        <v>331</v>
      </c>
      <c r="B53" s="55">
        <f t="shared" ref="B53:B116" si="15">F53+J53+N53+R53</f>
        <v>310</v>
      </c>
      <c r="C53" s="55">
        <f t="shared" si="9"/>
        <v>593.5</v>
      </c>
      <c r="D53" s="55">
        <f t="shared" si="10"/>
        <v>593.5</v>
      </c>
      <c r="E53" s="55">
        <f t="shared" si="1"/>
        <v>100</v>
      </c>
      <c r="F53" s="55"/>
      <c r="G53" s="50"/>
      <c r="H53" s="50"/>
      <c r="I53" s="56"/>
      <c r="J53" s="57">
        <f>Субсидии!B54</f>
        <v>216.5</v>
      </c>
      <c r="K53" s="57">
        <f>Субсидии!C54</f>
        <v>500</v>
      </c>
      <c r="L53" s="57">
        <f>Субсидии!D54</f>
        <v>500</v>
      </c>
      <c r="M53" s="50">
        <f>L53/K53*100</f>
        <v>100</v>
      </c>
      <c r="N53" s="50">
        <f>'Субвенции '!B56</f>
        <v>93.5</v>
      </c>
      <c r="O53" s="50">
        <f>'Субвенции '!C56</f>
        <v>93.5</v>
      </c>
      <c r="P53" s="50">
        <f>'Субвенции '!D56</f>
        <v>93.5</v>
      </c>
      <c r="Q53" s="50">
        <f t="shared" si="14"/>
        <v>100</v>
      </c>
      <c r="R53" s="50"/>
      <c r="S53" s="50"/>
      <c r="T53" s="50"/>
      <c r="U53" s="50"/>
    </row>
    <row r="54" spans="1:24" s="58" customFormat="1" ht="38.25" customHeight="1" x14ac:dyDescent="0.25">
      <c r="A54" s="54" t="s">
        <v>332</v>
      </c>
      <c r="B54" s="55">
        <f t="shared" si="15"/>
        <v>621.9</v>
      </c>
      <c r="C54" s="55">
        <f t="shared" si="9"/>
        <v>7024.0999999999995</v>
      </c>
      <c r="D54" s="55">
        <f t="shared" si="10"/>
        <v>7024.0999999999995</v>
      </c>
      <c r="E54" s="55">
        <f t="shared" si="1"/>
        <v>100</v>
      </c>
      <c r="F54" s="55"/>
      <c r="G54" s="50"/>
      <c r="H54" s="50"/>
      <c r="I54" s="56"/>
      <c r="J54" s="57">
        <f>Субсидии!B55</f>
        <v>0</v>
      </c>
      <c r="K54" s="57">
        <f>Субсидии!C55</f>
        <v>6402.2</v>
      </c>
      <c r="L54" s="57">
        <f>Субсидии!D55</f>
        <v>6402.2</v>
      </c>
      <c r="M54" s="50">
        <f t="shared" ref="M54:M117" si="16">L54/K54*100</f>
        <v>100</v>
      </c>
      <c r="N54" s="50">
        <f>'Субвенции '!B57</f>
        <v>621.9</v>
      </c>
      <c r="O54" s="50">
        <f>'Субвенции '!C57</f>
        <v>621.9</v>
      </c>
      <c r="P54" s="50">
        <f>'Субвенции '!D57</f>
        <v>621.9</v>
      </c>
      <c r="Q54" s="50">
        <f t="shared" si="14"/>
        <v>100</v>
      </c>
      <c r="R54" s="50"/>
      <c r="S54" s="50">
        <f>Иные!C54</f>
        <v>0</v>
      </c>
      <c r="T54" s="50">
        <f>Иные!D54</f>
        <v>0</v>
      </c>
      <c r="U54" s="50"/>
    </row>
    <row r="55" spans="1:24" s="58" customFormat="1" ht="51" customHeight="1" x14ac:dyDescent="0.25">
      <c r="A55" s="54" t="s">
        <v>333</v>
      </c>
      <c r="B55" s="55">
        <f t="shared" si="15"/>
        <v>100.9</v>
      </c>
      <c r="C55" s="55">
        <f t="shared" si="9"/>
        <v>82.9</v>
      </c>
      <c r="D55" s="55">
        <f t="shared" si="10"/>
        <v>82.9</v>
      </c>
      <c r="E55" s="55">
        <f t="shared" si="1"/>
        <v>100</v>
      </c>
      <c r="F55" s="55"/>
      <c r="G55" s="50"/>
      <c r="H55" s="50"/>
      <c r="I55" s="56"/>
      <c r="J55" s="57">
        <f>Субсидии!B56</f>
        <v>18</v>
      </c>
      <c r="K55" s="57">
        <f>Субсидии!C56</f>
        <v>0</v>
      </c>
      <c r="L55" s="57">
        <f>Субсидии!D56</f>
        <v>0</v>
      </c>
      <c r="M55" s="50"/>
      <c r="N55" s="50">
        <f>'Субвенции '!B58</f>
        <v>82.9</v>
      </c>
      <c r="O55" s="50">
        <f>'Субвенции '!C58</f>
        <v>82.9</v>
      </c>
      <c r="P55" s="50">
        <f>'Субвенции '!D58</f>
        <v>82.9</v>
      </c>
      <c r="Q55" s="50">
        <f t="shared" si="14"/>
        <v>100</v>
      </c>
      <c r="R55" s="50"/>
      <c r="S55" s="50"/>
      <c r="T55" s="50"/>
      <c r="U55" s="50"/>
    </row>
    <row r="56" spans="1:24" s="58" customFormat="1" ht="51" customHeight="1" x14ac:dyDescent="0.25">
      <c r="A56" s="54" t="s">
        <v>334</v>
      </c>
      <c r="B56" s="55">
        <f t="shared" si="15"/>
        <v>82.9</v>
      </c>
      <c r="C56" s="55">
        <f t="shared" si="9"/>
        <v>1582.9</v>
      </c>
      <c r="D56" s="55">
        <f t="shared" si="10"/>
        <v>1582.9</v>
      </c>
      <c r="E56" s="55">
        <f t="shared" si="1"/>
        <v>100</v>
      </c>
      <c r="F56" s="55"/>
      <c r="G56" s="50"/>
      <c r="H56" s="50"/>
      <c r="I56" s="56"/>
      <c r="J56" s="57">
        <f>Субсидии!B57</f>
        <v>0</v>
      </c>
      <c r="K56" s="57">
        <f>Субсидии!C57</f>
        <v>1500</v>
      </c>
      <c r="L56" s="57">
        <f>Субсидии!D57</f>
        <v>1500</v>
      </c>
      <c r="M56" s="50"/>
      <c r="N56" s="50">
        <f>'Субвенции '!B59</f>
        <v>82.9</v>
      </c>
      <c r="O56" s="50">
        <f>'Субвенции '!C59</f>
        <v>82.9</v>
      </c>
      <c r="P56" s="50">
        <f>'Субвенции '!D59</f>
        <v>82.9</v>
      </c>
      <c r="Q56" s="50">
        <f t="shared" si="14"/>
        <v>100</v>
      </c>
      <c r="R56" s="50"/>
      <c r="S56" s="50"/>
      <c r="T56" s="50"/>
      <c r="U56" s="50"/>
    </row>
    <row r="57" spans="1:24" s="58" customFormat="1" ht="38.25" customHeight="1" x14ac:dyDescent="0.25">
      <c r="A57" s="54" t="s">
        <v>335</v>
      </c>
      <c r="B57" s="55">
        <f t="shared" si="15"/>
        <v>133</v>
      </c>
      <c r="C57" s="55">
        <f t="shared" si="9"/>
        <v>82.9</v>
      </c>
      <c r="D57" s="55">
        <f t="shared" si="10"/>
        <v>82.9</v>
      </c>
      <c r="E57" s="55">
        <f t="shared" si="1"/>
        <v>100</v>
      </c>
      <c r="F57" s="55"/>
      <c r="G57" s="50"/>
      <c r="H57" s="50"/>
      <c r="I57" s="56"/>
      <c r="J57" s="57">
        <f>Субсидии!B58</f>
        <v>50.1</v>
      </c>
      <c r="K57" s="57">
        <f>Субсидии!C58</f>
        <v>0</v>
      </c>
      <c r="L57" s="57">
        <f>Субсидии!D58</f>
        <v>0</v>
      </c>
      <c r="M57" s="50"/>
      <c r="N57" s="50">
        <f>'Субвенции '!B60</f>
        <v>82.9</v>
      </c>
      <c r="O57" s="50">
        <f>'Субвенции '!C60</f>
        <v>82.9</v>
      </c>
      <c r="P57" s="50">
        <f>'Субвенции '!D60</f>
        <v>82.9</v>
      </c>
      <c r="Q57" s="50">
        <f t="shared" si="14"/>
        <v>100</v>
      </c>
      <c r="R57" s="50"/>
      <c r="S57" s="50"/>
      <c r="T57" s="50"/>
      <c r="U57" s="50"/>
    </row>
    <row r="58" spans="1:24" s="58" customFormat="1" ht="51" customHeight="1" x14ac:dyDescent="0.25">
      <c r="A58" s="54" t="s">
        <v>336</v>
      </c>
      <c r="B58" s="55">
        <f t="shared" si="15"/>
        <v>99.4</v>
      </c>
      <c r="C58" s="55">
        <f t="shared" si="9"/>
        <v>82.9</v>
      </c>
      <c r="D58" s="55">
        <f t="shared" si="10"/>
        <v>82.9</v>
      </c>
      <c r="E58" s="55">
        <f t="shared" si="1"/>
        <v>100</v>
      </c>
      <c r="F58" s="55"/>
      <c r="G58" s="50"/>
      <c r="H58" s="50"/>
      <c r="I58" s="56"/>
      <c r="J58" s="57">
        <f>Субсидии!B59</f>
        <v>16.5</v>
      </c>
      <c r="K58" s="57">
        <f>Субсидии!C59</f>
        <v>0</v>
      </c>
      <c r="L58" s="57">
        <f>Субсидии!D59</f>
        <v>0</v>
      </c>
      <c r="M58" s="50"/>
      <c r="N58" s="50">
        <f>'Субвенции '!B61</f>
        <v>82.9</v>
      </c>
      <c r="O58" s="50">
        <f>'Субвенции '!C61</f>
        <v>82.9</v>
      </c>
      <c r="P58" s="50">
        <f>'Субвенции '!D61</f>
        <v>82.9</v>
      </c>
      <c r="Q58" s="50">
        <f t="shared" si="14"/>
        <v>100</v>
      </c>
      <c r="R58" s="50"/>
      <c r="S58" s="50"/>
      <c r="T58" s="50"/>
      <c r="U58" s="50"/>
    </row>
    <row r="59" spans="1:24" s="58" customFormat="1" ht="51" customHeight="1" x14ac:dyDescent="0.25">
      <c r="A59" s="54" t="s">
        <v>337</v>
      </c>
      <c r="B59" s="55">
        <f t="shared" si="15"/>
        <v>276.60000000000002</v>
      </c>
      <c r="C59" s="55">
        <f t="shared" si="9"/>
        <v>207.3</v>
      </c>
      <c r="D59" s="55">
        <f t="shared" si="10"/>
        <v>207.3</v>
      </c>
      <c r="E59" s="55">
        <f t="shared" si="1"/>
        <v>100</v>
      </c>
      <c r="F59" s="55"/>
      <c r="G59" s="50"/>
      <c r="H59" s="50"/>
      <c r="I59" s="56"/>
      <c r="J59" s="57">
        <f>Субсидии!B60</f>
        <v>69.3</v>
      </c>
      <c r="K59" s="57">
        <f>Субсидии!C60</f>
        <v>0</v>
      </c>
      <c r="L59" s="57">
        <f>Субсидии!D60</f>
        <v>0</v>
      </c>
      <c r="M59" s="50"/>
      <c r="N59" s="50">
        <f>'Субвенции '!B62</f>
        <v>207.3</v>
      </c>
      <c r="O59" s="50">
        <f>'Субвенции '!C62</f>
        <v>207.3</v>
      </c>
      <c r="P59" s="50">
        <f>'Субвенции '!D62</f>
        <v>207.3</v>
      </c>
      <c r="Q59" s="50">
        <f t="shared" si="14"/>
        <v>100</v>
      </c>
      <c r="R59" s="50"/>
      <c r="S59" s="50"/>
      <c r="T59" s="50"/>
      <c r="U59" s="50"/>
    </row>
    <row r="60" spans="1:24" s="58" customFormat="1" ht="51" customHeight="1" x14ac:dyDescent="0.25">
      <c r="A60" s="54" t="s">
        <v>338</v>
      </c>
      <c r="B60" s="55">
        <f t="shared" si="15"/>
        <v>82.9</v>
      </c>
      <c r="C60" s="55">
        <f t="shared" si="9"/>
        <v>82.9</v>
      </c>
      <c r="D60" s="55">
        <f t="shared" si="10"/>
        <v>82.9</v>
      </c>
      <c r="E60" s="55">
        <f t="shared" si="1"/>
        <v>100</v>
      </c>
      <c r="F60" s="55"/>
      <c r="G60" s="50"/>
      <c r="H60" s="50"/>
      <c r="I60" s="56"/>
      <c r="J60" s="57"/>
      <c r="K60" s="57"/>
      <c r="L60" s="57"/>
      <c r="M60" s="50"/>
      <c r="N60" s="50">
        <f>'Субвенции '!B63</f>
        <v>82.9</v>
      </c>
      <c r="O60" s="50">
        <f>'Субвенции '!C63</f>
        <v>82.9</v>
      </c>
      <c r="P60" s="50">
        <f>'Субвенции '!D63</f>
        <v>82.9</v>
      </c>
      <c r="Q60" s="50">
        <f t="shared" si="14"/>
        <v>100</v>
      </c>
      <c r="R60" s="50"/>
      <c r="S60" s="50"/>
      <c r="T60" s="50"/>
      <c r="U60" s="50"/>
    </row>
    <row r="61" spans="1:24" s="58" customFormat="1" ht="51" x14ac:dyDescent="0.25">
      <c r="A61" s="54" t="s">
        <v>339</v>
      </c>
      <c r="B61" s="55">
        <f t="shared" si="15"/>
        <v>5820.7</v>
      </c>
      <c r="C61" s="55">
        <f t="shared" si="9"/>
        <v>34760.5</v>
      </c>
      <c r="D61" s="55">
        <f t="shared" si="10"/>
        <v>34429.282919999998</v>
      </c>
      <c r="E61" s="55">
        <f t="shared" si="1"/>
        <v>99.047145236691065</v>
      </c>
      <c r="F61" s="55"/>
      <c r="G61" s="50"/>
      <c r="H61" s="50"/>
      <c r="I61" s="56"/>
      <c r="J61" s="57">
        <f>Субсидии!B61</f>
        <v>1770.7</v>
      </c>
      <c r="K61" s="57">
        <f>Субсидии!C61</f>
        <v>24728.5</v>
      </c>
      <c r="L61" s="57">
        <f>Субсидии!D61</f>
        <v>24397.282919999998</v>
      </c>
      <c r="M61" s="50">
        <f t="shared" si="16"/>
        <v>98.66058564005094</v>
      </c>
      <c r="N61" s="50">
        <f>'Субвенции '!B75</f>
        <v>0</v>
      </c>
      <c r="O61" s="50">
        <f>'Субвенции '!C75</f>
        <v>440</v>
      </c>
      <c r="P61" s="50">
        <f>'Субвенции '!D75</f>
        <v>440</v>
      </c>
      <c r="Q61" s="50"/>
      <c r="R61" s="50">
        <f>Иные!B55</f>
        <v>4050</v>
      </c>
      <c r="S61" s="50">
        <f>Иные!C55</f>
        <v>9592</v>
      </c>
      <c r="T61" s="50">
        <f>Иные!D55</f>
        <v>9592</v>
      </c>
      <c r="U61" s="50">
        <f>T61/S61*100</f>
        <v>100</v>
      </c>
    </row>
    <row r="62" spans="1:24" s="58" customFormat="1" ht="51" x14ac:dyDescent="0.25">
      <c r="A62" s="54" t="s">
        <v>340</v>
      </c>
      <c r="B62" s="55">
        <f t="shared" si="15"/>
        <v>317.10000000000002</v>
      </c>
      <c r="C62" s="55">
        <f t="shared" si="9"/>
        <v>1287.1000000000001</v>
      </c>
      <c r="D62" s="55">
        <f t="shared" si="10"/>
        <v>1199.70371</v>
      </c>
      <c r="E62" s="55">
        <f t="shared" si="1"/>
        <v>93.209829073110086</v>
      </c>
      <c r="F62" s="55"/>
      <c r="G62" s="50"/>
      <c r="H62" s="50"/>
      <c r="I62" s="56"/>
      <c r="J62" s="57">
        <f>Субсидии!B62</f>
        <v>234.2</v>
      </c>
      <c r="K62" s="57">
        <f>Субсидии!C62</f>
        <v>1204.2</v>
      </c>
      <c r="L62" s="57">
        <f>Субсидии!D62</f>
        <v>1116.8037099999999</v>
      </c>
      <c r="M62" s="50">
        <f t="shared" si="16"/>
        <v>92.742377512041173</v>
      </c>
      <c r="N62" s="50">
        <f>'Субвенции '!B64</f>
        <v>82.9</v>
      </c>
      <c r="O62" s="50">
        <f>'Субвенции '!C64</f>
        <v>82.9</v>
      </c>
      <c r="P62" s="50">
        <f>'Субвенции '!D64</f>
        <v>82.9</v>
      </c>
      <c r="Q62" s="50">
        <f t="shared" si="14"/>
        <v>100</v>
      </c>
      <c r="R62" s="50"/>
      <c r="S62" s="50"/>
      <c r="T62" s="50"/>
      <c r="U62" s="50"/>
    </row>
    <row r="63" spans="1:24" s="58" customFormat="1" ht="51" x14ac:dyDescent="0.25">
      <c r="A63" s="54" t="s">
        <v>341</v>
      </c>
      <c r="B63" s="55">
        <f t="shared" si="15"/>
        <v>0</v>
      </c>
      <c r="C63" s="55">
        <f t="shared" si="9"/>
        <v>0</v>
      </c>
      <c r="D63" s="55">
        <f t="shared" si="10"/>
        <v>0</v>
      </c>
      <c r="E63" s="55"/>
      <c r="F63" s="55"/>
      <c r="G63" s="50"/>
      <c r="H63" s="50"/>
      <c r="I63" s="56"/>
      <c r="J63" s="57">
        <f>Субсидии!B63</f>
        <v>0</v>
      </c>
      <c r="K63" s="57">
        <f>Субсидии!C63</f>
        <v>0</v>
      </c>
      <c r="L63" s="57">
        <f>Субсидии!D63</f>
        <v>0</v>
      </c>
      <c r="M63" s="50"/>
      <c r="N63" s="50">
        <f>'Субвенции '!B65</f>
        <v>0</v>
      </c>
      <c r="O63" s="50">
        <f>'Субвенции '!C65</f>
        <v>0</v>
      </c>
      <c r="P63" s="50">
        <f>'Субвенции '!D65</f>
        <v>0</v>
      </c>
      <c r="Q63" s="50"/>
      <c r="R63" s="50"/>
      <c r="S63" s="50"/>
      <c r="T63" s="50"/>
      <c r="U63" s="50"/>
    </row>
    <row r="64" spans="1:24" s="58" customFormat="1" ht="51" x14ac:dyDescent="0.25">
      <c r="A64" s="54" t="s">
        <v>342</v>
      </c>
      <c r="B64" s="55">
        <f t="shared" si="15"/>
        <v>479.3</v>
      </c>
      <c r="C64" s="55">
        <f t="shared" si="9"/>
        <v>1688.85</v>
      </c>
      <c r="D64" s="55">
        <f t="shared" si="10"/>
        <v>1571.8687899999998</v>
      </c>
      <c r="E64" s="55">
        <f t="shared" si="1"/>
        <v>93.073321490955379</v>
      </c>
      <c r="F64" s="55"/>
      <c r="G64" s="50"/>
      <c r="H64" s="50"/>
      <c r="I64" s="56"/>
      <c r="J64" s="57">
        <f>Субсидии!B64</f>
        <v>272</v>
      </c>
      <c r="K64" s="57">
        <f>Субсидии!C64</f>
        <v>1481.55</v>
      </c>
      <c r="L64" s="57">
        <f>Субсидии!D64</f>
        <v>1364.5687899999998</v>
      </c>
      <c r="M64" s="50">
        <f t="shared" si="16"/>
        <v>92.1041335088252</v>
      </c>
      <c r="N64" s="50">
        <f>'Субвенции '!B66</f>
        <v>207.3</v>
      </c>
      <c r="O64" s="50">
        <f>'Субвенции '!C66</f>
        <v>207.3</v>
      </c>
      <c r="P64" s="50">
        <f>'Субвенции '!D66</f>
        <v>207.3</v>
      </c>
      <c r="Q64" s="50">
        <f t="shared" si="14"/>
        <v>100</v>
      </c>
      <c r="R64" s="50"/>
      <c r="S64" s="50"/>
      <c r="T64" s="50"/>
      <c r="U64" s="50"/>
    </row>
    <row r="65" spans="1:21" s="58" customFormat="1" ht="38.25" customHeight="1" x14ac:dyDescent="0.25">
      <c r="A65" s="54" t="s">
        <v>343</v>
      </c>
      <c r="B65" s="55">
        <f t="shared" si="15"/>
        <v>221.6</v>
      </c>
      <c r="C65" s="55">
        <f t="shared" si="9"/>
        <v>1848.0000000000002</v>
      </c>
      <c r="D65" s="55">
        <f t="shared" si="10"/>
        <v>1807.1692800000001</v>
      </c>
      <c r="E65" s="55">
        <f t="shared" si="1"/>
        <v>97.790545454545438</v>
      </c>
      <c r="F65" s="55"/>
      <c r="G65" s="50"/>
      <c r="H65" s="50"/>
      <c r="I65" s="56"/>
      <c r="J65" s="57">
        <f>Субсидии!B65</f>
        <v>138.69999999999999</v>
      </c>
      <c r="K65" s="57">
        <f>Субсидии!C65</f>
        <v>1765.1000000000001</v>
      </c>
      <c r="L65" s="57">
        <f>Субсидии!D65</f>
        <v>1724.26928</v>
      </c>
      <c r="M65" s="50">
        <f t="shared" si="16"/>
        <v>97.686775820066842</v>
      </c>
      <c r="N65" s="50">
        <f>'Субвенции '!B67</f>
        <v>82.9</v>
      </c>
      <c r="O65" s="50">
        <f>'Субвенции '!C67</f>
        <v>82.9</v>
      </c>
      <c r="P65" s="50">
        <f>'Субвенции '!D67</f>
        <v>82.9</v>
      </c>
      <c r="Q65" s="50">
        <f t="shared" si="14"/>
        <v>100</v>
      </c>
      <c r="R65" s="50"/>
      <c r="S65" s="50"/>
      <c r="T65" s="50"/>
      <c r="U65" s="50"/>
    </row>
    <row r="66" spans="1:21" s="58" customFormat="1" ht="51" x14ac:dyDescent="0.25">
      <c r="A66" s="54" t="s">
        <v>344</v>
      </c>
      <c r="B66" s="55">
        <f t="shared" si="15"/>
        <v>321.60000000000002</v>
      </c>
      <c r="C66" s="55">
        <f t="shared" si="9"/>
        <v>321.60000000000002</v>
      </c>
      <c r="D66" s="55">
        <f t="shared" si="10"/>
        <v>292.93806000000001</v>
      </c>
      <c r="E66" s="55">
        <f t="shared" si="1"/>
        <v>91.08770522388059</v>
      </c>
      <c r="F66" s="55"/>
      <c r="G66" s="50"/>
      <c r="H66" s="50"/>
      <c r="I66" s="56"/>
      <c r="J66" s="57">
        <f>Субсидии!B66</f>
        <v>114.3</v>
      </c>
      <c r="K66" s="57">
        <f>Субсидии!C66</f>
        <v>114.3</v>
      </c>
      <c r="L66" s="57">
        <f>Субсидии!D66</f>
        <v>85.638059999999996</v>
      </c>
      <c r="M66" s="50">
        <f t="shared" si="16"/>
        <v>74.923937007874002</v>
      </c>
      <c r="N66" s="50">
        <f>'Субвенции '!B68</f>
        <v>207.3</v>
      </c>
      <c r="O66" s="50">
        <f>'Субвенции '!C68</f>
        <v>207.3</v>
      </c>
      <c r="P66" s="50">
        <f>'Субвенции '!D68</f>
        <v>207.3</v>
      </c>
      <c r="Q66" s="50">
        <f t="shared" si="14"/>
        <v>100</v>
      </c>
      <c r="R66" s="50"/>
      <c r="S66" s="50"/>
      <c r="T66" s="50"/>
      <c r="U66" s="50"/>
    </row>
    <row r="67" spans="1:21" s="58" customFormat="1" ht="51" x14ac:dyDescent="0.25">
      <c r="A67" s="54" t="s">
        <v>345</v>
      </c>
      <c r="B67" s="55">
        <f t="shared" si="15"/>
        <v>151.19999999999999</v>
      </c>
      <c r="C67" s="55">
        <f t="shared" si="9"/>
        <v>151.19999999999999</v>
      </c>
      <c r="D67" s="55">
        <f t="shared" si="10"/>
        <v>150.99526</v>
      </c>
      <c r="E67" s="55">
        <f t="shared" si="1"/>
        <v>99.864589947089954</v>
      </c>
      <c r="F67" s="55"/>
      <c r="G67" s="50"/>
      <c r="H67" s="50"/>
      <c r="I67" s="56"/>
      <c r="J67" s="57">
        <f>Субсидии!B67</f>
        <v>68.3</v>
      </c>
      <c r="K67" s="57">
        <f>Субсидии!C67</f>
        <v>68.3</v>
      </c>
      <c r="L67" s="57">
        <f>Субсидии!D67</f>
        <v>68.095259999999996</v>
      </c>
      <c r="M67" s="50">
        <f t="shared" si="16"/>
        <v>99.700234260614934</v>
      </c>
      <c r="N67" s="50">
        <f>'Субвенции '!B69</f>
        <v>82.9</v>
      </c>
      <c r="O67" s="50">
        <f>'Субвенции '!C69</f>
        <v>82.9</v>
      </c>
      <c r="P67" s="50">
        <f>'Субвенции '!D69</f>
        <v>82.9</v>
      </c>
      <c r="Q67" s="50">
        <f t="shared" si="14"/>
        <v>100</v>
      </c>
      <c r="R67" s="50"/>
      <c r="S67" s="50"/>
      <c r="T67" s="50"/>
      <c r="U67" s="50"/>
    </row>
    <row r="68" spans="1:21" s="58" customFormat="1" ht="38.25" x14ac:dyDescent="0.25">
      <c r="A68" s="54" t="s">
        <v>346</v>
      </c>
      <c r="B68" s="55">
        <f t="shared" si="15"/>
        <v>116.7</v>
      </c>
      <c r="C68" s="55">
        <f t="shared" si="9"/>
        <v>116.7</v>
      </c>
      <c r="D68" s="55">
        <f t="shared" si="10"/>
        <v>116.65275</v>
      </c>
      <c r="E68" s="55">
        <f t="shared" si="1"/>
        <v>99.959511568123389</v>
      </c>
      <c r="F68" s="55"/>
      <c r="G68" s="50"/>
      <c r="H68" s="50"/>
      <c r="I68" s="56"/>
      <c r="J68" s="57">
        <f>Субсидии!B68</f>
        <v>33.799999999999997</v>
      </c>
      <c r="K68" s="57">
        <f>Субсидии!C68</f>
        <v>33.799999999999997</v>
      </c>
      <c r="L68" s="57">
        <f>Субсидии!D68</f>
        <v>33.752749999999999</v>
      </c>
      <c r="M68" s="50">
        <f t="shared" si="16"/>
        <v>99.860207100591722</v>
      </c>
      <c r="N68" s="50">
        <f>'Субвенции '!B70</f>
        <v>82.9</v>
      </c>
      <c r="O68" s="50">
        <f>'Субвенции '!C70</f>
        <v>82.9</v>
      </c>
      <c r="P68" s="50">
        <f>'Субвенции '!D70</f>
        <v>82.9</v>
      </c>
      <c r="Q68" s="50">
        <f t="shared" si="14"/>
        <v>100</v>
      </c>
      <c r="R68" s="50"/>
      <c r="S68" s="50"/>
      <c r="T68" s="50"/>
      <c r="U68" s="50"/>
    </row>
    <row r="69" spans="1:21" s="58" customFormat="1" ht="51" x14ac:dyDescent="0.25">
      <c r="A69" s="54" t="s">
        <v>347</v>
      </c>
      <c r="B69" s="55">
        <f t="shared" si="15"/>
        <v>0</v>
      </c>
      <c r="C69" s="55">
        <f t="shared" si="9"/>
        <v>0</v>
      </c>
      <c r="D69" s="55">
        <f t="shared" si="10"/>
        <v>0</v>
      </c>
      <c r="E69" s="55"/>
      <c r="F69" s="55"/>
      <c r="G69" s="50"/>
      <c r="H69" s="50"/>
      <c r="I69" s="56"/>
      <c r="J69" s="57">
        <f>Субсидии!B69</f>
        <v>0</v>
      </c>
      <c r="K69" s="57">
        <f>Субсидии!C69</f>
        <v>0</v>
      </c>
      <c r="L69" s="57">
        <f>Субсидии!D69</f>
        <v>0</v>
      </c>
      <c r="M69" s="50"/>
      <c r="N69" s="50">
        <f>'Субвенции '!B71</f>
        <v>0</v>
      </c>
      <c r="O69" s="50">
        <f>'Субвенции '!C71</f>
        <v>0</v>
      </c>
      <c r="P69" s="50">
        <f>'Субвенции '!D71</f>
        <v>0</v>
      </c>
      <c r="Q69" s="50"/>
      <c r="R69" s="50"/>
      <c r="S69" s="50"/>
      <c r="T69" s="50"/>
      <c r="U69" s="50"/>
    </row>
    <row r="70" spans="1:21" s="58" customFormat="1" ht="51" x14ac:dyDescent="0.25">
      <c r="A70" s="54" t="s">
        <v>348</v>
      </c>
      <c r="B70" s="55">
        <f t="shared" si="15"/>
        <v>0</v>
      </c>
      <c r="C70" s="55">
        <f t="shared" si="9"/>
        <v>0</v>
      </c>
      <c r="D70" s="55">
        <f t="shared" si="10"/>
        <v>0</v>
      </c>
      <c r="E70" s="55"/>
      <c r="F70" s="55"/>
      <c r="G70" s="50"/>
      <c r="H70" s="50"/>
      <c r="I70" s="56"/>
      <c r="J70" s="57">
        <f>Субсидии!B70</f>
        <v>0</v>
      </c>
      <c r="K70" s="57">
        <f>Субсидии!C70</f>
        <v>0</v>
      </c>
      <c r="L70" s="57">
        <f>Субсидии!D70</f>
        <v>0</v>
      </c>
      <c r="M70" s="50"/>
      <c r="N70" s="50">
        <f>'Субвенции '!B72</f>
        <v>0</v>
      </c>
      <c r="O70" s="50">
        <f>'Субвенции '!C72</f>
        <v>0</v>
      </c>
      <c r="P70" s="50">
        <f>'Субвенции '!D72</f>
        <v>0</v>
      </c>
      <c r="Q70" s="50"/>
      <c r="R70" s="50"/>
      <c r="S70" s="50"/>
      <c r="T70" s="50"/>
      <c r="U70" s="50"/>
    </row>
    <row r="71" spans="1:21" s="58" customFormat="1" ht="51" x14ac:dyDescent="0.25">
      <c r="A71" s="54" t="s">
        <v>349</v>
      </c>
      <c r="B71" s="55">
        <f t="shared" si="15"/>
        <v>0</v>
      </c>
      <c r="C71" s="55">
        <f t="shared" si="9"/>
        <v>0</v>
      </c>
      <c r="D71" s="55">
        <f t="shared" si="10"/>
        <v>0</v>
      </c>
      <c r="E71" s="55"/>
      <c r="F71" s="55"/>
      <c r="G71" s="50"/>
      <c r="H71" s="50"/>
      <c r="I71" s="56"/>
      <c r="J71" s="57">
        <f>Субсидии!B71</f>
        <v>0</v>
      </c>
      <c r="K71" s="57">
        <f>Субсидии!C71</f>
        <v>0</v>
      </c>
      <c r="L71" s="57">
        <f>Субсидии!D71</f>
        <v>0</v>
      </c>
      <c r="M71" s="50"/>
      <c r="N71" s="50">
        <f>'Субвенции '!B73</f>
        <v>0</v>
      </c>
      <c r="O71" s="50">
        <f>'Субвенции '!C73</f>
        <v>0</v>
      </c>
      <c r="P71" s="50">
        <f>'Субвенции '!D73</f>
        <v>0</v>
      </c>
      <c r="Q71" s="50"/>
      <c r="R71" s="50"/>
      <c r="S71" s="50"/>
      <c r="T71" s="50"/>
      <c r="U71" s="50"/>
    </row>
    <row r="72" spans="1:21" s="58" customFormat="1" ht="51" x14ac:dyDescent="0.25">
      <c r="A72" s="54" t="s">
        <v>350</v>
      </c>
      <c r="B72" s="55">
        <f t="shared" si="15"/>
        <v>0</v>
      </c>
      <c r="C72" s="55">
        <f t="shared" si="9"/>
        <v>0</v>
      </c>
      <c r="D72" s="55">
        <f t="shared" si="10"/>
        <v>0</v>
      </c>
      <c r="E72" s="55"/>
      <c r="F72" s="55"/>
      <c r="G72" s="50"/>
      <c r="H72" s="50"/>
      <c r="I72" s="56"/>
      <c r="J72" s="57">
        <f>Субсидии!B72</f>
        <v>0</v>
      </c>
      <c r="K72" s="57">
        <f>Субсидии!C72</f>
        <v>0</v>
      </c>
      <c r="L72" s="57">
        <f>Субсидии!D72</f>
        <v>0</v>
      </c>
      <c r="M72" s="50"/>
      <c r="N72" s="50">
        <f>'Субвенции '!B74</f>
        <v>0</v>
      </c>
      <c r="O72" s="50">
        <f>'Субвенции '!C74</f>
        <v>0</v>
      </c>
      <c r="P72" s="50">
        <f>'Субвенции '!D74</f>
        <v>0</v>
      </c>
      <c r="Q72" s="50"/>
      <c r="R72" s="50"/>
      <c r="S72" s="50"/>
      <c r="T72" s="50"/>
      <c r="U72" s="50"/>
    </row>
    <row r="73" spans="1:21" s="58" customFormat="1" ht="63.75" x14ac:dyDescent="0.25">
      <c r="A73" s="54" t="s">
        <v>351</v>
      </c>
      <c r="B73" s="55">
        <f t="shared" si="15"/>
        <v>229.5</v>
      </c>
      <c r="C73" s="55">
        <f t="shared" ref="C73:C104" si="17">G73+K73+O73+S73</f>
        <v>207.3</v>
      </c>
      <c r="D73" s="55">
        <f t="shared" ref="D73:D104" si="18">H73+L73+P73+T73</f>
        <v>207.3</v>
      </c>
      <c r="E73" s="55">
        <f t="shared" ref="E73:E129" si="19">D73/C73*100</f>
        <v>100</v>
      </c>
      <c r="F73" s="55"/>
      <c r="G73" s="50"/>
      <c r="H73" s="50"/>
      <c r="I73" s="56"/>
      <c r="J73" s="57">
        <f>Субсидии!B74</f>
        <v>22.2</v>
      </c>
      <c r="K73" s="57">
        <f>Субсидии!C74</f>
        <v>0</v>
      </c>
      <c r="L73" s="57">
        <f>Субсидии!D74</f>
        <v>0</v>
      </c>
      <c r="M73" s="50"/>
      <c r="N73" s="50">
        <f>'Субвенции '!B76</f>
        <v>207.3</v>
      </c>
      <c r="O73" s="50">
        <f>'Субвенции '!C76</f>
        <v>207.3</v>
      </c>
      <c r="P73" s="50">
        <f>'Субвенции '!D76</f>
        <v>207.3</v>
      </c>
      <c r="Q73" s="50">
        <f t="shared" si="14"/>
        <v>100</v>
      </c>
      <c r="R73" s="50"/>
      <c r="S73" s="50"/>
      <c r="T73" s="50"/>
      <c r="U73" s="50"/>
    </row>
    <row r="74" spans="1:21" s="58" customFormat="1" ht="75" x14ac:dyDescent="0.25">
      <c r="A74" s="60" t="s">
        <v>352</v>
      </c>
      <c r="B74" s="55">
        <f t="shared" si="15"/>
        <v>691.6</v>
      </c>
      <c r="C74" s="55">
        <f t="shared" si="17"/>
        <v>29327.077999999998</v>
      </c>
      <c r="D74" s="55">
        <f t="shared" si="18"/>
        <v>29220.130410000002</v>
      </c>
      <c r="E74" s="55">
        <f t="shared" si="19"/>
        <v>99.635328176915564</v>
      </c>
      <c r="F74" s="55"/>
      <c r="G74" s="50"/>
      <c r="H74" s="50"/>
      <c r="I74" s="56"/>
      <c r="J74" s="57">
        <f>Субсидии!B75</f>
        <v>691.6</v>
      </c>
      <c r="K74" s="57">
        <f>Субсидии!C75</f>
        <v>29177.977999999999</v>
      </c>
      <c r="L74" s="57">
        <f>Субсидии!D75</f>
        <v>29087.141640000002</v>
      </c>
      <c r="M74" s="50">
        <f t="shared" si="16"/>
        <v>99.688681785968868</v>
      </c>
      <c r="N74" s="50"/>
      <c r="O74" s="50"/>
      <c r="P74" s="50"/>
      <c r="Q74" s="50"/>
      <c r="R74" s="50">
        <f>Иные!B56</f>
        <v>0</v>
      </c>
      <c r="S74" s="50">
        <f>Иные!C56</f>
        <v>149.1</v>
      </c>
      <c r="T74" s="50">
        <f>Иные!D56</f>
        <v>132.98876999999999</v>
      </c>
      <c r="U74" s="50">
        <f>Иные!E56</f>
        <v>89.194346076458757</v>
      </c>
    </row>
    <row r="75" spans="1:21" s="58" customFormat="1" ht="63.75" x14ac:dyDescent="0.25">
      <c r="A75" s="54" t="s">
        <v>353</v>
      </c>
      <c r="B75" s="55">
        <f t="shared" si="15"/>
        <v>121.7</v>
      </c>
      <c r="C75" s="55">
        <f t="shared" si="17"/>
        <v>82.9</v>
      </c>
      <c r="D75" s="55">
        <f t="shared" si="18"/>
        <v>82.9</v>
      </c>
      <c r="E75" s="55">
        <f t="shared" si="19"/>
        <v>100</v>
      </c>
      <c r="F75" s="55"/>
      <c r="G75" s="50"/>
      <c r="H75" s="50"/>
      <c r="I75" s="56"/>
      <c r="J75" s="57">
        <f>Субсидии!B76</f>
        <v>38.799999999999997</v>
      </c>
      <c r="K75" s="57">
        <f>Субсидии!C76</f>
        <v>0</v>
      </c>
      <c r="L75" s="57">
        <f>Субсидии!D76</f>
        <v>0</v>
      </c>
      <c r="M75" s="50"/>
      <c r="N75" s="50">
        <f>'Субвенции '!B77</f>
        <v>82.9</v>
      </c>
      <c r="O75" s="50">
        <f>'Субвенции '!C77</f>
        <v>82.9</v>
      </c>
      <c r="P75" s="50">
        <f>'Субвенции '!D77</f>
        <v>82.9</v>
      </c>
      <c r="Q75" s="50">
        <f t="shared" si="14"/>
        <v>100</v>
      </c>
      <c r="R75" s="50"/>
      <c r="S75" s="50"/>
      <c r="T75" s="50"/>
      <c r="U75" s="50"/>
    </row>
    <row r="76" spans="1:21" s="58" customFormat="1" ht="51" x14ac:dyDescent="0.25">
      <c r="A76" s="54" t="s">
        <v>354</v>
      </c>
      <c r="B76" s="55">
        <f t="shared" si="15"/>
        <v>0</v>
      </c>
      <c r="C76" s="55">
        <f t="shared" si="17"/>
        <v>0</v>
      </c>
      <c r="D76" s="55">
        <f t="shared" si="18"/>
        <v>0</v>
      </c>
      <c r="E76" s="55"/>
      <c r="F76" s="55"/>
      <c r="G76" s="50"/>
      <c r="H76" s="50"/>
      <c r="I76" s="56"/>
      <c r="J76" s="57"/>
      <c r="K76" s="57"/>
      <c r="L76" s="57"/>
      <c r="M76" s="50"/>
      <c r="N76" s="50">
        <f>'Субвенции '!B78</f>
        <v>0</v>
      </c>
      <c r="O76" s="50">
        <f>'Субвенции '!C78</f>
        <v>0</v>
      </c>
      <c r="P76" s="50">
        <f>'Субвенции '!D78</f>
        <v>0</v>
      </c>
      <c r="Q76" s="50"/>
      <c r="R76" s="50"/>
      <c r="S76" s="50"/>
      <c r="T76" s="50"/>
      <c r="U76" s="50"/>
    </row>
    <row r="77" spans="1:21" s="58" customFormat="1" ht="51" customHeight="1" x14ac:dyDescent="0.25">
      <c r="A77" s="54" t="s">
        <v>355</v>
      </c>
      <c r="B77" s="55">
        <f t="shared" si="15"/>
        <v>207.3</v>
      </c>
      <c r="C77" s="55">
        <f t="shared" si="17"/>
        <v>207.3</v>
      </c>
      <c r="D77" s="55">
        <f t="shared" si="18"/>
        <v>207.3</v>
      </c>
      <c r="E77" s="55">
        <f t="shared" si="19"/>
        <v>100</v>
      </c>
      <c r="F77" s="55"/>
      <c r="G77" s="50"/>
      <c r="H77" s="50"/>
      <c r="I77" s="56"/>
      <c r="J77" s="57"/>
      <c r="K77" s="57"/>
      <c r="L77" s="57"/>
      <c r="M77" s="50"/>
      <c r="N77" s="50">
        <f>'Субвенции '!B79</f>
        <v>207.3</v>
      </c>
      <c r="O77" s="50">
        <f>'Субвенции '!C79</f>
        <v>207.3</v>
      </c>
      <c r="P77" s="50">
        <f>'Субвенции '!D79</f>
        <v>207.3</v>
      </c>
      <c r="Q77" s="50">
        <f t="shared" si="14"/>
        <v>100</v>
      </c>
      <c r="R77" s="50"/>
      <c r="S77" s="50"/>
      <c r="T77" s="50"/>
      <c r="U77" s="50"/>
    </row>
    <row r="78" spans="1:21" s="58" customFormat="1" ht="63.75" x14ac:dyDescent="0.25">
      <c r="A78" s="54" t="s">
        <v>356</v>
      </c>
      <c r="B78" s="55">
        <f t="shared" si="15"/>
        <v>278.89999999999998</v>
      </c>
      <c r="C78" s="55">
        <f t="shared" si="17"/>
        <v>1221.93121</v>
      </c>
      <c r="D78" s="55">
        <f t="shared" si="18"/>
        <v>1221.93121</v>
      </c>
      <c r="E78" s="55">
        <f t="shared" si="19"/>
        <v>100</v>
      </c>
      <c r="F78" s="55"/>
      <c r="G78" s="50"/>
      <c r="H78" s="50"/>
      <c r="I78" s="56"/>
      <c r="J78" s="57">
        <f>Субсидии!B77</f>
        <v>71.599999999999994</v>
      </c>
      <c r="K78" s="57">
        <f>Субсидии!C77</f>
        <v>1014.63121</v>
      </c>
      <c r="L78" s="57">
        <f>Субсидии!D77</f>
        <v>1014.63121</v>
      </c>
      <c r="M78" s="50">
        <f t="shared" si="16"/>
        <v>100</v>
      </c>
      <c r="N78" s="50">
        <f>'Субвенции '!B80</f>
        <v>207.3</v>
      </c>
      <c r="O78" s="50">
        <f>'Субвенции '!C80</f>
        <v>207.3</v>
      </c>
      <c r="P78" s="50">
        <f>'Субвенции '!D80</f>
        <v>207.3</v>
      </c>
      <c r="Q78" s="50">
        <f t="shared" si="14"/>
        <v>100</v>
      </c>
      <c r="R78" s="50"/>
      <c r="S78" s="50"/>
      <c r="T78" s="50"/>
      <c r="U78" s="50"/>
    </row>
    <row r="79" spans="1:21" s="58" customFormat="1" ht="63.75" x14ac:dyDescent="0.25">
      <c r="A79" s="54" t="s">
        <v>357</v>
      </c>
      <c r="B79" s="55">
        <f t="shared" si="15"/>
        <v>260.2</v>
      </c>
      <c r="C79" s="55">
        <f t="shared" si="17"/>
        <v>707.3</v>
      </c>
      <c r="D79" s="55">
        <f t="shared" si="18"/>
        <v>707.3</v>
      </c>
      <c r="E79" s="55">
        <f t="shared" si="19"/>
        <v>100</v>
      </c>
      <c r="F79" s="55"/>
      <c r="G79" s="50"/>
      <c r="H79" s="50"/>
      <c r="I79" s="56"/>
      <c r="J79" s="57">
        <f>Субсидии!B78</f>
        <v>52.9</v>
      </c>
      <c r="K79" s="57">
        <f>Субсидии!C78</f>
        <v>500</v>
      </c>
      <c r="L79" s="57">
        <f>Субсидии!D78</f>
        <v>500</v>
      </c>
      <c r="M79" s="50"/>
      <c r="N79" s="50">
        <f>'Субвенции '!B81</f>
        <v>207.3</v>
      </c>
      <c r="O79" s="50">
        <f>'Субвенции '!C81</f>
        <v>207.3</v>
      </c>
      <c r="P79" s="50">
        <f>'Субвенции '!D81</f>
        <v>207.3</v>
      </c>
      <c r="Q79" s="50">
        <f t="shared" si="14"/>
        <v>100</v>
      </c>
      <c r="R79" s="50"/>
      <c r="S79" s="50">
        <f>Иные!C59</f>
        <v>0</v>
      </c>
      <c r="T79" s="50">
        <f>Иные!D59</f>
        <v>0</v>
      </c>
      <c r="U79" s="50">
        <f>Иные!E59</f>
        <v>0</v>
      </c>
    </row>
    <row r="80" spans="1:21" s="58" customFormat="1" ht="63.75" x14ac:dyDescent="0.25">
      <c r="A80" s="54" t="s">
        <v>358</v>
      </c>
      <c r="B80" s="55">
        <f t="shared" si="15"/>
        <v>93.800000000000011</v>
      </c>
      <c r="C80" s="55">
        <f t="shared" si="17"/>
        <v>82.9</v>
      </c>
      <c r="D80" s="55">
        <f t="shared" si="18"/>
        <v>82.9</v>
      </c>
      <c r="E80" s="55">
        <f t="shared" si="19"/>
        <v>100</v>
      </c>
      <c r="F80" s="55"/>
      <c r="G80" s="50"/>
      <c r="H80" s="50"/>
      <c r="I80" s="56"/>
      <c r="J80" s="57">
        <f>Субсидии!B79</f>
        <v>10.9</v>
      </c>
      <c r="K80" s="57">
        <f>Субсидии!C79</f>
        <v>0</v>
      </c>
      <c r="L80" s="57"/>
      <c r="M80" s="50"/>
      <c r="N80" s="50">
        <f>'Субвенции '!B82</f>
        <v>82.9</v>
      </c>
      <c r="O80" s="50">
        <f>'Субвенции '!C82</f>
        <v>82.9</v>
      </c>
      <c r="P80" s="50">
        <f>'Субвенции '!D82</f>
        <v>82.9</v>
      </c>
      <c r="Q80" s="50">
        <f t="shared" si="14"/>
        <v>100</v>
      </c>
      <c r="R80" s="50"/>
      <c r="S80" s="50"/>
      <c r="T80" s="50"/>
      <c r="U80" s="50"/>
    </row>
    <row r="81" spans="1:21" s="58" customFormat="1" ht="63.75" x14ac:dyDescent="0.25">
      <c r="A81" s="54" t="s">
        <v>359</v>
      </c>
      <c r="B81" s="55">
        <f t="shared" si="15"/>
        <v>392.4</v>
      </c>
      <c r="C81" s="55">
        <f t="shared" si="17"/>
        <v>1123.3</v>
      </c>
      <c r="D81" s="55">
        <f t="shared" si="18"/>
        <v>1123.3</v>
      </c>
      <c r="E81" s="55">
        <f t="shared" si="19"/>
        <v>100</v>
      </c>
      <c r="F81" s="55"/>
      <c r="G81" s="50"/>
      <c r="H81" s="50"/>
      <c r="I81" s="56"/>
      <c r="J81" s="57">
        <f>Субсидии!B80</f>
        <v>185.1</v>
      </c>
      <c r="K81" s="57">
        <f>Субсидии!C80</f>
        <v>916</v>
      </c>
      <c r="L81" s="57">
        <f>Субсидии!D80</f>
        <v>916</v>
      </c>
      <c r="M81" s="50"/>
      <c r="N81" s="50">
        <f>'Субвенции '!B83</f>
        <v>207.3</v>
      </c>
      <c r="O81" s="50">
        <f>'Субвенции '!C83</f>
        <v>207.3</v>
      </c>
      <c r="P81" s="50">
        <f>'Субвенции '!D83</f>
        <v>207.3</v>
      </c>
      <c r="Q81" s="50">
        <f t="shared" si="14"/>
        <v>100</v>
      </c>
      <c r="R81" s="50"/>
      <c r="S81" s="50"/>
      <c r="T81" s="50"/>
      <c r="U81" s="50"/>
    </row>
    <row r="82" spans="1:21" s="58" customFormat="1" ht="63.75" x14ac:dyDescent="0.25">
      <c r="A82" s="54" t="s">
        <v>360</v>
      </c>
      <c r="B82" s="55">
        <f t="shared" si="15"/>
        <v>0</v>
      </c>
      <c r="C82" s="55">
        <f t="shared" si="17"/>
        <v>0</v>
      </c>
      <c r="D82" s="55">
        <f t="shared" si="18"/>
        <v>0</v>
      </c>
      <c r="E82" s="55" t="e">
        <f t="shared" si="19"/>
        <v>#DIV/0!</v>
      </c>
      <c r="F82" s="55"/>
      <c r="G82" s="50"/>
      <c r="H82" s="50"/>
      <c r="I82" s="56"/>
      <c r="J82" s="57"/>
      <c r="K82" s="57"/>
      <c r="L82" s="57"/>
      <c r="M82" s="50"/>
      <c r="N82" s="50">
        <f>'Субвенции '!B84</f>
        <v>0</v>
      </c>
      <c r="O82" s="50">
        <f>'Субвенции '!C84</f>
        <v>0</v>
      </c>
      <c r="P82" s="50">
        <f>'Субвенции '!D84</f>
        <v>0</v>
      </c>
      <c r="Q82" s="50"/>
      <c r="R82" s="50"/>
      <c r="S82" s="50"/>
      <c r="T82" s="50"/>
      <c r="U82" s="50"/>
    </row>
    <row r="83" spans="1:21" s="58" customFormat="1" ht="51" customHeight="1" x14ac:dyDescent="0.25">
      <c r="A83" s="54" t="s">
        <v>361</v>
      </c>
      <c r="B83" s="55">
        <f t="shared" si="15"/>
        <v>0</v>
      </c>
      <c r="C83" s="55">
        <f t="shared" si="17"/>
        <v>0</v>
      </c>
      <c r="D83" s="55">
        <f t="shared" si="18"/>
        <v>0</v>
      </c>
      <c r="E83" s="55" t="e">
        <f t="shared" si="19"/>
        <v>#DIV/0!</v>
      </c>
      <c r="F83" s="55"/>
      <c r="G83" s="50"/>
      <c r="H83" s="50"/>
      <c r="I83" s="56"/>
      <c r="J83" s="57"/>
      <c r="K83" s="57"/>
      <c r="L83" s="57"/>
      <c r="M83" s="50"/>
      <c r="N83" s="50">
        <f>'Субвенции '!B85</f>
        <v>0</v>
      </c>
      <c r="O83" s="50">
        <f>'Субвенции '!C85</f>
        <v>0</v>
      </c>
      <c r="P83" s="50">
        <f>'Субвенции '!D85</f>
        <v>0</v>
      </c>
      <c r="Q83" s="50"/>
      <c r="R83" s="50"/>
      <c r="S83" s="50"/>
      <c r="T83" s="50"/>
      <c r="U83" s="50"/>
    </row>
    <row r="84" spans="1:21" s="58" customFormat="1" ht="51" customHeight="1" x14ac:dyDescent="0.25">
      <c r="A84" s="54" t="s">
        <v>362</v>
      </c>
      <c r="B84" s="55">
        <f t="shared" si="15"/>
        <v>82.9</v>
      </c>
      <c r="C84" s="55">
        <f t="shared" si="17"/>
        <v>82.9</v>
      </c>
      <c r="D84" s="55">
        <f t="shared" si="18"/>
        <v>82.9</v>
      </c>
      <c r="E84" s="55">
        <f t="shared" si="19"/>
        <v>100</v>
      </c>
      <c r="F84" s="55"/>
      <c r="G84" s="50"/>
      <c r="H84" s="50"/>
      <c r="I84" s="56"/>
      <c r="J84" s="57"/>
      <c r="K84" s="57"/>
      <c r="L84" s="57"/>
      <c r="M84" s="50"/>
      <c r="N84" s="50">
        <f>'Субвенции '!B86</f>
        <v>82.9</v>
      </c>
      <c r="O84" s="50">
        <f>'Субвенции '!C86</f>
        <v>82.9</v>
      </c>
      <c r="P84" s="50">
        <f>'Субвенции '!D86</f>
        <v>82.9</v>
      </c>
      <c r="Q84" s="50">
        <f t="shared" si="14"/>
        <v>100</v>
      </c>
      <c r="R84" s="50"/>
      <c r="S84" s="50"/>
      <c r="T84" s="50"/>
      <c r="U84" s="50"/>
    </row>
    <row r="85" spans="1:21" s="58" customFormat="1" ht="63.75" x14ac:dyDescent="0.25">
      <c r="A85" s="54" t="s">
        <v>363</v>
      </c>
      <c r="B85" s="55">
        <f t="shared" si="15"/>
        <v>255</v>
      </c>
      <c r="C85" s="55">
        <f t="shared" si="17"/>
        <v>207.3</v>
      </c>
      <c r="D85" s="55">
        <f t="shared" si="18"/>
        <v>207.3</v>
      </c>
      <c r="E85" s="55">
        <f t="shared" si="19"/>
        <v>100</v>
      </c>
      <c r="F85" s="55"/>
      <c r="G85" s="50"/>
      <c r="H85" s="50"/>
      <c r="I85" s="56"/>
      <c r="J85" s="57">
        <f>Субсидии!B81</f>
        <v>47.7</v>
      </c>
      <c r="K85" s="57">
        <f>Субсидии!C81</f>
        <v>0</v>
      </c>
      <c r="L85" s="57">
        <f>Субсидии!D81</f>
        <v>0</v>
      </c>
      <c r="M85" s="50"/>
      <c r="N85" s="50">
        <f>'Субвенции '!B87</f>
        <v>207.3</v>
      </c>
      <c r="O85" s="50">
        <f>'Субвенции '!C87</f>
        <v>207.3</v>
      </c>
      <c r="P85" s="50">
        <f>'Субвенции '!D87</f>
        <v>207.3</v>
      </c>
      <c r="Q85" s="50">
        <f t="shared" si="14"/>
        <v>100</v>
      </c>
      <c r="R85" s="50"/>
      <c r="S85" s="50"/>
      <c r="T85" s="50"/>
      <c r="U85" s="50"/>
    </row>
    <row r="86" spans="1:21" s="58" customFormat="1" ht="55.5" customHeight="1" x14ac:dyDescent="0.25">
      <c r="A86" s="54" t="s">
        <v>364</v>
      </c>
      <c r="B86" s="55">
        <f t="shared" si="15"/>
        <v>2826.9</v>
      </c>
      <c r="C86" s="55">
        <f t="shared" si="17"/>
        <v>132158.30000000002</v>
      </c>
      <c r="D86" s="55">
        <f t="shared" si="18"/>
        <v>130956.94181999998</v>
      </c>
      <c r="E86" s="55">
        <f t="shared" si="19"/>
        <v>99.090970313631416</v>
      </c>
      <c r="F86" s="55"/>
      <c r="G86" s="50"/>
      <c r="H86" s="50"/>
      <c r="I86" s="56"/>
      <c r="J86" s="57">
        <f>Субсидии!B82</f>
        <v>2826.9</v>
      </c>
      <c r="K86" s="57">
        <f>Субсидии!C82</f>
        <v>122698.20000000001</v>
      </c>
      <c r="L86" s="57">
        <f>Субсидии!D82</f>
        <v>121830.22381999998</v>
      </c>
      <c r="M86" s="50">
        <f t="shared" si="16"/>
        <v>99.292592572670159</v>
      </c>
      <c r="N86" s="50"/>
      <c r="O86" s="50"/>
      <c r="P86" s="50"/>
      <c r="Q86" s="50"/>
      <c r="R86" s="50">
        <f>Иные!B57</f>
        <v>0</v>
      </c>
      <c r="S86" s="50">
        <f>Иные!C57</f>
        <v>9460.1</v>
      </c>
      <c r="T86" s="50">
        <f>Иные!D57</f>
        <v>9126.7180000000008</v>
      </c>
      <c r="U86" s="50">
        <f>T86/S86*100</f>
        <v>96.475914630923569</v>
      </c>
    </row>
    <row r="87" spans="1:21" s="58" customFormat="1" ht="51" x14ac:dyDescent="0.25">
      <c r="A87" s="54" t="s">
        <v>365</v>
      </c>
      <c r="B87" s="55">
        <f t="shared" si="15"/>
        <v>414.6</v>
      </c>
      <c r="C87" s="55">
        <f t="shared" si="17"/>
        <v>1920.4</v>
      </c>
      <c r="D87" s="55">
        <f t="shared" si="18"/>
        <v>1920.4</v>
      </c>
      <c r="E87" s="55">
        <f t="shared" si="19"/>
        <v>100</v>
      </c>
      <c r="F87" s="55"/>
      <c r="G87" s="50"/>
      <c r="H87" s="50"/>
      <c r="I87" s="56"/>
      <c r="J87" s="57">
        <f>Субсидии!B84</f>
        <v>0</v>
      </c>
      <c r="K87" s="57">
        <f>Субсидии!C84</f>
        <v>1505.8</v>
      </c>
      <c r="L87" s="57">
        <f>Субсидии!D84</f>
        <v>1505.8</v>
      </c>
      <c r="M87" s="50">
        <f t="shared" si="16"/>
        <v>100</v>
      </c>
      <c r="N87" s="50">
        <f>'Субвенции '!B88</f>
        <v>414.6</v>
      </c>
      <c r="O87" s="50">
        <f>'Субвенции '!C88</f>
        <v>414.6</v>
      </c>
      <c r="P87" s="50">
        <f>'Субвенции '!D88</f>
        <v>414.6</v>
      </c>
      <c r="Q87" s="50">
        <f t="shared" si="14"/>
        <v>100</v>
      </c>
      <c r="R87" s="50"/>
      <c r="S87" s="50"/>
      <c r="T87" s="50"/>
      <c r="U87" s="50"/>
    </row>
    <row r="88" spans="1:21" s="58" customFormat="1" ht="51" x14ac:dyDescent="0.25">
      <c r="A88" s="54" t="s">
        <v>366</v>
      </c>
      <c r="B88" s="55">
        <f t="shared" si="15"/>
        <v>207.3</v>
      </c>
      <c r="C88" s="55">
        <f t="shared" si="17"/>
        <v>5449.2449999999999</v>
      </c>
      <c r="D88" s="55">
        <f t="shared" si="18"/>
        <v>5436.7449999999999</v>
      </c>
      <c r="E88" s="55">
        <f t="shared" si="19"/>
        <v>99.770610424012872</v>
      </c>
      <c r="F88" s="55"/>
      <c r="G88" s="50"/>
      <c r="H88" s="50"/>
      <c r="I88" s="56"/>
      <c r="J88" s="57">
        <f>Субсидии!B83</f>
        <v>0</v>
      </c>
      <c r="K88" s="57">
        <f>Субсидии!C83</f>
        <v>5229.4449999999997</v>
      </c>
      <c r="L88" s="57">
        <f>Субсидии!D83</f>
        <v>5229.4449999999997</v>
      </c>
      <c r="M88" s="50"/>
      <c r="N88" s="50">
        <f>'Субвенции '!B89</f>
        <v>207.3</v>
      </c>
      <c r="O88" s="50">
        <f>'Субвенции '!C89</f>
        <v>207.3</v>
      </c>
      <c r="P88" s="50">
        <f>'Субвенции '!D89</f>
        <v>207.3</v>
      </c>
      <c r="Q88" s="50">
        <f t="shared" si="14"/>
        <v>100</v>
      </c>
      <c r="R88" s="50">
        <f>Иные!B58</f>
        <v>0</v>
      </c>
      <c r="S88" s="50">
        <f>Иные!C58</f>
        <v>12.5</v>
      </c>
      <c r="T88" s="50"/>
      <c r="U88" s="50"/>
    </row>
    <row r="89" spans="1:21" s="58" customFormat="1" ht="51" x14ac:dyDescent="0.25">
      <c r="A89" s="54" t="s">
        <v>367</v>
      </c>
      <c r="B89" s="55">
        <f t="shared" si="15"/>
        <v>92025.8</v>
      </c>
      <c r="C89" s="55">
        <f t="shared" si="17"/>
        <v>149130.4</v>
      </c>
      <c r="D89" s="55">
        <f t="shared" si="18"/>
        <v>48544.063600000001</v>
      </c>
      <c r="E89" s="55">
        <f t="shared" si="19"/>
        <v>32.551420501789039</v>
      </c>
      <c r="F89" s="55"/>
      <c r="G89" s="50"/>
      <c r="H89" s="50"/>
      <c r="I89" s="56"/>
      <c r="J89" s="57">
        <f>Субсидии!B85</f>
        <v>0</v>
      </c>
      <c r="K89" s="57">
        <f>Субсидии!C85</f>
        <v>49130.400000000001</v>
      </c>
      <c r="L89" s="57">
        <f>Субсидии!D85</f>
        <v>48544.063600000001</v>
      </c>
      <c r="M89" s="50">
        <f t="shared" si="16"/>
        <v>98.806571084298113</v>
      </c>
      <c r="N89" s="50"/>
      <c r="O89" s="50"/>
      <c r="P89" s="50"/>
      <c r="Q89" s="50"/>
      <c r="R89" s="50">
        <f>Иные!B60</f>
        <v>92025.8</v>
      </c>
      <c r="S89" s="50">
        <f>Иные!C60</f>
        <v>100000</v>
      </c>
      <c r="T89" s="50"/>
      <c r="U89" s="50"/>
    </row>
    <row r="90" spans="1:21" s="58" customFormat="1" ht="38.25" customHeight="1" x14ac:dyDescent="0.25">
      <c r="A90" s="54" t="s">
        <v>368</v>
      </c>
      <c r="B90" s="55">
        <f t="shared" si="15"/>
        <v>102.30000000000001</v>
      </c>
      <c r="C90" s="55">
        <f t="shared" si="17"/>
        <v>82.9</v>
      </c>
      <c r="D90" s="55">
        <f t="shared" si="18"/>
        <v>82.9</v>
      </c>
      <c r="E90" s="55">
        <f t="shared" si="19"/>
        <v>100</v>
      </c>
      <c r="F90" s="55"/>
      <c r="G90" s="50"/>
      <c r="H90" s="50"/>
      <c r="I90" s="56"/>
      <c r="J90" s="57">
        <f>Субсидии!B86</f>
        <v>19.399999999999999</v>
      </c>
      <c r="K90" s="57">
        <f>Субсидии!C86</f>
        <v>0</v>
      </c>
      <c r="L90" s="57">
        <f>Субсидии!D86</f>
        <v>0</v>
      </c>
      <c r="M90" s="50"/>
      <c r="N90" s="50">
        <f>'Субвенции '!B90</f>
        <v>82.9</v>
      </c>
      <c r="O90" s="50">
        <f>'Субвенции '!C90</f>
        <v>82.9</v>
      </c>
      <c r="P90" s="50">
        <f>'Субвенции '!D90</f>
        <v>82.9</v>
      </c>
      <c r="Q90" s="50">
        <f t="shared" si="14"/>
        <v>100</v>
      </c>
      <c r="R90" s="50"/>
      <c r="S90" s="50"/>
      <c r="T90" s="50"/>
      <c r="U90" s="50"/>
    </row>
    <row r="91" spans="1:21" s="58" customFormat="1" ht="51" customHeight="1" x14ac:dyDescent="0.25">
      <c r="A91" s="54" t="s">
        <v>369</v>
      </c>
      <c r="B91" s="55">
        <f t="shared" si="15"/>
        <v>228.8</v>
      </c>
      <c r="C91" s="55">
        <f t="shared" si="17"/>
        <v>207.3</v>
      </c>
      <c r="D91" s="55">
        <f t="shared" si="18"/>
        <v>207.3</v>
      </c>
      <c r="E91" s="55">
        <f t="shared" si="19"/>
        <v>100</v>
      </c>
      <c r="F91" s="55"/>
      <c r="G91" s="50"/>
      <c r="H91" s="50"/>
      <c r="I91" s="56"/>
      <c r="J91" s="57">
        <f>Субсидии!B87</f>
        <v>21.5</v>
      </c>
      <c r="K91" s="57">
        <f>Субсидии!C87</f>
        <v>0</v>
      </c>
      <c r="L91" s="57">
        <f>Субсидии!D87</f>
        <v>0</v>
      </c>
      <c r="M91" s="50"/>
      <c r="N91" s="50">
        <f>'Субвенции '!B91</f>
        <v>207.3</v>
      </c>
      <c r="O91" s="50">
        <f>'Субвенции '!C91</f>
        <v>207.3</v>
      </c>
      <c r="P91" s="50">
        <f>'Субвенции '!D91</f>
        <v>207.3</v>
      </c>
      <c r="Q91" s="50">
        <f t="shared" si="14"/>
        <v>100</v>
      </c>
      <c r="R91" s="50"/>
      <c r="S91" s="50"/>
      <c r="T91" s="50"/>
      <c r="U91" s="50"/>
    </row>
    <row r="92" spans="1:21" s="58" customFormat="1" ht="51" customHeight="1" x14ac:dyDescent="0.25">
      <c r="A92" s="54" t="s">
        <v>370</v>
      </c>
      <c r="B92" s="55">
        <f t="shared" si="15"/>
        <v>82.9</v>
      </c>
      <c r="C92" s="55">
        <f t="shared" si="17"/>
        <v>582.9</v>
      </c>
      <c r="D92" s="55">
        <f t="shared" si="18"/>
        <v>582.9</v>
      </c>
      <c r="E92" s="55">
        <f t="shared" si="19"/>
        <v>100</v>
      </c>
      <c r="F92" s="55"/>
      <c r="G92" s="50"/>
      <c r="H92" s="50"/>
      <c r="I92" s="56"/>
      <c r="J92" s="57">
        <f>Субсидии!B88</f>
        <v>0</v>
      </c>
      <c r="K92" s="57">
        <f>Субсидии!C88</f>
        <v>500</v>
      </c>
      <c r="L92" s="57">
        <f>Субсидии!D88</f>
        <v>500</v>
      </c>
      <c r="M92" s="50">
        <f>L92/K92*100</f>
        <v>100</v>
      </c>
      <c r="N92" s="50">
        <f>'Субвенции '!B92</f>
        <v>82.9</v>
      </c>
      <c r="O92" s="50">
        <f>'Субвенции '!C92</f>
        <v>82.9</v>
      </c>
      <c r="P92" s="50">
        <f>'Субвенции '!D92</f>
        <v>82.9</v>
      </c>
      <c r="Q92" s="50">
        <f t="shared" si="14"/>
        <v>100</v>
      </c>
      <c r="R92" s="50"/>
      <c r="S92" s="50"/>
      <c r="T92" s="50"/>
      <c r="U92" s="50"/>
    </row>
    <row r="93" spans="1:21" s="58" customFormat="1" ht="51" customHeight="1" x14ac:dyDescent="0.25">
      <c r="A93" s="54" t="s">
        <v>371</v>
      </c>
      <c r="B93" s="55">
        <f t="shared" si="15"/>
        <v>82.9</v>
      </c>
      <c r="C93" s="55">
        <f t="shared" si="17"/>
        <v>82.9</v>
      </c>
      <c r="D93" s="55">
        <f t="shared" si="18"/>
        <v>82.9</v>
      </c>
      <c r="E93" s="55">
        <f t="shared" si="19"/>
        <v>100</v>
      </c>
      <c r="F93" s="55"/>
      <c r="G93" s="50"/>
      <c r="H93" s="50"/>
      <c r="I93" s="56"/>
      <c r="J93" s="57"/>
      <c r="K93" s="57"/>
      <c r="L93" s="57"/>
      <c r="M93" s="50"/>
      <c r="N93" s="50">
        <f>'Субвенции '!B93</f>
        <v>82.9</v>
      </c>
      <c r="O93" s="50">
        <f>'Субвенции '!C93</f>
        <v>82.9</v>
      </c>
      <c r="P93" s="50">
        <f>'Субвенции '!D93</f>
        <v>82.9</v>
      </c>
      <c r="Q93" s="50">
        <f t="shared" si="14"/>
        <v>100</v>
      </c>
      <c r="R93" s="50"/>
      <c r="S93" s="50"/>
      <c r="T93" s="50"/>
      <c r="U93" s="50"/>
    </row>
    <row r="94" spans="1:21" s="58" customFormat="1" ht="51" customHeight="1" x14ac:dyDescent="0.25">
      <c r="A94" s="54" t="s">
        <v>372</v>
      </c>
      <c r="B94" s="55">
        <f t="shared" si="15"/>
        <v>171.60000000000002</v>
      </c>
      <c r="C94" s="55">
        <f t="shared" si="17"/>
        <v>82.9</v>
      </c>
      <c r="D94" s="55">
        <f t="shared" si="18"/>
        <v>82.9</v>
      </c>
      <c r="E94" s="55">
        <f t="shared" si="19"/>
        <v>100</v>
      </c>
      <c r="F94" s="55"/>
      <c r="G94" s="50"/>
      <c r="H94" s="50"/>
      <c r="I94" s="56"/>
      <c r="J94" s="57">
        <f>Субсидии!B89</f>
        <v>88.7</v>
      </c>
      <c r="K94" s="57">
        <f>Субсидии!C89</f>
        <v>0</v>
      </c>
      <c r="L94" s="57">
        <f>Субсидии!D89</f>
        <v>0</v>
      </c>
      <c r="M94" s="50"/>
      <c r="N94" s="50">
        <f>'Субвенции '!B94</f>
        <v>82.9</v>
      </c>
      <c r="O94" s="50">
        <f>'Субвенции '!C94</f>
        <v>82.9</v>
      </c>
      <c r="P94" s="50">
        <f>'Субвенции '!D94</f>
        <v>82.9</v>
      </c>
      <c r="Q94" s="50">
        <f t="shared" si="14"/>
        <v>100</v>
      </c>
      <c r="R94" s="50"/>
      <c r="S94" s="50"/>
      <c r="T94" s="50"/>
      <c r="U94" s="50"/>
    </row>
    <row r="95" spans="1:21" s="58" customFormat="1" ht="51" customHeight="1" x14ac:dyDescent="0.25">
      <c r="A95" s="54" t="s">
        <v>373</v>
      </c>
      <c r="B95" s="55">
        <f t="shared" si="15"/>
        <v>1807.3</v>
      </c>
      <c r="C95" s="55">
        <f t="shared" si="17"/>
        <v>207.3</v>
      </c>
      <c r="D95" s="55">
        <f t="shared" si="18"/>
        <v>207.3</v>
      </c>
      <c r="E95" s="55">
        <f t="shared" si="19"/>
        <v>100</v>
      </c>
      <c r="F95" s="55"/>
      <c r="G95" s="50"/>
      <c r="H95" s="50"/>
      <c r="I95" s="56"/>
      <c r="J95" s="57"/>
      <c r="K95" s="57"/>
      <c r="L95" s="57"/>
      <c r="M95" s="50"/>
      <c r="N95" s="50">
        <f>'Субвенции '!B95</f>
        <v>207.3</v>
      </c>
      <c r="O95" s="50">
        <f>'Субвенции '!C95</f>
        <v>207.3</v>
      </c>
      <c r="P95" s="50">
        <f>'Субвенции '!D95</f>
        <v>207.3</v>
      </c>
      <c r="Q95" s="50">
        <f t="shared" si="14"/>
        <v>100</v>
      </c>
      <c r="R95" s="50">
        <f>Иные!B65</f>
        <v>1600</v>
      </c>
      <c r="S95" s="50"/>
      <c r="T95" s="50"/>
      <c r="U95" s="50"/>
    </row>
    <row r="96" spans="1:21" s="58" customFormat="1" ht="51" customHeight="1" x14ac:dyDescent="0.25">
      <c r="A96" s="54" t="s">
        <v>374</v>
      </c>
      <c r="B96" s="55">
        <f t="shared" si="15"/>
        <v>4447.3</v>
      </c>
      <c r="C96" s="55">
        <f t="shared" si="17"/>
        <v>207.3</v>
      </c>
      <c r="D96" s="55">
        <f t="shared" si="18"/>
        <v>207.3</v>
      </c>
      <c r="E96" s="55">
        <f t="shared" si="19"/>
        <v>100</v>
      </c>
      <c r="F96" s="55"/>
      <c r="G96" s="50"/>
      <c r="H96" s="50"/>
      <c r="I96" s="56"/>
      <c r="J96" s="57"/>
      <c r="K96" s="57"/>
      <c r="L96" s="57"/>
      <c r="M96" s="50"/>
      <c r="N96" s="50">
        <f>'Субвенции '!B96</f>
        <v>207.3</v>
      </c>
      <c r="O96" s="50">
        <f>'Субвенции '!C96</f>
        <v>207.3</v>
      </c>
      <c r="P96" s="50">
        <f>'Субвенции '!D96</f>
        <v>207.3</v>
      </c>
      <c r="Q96" s="50">
        <f t="shared" si="14"/>
        <v>100</v>
      </c>
      <c r="R96" s="50">
        <f>Иные!B62</f>
        <v>4240</v>
      </c>
      <c r="S96" s="50">
        <f>Иные!C62</f>
        <v>0</v>
      </c>
      <c r="T96" s="50">
        <f>Иные!D62</f>
        <v>0</v>
      </c>
      <c r="U96" s="50">
        <f>Иные!E62</f>
        <v>0</v>
      </c>
    </row>
    <row r="97" spans="1:21" s="58" customFormat="1" ht="51" customHeight="1" x14ac:dyDescent="0.25">
      <c r="A97" s="54" t="s">
        <v>375</v>
      </c>
      <c r="B97" s="55">
        <f t="shared" si="15"/>
        <v>225.3</v>
      </c>
      <c r="C97" s="55">
        <f t="shared" si="17"/>
        <v>207.3</v>
      </c>
      <c r="D97" s="55">
        <f t="shared" si="18"/>
        <v>207.3</v>
      </c>
      <c r="E97" s="55">
        <f t="shared" si="19"/>
        <v>100</v>
      </c>
      <c r="F97" s="55"/>
      <c r="G97" s="50"/>
      <c r="H97" s="50"/>
      <c r="I97" s="56"/>
      <c r="J97" s="57">
        <f>Субсидии!B90</f>
        <v>18</v>
      </c>
      <c r="K97" s="57">
        <f>Субсидии!C90</f>
        <v>0</v>
      </c>
      <c r="L97" s="57"/>
      <c r="M97" s="50"/>
      <c r="N97" s="50">
        <f>'Субвенции '!B97</f>
        <v>207.3</v>
      </c>
      <c r="O97" s="50">
        <f>'Субвенции '!C97</f>
        <v>207.3</v>
      </c>
      <c r="P97" s="50">
        <f>'Субвенции '!D97</f>
        <v>207.3</v>
      </c>
      <c r="Q97" s="50">
        <f t="shared" si="14"/>
        <v>100</v>
      </c>
      <c r="R97" s="50"/>
      <c r="S97" s="50"/>
      <c r="T97" s="50"/>
      <c r="U97" s="50"/>
    </row>
    <row r="98" spans="1:21" s="58" customFormat="1" ht="38.25" customHeight="1" x14ac:dyDescent="0.25">
      <c r="A98" s="54" t="s">
        <v>376</v>
      </c>
      <c r="B98" s="55">
        <f t="shared" si="15"/>
        <v>5882.3</v>
      </c>
      <c r="C98" s="55">
        <f t="shared" si="17"/>
        <v>259.90000000000003</v>
      </c>
      <c r="D98" s="55">
        <f t="shared" si="18"/>
        <v>259.90000000000003</v>
      </c>
      <c r="E98" s="55">
        <f t="shared" si="19"/>
        <v>100</v>
      </c>
      <c r="F98" s="55"/>
      <c r="G98" s="50"/>
      <c r="H98" s="50"/>
      <c r="I98" s="56"/>
      <c r="J98" s="57">
        <f>Субсидии!B91</f>
        <v>35</v>
      </c>
      <c r="K98" s="57">
        <f>Субсидии!C91</f>
        <v>52.6</v>
      </c>
      <c r="L98" s="57">
        <f>Субсидии!D91</f>
        <v>52.6</v>
      </c>
      <c r="M98" s="50"/>
      <c r="N98" s="50">
        <f>'Субвенции '!B98</f>
        <v>207.3</v>
      </c>
      <c r="O98" s="50">
        <f>'Субвенции '!C98</f>
        <v>207.3</v>
      </c>
      <c r="P98" s="50">
        <f>'Субвенции '!D98</f>
        <v>207.3</v>
      </c>
      <c r="Q98" s="50">
        <f t="shared" si="14"/>
        <v>100</v>
      </c>
      <c r="R98" s="50">
        <f>Иные!B61</f>
        <v>5640</v>
      </c>
      <c r="S98" s="50"/>
      <c r="T98" s="50"/>
      <c r="U98" s="50"/>
    </row>
    <row r="99" spans="1:21" s="58" customFormat="1" ht="51" customHeight="1" x14ac:dyDescent="0.25">
      <c r="A99" s="54" t="s">
        <v>377</v>
      </c>
      <c r="B99" s="55">
        <f t="shared" si="15"/>
        <v>2912</v>
      </c>
      <c r="C99" s="55">
        <f t="shared" si="17"/>
        <v>207.3</v>
      </c>
      <c r="D99" s="55">
        <f t="shared" si="18"/>
        <v>207.3</v>
      </c>
      <c r="E99" s="55">
        <f t="shared" si="19"/>
        <v>100</v>
      </c>
      <c r="F99" s="55"/>
      <c r="G99" s="50"/>
      <c r="H99" s="50"/>
      <c r="I99" s="56"/>
      <c r="J99" s="57">
        <f>Субсидии!B92</f>
        <v>54.7</v>
      </c>
      <c r="K99" s="57">
        <f>Субсидии!C92</f>
        <v>0</v>
      </c>
      <c r="L99" s="57">
        <f>Субсидии!D92</f>
        <v>0</v>
      </c>
      <c r="M99" s="50"/>
      <c r="N99" s="50">
        <f>'Субвенции '!B99</f>
        <v>207.3</v>
      </c>
      <c r="O99" s="50">
        <f>'Субвенции '!C99</f>
        <v>207.3</v>
      </c>
      <c r="P99" s="50">
        <f>'Субвенции '!D99</f>
        <v>207.3</v>
      </c>
      <c r="Q99" s="50">
        <f t="shared" si="14"/>
        <v>100</v>
      </c>
      <c r="R99" s="50">
        <f>Иные!B63</f>
        <v>2650</v>
      </c>
      <c r="S99" s="50"/>
      <c r="T99" s="50"/>
      <c r="U99" s="50"/>
    </row>
    <row r="100" spans="1:21" s="58" customFormat="1" ht="51" customHeight="1" x14ac:dyDescent="0.25">
      <c r="A100" s="54" t="s">
        <v>378</v>
      </c>
      <c r="B100" s="55">
        <f t="shared" si="15"/>
        <v>242.3</v>
      </c>
      <c r="C100" s="55">
        <f t="shared" si="17"/>
        <v>207.3</v>
      </c>
      <c r="D100" s="55">
        <f t="shared" si="18"/>
        <v>207.3</v>
      </c>
      <c r="E100" s="55">
        <f t="shared" si="19"/>
        <v>100</v>
      </c>
      <c r="F100" s="55"/>
      <c r="G100" s="50"/>
      <c r="H100" s="50"/>
      <c r="I100" s="56"/>
      <c r="J100" s="57">
        <f>Субсидии!B93</f>
        <v>35</v>
      </c>
      <c r="K100" s="57">
        <f>Субсидии!C93</f>
        <v>0</v>
      </c>
      <c r="L100" s="57">
        <f>Субсидии!D93</f>
        <v>0</v>
      </c>
      <c r="M100" s="50"/>
      <c r="N100" s="50">
        <f>'Субвенции '!B100</f>
        <v>207.3</v>
      </c>
      <c r="O100" s="50">
        <f>'Субвенции '!C100</f>
        <v>207.3</v>
      </c>
      <c r="P100" s="50">
        <f>'Субвенции '!D100</f>
        <v>207.3</v>
      </c>
      <c r="Q100" s="50">
        <f t="shared" si="14"/>
        <v>100</v>
      </c>
      <c r="R100" s="50"/>
      <c r="S100" s="50"/>
      <c r="T100" s="50"/>
      <c r="U100" s="50"/>
    </row>
    <row r="101" spans="1:21" s="58" customFormat="1" ht="51" customHeight="1" x14ac:dyDescent="0.25">
      <c r="A101" s="54" t="s">
        <v>379</v>
      </c>
      <c r="B101" s="55">
        <f t="shared" si="15"/>
        <v>88.100000000000009</v>
      </c>
      <c r="C101" s="55">
        <f t="shared" si="17"/>
        <v>82.9</v>
      </c>
      <c r="D101" s="55">
        <f t="shared" si="18"/>
        <v>82.9</v>
      </c>
      <c r="E101" s="55">
        <f t="shared" si="19"/>
        <v>100</v>
      </c>
      <c r="F101" s="55"/>
      <c r="G101" s="50"/>
      <c r="H101" s="50"/>
      <c r="I101" s="56"/>
      <c r="J101" s="57">
        <f>Субсидии!B94</f>
        <v>5.2</v>
      </c>
      <c r="K101" s="57">
        <f>Субсидии!C94</f>
        <v>0</v>
      </c>
      <c r="L101" s="57">
        <f>Субсидии!D94</f>
        <v>0</v>
      </c>
      <c r="M101" s="50"/>
      <c r="N101" s="50">
        <f>'Субвенции '!B101</f>
        <v>82.9</v>
      </c>
      <c r="O101" s="50">
        <f>'Субвенции '!C101</f>
        <v>82.9</v>
      </c>
      <c r="P101" s="50">
        <f>'Субвенции '!D101</f>
        <v>82.9</v>
      </c>
      <c r="Q101" s="50">
        <f t="shared" si="14"/>
        <v>100</v>
      </c>
      <c r="R101" s="50"/>
      <c r="S101" s="50"/>
      <c r="T101" s="50"/>
      <c r="U101" s="50"/>
    </row>
    <row r="102" spans="1:21" s="58" customFormat="1" ht="51" customHeight="1" x14ac:dyDescent="0.25">
      <c r="A102" s="54" t="s">
        <v>380</v>
      </c>
      <c r="B102" s="55">
        <f t="shared" si="15"/>
        <v>2477.1999999999998</v>
      </c>
      <c r="C102" s="55">
        <f t="shared" si="17"/>
        <v>207.3</v>
      </c>
      <c r="D102" s="55">
        <f t="shared" si="18"/>
        <v>207.3</v>
      </c>
      <c r="E102" s="55">
        <f t="shared" si="19"/>
        <v>100</v>
      </c>
      <c r="F102" s="55"/>
      <c r="G102" s="50"/>
      <c r="H102" s="50"/>
      <c r="I102" s="56"/>
      <c r="J102" s="57">
        <f>Субсидии!B95</f>
        <v>69.900000000000006</v>
      </c>
      <c r="K102" s="57">
        <f>Субсидии!C95</f>
        <v>0</v>
      </c>
      <c r="L102" s="57">
        <f>Субсидии!D95</f>
        <v>0</v>
      </c>
      <c r="M102" s="50"/>
      <c r="N102" s="50">
        <f>'Субвенции '!B102</f>
        <v>207.3</v>
      </c>
      <c r="O102" s="50">
        <f>'Субвенции '!C102</f>
        <v>207.3</v>
      </c>
      <c r="P102" s="50">
        <f>'Субвенции '!D102</f>
        <v>207.3</v>
      </c>
      <c r="Q102" s="50">
        <f t="shared" si="14"/>
        <v>100</v>
      </c>
      <c r="R102" s="50">
        <f>Иные!B64</f>
        <v>2200</v>
      </c>
      <c r="S102" s="50"/>
      <c r="T102" s="50"/>
      <c r="U102" s="50"/>
    </row>
    <row r="103" spans="1:21" s="58" customFormat="1" ht="51" customHeight="1" x14ac:dyDescent="0.25">
      <c r="A103" s="54" t="s">
        <v>381</v>
      </c>
      <c r="B103" s="55">
        <f t="shared" si="15"/>
        <v>253.70000000000002</v>
      </c>
      <c r="C103" s="55">
        <f t="shared" si="17"/>
        <v>207.3</v>
      </c>
      <c r="D103" s="55">
        <f t="shared" si="18"/>
        <v>207.3</v>
      </c>
      <c r="E103" s="55">
        <f t="shared" si="19"/>
        <v>100</v>
      </c>
      <c r="F103" s="55"/>
      <c r="G103" s="50"/>
      <c r="H103" s="50"/>
      <c r="I103" s="56"/>
      <c r="J103" s="57">
        <f>Субсидии!B96</f>
        <v>46.4</v>
      </c>
      <c r="K103" s="57">
        <f>Субсидии!C96</f>
        <v>0</v>
      </c>
      <c r="L103" s="57">
        <f>Субсидии!D96</f>
        <v>0</v>
      </c>
      <c r="M103" s="50"/>
      <c r="N103" s="50">
        <f>'Субвенции '!B103</f>
        <v>207.3</v>
      </c>
      <c r="O103" s="50">
        <f>'Субвенции '!C103</f>
        <v>207.3</v>
      </c>
      <c r="P103" s="50">
        <f>'Субвенции '!D103</f>
        <v>207.3</v>
      </c>
      <c r="Q103" s="50">
        <f t="shared" si="14"/>
        <v>100</v>
      </c>
      <c r="R103" s="50"/>
      <c r="S103" s="50"/>
      <c r="T103" s="50"/>
      <c r="U103" s="50"/>
    </row>
    <row r="104" spans="1:21" s="58" customFormat="1" ht="38.25" customHeight="1" x14ac:dyDescent="0.25">
      <c r="A104" s="54" t="s">
        <v>382</v>
      </c>
      <c r="B104" s="55">
        <f t="shared" si="15"/>
        <v>207.3</v>
      </c>
      <c r="C104" s="55">
        <f t="shared" si="17"/>
        <v>1021.578</v>
      </c>
      <c r="D104" s="55">
        <f t="shared" si="18"/>
        <v>1021.578</v>
      </c>
      <c r="E104" s="55">
        <f t="shared" si="19"/>
        <v>100</v>
      </c>
      <c r="F104" s="55"/>
      <c r="G104" s="50"/>
      <c r="H104" s="50"/>
      <c r="I104" s="56"/>
      <c r="J104" s="57">
        <f>Субсидии!B97</f>
        <v>0</v>
      </c>
      <c r="K104" s="57">
        <f>Субсидии!C97</f>
        <v>814.27800000000002</v>
      </c>
      <c r="L104" s="57">
        <f>Субсидии!D97</f>
        <v>814.27800000000002</v>
      </c>
      <c r="M104" s="50"/>
      <c r="N104" s="50">
        <f>'Субвенции '!B104</f>
        <v>207.3</v>
      </c>
      <c r="O104" s="50">
        <f>'Субвенции '!C104</f>
        <v>207.3</v>
      </c>
      <c r="P104" s="50">
        <f>'Субвенции '!D104</f>
        <v>207.3</v>
      </c>
      <c r="Q104" s="50">
        <f t="shared" si="14"/>
        <v>100</v>
      </c>
      <c r="R104" s="50"/>
      <c r="S104" s="50"/>
      <c r="T104" s="50"/>
      <c r="U104" s="50"/>
    </row>
    <row r="105" spans="1:21" s="58" customFormat="1" ht="38.25" customHeight="1" x14ac:dyDescent="0.25">
      <c r="A105" s="54" t="s">
        <v>383</v>
      </c>
      <c r="B105" s="55">
        <f t="shared" si="15"/>
        <v>207.3</v>
      </c>
      <c r="C105" s="55">
        <f t="shared" ref="C105:C129" si="20">G105+K105+O105+S105</f>
        <v>1234.0999999999999</v>
      </c>
      <c r="D105" s="55">
        <f t="shared" ref="D105:D129" si="21">H105+L105+P105+T105</f>
        <v>1234.0730699999999</v>
      </c>
      <c r="E105" s="55">
        <f t="shared" si="19"/>
        <v>99.99781784296249</v>
      </c>
      <c r="F105" s="55"/>
      <c r="G105" s="50"/>
      <c r="H105" s="50"/>
      <c r="I105" s="56"/>
      <c r="J105" s="57">
        <f>Субсидии!B98</f>
        <v>0</v>
      </c>
      <c r="K105" s="57">
        <f>Субсидии!C98</f>
        <v>1026.8</v>
      </c>
      <c r="L105" s="57">
        <f>Субсидии!D98</f>
        <v>1026.77307</v>
      </c>
      <c r="M105" s="50">
        <f t="shared" si="16"/>
        <v>99.997377288663813</v>
      </c>
      <c r="N105" s="50">
        <f>'Субвенции '!B105</f>
        <v>207.3</v>
      </c>
      <c r="O105" s="50">
        <f>'Субвенции '!C105</f>
        <v>207.3</v>
      </c>
      <c r="P105" s="50">
        <f>'Субвенции '!D105</f>
        <v>207.3</v>
      </c>
      <c r="Q105" s="50">
        <f t="shared" si="14"/>
        <v>100</v>
      </c>
      <c r="R105" s="50"/>
      <c r="S105" s="50"/>
      <c r="T105" s="50"/>
      <c r="U105" s="50"/>
    </row>
    <row r="106" spans="1:21" s="58" customFormat="1" ht="51" x14ac:dyDescent="0.25">
      <c r="A106" s="54" t="s">
        <v>384</v>
      </c>
      <c r="B106" s="55">
        <f t="shared" si="15"/>
        <v>245.6</v>
      </c>
      <c r="C106" s="55">
        <f t="shared" si="20"/>
        <v>454.82000000000005</v>
      </c>
      <c r="D106" s="55">
        <f t="shared" si="21"/>
        <v>454.82000000000005</v>
      </c>
      <c r="E106" s="55">
        <f t="shared" si="19"/>
        <v>100</v>
      </c>
      <c r="F106" s="55"/>
      <c r="G106" s="50"/>
      <c r="H106" s="50"/>
      <c r="I106" s="56"/>
      <c r="J106" s="57">
        <f>Субсидии!B99</f>
        <v>162.69999999999999</v>
      </c>
      <c r="K106" s="57">
        <f>Субсидии!C99</f>
        <v>371.92</v>
      </c>
      <c r="L106" s="57">
        <f>Субсидии!D99</f>
        <v>371.92</v>
      </c>
      <c r="M106" s="50"/>
      <c r="N106" s="50">
        <f>'Субвенции '!B106</f>
        <v>82.9</v>
      </c>
      <c r="O106" s="50">
        <f>'Субвенции '!C106</f>
        <v>82.9</v>
      </c>
      <c r="P106" s="50">
        <f>'Субвенции '!D106</f>
        <v>82.9</v>
      </c>
      <c r="Q106" s="50">
        <f t="shared" si="14"/>
        <v>100</v>
      </c>
      <c r="R106" s="50"/>
      <c r="S106" s="50"/>
      <c r="T106" s="50"/>
      <c r="U106" s="50"/>
    </row>
    <row r="107" spans="1:21" s="58" customFormat="1" ht="51" x14ac:dyDescent="0.25">
      <c r="A107" s="54" t="s">
        <v>385</v>
      </c>
      <c r="B107" s="55">
        <f t="shared" si="15"/>
        <v>229.5</v>
      </c>
      <c r="C107" s="55">
        <f t="shared" si="20"/>
        <v>1445.5422700000001</v>
      </c>
      <c r="D107" s="55">
        <f t="shared" si="21"/>
        <v>1445.5422700000001</v>
      </c>
      <c r="E107" s="55">
        <f t="shared" si="19"/>
        <v>100</v>
      </c>
      <c r="F107" s="55"/>
      <c r="G107" s="50"/>
      <c r="H107" s="50"/>
      <c r="I107" s="56"/>
      <c r="J107" s="57">
        <f>Субсидии!B100</f>
        <v>146.6</v>
      </c>
      <c r="K107" s="57">
        <f>Субсидии!C100</f>
        <v>1362.6422700000001</v>
      </c>
      <c r="L107" s="57">
        <f>Субсидии!D100</f>
        <v>1362.6422700000001</v>
      </c>
      <c r="M107" s="50">
        <f t="shared" si="16"/>
        <v>100</v>
      </c>
      <c r="N107" s="50">
        <f>'Субвенции '!B107</f>
        <v>82.9</v>
      </c>
      <c r="O107" s="50">
        <f>'Субвенции '!C107</f>
        <v>82.9</v>
      </c>
      <c r="P107" s="50">
        <f>'Субвенции '!D107</f>
        <v>82.9</v>
      </c>
      <c r="Q107" s="50">
        <f t="shared" si="14"/>
        <v>100</v>
      </c>
      <c r="R107" s="50"/>
      <c r="S107" s="50"/>
      <c r="T107" s="50"/>
      <c r="U107" s="50"/>
    </row>
    <row r="108" spans="1:21" s="58" customFormat="1" ht="51" x14ac:dyDescent="0.25">
      <c r="A108" s="54" t="s">
        <v>386</v>
      </c>
      <c r="B108" s="55">
        <f t="shared" si="15"/>
        <v>2859.5</v>
      </c>
      <c r="C108" s="55">
        <f t="shared" si="20"/>
        <v>207.3</v>
      </c>
      <c r="D108" s="55">
        <f t="shared" si="21"/>
        <v>207.3</v>
      </c>
      <c r="E108" s="55">
        <f t="shared" si="19"/>
        <v>100</v>
      </c>
      <c r="F108" s="55"/>
      <c r="G108" s="50"/>
      <c r="H108" s="50"/>
      <c r="I108" s="56"/>
      <c r="J108" s="57">
        <f>Субсидии!B101</f>
        <v>152.19999999999999</v>
      </c>
      <c r="K108" s="57">
        <f>Субсидии!C101</f>
        <v>0</v>
      </c>
      <c r="L108" s="57">
        <f>Субсидии!D101</f>
        <v>0</v>
      </c>
      <c r="M108" s="50"/>
      <c r="N108" s="50">
        <f>'Субвенции '!B108</f>
        <v>207.3</v>
      </c>
      <c r="O108" s="50">
        <f>'Субвенции '!C108</f>
        <v>207.3</v>
      </c>
      <c r="P108" s="50">
        <f>'Субвенции '!D108</f>
        <v>207.3</v>
      </c>
      <c r="Q108" s="50">
        <f t="shared" si="14"/>
        <v>100</v>
      </c>
      <c r="R108" s="50">
        <f>Иные!B67</f>
        <v>2500</v>
      </c>
      <c r="S108" s="50"/>
      <c r="T108" s="50"/>
      <c r="U108" s="50"/>
    </row>
    <row r="109" spans="1:21" s="58" customFormat="1" ht="53.25" customHeight="1" x14ac:dyDescent="0.25">
      <c r="A109" s="54" t="s">
        <v>387</v>
      </c>
      <c r="B109" s="55">
        <f t="shared" si="15"/>
        <v>7917.5</v>
      </c>
      <c r="C109" s="55">
        <f t="shared" si="20"/>
        <v>164859.5</v>
      </c>
      <c r="D109" s="55">
        <f t="shared" si="21"/>
        <v>64629.586000000003</v>
      </c>
      <c r="E109" s="55">
        <f t="shared" si="19"/>
        <v>39.202827862513232</v>
      </c>
      <c r="F109" s="55"/>
      <c r="G109" s="50"/>
      <c r="H109" s="50"/>
      <c r="I109" s="56"/>
      <c r="J109" s="57">
        <f>Субсидии!B102</f>
        <v>7917.5</v>
      </c>
      <c r="K109" s="57">
        <f>Субсидии!C102</f>
        <v>67659.5</v>
      </c>
      <c r="L109" s="57">
        <f>Субсидии!D102</f>
        <v>64629.586000000003</v>
      </c>
      <c r="M109" s="50">
        <f t="shared" si="16"/>
        <v>95.521820291311641</v>
      </c>
      <c r="N109" s="50"/>
      <c r="O109" s="50"/>
      <c r="P109" s="50"/>
      <c r="Q109" s="50"/>
      <c r="R109" s="50"/>
      <c r="S109" s="50">
        <f>Иные!C68</f>
        <v>97200</v>
      </c>
      <c r="T109" s="50"/>
      <c r="U109" s="50"/>
    </row>
    <row r="110" spans="1:21" s="58" customFormat="1" ht="51" x14ac:dyDescent="0.25">
      <c r="A110" s="54" t="s">
        <v>388</v>
      </c>
      <c r="B110" s="55">
        <f t="shared" si="15"/>
        <v>161.4</v>
      </c>
      <c r="C110" s="55">
        <f t="shared" si="20"/>
        <v>797.03199999999993</v>
      </c>
      <c r="D110" s="55">
        <f t="shared" si="21"/>
        <v>796.96536000000003</v>
      </c>
      <c r="E110" s="55">
        <f t="shared" si="19"/>
        <v>99.991638980618106</v>
      </c>
      <c r="F110" s="55"/>
      <c r="G110" s="50"/>
      <c r="H110" s="50"/>
      <c r="I110" s="56"/>
      <c r="J110" s="57">
        <f>Субсидии!B103</f>
        <v>78.5</v>
      </c>
      <c r="K110" s="57">
        <f>Субсидии!C103</f>
        <v>714.13199999999995</v>
      </c>
      <c r="L110" s="57">
        <f>Субсидии!D103</f>
        <v>714.06619999999998</v>
      </c>
      <c r="M110" s="50">
        <f t="shared" si="16"/>
        <v>99.990786017150896</v>
      </c>
      <c r="N110" s="50">
        <f>'Субвенции '!B109</f>
        <v>82.9</v>
      </c>
      <c r="O110" s="50">
        <f>'Субвенции '!C109</f>
        <v>82.9</v>
      </c>
      <c r="P110" s="50">
        <f>'Субвенции '!D109</f>
        <v>82.899160000000009</v>
      </c>
      <c r="Q110" s="50">
        <f t="shared" si="14"/>
        <v>99.99898673100121</v>
      </c>
      <c r="R110" s="50"/>
      <c r="S110" s="50"/>
      <c r="T110" s="50"/>
      <c r="U110" s="50"/>
    </row>
    <row r="111" spans="1:21" s="58" customFormat="1" ht="51" x14ac:dyDescent="0.25">
      <c r="A111" s="54" t="s">
        <v>389</v>
      </c>
      <c r="B111" s="55">
        <f t="shared" si="15"/>
        <v>300.39999999999998</v>
      </c>
      <c r="C111" s="55">
        <f t="shared" si="20"/>
        <v>300.39999999999998</v>
      </c>
      <c r="D111" s="55">
        <f t="shared" si="21"/>
        <v>220.52224999999999</v>
      </c>
      <c r="E111" s="55">
        <f t="shared" si="19"/>
        <v>73.409537283621844</v>
      </c>
      <c r="F111" s="55"/>
      <c r="G111" s="50"/>
      <c r="H111" s="50"/>
      <c r="I111" s="56"/>
      <c r="J111" s="57">
        <f>Субсидии!B104</f>
        <v>217.5</v>
      </c>
      <c r="K111" s="57">
        <f>Субсидии!C104</f>
        <v>217.5</v>
      </c>
      <c r="L111" s="57">
        <f>Субсидии!D104</f>
        <v>137.66589999999999</v>
      </c>
      <c r="M111" s="50">
        <f t="shared" si="16"/>
        <v>63.294666666666664</v>
      </c>
      <c r="N111" s="50">
        <f>'Субвенции '!B110</f>
        <v>82.9</v>
      </c>
      <c r="O111" s="50">
        <f>'Субвенции '!C110</f>
        <v>82.9</v>
      </c>
      <c r="P111" s="50">
        <f>'Субвенции '!D110</f>
        <v>82.856350000000006</v>
      </c>
      <c r="Q111" s="50">
        <f t="shared" si="14"/>
        <v>99.947346200241256</v>
      </c>
      <c r="R111" s="50"/>
      <c r="S111" s="50"/>
      <c r="T111" s="50"/>
      <c r="U111" s="50"/>
    </row>
    <row r="112" spans="1:21" s="58" customFormat="1" ht="51" x14ac:dyDescent="0.25">
      <c r="A112" s="54" t="s">
        <v>390</v>
      </c>
      <c r="B112" s="55">
        <f t="shared" si="15"/>
        <v>167.10000000000002</v>
      </c>
      <c r="C112" s="55">
        <f t="shared" si="20"/>
        <v>167.10000000000002</v>
      </c>
      <c r="D112" s="55">
        <f t="shared" si="21"/>
        <v>167.10000000000002</v>
      </c>
      <c r="E112" s="55">
        <f t="shared" si="19"/>
        <v>100</v>
      </c>
      <c r="F112" s="55"/>
      <c r="G112" s="50"/>
      <c r="H112" s="50"/>
      <c r="I112" s="56"/>
      <c r="J112" s="57">
        <f>Субсидии!B105</f>
        <v>84.2</v>
      </c>
      <c r="K112" s="57">
        <f>Субсидии!C105</f>
        <v>84.2</v>
      </c>
      <c r="L112" s="57">
        <f>Субсидии!D105</f>
        <v>84.2</v>
      </c>
      <c r="M112" s="50">
        <f t="shared" si="16"/>
        <v>100</v>
      </c>
      <c r="N112" s="50">
        <f>'Субвенции '!B111</f>
        <v>82.9</v>
      </c>
      <c r="O112" s="50">
        <f>'Субвенции '!C111</f>
        <v>82.9</v>
      </c>
      <c r="P112" s="50">
        <f>'Субвенции '!D111</f>
        <v>82.9</v>
      </c>
      <c r="Q112" s="50">
        <f t="shared" si="14"/>
        <v>100</v>
      </c>
      <c r="R112" s="50"/>
      <c r="S112" s="50"/>
      <c r="T112" s="50"/>
      <c r="U112" s="50"/>
    </row>
    <row r="113" spans="1:21" s="58" customFormat="1" ht="51" x14ac:dyDescent="0.25">
      <c r="A113" s="54" t="s">
        <v>391</v>
      </c>
      <c r="B113" s="55">
        <f t="shared" si="15"/>
        <v>179.3</v>
      </c>
      <c r="C113" s="55">
        <f t="shared" si="20"/>
        <v>179.3</v>
      </c>
      <c r="D113" s="55">
        <f t="shared" si="21"/>
        <v>97.770930000000007</v>
      </c>
      <c r="E113" s="55">
        <f t="shared" si="19"/>
        <v>54.529241494701623</v>
      </c>
      <c r="F113" s="55"/>
      <c r="G113" s="50"/>
      <c r="H113" s="50"/>
      <c r="I113" s="56"/>
      <c r="J113" s="57">
        <f>Субсидии!B107</f>
        <v>96.4</v>
      </c>
      <c r="K113" s="57">
        <f>Субсидии!C107</f>
        <v>96.4</v>
      </c>
      <c r="L113" s="57">
        <f>Субсидии!D107</f>
        <v>14.916049999999998</v>
      </c>
      <c r="M113" s="50">
        <f t="shared" si="16"/>
        <v>15.473080912863068</v>
      </c>
      <c r="N113" s="50">
        <f>'Субвенции '!B112</f>
        <v>82.9</v>
      </c>
      <c r="O113" s="50">
        <f>'Субвенции '!C112</f>
        <v>82.9</v>
      </c>
      <c r="P113" s="50">
        <f>'Субвенции '!D112</f>
        <v>82.854880000000009</v>
      </c>
      <c r="Q113" s="50">
        <f t="shared" si="14"/>
        <v>99.945572979493363</v>
      </c>
      <c r="R113" s="50"/>
      <c r="S113" s="50"/>
      <c r="T113" s="50"/>
      <c r="U113" s="50"/>
    </row>
    <row r="114" spans="1:21" s="58" customFormat="1" ht="51" x14ac:dyDescent="0.25">
      <c r="A114" s="54" t="s">
        <v>392</v>
      </c>
      <c r="B114" s="55">
        <f t="shared" si="15"/>
        <v>234.3</v>
      </c>
      <c r="C114" s="55">
        <f t="shared" si="20"/>
        <v>234.3</v>
      </c>
      <c r="D114" s="55">
        <f t="shared" si="21"/>
        <v>120.96134000000001</v>
      </c>
      <c r="E114" s="55">
        <f t="shared" si="19"/>
        <v>51.626692274861284</v>
      </c>
      <c r="F114" s="55"/>
      <c r="G114" s="50"/>
      <c r="H114" s="50"/>
      <c r="I114" s="56"/>
      <c r="J114" s="57">
        <f>Субсидии!B106</f>
        <v>151.4</v>
      </c>
      <c r="K114" s="57">
        <f>Субсидии!C106</f>
        <v>151.4</v>
      </c>
      <c r="L114" s="57">
        <f>Субсидии!D106</f>
        <v>38.061339999999994</v>
      </c>
      <c r="M114" s="50">
        <f t="shared" si="16"/>
        <v>25.139590488771464</v>
      </c>
      <c r="N114" s="50">
        <f>'Субвенции '!B113</f>
        <v>82.9</v>
      </c>
      <c r="O114" s="50">
        <f>'Субвенции '!C113</f>
        <v>82.9</v>
      </c>
      <c r="P114" s="50">
        <f>'Субвенции '!D113</f>
        <v>82.9</v>
      </c>
      <c r="Q114" s="50">
        <f t="shared" si="14"/>
        <v>100</v>
      </c>
      <c r="R114" s="50"/>
      <c r="S114" s="50"/>
      <c r="T114" s="50"/>
      <c r="U114" s="50"/>
    </row>
    <row r="115" spans="1:21" s="58" customFormat="1" ht="51" x14ac:dyDescent="0.25">
      <c r="A115" s="54" t="s">
        <v>393</v>
      </c>
      <c r="B115" s="55">
        <f t="shared" si="15"/>
        <v>169.9</v>
      </c>
      <c r="C115" s="55">
        <f t="shared" si="20"/>
        <v>169.9</v>
      </c>
      <c r="D115" s="55">
        <f t="shared" si="21"/>
        <v>169.83866999999998</v>
      </c>
      <c r="E115" s="55">
        <f t="shared" si="19"/>
        <v>99.963902295467904</v>
      </c>
      <c r="F115" s="55"/>
      <c r="G115" s="50"/>
      <c r="H115" s="50"/>
      <c r="I115" s="56"/>
      <c r="J115" s="57">
        <f>Субсидии!B108</f>
        <v>87</v>
      </c>
      <c r="K115" s="57">
        <f>Субсидии!C108</f>
        <v>87</v>
      </c>
      <c r="L115" s="57">
        <f>Субсидии!D108</f>
        <v>87</v>
      </c>
      <c r="M115" s="50">
        <f t="shared" si="16"/>
        <v>100</v>
      </c>
      <c r="N115" s="50">
        <f>'Субвенции '!B114</f>
        <v>82.9</v>
      </c>
      <c r="O115" s="50">
        <f>'Субвенции '!C114</f>
        <v>82.9</v>
      </c>
      <c r="P115" s="50">
        <f>'Субвенции '!D114</f>
        <v>82.838669999999993</v>
      </c>
      <c r="Q115" s="50">
        <f t="shared" si="14"/>
        <v>99.926019300361872</v>
      </c>
      <c r="R115" s="50"/>
      <c r="S115" s="50"/>
      <c r="T115" s="50"/>
      <c r="U115" s="50"/>
    </row>
    <row r="116" spans="1:21" s="58" customFormat="1" ht="51" x14ac:dyDescent="0.25">
      <c r="A116" s="54" t="s">
        <v>394</v>
      </c>
      <c r="B116" s="55">
        <f t="shared" si="15"/>
        <v>257.89999999999998</v>
      </c>
      <c r="C116" s="55">
        <f t="shared" si="20"/>
        <v>757.9</v>
      </c>
      <c r="D116" s="55">
        <f t="shared" si="21"/>
        <v>616.87320999999997</v>
      </c>
      <c r="E116" s="55">
        <f t="shared" si="19"/>
        <v>81.392427760918324</v>
      </c>
      <c r="F116" s="55"/>
      <c r="G116" s="50"/>
      <c r="H116" s="50"/>
      <c r="I116" s="56"/>
      <c r="J116" s="57">
        <f>Субсидии!B109</f>
        <v>175</v>
      </c>
      <c r="K116" s="57">
        <f>Субсидии!C109</f>
        <v>675</v>
      </c>
      <c r="L116" s="57">
        <f>Субсидии!D109</f>
        <v>533.97321999999997</v>
      </c>
      <c r="M116" s="50">
        <f t="shared" si="16"/>
        <v>79.107143703703699</v>
      </c>
      <c r="N116" s="50">
        <f>'Субвенции '!B115</f>
        <v>82.9</v>
      </c>
      <c r="O116" s="50">
        <f>'Субвенции '!C115</f>
        <v>82.9</v>
      </c>
      <c r="P116" s="50">
        <f>'Субвенции '!D115</f>
        <v>82.899990000000003</v>
      </c>
      <c r="Q116" s="50">
        <f t="shared" ref="Q116:Q179" si="22">P116/O116*100</f>
        <v>99.999987937273815</v>
      </c>
      <c r="R116" s="50"/>
      <c r="S116" s="50"/>
      <c r="T116" s="50"/>
      <c r="U116" s="50"/>
    </row>
    <row r="117" spans="1:21" s="58" customFormat="1" ht="51" x14ac:dyDescent="0.25">
      <c r="A117" s="54" t="s">
        <v>395</v>
      </c>
      <c r="B117" s="55">
        <f t="shared" ref="B117:B180" si="23">F117+J117+N117+R117</f>
        <v>169.9</v>
      </c>
      <c r="C117" s="55">
        <f t="shared" si="20"/>
        <v>169.9</v>
      </c>
      <c r="D117" s="55">
        <f t="shared" si="21"/>
        <v>169.66099</v>
      </c>
      <c r="E117" s="55">
        <f t="shared" si="19"/>
        <v>99.859323131253674</v>
      </c>
      <c r="F117" s="55"/>
      <c r="G117" s="50"/>
      <c r="H117" s="50"/>
      <c r="I117" s="56"/>
      <c r="J117" s="57">
        <f>Субсидии!B110</f>
        <v>87</v>
      </c>
      <c r="K117" s="57">
        <f>Субсидии!C110</f>
        <v>87</v>
      </c>
      <c r="L117" s="57">
        <f>Субсидии!D110</f>
        <v>87</v>
      </c>
      <c r="M117" s="50">
        <f t="shared" si="16"/>
        <v>100</v>
      </c>
      <c r="N117" s="50">
        <f>'Субвенции '!B116</f>
        <v>82.9</v>
      </c>
      <c r="O117" s="50">
        <f>'Субвенции '!C116</f>
        <v>82.9</v>
      </c>
      <c r="P117" s="50">
        <f>'Субвенции '!D116</f>
        <v>82.660989999999998</v>
      </c>
      <c r="Q117" s="50">
        <f t="shared" si="22"/>
        <v>99.711688781664648</v>
      </c>
      <c r="R117" s="50"/>
      <c r="S117" s="50"/>
      <c r="T117" s="50"/>
      <c r="U117" s="50"/>
    </row>
    <row r="118" spans="1:21" s="58" customFormat="1" ht="51" x14ac:dyDescent="0.25">
      <c r="A118" s="54" t="s">
        <v>396</v>
      </c>
      <c r="B118" s="55">
        <f t="shared" si="23"/>
        <v>175.60000000000002</v>
      </c>
      <c r="C118" s="55">
        <f t="shared" si="20"/>
        <v>175.60000000000002</v>
      </c>
      <c r="D118" s="55">
        <f t="shared" si="21"/>
        <v>173.63529</v>
      </c>
      <c r="E118" s="55">
        <f t="shared" si="19"/>
        <v>98.88114464692481</v>
      </c>
      <c r="F118" s="55"/>
      <c r="G118" s="50"/>
      <c r="H118" s="50"/>
      <c r="I118" s="56"/>
      <c r="J118" s="57">
        <f>Субсидии!B111</f>
        <v>92.7</v>
      </c>
      <c r="K118" s="57">
        <f>Субсидии!C111</f>
        <v>92.7</v>
      </c>
      <c r="L118" s="57">
        <f>Субсидии!D111</f>
        <v>90.735289999999992</v>
      </c>
      <c r="M118" s="50">
        <f t="shared" ref="M118:M179" si="24">L118/K118*100</f>
        <v>97.880571736785313</v>
      </c>
      <c r="N118" s="50">
        <f>'Субвенции '!B117</f>
        <v>82.9</v>
      </c>
      <c r="O118" s="50">
        <f>'Субвенции '!C117</f>
        <v>82.9</v>
      </c>
      <c r="P118" s="50">
        <f>'Субвенции '!D117</f>
        <v>82.9</v>
      </c>
      <c r="Q118" s="50">
        <f t="shared" si="22"/>
        <v>100</v>
      </c>
      <c r="R118" s="50"/>
      <c r="S118" s="50"/>
      <c r="T118" s="50"/>
      <c r="U118" s="50"/>
    </row>
    <row r="119" spans="1:21" s="58" customFormat="1" ht="38.25" x14ac:dyDescent="0.25">
      <c r="A119" s="54" t="s">
        <v>397</v>
      </c>
      <c r="B119" s="55">
        <f t="shared" si="23"/>
        <v>490.3</v>
      </c>
      <c r="C119" s="55">
        <f t="shared" si="20"/>
        <v>1464.55</v>
      </c>
      <c r="D119" s="55">
        <f t="shared" si="21"/>
        <v>1223.3228800000002</v>
      </c>
      <c r="E119" s="55">
        <f t="shared" si="19"/>
        <v>83.528925608548704</v>
      </c>
      <c r="F119" s="55"/>
      <c r="G119" s="50"/>
      <c r="H119" s="50"/>
      <c r="I119" s="56"/>
      <c r="J119" s="57">
        <f>Субсидии!B112</f>
        <v>283</v>
      </c>
      <c r="K119" s="57">
        <f>Субсидии!C112</f>
        <v>1257.25</v>
      </c>
      <c r="L119" s="57">
        <f>Субсидии!D112</f>
        <v>1024.0401400000001</v>
      </c>
      <c r="M119" s="50">
        <f t="shared" si="24"/>
        <v>81.450796579836947</v>
      </c>
      <c r="N119" s="50">
        <f>'Субвенции '!B118</f>
        <v>207.3</v>
      </c>
      <c r="O119" s="50">
        <f>'Субвенции '!C118</f>
        <v>207.3</v>
      </c>
      <c r="P119" s="50">
        <f>'Субвенции '!D118</f>
        <v>199.28273999999999</v>
      </c>
      <c r="Q119" s="50">
        <f t="shared" si="22"/>
        <v>96.132532561505059</v>
      </c>
      <c r="R119" s="50"/>
      <c r="S119" s="50">
        <f>Иные!C69</f>
        <v>0</v>
      </c>
      <c r="T119" s="50">
        <f>Иные!D69</f>
        <v>0</v>
      </c>
      <c r="U119" s="50">
        <f>Иные!E69</f>
        <v>0</v>
      </c>
    </row>
    <row r="120" spans="1:21" s="58" customFormat="1" ht="51" x14ac:dyDescent="0.25">
      <c r="A120" s="54" t="s">
        <v>398</v>
      </c>
      <c r="B120" s="55">
        <f t="shared" si="23"/>
        <v>262.60000000000002</v>
      </c>
      <c r="C120" s="55">
        <f t="shared" si="20"/>
        <v>262.60000000000002</v>
      </c>
      <c r="D120" s="55">
        <f t="shared" si="21"/>
        <v>259.26848000000001</v>
      </c>
      <c r="E120" s="55">
        <f t="shared" si="19"/>
        <v>98.731332825590243</v>
      </c>
      <c r="F120" s="55"/>
      <c r="G120" s="50"/>
      <c r="H120" s="50"/>
      <c r="I120" s="56"/>
      <c r="J120" s="57">
        <f>Субсидии!B113</f>
        <v>179.7</v>
      </c>
      <c r="K120" s="57">
        <f>Субсидии!C113</f>
        <v>179.7</v>
      </c>
      <c r="L120" s="57">
        <f>Субсидии!D113</f>
        <v>176.37043</v>
      </c>
      <c r="M120" s="50">
        <f t="shared" si="24"/>
        <v>98.147150806900399</v>
      </c>
      <c r="N120" s="50">
        <f>'Субвенции '!B119</f>
        <v>82.9</v>
      </c>
      <c r="O120" s="50">
        <f>'Субвенции '!C119</f>
        <v>82.9</v>
      </c>
      <c r="P120" s="50">
        <f>'Субвенции '!D119</f>
        <v>82.898049999999998</v>
      </c>
      <c r="Q120" s="50">
        <f t="shared" si="22"/>
        <v>99.997647768395652</v>
      </c>
      <c r="R120" s="50"/>
      <c r="S120" s="50"/>
      <c r="T120" s="50"/>
      <c r="U120" s="50"/>
    </row>
    <row r="121" spans="1:21" s="58" customFormat="1" ht="51" x14ac:dyDescent="0.25">
      <c r="A121" s="54" t="s">
        <v>399</v>
      </c>
      <c r="B121" s="55">
        <f t="shared" si="23"/>
        <v>337.8</v>
      </c>
      <c r="C121" s="55">
        <f t="shared" si="20"/>
        <v>337.8</v>
      </c>
      <c r="D121" s="55">
        <f t="shared" si="21"/>
        <v>337.76513</v>
      </c>
      <c r="E121" s="55">
        <f t="shared" si="19"/>
        <v>99.989677323860278</v>
      </c>
      <c r="F121" s="55"/>
      <c r="G121" s="50"/>
      <c r="H121" s="50"/>
      <c r="I121" s="56"/>
      <c r="J121" s="57">
        <f>Субсидии!B114</f>
        <v>130.5</v>
      </c>
      <c r="K121" s="57">
        <f>Субсидии!C114</f>
        <v>130.5</v>
      </c>
      <c r="L121" s="57">
        <f>Субсидии!D114</f>
        <v>130.5</v>
      </c>
      <c r="M121" s="50">
        <f t="shared" si="24"/>
        <v>100</v>
      </c>
      <c r="N121" s="50">
        <f>'Субвенции '!B120</f>
        <v>207.3</v>
      </c>
      <c r="O121" s="50">
        <f>'Субвенции '!C120</f>
        <v>207.3</v>
      </c>
      <c r="P121" s="50">
        <f>'Субвенции '!D120</f>
        <v>207.26513</v>
      </c>
      <c r="Q121" s="50">
        <f t="shared" si="22"/>
        <v>99.983178967679692</v>
      </c>
      <c r="R121" s="50"/>
      <c r="S121" s="50"/>
      <c r="T121" s="50"/>
      <c r="U121" s="50"/>
    </row>
    <row r="122" spans="1:21" s="58" customFormat="1" ht="38.25" customHeight="1" x14ac:dyDescent="0.25">
      <c r="A122" s="54" t="s">
        <v>400</v>
      </c>
      <c r="B122" s="55">
        <f t="shared" si="23"/>
        <v>288.60000000000002</v>
      </c>
      <c r="C122" s="55">
        <f t="shared" si="20"/>
        <v>288.60000000000002</v>
      </c>
      <c r="D122" s="55">
        <f t="shared" si="21"/>
        <v>288.59782999999999</v>
      </c>
      <c r="E122" s="55">
        <f t="shared" si="19"/>
        <v>99.999248094248088</v>
      </c>
      <c r="F122" s="55"/>
      <c r="G122" s="50"/>
      <c r="H122" s="50"/>
      <c r="I122" s="56"/>
      <c r="J122" s="57">
        <f>Субсидии!B115</f>
        <v>81.3</v>
      </c>
      <c r="K122" s="57">
        <f>Субсидии!C115</f>
        <v>81.3</v>
      </c>
      <c r="L122" s="57">
        <f>Субсидии!D115</f>
        <v>81.3</v>
      </c>
      <c r="M122" s="50">
        <f t="shared" si="24"/>
        <v>100</v>
      </c>
      <c r="N122" s="50">
        <f>'Субвенции '!B121</f>
        <v>207.3</v>
      </c>
      <c r="O122" s="50">
        <f>'Субвенции '!C121</f>
        <v>207.3</v>
      </c>
      <c r="P122" s="50">
        <f>'Субвенции '!D121</f>
        <v>207.29782999999998</v>
      </c>
      <c r="Q122" s="50">
        <f t="shared" si="22"/>
        <v>99.998953207911228</v>
      </c>
      <c r="R122" s="50"/>
      <c r="S122" s="50"/>
      <c r="T122" s="50"/>
      <c r="U122" s="50"/>
    </row>
    <row r="123" spans="1:21" s="58" customFormat="1" ht="51" x14ac:dyDescent="0.25">
      <c r="A123" s="54" t="s">
        <v>401</v>
      </c>
      <c r="B123" s="55">
        <f t="shared" si="23"/>
        <v>347.3</v>
      </c>
      <c r="C123" s="55">
        <f t="shared" si="20"/>
        <v>347.3</v>
      </c>
      <c r="D123" s="55">
        <f t="shared" si="21"/>
        <v>339.23453000000001</v>
      </c>
      <c r="E123" s="55">
        <f t="shared" si="19"/>
        <v>97.677664843075149</v>
      </c>
      <c r="F123" s="55"/>
      <c r="G123" s="50"/>
      <c r="H123" s="50"/>
      <c r="I123" s="56"/>
      <c r="J123" s="57">
        <f>Субсидии!B116</f>
        <v>140</v>
      </c>
      <c r="K123" s="57">
        <f>Субсидии!C116</f>
        <v>140</v>
      </c>
      <c r="L123" s="57">
        <f>Субсидии!D116</f>
        <v>131.97167999999999</v>
      </c>
      <c r="M123" s="50">
        <f t="shared" si="24"/>
        <v>94.265485714285717</v>
      </c>
      <c r="N123" s="50">
        <f>'Субвенции '!B122</f>
        <v>207.3</v>
      </c>
      <c r="O123" s="50">
        <f>'Субвенции '!C122</f>
        <v>207.3</v>
      </c>
      <c r="P123" s="50">
        <f>'Субвенции '!D122</f>
        <v>207.26285000000001</v>
      </c>
      <c r="Q123" s="50">
        <f t="shared" si="22"/>
        <v>99.982079112397486</v>
      </c>
      <c r="R123" s="50"/>
      <c r="S123" s="50"/>
      <c r="T123" s="50"/>
      <c r="U123" s="50"/>
    </row>
    <row r="124" spans="1:21" s="58" customFormat="1" ht="63.75" x14ac:dyDescent="0.25">
      <c r="A124" s="54" t="s">
        <v>402</v>
      </c>
      <c r="B124" s="55">
        <f t="shared" si="23"/>
        <v>4707.3</v>
      </c>
      <c r="C124" s="55">
        <f t="shared" si="20"/>
        <v>2294.5</v>
      </c>
      <c r="D124" s="55">
        <f t="shared" si="21"/>
        <v>2294.5</v>
      </c>
      <c r="E124" s="55">
        <f t="shared" si="19"/>
        <v>100</v>
      </c>
      <c r="F124" s="55"/>
      <c r="G124" s="50"/>
      <c r="H124" s="50"/>
      <c r="I124" s="56"/>
      <c r="J124" s="57">
        <f>Субсидии!B117</f>
        <v>0</v>
      </c>
      <c r="K124" s="57">
        <f>Субсидии!C117</f>
        <v>2087.1999999999998</v>
      </c>
      <c r="L124" s="57">
        <f>Субсидии!D117</f>
        <v>2087.1999999999998</v>
      </c>
      <c r="M124" s="50"/>
      <c r="N124" s="50">
        <f>'Субвенции '!B123</f>
        <v>207.3</v>
      </c>
      <c r="O124" s="50">
        <f>'Субвенции '!C123</f>
        <v>207.3</v>
      </c>
      <c r="P124" s="50">
        <f>'Субвенции '!D123</f>
        <v>207.3</v>
      </c>
      <c r="Q124" s="50">
        <f t="shared" si="22"/>
        <v>100</v>
      </c>
      <c r="R124" s="50">
        <f>Иные!B70</f>
        <v>4500</v>
      </c>
      <c r="S124" s="50"/>
      <c r="T124" s="50"/>
      <c r="U124" s="50"/>
    </row>
    <row r="125" spans="1:21" s="58" customFormat="1" ht="51" customHeight="1" x14ac:dyDescent="0.25">
      <c r="A125" s="54" t="s">
        <v>403</v>
      </c>
      <c r="B125" s="55">
        <f t="shared" si="23"/>
        <v>207.3</v>
      </c>
      <c r="C125" s="55">
        <f t="shared" si="20"/>
        <v>207.3</v>
      </c>
      <c r="D125" s="55">
        <f t="shared" si="21"/>
        <v>207.3</v>
      </c>
      <c r="E125" s="55">
        <f t="shared" si="19"/>
        <v>100</v>
      </c>
      <c r="F125" s="55"/>
      <c r="G125" s="50"/>
      <c r="H125" s="50"/>
      <c r="I125" s="56"/>
      <c r="J125" s="57"/>
      <c r="K125" s="57"/>
      <c r="L125" s="57"/>
      <c r="M125" s="50"/>
      <c r="N125" s="50">
        <f>'Субвенции '!B124</f>
        <v>207.3</v>
      </c>
      <c r="O125" s="50">
        <f>'Субвенции '!C124</f>
        <v>207.3</v>
      </c>
      <c r="P125" s="50">
        <f>'Субвенции '!D124</f>
        <v>207.3</v>
      </c>
      <c r="Q125" s="50">
        <f t="shared" si="22"/>
        <v>100</v>
      </c>
      <c r="R125" s="50"/>
      <c r="S125" s="50"/>
      <c r="T125" s="50"/>
      <c r="U125" s="50"/>
    </row>
    <row r="126" spans="1:21" s="58" customFormat="1" ht="51" customHeight="1" x14ac:dyDescent="0.25">
      <c r="A126" s="54" t="s">
        <v>404</v>
      </c>
      <c r="B126" s="55">
        <f t="shared" si="23"/>
        <v>503.5</v>
      </c>
      <c r="C126" s="55">
        <f t="shared" si="20"/>
        <v>707.3</v>
      </c>
      <c r="D126" s="55">
        <f t="shared" si="21"/>
        <v>707.3</v>
      </c>
      <c r="E126" s="55">
        <f t="shared" si="19"/>
        <v>100</v>
      </c>
      <c r="F126" s="55"/>
      <c r="G126" s="50"/>
      <c r="H126" s="50"/>
      <c r="I126" s="56"/>
      <c r="J126" s="57">
        <f>Субсидии!B119</f>
        <v>296.2</v>
      </c>
      <c r="K126" s="57">
        <f>Субсидии!C119</f>
        <v>500</v>
      </c>
      <c r="L126" s="57">
        <f>Субсидии!D119</f>
        <v>500</v>
      </c>
      <c r="M126" s="50"/>
      <c r="N126" s="50">
        <f>'Субвенции '!B125</f>
        <v>207.3</v>
      </c>
      <c r="O126" s="50">
        <f>'Субвенции '!C125</f>
        <v>207.3</v>
      </c>
      <c r="P126" s="50">
        <f>'Субвенции '!D125</f>
        <v>207.3</v>
      </c>
      <c r="Q126" s="50">
        <f t="shared" si="22"/>
        <v>100</v>
      </c>
      <c r="R126" s="50"/>
      <c r="S126" s="50"/>
      <c r="T126" s="50"/>
      <c r="U126" s="50"/>
    </row>
    <row r="127" spans="1:21" s="58" customFormat="1" ht="63.75" x14ac:dyDescent="0.25">
      <c r="A127" s="54" t="s">
        <v>405</v>
      </c>
      <c r="B127" s="55">
        <f t="shared" si="23"/>
        <v>155.80000000000001</v>
      </c>
      <c r="C127" s="55">
        <f t="shared" si="20"/>
        <v>155.80000000000001</v>
      </c>
      <c r="D127" s="55">
        <f t="shared" si="21"/>
        <v>155.80000000000001</v>
      </c>
      <c r="E127" s="55">
        <f t="shared" si="19"/>
        <v>100</v>
      </c>
      <c r="F127" s="55"/>
      <c r="G127" s="50"/>
      <c r="H127" s="50"/>
      <c r="I127" s="56"/>
      <c r="J127" s="57">
        <f>Субсидии!B120</f>
        <v>72.900000000000006</v>
      </c>
      <c r="K127" s="57">
        <f>Субсидии!C120</f>
        <v>72.900000000000006</v>
      </c>
      <c r="L127" s="57">
        <f>Субсидии!D120</f>
        <v>72.900000000000006</v>
      </c>
      <c r="M127" s="50">
        <f t="shared" si="24"/>
        <v>100</v>
      </c>
      <c r="N127" s="50">
        <f>'Субвенции '!B126</f>
        <v>82.9</v>
      </c>
      <c r="O127" s="50">
        <f>'Субвенции '!C126</f>
        <v>82.9</v>
      </c>
      <c r="P127" s="50">
        <f>'Субвенции '!D126</f>
        <v>82.9</v>
      </c>
      <c r="Q127" s="50">
        <f t="shared" si="22"/>
        <v>100</v>
      </c>
      <c r="R127" s="50"/>
      <c r="S127" s="50"/>
      <c r="T127" s="50"/>
      <c r="U127" s="50"/>
    </row>
    <row r="128" spans="1:21" s="58" customFormat="1" ht="51" customHeight="1" x14ac:dyDescent="0.25">
      <c r="A128" s="54" t="s">
        <v>406</v>
      </c>
      <c r="B128" s="55">
        <f t="shared" si="23"/>
        <v>152.80000000000001</v>
      </c>
      <c r="C128" s="55">
        <f t="shared" si="20"/>
        <v>152.80000000000001</v>
      </c>
      <c r="D128" s="55">
        <f t="shared" si="21"/>
        <v>152.80000000000001</v>
      </c>
      <c r="E128" s="55">
        <f t="shared" si="19"/>
        <v>100</v>
      </c>
      <c r="F128" s="55"/>
      <c r="G128" s="50"/>
      <c r="H128" s="50"/>
      <c r="I128" s="56"/>
      <c r="J128" s="57">
        <f>Субсидии!B121</f>
        <v>69.900000000000006</v>
      </c>
      <c r="K128" s="57">
        <f>Субсидии!C121</f>
        <v>69.900000000000006</v>
      </c>
      <c r="L128" s="57">
        <f>Субсидии!D121</f>
        <v>69.900000000000006</v>
      </c>
      <c r="M128" s="50">
        <f t="shared" si="24"/>
        <v>100</v>
      </c>
      <c r="N128" s="50">
        <f>'Субвенции '!B127</f>
        <v>82.9</v>
      </c>
      <c r="O128" s="50">
        <f>'Субвенции '!C127</f>
        <v>82.9</v>
      </c>
      <c r="P128" s="50">
        <f>'Субвенции '!D127</f>
        <v>82.9</v>
      </c>
      <c r="Q128" s="50">
        <f t="shared" si="22"/>
        <v>100</v>
      </c>
      <c r="R128" s="50"/>
      <c r="S128" s="50"/>
      <c r="T128" s="50"/>
      <c r="U128" s="50"/>
    </row>
    <row r="129" spans="1:21" s="58" customFormat="1" ht="63.75" x14ac:dyDescent="0.25">
      <c r="A129" s="54" t="s">
        <v>407</v>
      </c>
      <c r="B129" s="55">
        <f t="shared" si="23"/>
        <v>183.60000000000002</v>
      </c>
      <c r="C129" s="55">
        <f t="shared" si="20"/>
        <v>683.6</v>
      </c>
      <c r="D129" s="55">
        <f t="shared" si="21"/>
        <v>683.6</v>
      </c>
      <c r="E129" s="55">
        <f t="shared" si="19"/>
        <v>100</v>
      </c>
      <c r="F129" s="55"/>
      <c r="G129" s="50"/>
      <c r="H129" s="50"/>
      <c r="I129" s="56"/>
      <c r="J129" s="57">
        <f>Субсидии!B122</f>
        <v>100.7</v>
      </c>
      <c r="K129" s="57">
        <f>Субсидии!C122</f>
        <v>600.70000000000005</v>
      </c>
      <c r="L129" s="57">
        <f>Субсидии!D122</f>
        <v>600.70000000000005</v>
      </c>
      <c r="M129" s="50">
        <f t="shared" si="24"/>
        <v>100</v>
      </c>
      <c r="N129" s="50">
        <f>'Субвенции '!B128</f>
        <v>82.9</v>
      </c>
      <c r="O129" s="50">
        <f>'Субвенции '!C128</f>
        <v>82.9</v>
      </c>
      <c r="P129" s="50">
        <f>'Субвенции '!D128</f>
        <v>82.9</v>
      </c>
      <c r="Q129" s="50">
        <f t="shared" si="22"/>
        <v>100</v>
      </c>
      <c r="R129" s="50"/>
      <c r="S129" s="50"/>
      <c r="T129" s="50"/>
      <c r="U129" s="50"/>
    </row>
    <row r="130" spans="1:21" s="58" customFormat="1" ht="63.75" x14ac:dyDescent="0.25">
      <c r="A130" s="54" t="s">
        <v>408</v>
      </c>
      <c r="B130" s="55">
        <f t="shared" si="23"/>
        <v>0</v>
      </c>
      <c r="C130" s="55"/>
      <c r="D130" s="55"/>
      <c r="E130" s="55"/>
      <c r="F130" s="55"/>
      <c r="G130" s="50"/>
      <c r="H130" s="50"/>
      <c r="I130" s="56"/>
      <c r="J130" s="57">
        <f>Субсидии!B123</f>
        <v>0</v>
      </c>
      <c r="K130" s="57">
        <f>Субсидии!C123</f>
        <v>4206.5</v>
      </c>
      <c r="L130" s="57">
        <f>Субсидии!D123</f>
        <v>4206.5</v>
      </c>
      <c r="M130" s="50">
        <f t="shared" si="24"/>
        <v>100</v>
      </c>
      <c r="N130" s="50">
        <f>'Субвенции '!B129</f>
        <v>0</v>
      </c>
      <c r="O130" s="50">
        <f>'Субвенции '!C129</f>
        <v>176.2</v>
      </c>
      <c r="P130" s="50">
        <f>'Субвенции '!D129</f>
        <v>176.2</v>
      </c>
      <c r="Q130" s="50">
        <f t="shared" si="22"/>
        <v>100</v>
      </c>
      <c r="R130" s="50"/>
      <c r="S130" s="50">
        <f>Иные!C71</f>
        <v>0</v>
      </c>
      <c r="T130" s="50"/>
      <c r="U130" s="50"/>
    </row>
    <row r="131" spans="1:21" s="58" customFormat="1" ht="63.75" x14ac:dyDescent="0.25">
      <c r="A131" s="54" t="s">
        <v>409</v>
      </c>
      <c r="B131" s="55">
        <f t="shared" si="23"/>
        <v>169.9</v>
      </c>
      <c r="C131" s="55">
        <f t="shared" ref="C131:C162" si="25">G131+K131+O131+S131</f>
        <v>169.9</v>
      </c>
      <c r="D131" s="55">
        <f t="shared" ref="D131:D162" si="26">H131+L131+P131+T131</f>
        <v>169.9</v>
      </c>
      <c r="E131" s="55">
        <f t="shared" ref="E131:E194" si="27">D131/C131*100</f>
        <v>100</v>
      </c>
      <c r="F131" s="55"/>
      <c r="G131" s="50"/>
      <c r="H131" s="50"/>
      <c r="I131" s="56"/>
      <c r="J131" s="57">
        <f>Субсидии!B124</f>
        <v>87</v>
      </c>
      <c r="K131" s="57">
        <f>Субсидии!C124</f>
        <v>87</v>
      </c>
      <c r="L131" s="57">
        <f>Субсидии!D124</f>
        <v>87</v>
      </c>
      <c r="M131" s="50">
        <f t="shared" si="24"/>
        <v>100</v>
      </c>
      <c r="N131" s="50">
        <f>'Субвенции '!B130</f>
        <v>82.9</v>
      </c>
      <c r="O131" s="50">
        <f>'Субвенции '!C130</f>
        <v>82.9</v>
      </c>
      <c r="P131" s="50">
        <f>'Субвенции '!D130</f>
        <v>82.9</v>
      </c>
      <c r="Q131" s="50">
        <f t="shared" si="22"/>
        <v>100</v>
      </c>
      <c r="R131" s="50"/>
      <c r="S131" s="50"/>
      <c r="T131" s="50"/>
      <c r="U131" s="50"/>
    </row>
    <row r="132" spans="1:21" s="58" customFormat="1" ht="63.75" x14ac:dyDescent="0.25">
      <c r="A132" s="54" t="s">
        <v>410</v>
      </c>
      <c r="B132" s="55">
        <f t="shared" si="23"/>
        <v>335.9</v>
      </c>
      <c r="C132" s="55">
        <f t="shared" si="25"/>
        <v>335.9</v>
      </c>
      <c r="D132" s="55">
        <f t="shared" si="26"/>
        <v>335.9</v>
      </c>
      <c r="E132" s="55">
        <f t="shared" si="27"/>
        <v>100</v>
      </c>
      <c r="F132" s="55"/>
      <c r="G132" s="50"/>
      <c r="H132" s="50"/>
      <c r="I132" s="56"/>
      <c r="J132" s="57">
        <f>Субсидии!B125</f>
        <v>128.6</v>
      </c>
      <c r="K132" s="57">
        <f>Субсидии!C125</f>
        <v>128.6</v>
      </c>
      <c r="L132" s="57">
        <f>Субсидии!D125</f>
        <v>128.6</v>
      </c>
      <c r="M132" s="50">
        <f t="shared" si="24"/>
        <v>100</v>
      </c>
      <c r="N132" s="50">
        <f>'Субвенции '!B131</f>
        <v>207.3</v>
      </c>
      <c r="O132" s="50">
        <f>'Субвенции '!C131</f>
        <v>207.3</v>
      </c>
      <c r="P132" s="50">
        <f>'Субвенции '!D131</f>
        <v>207.3</v>
      </c>
      <c r="Q132" s="50">
        <f t="shared" si="22"/>
        <v>100</v>
      </c>
      <c r="R132" s="50"/>
      <c r="S132" s="50"/>
      <c r="T132" s="50"/>
      <c r="U132" s="50"/>
    </row>
    <row r="133" spans="1:21" s="58" customFormat="1" ht="63.75" x14ac:dyDescent="0.25">
      <c r="A133" s="54" t="s">
        <v>411</v>
      </c>
      <c r="B133" s="55">
        <f t="shared" si="23"/>
        <v>196.4</v>
      </c>
      <c r="C133" s="55">
        <f t="shared" si="25"/>
        <v>196.4</v>
      </c>
      <c r="D133" s="55">
        <f t="shared" si="26"/>
        <v>145.93575000000001</v>
      </c>
      <c r="E133" s="55">
        <f t="shared" si="27"/>
        <v>74.305371690427705</v>
      </c>
      <c r="F133" s="55"/>
      <c r="G133" s="50"/>
      <c r="H133" s="50"/>
      <c r="I133" s="56"/>
      <c r="J133" s="57">
        <f>Субсидии!B126</f>
        <v>113.5</v>
      </c>
      <c r="K133" s="57">
        <f>Субсидии!C126</f>
        <v>113.5</v>
      </c>
      <c r="L133" s="57">
        <f>Субсидии!D126</f>
        <v>63.03575</v>
      </c>
      <c r="M133" s="50">
        <f t="shared" si="24"/>
        <v>55.538105726872246</v>
      </c>
      <c r="N133" s="50">
        <f>'Субвенции '!B132</f>
        <v>82.9</v>
      </c>
      <c r="O133" s="50">
        <f>'Субвенции '!C132</f>
        <v>82.9</v>
      </c>
      <c r="P133" s="50">
        <f>'Субвенции '!D132</f>
        <v>82.9</v>
      </c>
      <c r="Q133" s="50">
        <f t="shared" si="22"/>
        <v>100</v>
      </c>
      <c r="R133" s="50"/>
      <c r="S133" s="50"/>
      <c r="T133" s="50"/>
      <c r="U133" s="50"/>
    </row>
    <row r="134" spans="1:21" s="58" customFormat="1" ht="63.75" x14ac:dyDescent="0.25">
      <c r="A134" s="54" t="s">
        <v>412</v>
      </c>
      <c r="B134" s="55">
        <f t="shared" si="23"/>
        <v>297.10000000000002</v>
      </c>
      <c r="C134" s="55">
        <f t="shared" si="25"/>
        <v>819.46399999999994</v>
      </c>
      <c r="D134" s="55">
        <f t="shared" si="26"/>
        <v>819.46399999999994</v>
      </c>
      <c r="E134" s="55">
        <f t="shared" si="27"/>
        <v>100</v>
      </c>
      <c r="F134" s="55"/>
      <c r="G134" s="50"/>
      <c r="H134" s="50"/>
      <c r="I134" s="56"/>
      <c r="J134" s="57">
        <f>Субсидии!B127</f>
        <v>89.8</v>
      </c>
      <c r="K134" s="57">
        <f>Субсидии!C127</f>
        <v>612.16399999999999</v>
      </c>
      <c r="L134" s="57">
        <f>Субсидии!D127</f>
        <v>612.16399999999999</v>
      </c>
      <c r="M134" s="50">
        <f t="shared" si="24"/>
        <v>100</v>
      </c>
      <c r="N134" s="50">
        <f>'Субвенции '!B133</f>
        <v>207.3</v>
      </c>
      <c r="O134" s="50">
        <f>'Субвенции '!C133</f>
        <v>207.3</v>
      </c>
      <c r="P134" s="50">
        <f>'Субвенции '!D133</f>
        <v>207.3</v>
      </c>
      <c r="Q134" s="50">
        <f t="shared" si="22"/>
        <v>100</v>
      </c>
      <c r="R134" s="50"/>
      <c r="S134" s="50"/>
      <c r="T134" s="50"/>
      <c r="U134" s="50"/>
    </row>
    <row r="135" spans="1:21" s="58" customFormat="1" ht="63.75" x14ac:dyDescent="0.25">
      <c r="A135" s="54" t="s">
        <v>413</v>
      </c>
      <c r="B135" s="55">
        <f t="shared" si="23"/>
        <v>110.80000000000001</v>
      </c>
      <c r="C135" s="55">
        <f t="shared" si="25"/>
        <v>110.80000000000001</v>
      </c>
      <c r="D135" s="55">
        <f t="shared" si="26"/>
        <v>110.80000000000001</v>
      </c>
      <c r="E135" s="55">
        <f t="shared" si="27"/>
        <v>100</v>
      </c>
      <c r="F135" s="55"/>
      <c r="G135" s="50"/>
      <c r="H135" s="50"/>
      <c r="I135" s="56"/>
      <c r="J135" s="57">
        <f>Субсидии!B129</f>
        <v>27.9</v>
      </c>
      <c r="K135" s="57">
        <f>Субсидии!C129</f>
        <v>27.9</v>
      </c>
      <c r="L135" s="57">
        <f>Субсидии!D129</f>
        <v>27.9</v>
      </c>
      <c r="M135" s="50">
        <f t="shared" si="24"/>
        <v>100</v>
      </c>
      <c r="N135" s="50">
        <f>'Субвенции '!B134</f>
        <v>82.9</v>
      </c>
      <c r="O135" s="50">
        <f>'Субвенции '!C134</f>
        <v>82.9</v>
      </c>
      <c r="P135" s="50">
        <f>'Субвенции '!D134</f>
        <v>82.9</v>
      </c>
      <c r="Q135" s="50">
        <f t="shared" si="22"/>
        <v>100</v>
      </c>
      <c r="R135" s="50"/>
      <c r="S135" s="50"/>
      <c r="T135" s="50"/>
      <c r="U135" s="50"/>
    </row>
    <row r="136" spans="1:21" s="58" customFormat="1" ht="51" x14ac:dyDescent="0.25">
      <c r="A136" s="54" t="s">
        <v>414</v>
      </c>
      <c r="B136" s="55">
        <f t="shared" si="23"/>
        <v>158.60000000000002</v>
      </c>
      <c r="C136" s="55">
        <f t="shared" si="25"/>
        <v>158.60000000000002</v>
      </c>
      <c r="D136" s="55">
        <f t="shared" si="26"/>
        <v>158.60000000000002</v>
      </c>
      <c r="E136" s="55">
        <f t="shared" si="27"/>
        <v>100</v>
      </c>
      <c r="F136" s="55"/>
      <c r="G136" s="50"/>
      <c r="H136" s="50"/>
      <c r="I136" s="56"/>
      <c r="J136" s="57">
        <f>Субсидии!B128</f>
        <v>75.7</v>
      </c>
      <c r="K136" s="57">
        <f>Субсидии!C128</f>
        <v>75.7</v>
      </c>
      <c r="L136" s="57">
        <f>Субсидии!D128</f>
        <v>75.7</v>
      </c>
      <c r="M136" s="50">
        <f t="shared" si="24"/>
        <v>100</v>
      </c>
      <c r="N136" s="50">
        <f>'Субвенции '!B135</f>
        <v>82.9</v>
      </c>
      <c r="O136" s="50">
        <f>'Субвенции '!C135</f>
        <v>82.9</v>
      </c>
      <c r="P136" s="50">
        <f>'Субвенции '!D135</f>
        <v>82.9</v>
      </c>
      <c r="Q136" s="50">
        <f t="shared" si="22"/>
        <v>100</v>
      </c>
      <c r="R136" s="50"/>
      <c r="S136" s="50"/>
      <c r="T136" s="50"/>
      <c r="U136" s="50"/>
    </row>
    <row r="137" spans="1:21" s="58" customFormat="1" ht="51" customHeight="1" x14ac:dyDescent="0.25">
      <c r="A137" s="54" t="s">
        <v>415</v>
      </c>
      <c r="B137" s="55">
        <f t="shared" si="23"/>
        <v>3005.8</v>
      </c>
      <c r="C137" s="55">
        <f t="shared" si="25"/>
        <v>600.76199999999994</v>
      </c>
      <c r="D137" s="55">
        <f t="shared" si="26"/>
        <v>477.86199999999997</v>
      </c>
      <c r="E137" s="55">
        <f t="shared" si="27"/>
        <v>79.542647504336159</v>
      </c>
      <c r="F137" s="55"/>
      <c r="G137" s="50"/>
      <c r="H137" s="50"/>
      <c r="I137" s="56"/>
      <c r="J137" s="57">
        <f>Субсидии!B130</f>
        <v>122.9</v>
      </c>
      <c r="K137" s="57">
        <f>Субсидии!C130</f>
        <v>517.86199999999997</v>
      </c>
      <c r="L137" s="57">
        <f>Субсидии!D130</f>
        <v>394.96199999999999</v>
      </c>
      <c r="M137" s="50">
        <f t="shared" si="24"/>
        <v>76.267808798482989</v>
      </c>
      <c r="N137" s="50">
        <f>'Субвенции '!B136</f>
        <v>82.9</v>
      </c>
      <c r="O137" s="50">
        <f>'Субвенции '!C136</f>
        <v>82.9</v>
      </c>
      <c r="P137" s="50">
        <f>'Субвенции '!D136</f>
        <v>82.9</v>
      </c>
      <c r="Q137" s="50">
        <f>P137/O137*100</f>
        <v>100</v>
      </c>
      <c r="R137" s="50">
        <f>Иные!B72</f>
        <v>2800</v>
      </c>
      <c r="S137" s="50"/>
      <c r="T137" s="50"/>
      <c r="U137" s="50"/>
    </row>
    <row r="138" spans="1:21" s="58" customFormat="1" ht="51" customHeight="1" x14ac:dyDescent="0.25">
      <c r="A138" s="54" t="s">
        <v>416</v>
      </c>
      <c r="B138" s="55">
        <f t="shared" si="23"/>
        <v>260.70000000000005</v>
      </c>
      <c r="C138" s="55">
        <f t="shared" si="25"/>
        <v>1373.2944000000002</v>
      </c>
      <c r="D138" s="55">
        <f t="shared" si="26"/>
        <v>1195.4944</v>
      </c>
      <c r="E138" s="55">
        <f t="shared" si="27"/>
        <v>87.053031017966703</v>
      </c>
      <c r="F138" s="55"/>
      <c r="G138" s="50"/>
      <c r="H138" s="50"/>
      <c r="I138" s="56"/>
      <c r="J138" s="57">
        <f>Субсидии!B131</f>
        <v>177.8</v>
      </c>
      <c r="K138" s="57">
        <f>Субсидии!C131</f>
        <v>1290.3944000000001</v>
      </c>
      <c r="L138" s="57">
        <f>Субсидии!D131</f>
        <v>1112.5944</v>
      </c>
      <c r="M138" s="50">
        <f t="shared" si="24"/>
        <v>86.221266924282986</v>
      </c>
      <c r="N138" s="50">
        <f>'Субвенции '!B137</f>
        <v>82.9</v>
      </c>
      <c r="O138" s="50">
        <f>'Субвенции '!C137</f>
        <v>82.9</v>
      </c>
      <c r="P138" s="50">
        <f>'Субвенции '!D137</f>
        <v>82.9</v>
      </c>
      <c r="Q138" s="50">
        <f>P138/O138*100</f>
        <v>100</v>
      </c>
      <c r="R138" s="50"/>
      <c r="S138" s="50"/>
      <c r="T138" s="50"/>
      <c r="U138" s="50"/>
    </row>
    <row r="139" spans="1:21" s="58" customFormat="1" ht="51" customHeight="1" x14ac:dyDescent="0.25">
      <c r="A139" s="54" t="s">
        <v>417</v>
      </c>
      <c r="B139" s="55">
        <f t="shared" si="23"/>
        <v>128.69999999999999</v>
      </c>
      <c r="C139" s="55">
        <f t="shared" si="25"/>
        <v>128.69999999999999</v>
      </c>
      <c r="D139" s="55">
        <f t="shared" si="26"/>
        <v>82.9</v>
      </c>
      <c r="E139" s="55">
        <f t="shared" si="27"/>
        <v>64.413364413364434</v>
      </c>
      <c r="F139" s="55"/>
      <c r="G139" s="50"/>
      <c r="H139" s="50"/>
      <c r="I139" s="56"/>
      <c r="J139" s="57">
        <f>Субсидии!B132</f>
        <v>45.8</v>
      </c>
      <c r="K139" s="57">
        <f>Субсидии!C132</f>
        <v>45.8</v>
      </c>
      <c r="L139" s="57">
        <f>Субсидии!D132</f>
        <v>0</v>
      </c>
      <c r="M139" s="50">
        <f t="shared" si="24"/>
        <v>0</v>
      </c>
      <c r="N139" s="50">
        <f>'Субвенции '!B138</f>
        <v>82.9</v>
      </c>
      <c r="O139" s="50">
        <f>'Субвенции '!C138</f>
        <v>82.9</v>
      </c>
      <c r="P139" s="50">
        <f>'Субвенции '!D138</f>
        <v>82.9</v>
      </c>
      <c r="Q139" s="50">
        <f t="shared" si="22"/>
        <v>100</v>
      </c>
      <c r="R139" s="50"/>
      <c r="S139" s="50">
        <f>Иные!C73</f>
        <v>0</v>
      </c>
      <c r="T139" s="50">
        <f>Иные!D73</f>
        <v>0</v>
      </c>
      <c r="U139" s="50">
        <f>Иные!E73</f>
        <v>0</v>
      </c>
    </row>
    <row r="140" spans="1:21" s="58" customFormat="1" ht="51" customHeight="1" x14ac:dyDescent="0.25">
      <c r="A140" s="54" t="s">
        <v>418</v>
      </c>
      <c r="B140" s="55">
        <f t="shared" si="23"/>
        <v>177</v>
      </c>
      <c r="C140" s="55">
        <f t="shared" si="25"/>
        <v>177</v>
      </c>
      <c r="D140" s="55">
        <f t="shared" si="26"/>
        <v>82.9</v>
      </c>
      <c r="E140" s="55">
        <f t="shared" si="27"/>
        <v>46.836158192090402</v>
      </c>
      <c r="F140" s="55"/>
      <c r="G140" s="50"/>
      <c r="H140" s="50"/>
      <c r="I140" s="56"/>
      <c r="J140" s="57">
        <f>Субсидии!B133</f>
        <v>94.1</v>
      </c>
      <c r="K140" s="57">
        <f>Субсидии!C133</f>
        <v>94.1</v>
      </c>
      <c r="L140" s="57">
        <f>Субсидии!D133</f>
        <v>0</v>
      </c>
      <c r="M140" s="50">
        <f t="shared" si="24"/>
        <v>0</v>
      </c>
      <c r="N140" s="50">
        <f>'Субвенции '!B139</f>
        <v>82.9</v>
      </c>
      <c r="O140" s="50">
        <f>'Субвенции '!C139</f>
        <v>82.9</v>
      </c>
      <c r="P140" s="50">
        <f>'Субвенции '!D139</f>
        <v>82.9</v>
      </c>
      <c r="Q140" s="50">
        <f t="shared" si="22"/>
        <v>100</v>
      </c>
      <c r="R140" s="50"/>
      <c r="S140" s="50"/>
      <c r="T140" s="50"/>
      <c r="U140" s="50"/>
    </row>
    <row r="141" spans="1:21" s="58" customFormat="1" ht="51" customHeight="1" x14ac:dyDescent="0.25">
      <c r="A141" s="54" t="s">
        <v>419</v>
      </c>
      <c r="B141" s="55">
        <f t="shared" si="23"/>
        <v>207.3</v>
      </c>
      <c r="C141" s="55">
        <f t="shared" si="25"/>
        <v>2391.5000000000005</v>
      </c>
      <c r="D141" s="55">
        <f t="shared" si="26"/>
        <v>2391.5450000000005</v>
      </c>
      <c r="E141" s="55">
        <f t="shared" si="27"/>
        <v>100.00188166422748</v>
      </c>
      <c r="F141" s="55"/>
      <c r="G141" s="50"/>
      <c r="H141" s="50"/>
      <c r="I141" s="56"/>
      <c r="J141" s="57">
        <f>Субсидии!B134</f>
        <v>0</v>
      </c>
      <c r="K141" s="57">
        <f>Субсидии!C134</f>
        <v>2113.9</v>
      </c>
      <c r="L141" s="57">
        <f>Субсидии!D134</f>
        <v>2113.9450000000002</v>
      </c>
      <c r="M141" s="50">
        <f t="shared" si="24"/>
        <v>100.00212876673447</v>
      </c>
      <c r="N141" s="50">
        <f>'Субвенции '!B140</f>
        <v>207.3</v>
      </c>
      <c r="O141" s="50">
        <f>'Субвенции '!C140</f>
        <v>207.3</v>
      </c>
      <c r="P141" s="50">
        <f>'Субвенции '!D140</f>
        <v>207.3</v>
      </c>
      <c r="Q141" s="50">
        <f t="shared" si="22"/>
        <v>100</v>
      </c>
      <c r="R141" s="50"/>
      <c r="S141" s="50">
        <f>Иные!C74</f>
        <v>70.3</v>
      </c>
      <c r="T141" s="50">
        <f>Иные!D74</f>
        <v>70.3</v>
      </c>
      <c r="U141" s="50">
        <f>T141/S141*100</f>
        <v>100</v>
      </c>
    </row>
    <row r="142" spans="1:21" s="58" customFormat="1" ht="38.25" customHeight="1" x14ac:dyDescent="0.25">
      <c r="A142" s="54" t="s">
        <v>420</v>
      </c>
      <c r="B142" s="55">
        <f t="shared" si="23"/>
        <v>188.7</v>
      </c>
      <c r="C142" s="55">
        <f t="shared" si="25"/>
        <v>488.39200000000005</v>
      </c>
      <c r="D142" s="55">
        <f t="shared" si="26"/>
        <v>382.59199999999998</v>
      </c>
      <c r="E142" s="55">
        <f t="shared" si="27"/>
        <v>78.337073498337389</v>
      </c>
      <c r="F142" s="55"/>
      <c r="G142" s="50"/>
      <c r="H142" s="50"/>
      <c r="I142" s="56"/>
      <c r="J142" s="57">
        <f>Субсидии!B135</f>
        <v>105.8</v>
      </c>
      <c r="K142" s="57">
        <f>Субсидии!C135</f>
        <v>405.49200000000002</v>
      </c>
      <c r="L142" s="57">
        <f>Субсидии!D135</f>
        <v>299.69200000000001</v>
      </c>
      <c r="M142" s="50">
        <f t="shared" si="24"/>
        <v>73.908239866631149</v>
      </c>
      <c r="N142" s="50">
        <f>'Субвенции '!B141</f>
        <v>82.9</v>
      </c>
      <c r="O142" s="50">
        <f>'Субвенции '!C141</f>
        <v>82.9</v>
      </c>
      <c r="P142" s="50">
        <f>'Субвенции '!D141</f>
        <v>82.9</v>
      </c>
      <c r="Q142" s="50">
        <f t="shared" si="22"/>
        <v>100</v>
      </c>
      <c r="R142" s="50"/>
      <c r="S142" s="50"/>
      <c r="T142" s="50"/>
      <c r="U142" s="50"/>
    </row>
    <row r="143" spans="1:21" s="58" customFormat="1" ht="51" customHeight="1" x14ac:dyDescent="0.25">
      <c r="A143" s="54" t="s">
        <v>421</v>
      </c>
      <c r="B143" s="55">
        <f t="shared" si="23"/>
        <v>135.9</v>
      </c>
      <c r="C143" s="55">
        <f t="shared" si="25"/>
        <v>135.9</v>
      </c>
      <c r="D143" s="55">
        <f t="shared" si="26"/>
        <v>82.9</v>
      </c>
      <c r="E143" s="55">
        <f t="shared" si="27"/>
        <v>61.000735835172925</v>
      </c>
      <c r="F143" s="55"/>
      <c r="G143" s="50"/>
      <c r="H143" s="50"/>
      <c r="I143" s="56"/>
      <c r="J143" s="57">
        <f>Субсидии!B136</f>
        <v>53</v>
      </c>
      <c r="K143" s="57">
        <f>Субсидии!C136</f>
        <v>53</v>
      </c>
      <c r="L143" s="57">
        <f>Субсидии!D136</f>
        <v>0</v>
      </c>
      <c r="M143" s="50">
        <f t="shared" si="24"/>
        <v>0</v>
      </c>
      <c r="N143" s="50">
        <f>'Субвенции '!B142</f>
        <v>82.9</v>
      </c>
      <c r="O143" s="50">
        <f>'Субвенции '!C142</f>
        <v>82.9</v>
      </c>
      <c r="P143" s="50">
        <f>'Субвенции '!D142</f>
        <v>82.9</v>
      </c>
      <c r="Q143" s="50">
        <f t="shared" si="22"/>
        <v>100</v>
      </c>
      <c r="R143" s="50"/>
      <c r="S143" s="50"/>
      <c r="T143" s="50"/>
      <c r="U143" s="50"/>
    </row>
    <row r="144" spans="1:21" s="58" customFormat="1" ht="63.75" x14ac:dyDescent="0.25">
      <c r="A144" s="54" t="s">
        <v>422</v>
      </c>
      <c r="B144" s="55">
        <f t="shared" si="23"/>
        <v>82.9</v>
      </c>
      <c r="C144" s="55">
        <f t="shared" si="25"/>
        <v>789.22500000000002</v>
      </c>
      <c r="D144" s="55">
        <f t="shared" si="26"/>
        <v>789.22500000000002</v>
      </c>
      <c r="E144" s="55">
        <f t="shared" si="27"/>
        <v>100</v>
      </c>
      <c r="F144" s="55"/>
      <c r="G144" s="50"/>
      <c r="H144" s="50"/>
      <c r="I144" s="56"/>
      <c r="J144" s="57">
        <f>Субсидии!B137</f>
        <v>0</v>
      </c>
      <c r="K144" s="57">
        <f>Субсидии!C137</f>
        <v>706.32500000000005</v>
      </c>
      <c r="L144" s="57">
        <f>Субсидии!D137</f>
        <v>706.32500000000005</v>
      </c>
      <c r="M144" s="50"/>
      <c r="N144" s="50">
        <f>'Субвенции '!B143</f>
        <v>82.9</v>
      </c>
      <c r="O144" s="50">
        <f>'Субвенции '!C143</f>
        <v>82.9</v>
      </c>
      <c r="P144" s="50">
        <f>'Субвенции '!D143</f>
        <v>82.9</v>
      </c>
      <c r="Q144" s="50">
        <f t="shared" si="22"/>
        <v>100</v>
      </c>
      <c r="R144" s="50"/>
      <c r="S144" s="50"/>
      <c r="T144" s="50"/>
      <c r="U144" s="50"/>
    </row>
    <row r="145" spans="1:21" s="58" customFormat="1" ht="63.75" x14ac:dyDescent="0.25">
      <c r="A145" s="54" t="s">
        <v>423</v>
      </c>
      <c r="B145" s="55">
        <f t="shared" si="23"/>
        <v>123.5</v>
      </c>
      <c r="C145" s="55">
        <f t="shared" si="25"/>
        <v>582.9</v>
      </c>
      <c r="D145" s="55">
        <f t="shared" si="26"/>
        <v>582.9</v>
      </c>
      <c r="E145" s="55">
        <f t="shared" si="27"/>
        <v>100</v>
      </c>
      <c r="F145" s="55"/>
      <c r="G145" s="50"/>
      <c r="H145" s="50"/>
      <c r="I145" s="56"/>
      <c r="J145" s="57">
        <f>Субсидии!B138</f>
        <v>40.6</v>
      </c>
      <c r="K145" s="57">
        <f>Субсидии!C138</f>
        <v>500</v>
      </c>
      <c r="L145" s="57">
        <f>Субсидии!D138</f>
        <v>500</v>
      </c>
      <c r="M145" s="50">
        <f t="shared" si="24"/>
        <v>100</v>
      </c>
      <c r="N145" s="50">
        <f>'Субвенции '!B144</f>
        <v>82.9</v>
      </c>
      <c r="O145" s="50">
        <f>'Субвенции '!C144</f>
        <v>82.9</v>
      </c>
      <c r="P145" s="50">
        <f>'Субвенции '!D144</f>
        <v>82.9</v>
      </c>
      <c r="Q145" s="50">
        <f t="shared" si="22"/>
        <v>100</v>
      </c>
      <c r="R145" s="50"/>
      <c r="S145" s="50"/>
      <c r="T145" s="50"/>
      <c r="U145" s="50"/>
    </row>
    <row r="146" spans="1:21" s="58" customFormat="1" ht="51" x14ac:dyDescent="0.25">
      <c r="A146" s="54" t="s">
        <v>424</v>
      </c>
      <c r="B146" s="55">
        <f t="shared" si="23"/>
        <v>252.20000000000002</v>
      </c>
      <c r="C146" s="55">
        <f t="shared" si="25"/>
        <v>207.3</v>
      </c>
      <c r="D146" s="55">
        <f t="shared" si="26"/>
        <v>207.3</v>
      </c>
      <c r="E146" s="55">
        <f t="shared" si="27"/>
        <v>100</v>
      </c>
      <c r="F146" s="55"/>
      <c r="G146" s="50"/>
      <c r="H146" s="50"/>
      <c r="I146" s="56"/>
      <c r="J146" s="57">
        <f>Субсидии!B139</f>
        <v>44.9</v>
      </c>
      <c r="K146" s="57">
        <f>Субсидии!C139</f>
        <v>0</v>
      </c>
      <c r="L146" s="57"/>
      <c r="M146" s="50"/>
      <c r="N146" s="50">
        <f>'Субвенции '!B145</f>
        <v>207.3</v>
      </c>
      <c r="O146" s="50">
        <f>'Субвенции '!C145</f>
        <v>207.3</v>
      </c>
      <c r="P146" s="50">
        <f>'Субвенции '!D145</f>
        <v>207.3</v>
      </c>
      <c r="Q146" s="50">
        <f t="shared" si="22"/>
        <v>100</v>
      </c>
      <c r="R146" s="50"/>
      <c r="S146" s="50"/>
      <c r="T146" s="50"/>
      <c r="U146" s="50"/>
    </row>
    <row r="147" spans="1:21" s="58" customFormat="1" ht="63.75" x14ac:dyDescent="0.25">
      <c r="A147" s="54" t="s">
        <v>425</v>
      </c>
      <c r="B147" s="55">
        <f t="shared" si="23"/>
        <v>82.9</v>
      </c>
      <c r="C147" s="55">
        <f t="shared" si="25"/>
        <v>82.9</v>
      </c>
      <c r="D147" s="55">
        <f t="shared" si="26"/>
        <v>82.9</v>
      </c>
      <c r="E147" s="55">
        <f t="shared" si="27"/>
        <v>100</v>
      </c>
      <c r="F147" s="55"/>
      <c r="G147" s="50"/>
      <c r="H147" s="50"/>
      <c r="I147" s="56"/>
      <c r="J147" s="57"/>
      <c r="K147" s="57"/>
      <c r="L147" s="57"/>
      <c r="M147" s="50"/>
      <c r="N147" s="50">
        <f>'Субвенции '!B146</f>
        <v>82.9</v>
      </c>
      <c r="O147" s="50">
        <f>'Субвенции '!C146</f>
        <v>82.9</v>
      </c>
      <c r="P147" s="50">
        <f>'Субвенции '!D146</f>
        <v>82.9</v>
      </c>
      <c r="Q147" s="50">
        <f t="shared" si="22"/>
        <v>100</v>
      </c>
      <c r="R147" s="50"/>
      <c r="S147" s="50"/>
      <c r="T147" s="50"/>
      <c r="U147" s="50"/>
    </row>
    <row r="148" spans="1:21" s="58" customFormat="1" ht="63.75" x14ac:dyDescent="0.25">
      <c r="A148" s="54" t="s">
        <v>426</v>
      </c>
      <c r="B148" s="55">
        <f t="shared" si="23"/>
        <v>207.3</v>
      </c>
      <c r="C148" s="55">
        <f t="shared" si="25"/>
        <v>2623.2000000000003</v>
      </c>
      <c r="D148" s="55">
        <f t="shared" si="26"/>
        <v>2623.23713</v>
      </c>
      <c r="E148" s="55">
        <f t="shared" si="27"/>
        <v>100.00141544678254</v>
      </c>
      <c r="F148" s="55"/>
      <c r="G148" s="50"/>
      <c r="H148" s="50"/>
      <c r="I148" s="56"/>
      <c r="J148" s="57">
        <f>Субсидии!B145</f>
        <v>0</v>
      </c>
      <c r="K148" s="57">
        <f>Субсидии!C145</f>
        <v>2415.9</v>
      </c>
      <c r="L148" s="57">
        <f>Субсидии!D145</f>
        <v>2415.9371299999998</v>
      </c>
      <c r="M148" s="50"/>
      <c r="N148" s="50">
        <f>'Субвенции '!B147</f>
        <v>207.3</v>
      </c>
      <c r="O148" s="50">
        <f>'Субвенции '!C147</f>
        <v>207.3</v>
      </c>
      <c r="P148" s="50">
        <f>'Субвенции '!D147</f>
        <v>207.3</v>
      </c>
      <c r="Q148" s="50">
        <f t="shared" si="22"/>
        <v>100</v>
      </c>
      <c r="R148" s="50"/>
      <c r="S148" s="50">
        <f>Иные!C75</f>
        <v>0</v>
      </c>
      <c r="T148" s="50"/>
      <c r="U148" s="50"/>
    </row>
    <row r="149" spans="1:21" s="58" customFormat="1" ht="63.75" x14ac:dyDescent="0.25">
      <c r="A149" s="54" t="s">
        <v>427</v>
      </c>
      <c r="B149" s="55">
        <f t="shared" si="23"/>
        <v>164.2</v>
      </c>
      <c r="C149" s="55">
        <f t="shared" si="25"/>
        <v>82.9</v>
      </c>
      <c r="D149" s="55">
        <f t="shared" si="26"/>
        <v>82.9</v>
      </c>
      <c r="E149" s="55">
        <f t="shared" si="27"/>
        <v>100</v>
      </c>
      <c r="F149" s="55"/>
      <c r="G149" s="50"/>
      <c r="H149" s="50"/>
      <c r="I149" s="56"/>
      <c r="J149" s="57">
        <f>Субсидии!B141</f>
        <v>81.3</v>
      </c>
      <c r="K149" s="57">
        <f>Субсидии!C141</f>
        <v>0</v>
      </c>
      <c r="L149" s="57"/>
      <c r="M149" s="50"/>
      <c r="N149" s="50">
        <f>'Субвенции '!B148</f>
        <v>82.9</v>
      </c>
      <c r="O149" s="50">
        <f>'Субвенции '!C148</f>
        <v>82.9</v>
      </c>
      <c r="P149" s="50">
        <f>'Субвенции '!D148</f>
        <v>82.9</v>
      </c>
      <c r="Q149" s="50">
        <f t="shared" si="22"/>
        <v>100</v>
      </c>
      <c r="R149" s="50"/>
      <c r="S149" s="50"/>
      <c r="T149" s="50"/>
      <c r="U149" s="50"/>
    </row>
    <row r="150" spans="1:21" s="58" customFormat="1" ht="51" x14ac:dyDescent="0.25">
      <c r="A150" s="54" t="s">
        <v>428</v>
      </c>
      <c r="B150" s="55">
        <f t="shared" si="23"/>
        <v>82.9</v>
      </c>
      <c r="C150" s="55">
        <f t="shared" si="25"/>
        <v>82.9</v>
      </c>
      <c r="D150" s="55">
        <f t="shared" si="26"/>
        <v>82.9</v>
      </c>
      <c r="E150" s="55">
        <f t="shared" si="27"/>
        <v>100</v>
      </c>
      <c r="F150" s="55"/>
      <c r="G150" s="50"/>
      <c r="H150" s="50"/>
      <c r="I150" s="56"/>
      <c r="J150" s="57"/>
      <c r="K150" s="57"/>
      <c r="L150" s="57"/>
      <c r="M150" s="50"/>
      <c r="N150" s="50">
        <f>'Субвенции '!B149</f>
        <v>82.9</v>
      </c>
      <c r="O150" s="50">
        <f>'Субвенции '!C149</f>
        <v>82.9</v>
      </c>
      <c r="P150" s="50">
        <f>'Субвенции '!D149</f>
        <v>82.9</v>
      </c>
      <c r="Q150" s="50">
        <f t="shared" si="22"/>
        <v>100</v>
      </c>
      <c r="R150" s="50"/>
      <c r="S150" s="50"/>
      <c r="T150" s="50"/>
      <c r="U150" s="50"/>
    </row>
    <row r="151" spans="1:21" s="58" customFormat="1" ht="63.75" x14ac:dyDescent="0.25">
      <c r="A151" s="54" t="s">
        <v>429</v>
      </c>
      <c r="B151" s="55">
        <f t="shared" si="23"/>
        <v>82.9</v>
      </c>
      <c r="C151" s="55">
        <f t="shared" si="25"/>
        <v>82.9</v>
      </c>
      <c r="D151" s="55">
        <f t="shared" si="26"/>
        <v>82.9</v>
      </c>
      <c r="E151" s="55">
        <f t="shared" si="27"/>
        <v>100</v>
      </c>
      <c r="F151" s="55"/>
      <c r="G151" s="50"/>
      <c r="H151" s="50"/>
      <c r="I151" s="56"/>
      <c r="J151" s="57"/>
      <c r="K151" s="57"/>
      <c r="L151" s="57"/>
      <c r="M151" s="50"/>
      <c r="N151" s="50">
        <f>'Субвенции '!B150</f>
        <v>82.9</v>
      </c>
      <c r="O151" s="50">
        <f>'Субвенции '!C150</f>
        <v>82.9</v>
      </c>
      <c r="P151" s="50">
        <f>'Субвенции '!D150</f>
        <v>82.9</v>
      </c>
      <c r="Q151" s="50">
        <f t="shared" si="22"/>
        <v>100</v>
      </c>
      <c r="R151" s="50"/>
      <c r="S151" s="50"/>
      <c r="T151" s="50"/>
      <c r="U151" s="50"/>
    </row>
    <row r="152" spans="1:21" s="58" customFormat="1" ht="63.75" x14ac:dyDescent="0.25">
      <c r="A152" s="54" t="s">
        <v>430</v>
      </c>
      <c r="B152" s="55">
        <f t="shared" si="23"/>
        <v>82.9</v>
      </c>
      <c r="C152" s="55">
        <f t="shared" si="25"/>
        <v>82.9</v>
      </c>
      <c r="D152" s="55">
        <f t="shared" si="26"/>
        <v>82.9</v>
      </c>
      <c r="E152" s="55">
        <f t="shared" si="27"/>
        <v>100</v>
      </c>
      <c r="F152" s="55"/>
      <c r="G152" s="50"/>
      <c r="H152" s="50"/>
      <c r="I152" s="56"/>
      <c r="J152" s="57"/>
      <c r="K152" s="57"/>
      <c r="L152" s="57"/>
      <c r="M152" s="50"/>
      <c r="N152" s="50">
        <f>'Субвенции '!B151</f>
        <v>82.9</v>
      </c>
      <c r="O152" s="50">
        <f>'Субвенции '!C151</f>
        <v>82.9</v>
      </c>
      <c r="P152" s="50">
        <f>'Субвенции '!D151</f>
        <v>82.9</v>
      </c>
      <c r="Q152" s="50">
        <f t="shared" si="22"/>
        <v>100</v>
      </c>
      <c r="R152" s="50"/>
      <c r="S152" s="50"/>
      <c r="T152" s="50"/>
      <c r="U152" s="50"/>
    </row>
    <row r="153" spans="1:21" s="58" customFormat="1" ht="63.75" x14ac:dyDescent="0.25">
      <c r="A153" s="54" t="s">
        <v>431</v>
      </c>
      <c r="B153" s="55">
        <f t="shared" si="23"/>
        <v>82.9</v>
      </c>
      <c r="C153" s="55">
        <f t="shared" si="25"/>
        <v>82.9</v>
      </c>
      <c r="D153" s="55">
        <f t="shared" si="26"/>
        <v>82.9</v>
      </c>
      <c r="E153" s="55">
        <f t="shared" si="27"/>
        <v>100</v>
      </c>
      <c r="F153" s="55"/>
      <c r="G153" s="50"/>
      <c r="H153" s="50"/>
      <c r="I153" s="56"/>
      <c r="J153" s="57"/>
      <c r="K153" s="57"/>
      <c r="L153" s="57"/>
      <c r="M153" s="50"/>
      <c r="N153" s="50">
        <f>'Субвенции '!B152</f>
        <v>82.9</v>
      </c>
      <c r="O153" s="50">
        <f>'Субвенции '!C152</f>
        <v>82.9</v>
      </c>
      <c r="P153" s="50">
        <f>'Субвенции '!D152</f>
        <v>82.9</v>
      </c>
      <c r="Q153" s="50">
        <f t="shared" si="22"/>
        <v>100</v>
      </c>
      <c r="R153" s="50"/>
      <c r="S153" s="50"/>
      <c r="T153" s="50"/>
      <c r="U153" s="50"/>
    </row>
    <row r="154" spans="1:21" s="58" customFormat="1" ht="51" x14ac:dyDescent="0.25">
      <c r="A154" s="54" t="s">
        <v>432</v>
      </c>
      <c r="B154" s="55">
        <f t="shared" si="23"/>
        <v>0</v>
      </c>
      <c r="C154" s="55">
        <f t="shared" si="25"/>
        <v>0</v>
      </c>
      <c r="D154" s="55">
        <f t="shared" si="26"/>
        <v>0</v>
      </c>
      <c r="E154" s="55"/>
      <c r="F154" s="55"/>
      <c r="G154" s="50"/>
      <c r="H154" s="50"/>
      <c r="I154" s="56"/>
      <c r="J154" s="57"/>
      <c r="K154" s="57"/>
      <c r="L154" s="57"/>
      <c r="M154" s="50"/>
      <c r="N154" s="50">
        <f>'Субвенции '!B153</f>
        <v>0</v>
      </c>
      <c r="O154" s="50">
        <f>'Субвенции '!C153</f>
        <v>0</v>
      </c>
      <c r="P154" s="50">
        <f>'Субвенции '!D153</f>
        <v>0</v>
      </c>
      <c r="Q154" s="50"/>
      <c r="R154" s="50"/>
      <c r="S154" s="50"/>
      <c r="T154" s="50"/>
      <c r="U154" s="50"/>
    </row>
    <row r="155" spans="1:21" s="58" customFormat="1" ht="63.75" x14ac:dyDescent="0.25">
      <c r="A155" s="54" t="s">
        <v>433</v>
      </c>
      <c r="B155" s="55">
        <f t="shared" si="23"/>
        <v>122.10000000000001</v>
      </c>
      <c r="C155" s="55">
        <f t="shared" si="25"/>
        <v>821.59273999999994</v>
      </c>
      <c r="D155" s="55">
        <f t="shared" si="26"/>
        <v>821.59273999999994</v>
      </c>
      <c r="E155" s="55">
        <f t="shared" si="27"/>
        <v>100</v>
      </c>
      <c r="F155" s="55"/>
      <c r="G155" s="50"/>
      <c r="H155" s="50"/>
      <c r="I155" s="56"/>
      <c r="J155" s="57">
        <f>Субсидии!B146</f>
        <v>39.200000000000003</v>
      </c>
      <c r="K155" s="57">
        <f>Субсидии!C146</f>
        <v>738.69273999999996</v>
      </c>
      <c r="L155" s="57">
        <f>Субсидии!D146</f>
        <v>738.69273999999996</v>
      </c>
      <c r="M155" s="50"/>
      <c r="N155" s="50">
        <f>'Субвенции '!B154</f>
        <v>82.9</v>
      </c>
      <c r="O155" s="50">
        <f>'Субвенции '!C154</f>
        <v>82.9</v>
      </c>
      <c r="P155" s="50">
        <f>'Субвенции '!D154</f>
        <v>82.9</v>
      </c>
      <c r="Q155" s="50">
        <f t="shared" si="22"/>
        <v>100</v>
      </c>
      <c r="R155" s="50"/>
      <c r="S155" s="50"/>
      <c r="T155" s="50"/>
      <c r="U155" s="50"/>
    </row>
    <row r="156" spans="1:21" s="58" customFormat="1" ht="51" x14ac:dyDescent="0.25">
      <c r="A156" s="54" t="s">
        <v>434</v>
      </c>
      <c r="B156" s="55">
        <f t="shared" si="23"/>
        <v>43953.5</v>
      </c>
      <c r="C156" s="55">
        <f t="shared" si="25"/>
        <v>171871.95</v>
      </c>
      <c r="D156" s="55">
        <f t="shared" si="26"/>
        <v>113413.18136999999</v>
      </c>
      <c r="E156" s="55">
        <f t="shared" si="27"/>
        <v>65.987021948607662</v>
      </c>
      <c r="F156" s="55"/>
      <c r="G156" s="50"/>
      <c r="H156" s="50"/>
      <c r="I156" s="56"/>
      <c r="J156" s="57">
        <f>Субсидии!B147</f>
        <v>43953.5</v>
      </c>
      <c r="K156" s="57">
        <f>Субсидии!C147</f>
        <v>111871.95</v>
      </c>
      <c r="L156" s="57">
        <f>Субсидии!D147</f>
        <v>111813.18136999999</v>
      </c>
      <c r="M156" s="50">
        <f t="shared" si="24"/>
        <v>99.947467948846864</v>
      </c>
      <c r="N156" s="50"/>
      <c r="O156" s="50"/>
      <c r="P156" s="50"/>
      <c r="Q156" s="50"/>
      <c r="R156" s="50"/>
      <c r="S156" s="50">
        <f>Иные!C76</f>
        <v>60000</v>
      </c>
      <c r="T156" s="50">
        <f>Иные!D76</f>
        <v>1600</v>
      </c>
      <c r="U156" s="50">
        <f>Иные!E76</f>
        <v>2.666666666666667</v>
      </c>
    </row>
    <row r="157" spans="1:21" s="58" customFormat="1" ht="51" x14ac:dyDescent="0.25">
      <c r="A157" s="54" t="s">
        <v>435</v>
      </c>
      <c r="B157" s="55">
        <f t="shared" si="23"/>
        <v>82.9</v>
      </c>
      <c r="C157" s="55">
        <f t="shared" si="25"/>
        <v>82.9</v>
      </c>
      <c r="D157" s="55">
        <f t="shared" si="26"/>
        <v>82.9</v>
      </c>
      <c r="E157" s="55">
        <f t="shared" si="27"/>
        <v>100</v>
      </c>
      <c r="F157" s="55"/>
      <c r="G157" s="50"/>
      <c r="H157" s="50"/>
      <c r="I157" s="56"/>
      <c r="J157" s="57"/>
      <c r="K157" s="57"/>
      <c r="L157" s="57"/>
      <c r="M157" s="50"/>
      <c r="N157" s="50">
        <f>'Субвенции '!B155</f>
        <v>82.9</v>
      </c>
      <c r="O157" s="50">
        <f>'Субвенции '!C155</f>
        <v>82.9</v>
      </c>
      <c r="P157" s="50">
        <f>'Субвенции '!D155</f>
        <v>82.9</v>
      </c>
      <c r="Q157" s="50">
        <f t="shared" si="22"/>
        <v>100</v>
      </c>
      <c r="R157" s="50"/>
      <c r="S157" s="50"/>
      <c r="T157" s="50"/>
      <c r="U157" s="50"/>
    </row>
    <row r="158" spans="1:21" s="58" customFormat="1" ht="51" x14ac:dyDescent="0.25">
      <c r="A158" s="54" t="s">
        <v>436</v>
      </c>
      <c r="B158" s="55">
        <f t="shared" si="23"/>
        <v>207.3</v>
      </c>
      <c r="C158" s="55">
        <f t="shared" si="25"/>
        <v>207.3</v>
      </c>
      <c r="D158" s="55">
        <f t="shared" si="26"/>
        <v>207.3</v>
      </c>
      <c r="E158" s="55">
        <f t="shared" si="27"/>
        <v>100</v>
      </c>
      <c r="F158" s="55"/>
      <c r="G158" s="50"/>
      <c r="H158" s="50"/>
      <c r="I158" s="56"/>
      <c r="J158" s="57"/>
      <c r="K158" s="57"/>
      <c r="L158" s="57"/>
      <c r="M158" s="50"/>
      <c r="N158" s="50">
        <f>'Субвенции '!B156</f>
        <v>207.3</v>
      </c>
      <c r="O158" s="50">
        <f>'Субвенции '!C156</f>
        <v>207.3</v>
      </c>
      <c r="P158" s="50">
        <f>'Субвенции '!D156</f>
        <v>207.3</v>
      </c>
      <c r="Q158" s="50">
        <f t="shared" si="22"/>
        <v>100</v>
      </c>
      <c r="R158" s="50"/>
      <c r="S158" s="50"/>
      <c r="T158" s="50"/>
      <c r="U158" s="50"/>
    </row>
    <row r="159" spans="1:21" s="58" customFormat="1" ht="51" x14ac:dyDescent="0.25">
      <c r="A159" s="54" t="s">
        <v>437</v>
      </c>
      <c r="B159" s="55">
        <f t="shared" si="23"/>
        <v>0</v>
      </c>
      <c r="C159" s="55">
        <f t="shared" si="25"/>
        <v>0</v>
      </c>
      <c r="D159" s="55">
        <f t="shared" si="26"/>
        <v>0</v>
      </c>
      <c r="E159" s="55"/>
      <c r="F159" s="55"/>
      <c r="G159" s="50"/>
      <c r="H159" s="50"/>
      <c r="I159" s="56"/>
      <c r="J159" s="57"/>
      <c r="K159" s="57"/>
      <c r="L159" s="57"/>
      <c r="M159" s="50"/>
      <c r="N159" s="50">
        <f>'Субвенции '!B157</f>
        <v>0</v>
      </c>
      <c r="O159" s="50">
        <f>'Субвенции '!C157</f>
        <v>0</v>
      </c>
      <c r="P159" s="50">
        <f>'Субвенции '!D157</f>
        <v>0</v>
      </c>
      <c r="Q159" s="50"/>
      <c r="R159" s="50"/>
      <c r="S159" s="50"/>
      <c r="T159" s="50"/>
      <c r="U159" s="50"/>
    </row>
    <row r="160" spans="1:21" s="58" customFormat="1" ht="51" x14ac:dyDescent="0.25">
      <c r="A160" s="54" t="s">
        <v>438</v>
      </c>
      <c r="B160" s="55">
        <f t="shared" si="23"/>
        <v>82.9</v>
      </c>
      <c r="C160" s="55">
        <f t="shared" si="25"/>
        <v>82.9</v>
      </c>
      <c r="D160" s="55">
        <f t="shared" si="26"/>
        <v>82.9</v>
      </c>
      <c r="E160" s="55">
        <f t="shared" si="27"/>
        <v>100</v>
      </c>
      <c r="F160" s="55"/>
      <c r="G160" s="50"/>
      <c r="H160" s="50"/>
      <c r="I160" s="56"/>
      <c r="J160" s="57"/>
      <c r="K160" s="57"/>
      <c r="L160" s="57"/>
      <c r="M160" s="50"/>
      <c r="N160" s="50">
        <f>'Субвенции '!B158</f>
        <v>82.9</v>
      </c>
      <c r="O160" s="50">
        <f>'Субвенции '!C158</f>
        <v>82.9</v>
      </c>
      <c r="P160" s="50">
        <f>'Субвенции '!D158</f>
        <v>82.9</v>
      </c>
      <c r="Q160" s="50">
        <f t="shared" si="22"/>
        <v>100</v>
      </c>
      <c r="R160" s="50"/>
      <c r="S160" s="50"/>
      <c r="T160" s="50"/>
      <c r="U160" s="50"/>
    </row>
    <row r="161" spans="1:21" s="58" customFormat="1" ht="38.25" x14ac:dyDescent="0.25">
      <c r="A161" s="54" t="s">
        <v>439</v>
      </c>
      <c r="B161" s="55">
        <f t="shared" si="23"/>
        <v>82.9</v>
      </c>
      <c r="C161" s="55">
        <f t="shared" si="25"/>
        <v>82.9</v>
      </c>
      <c r="D161" s="55">
        <f t="shared" si="26"/>
        <v>82.9</v>
      </c>
      <c r="E161" s="55">
        <f t="shared" si="27"/>
        <v>100</v>
      </c>
      <c r="F161" s="55"/>
      <c r="G161" s="50"/>
      <c r="H161" s="50"/>
      <c r="I161" s="56"/>
      <c r="J161" s="57"/>
      <c r="K161" s="57"/>
      <c r="L161" s="57"/>
      <c r="M161" s="50"/>
      <c r="N161" s="50">
        <f>'Субвенции '!B159</f>
        <v>82.9</v>
      </c>
      <c r="O161" s="50">
        <f>'Субвенции '!C159</f>
        <v>82.9</v>
      </c>
      <c r="P161" s="50">
        <f>'Субвенции '!D159</f>
        <v>82.9</v>
      </c>
      <c r="Q161" s="50">
        <f t="shared" si="22"/>
        <v>100</v>
      </c>
      <c r="R161" s="50"/>
      <c r="S161" s="50"/>
      <c r="T161" s="50"/>
      <c r="U161" s="50"/>
    </row>
    <row r="162" spans="1:21" s="58" customFormat="1" ht="51" x14ac:dyDescent="0.25">
      <c r="A162" s="54" t="s">
        <v>440</v>
      </c>
      <c r="B162" s="55">
        <f t="shared" si="23"/>
        <v>82.9</v>
      </c>
      <c r="C162" s="55">
        <f t="shared" si="25"/>
        <v>82.9</v>
      </c>
      <c r="D162" s="55">
        <f t="shared" si="26"/>
        <v>82.9</v>
      </c>
      <c r="E162" s="55">
        <f t="shared" si="27"/>
        <v>100</v>
      </c>
      <c r="F162" s="55"/>
      <c r="G162" s="50"/>
      <c r="H162" s="50"/>
      <c r="I162" s="56"/>
      <c r="J162" s="57"/>
      <c r="K162" s="57"/>
      <c r="L162" s="57"/>
      <c r="M162" s="50"/>
      <c r="N162" s="50">
        <f>'Субвенции '!B160</f>
        <v>82.9</v>
      </c>
      <c r="O162" s="50">
        <f>'Субвенции '!C160</f>
        <v>82.9</v>
      </c>
      <c r="P162" s="50">
        <f>'Субвенции '!D160</f>
        <v>82.9</v>
      </c>
      <c r="Q162" s="50">
        <f t="shared" si="22"/>
        <v>100</v>
      </c>
      <c r="R162" s="50"/>
      <c r="S162" s="50"/>
      <c r="T162" s="50"/>
      <c r="U162" s="50"/>
    </row>
    <row r="163" spans="1:21" s="58" customFormat="1" ht="51" x14ac:dyDescent="0.25">
      <c r="A163" s="54" t="s">
        <v>441</v>
      </c>
      <c r="B163" s="55">
        <f t="shared" si="23"/>
        <v>308</v>
      </c>
      <c r="C163" s="55">
        <f t="shared" ref="C163:C194" si="28">G163+K163+O163+S163</f>
        <v>1308.1049999999998</v>
      </c>
      <c r="D163" s="55">
        <f t="shared" ref="D163:D194" si="29">H163+L163+P163+T163</f>
        <v>1308.1049999999998</v>
      </c>
      <c r="E163" s="55">
        <f t="shared" si="27"/>
        <v>100</v>
      </c>
      <c r="F163" s="55"/>
      <c r="G163" s="50"/>
      <c r="H163" s="50"/>
      <c r="I163" s="56"/>
      <c r="J163" s="57">
        <f>Субсидии!B153</f>
        <v>100.7</v>
      </c>
      <c r="K163" s="57">
        <f>Субсидии!C153</f>
        <v>1100.8049999999998</v>
      </c>
      <c r="L163" s="57">
        <f>Субсидии!D153</f>
        <v>1100.8049999999998</v>
      </c>
      <c r="M163" s="50">
        <f t="shared" si="24"/>
        <v>100</v>
      </c>
      <c r="N163" s="50">
        <f>'Субвенции '!B161</f>
        <v>207.3</v>
      </c>
      <c r="O163" s="50">
        <f>'Субвенции '!C161</f>
        <v>207.3</v>
      </c>
      <c r="P163" s="50">
        <f>'Субвенции '!D161</f>
        <v>207.3</v>
      </c>
      <c r="Q163" s="50">
        <f t="shared" si="22"/>
        <v>100</v>
      </c>
      <c r="R163" s="50"/>
      <c r="S163" s="50"/>
      <c r="T163" s="50"/>
      <c r="U163" s="50"/>
    </row>
    <row r="164" spans="1:21" s="58" customFormat="1" ht="51" x14ac:dyDescent="0.25">
      <c r="A164" s="54" t="s">
        <v>442</v>
      </c>
      <c r="B164" s="55">
        <f t="shared" si="23"/>
        <v>381.20000000000005</v>
      </c>
      <c r="C164" s="55">
        <f t="shared" si="28"/>
        <v>381.20000000000005</v>
      </c>
      <c r="D164" s="55">
        <f t="shared" si="29"/>
        <v>324.65215000000001</v>
      </c>
      <c r="E164" s="55">
        <f t="shared" si="27"/>
        <v>85.165831584470084</v>
      </c>
      <c r="F164" s="55"/>
      <c r="G164" s="50"/>
      <c r="H164" s="50"/>
      <c r="I164" s="56"/>
      <c r="J164" s="57">
        <f>Субсидии!B154</f>
        <v>173.9</v>
      </c>
      <c r="K164" s="57">
        <f>Субсидии!C154</f>
        <v>173.9</v>
      </c>
      <c r="L164" s="57">
        <f>Субсидии!D154</f>
        <v>117.35214999999999</v>
      </c>
      <c r="M164" s="50">
        <f t="shared" si="24"/>
        <v>67.482547441058074</v>
      </c>
      <c r="N164" s="50">
        <f>'Субвенции '!B162</f>
        <v>207.3</v>
      </c>
      <c r="O164" s="50">
        <f>'Субвенции '!C162</f>
        <v>207.3</v>
      </c>
      <c r="P164" s="50">
        <f>'Субвенции '!D162</f>
        <v>207.3</v>
      </c>
      <c r="Q164" s="50">
        <f t="shared" si="22"/>
        <v>100</v>
      </c>
      <c r="R164" s="50"/>
      <c r="S164" s="50"/>
      <c r="T164" s="50"/>
      <c r="U164" s="50"/>
    </row>
    <row r="165" spans="1:21" s="58" customFormat="1" ht="51" x14ac:dyDescent="0.25">
      <c r="A165" s="54" t="s">
        <v>443</v>
      </c>
      <c r="B165" s="55">
        <f t="shared" si="23"/>
        <v>239.8</v>
      </c>
      <c r="C165" s="55">
        <f t="shared" si="28"/>
        <v>1338.116</v>
      </c>
      <c r="D165" s="55">
        <f t="shared" si="29"/>
        <v>1338.116</v>
      </c>
      <c r="E165" s="55">
        <f t="shared" si="27"/>
        <v>100</v>
      </c>
      <c r="F165" s="55"/>
      <c r="G165" s="50"/>
      <c r="H165" s="50"/>
      <c r="I165" s="56"/>
      <c r="J165" s="57">
        <f>Субсидии!B155</f>
        <v>32.5</v>
      </c>
      <c r="K165" s="57">
        <f>Субсидии!C155</f>
        <v>1130.816</v>
      </c>
      <c r="L165" s="57">
        <f>Субсидии!D155</f>
        <v>1130.816</v>
      </c>
      <c r="M165" s="50">
        <f t="shared" si="24"/>
        <v>100</v>
      </c>
      <c r="N165" s="50">
        <f>'Субвенции '!B163</f>
        <v>207.3</v>
      </c>
      <c r="O165" s="50">
        <f>'Субвенции '!C163</f>
        <v>207.3</v>
      </c>
      <c r="P165" s="50">
        <f>'Субвенции '!D163</f>
        <v>207.3</v>
      </c>
      <c r="Q165" s="50">
        <f t="shared" si="22"/>
        <v>100</v>
      </c>
      <c r="R165" s="50"/>
      <c r="S165" s="50"/>
      <c r="T165" s="50"/>
      <c r="U165" s="50"/>
    </row>
    <row r="166" spans="1:21" s="58" customFormat="1" ht="38.25" customHeight="1" x14ac:dyDescent="0.25">
      <c r="A166" s="54" t="s">
        <v>444</v>
      </c>
      <c r="B166" s="55">
        <f t="shared" si="23"/>
        <v>0</v>
      </c>
      <c r="C166" s="55">
        <f t="shared" si="28"/>
        <v>0</v>
      </c>
      <c r="D166" s="55">
        <f t="shared" si="29"/>
        <v>0</v>
      </c>
      <c r="E166" s="55"/>
      <c r="F166" s="55"/>
      <c r="G166" s="50"/>
      <c r="H166" s="50"/>
      <c r="I166" s="56"/>
      <c r="J166" s="57"/>
      <c r="K166" s="57"/>
      <c r="L166" s="57"/>
      <c r="M166" s="50"/>
      <c r="N166" s="50">
        <f>'Субвенции '!B164</f>
        <v>0</v>
      </c>
      <c r="O166" s="50">
        <f>'Субвенции '!C164</f>
        <v>0</v>
      </c>
      <c r="P166" s="50">
        <f>'Субвенции '!D164</f>
        <v>0</v>
      </c>
      <c r="Q166" s="50"/>
      <c r="R166" s="50"/>
      <c r="S166" s="50"/>
      <c r="T166" s="50"/>
      <c r="U166" s="50"/>
    </row>
    <row r="167" spans="1:21" s="58" customFormat="1" ht="51" customHeight="1" x14ac:dyDescent="0.25">
      <c r="A167" s="54" t="s">
        <v>445</v>
      </c>
      <c r="B167" s="55">
        <f t="shared" si="23"/>
        <v>82.9</v>
      </c>
      <c r="C167" s="55">
        <f t="shared" si="28"/>
        <v>82.9</v>
      </c>
      <c r="D167" s="55">
        <f t="shared" si="29"/>
        <v>82.9</v>
      </c>
      <c r="E167" s="55">
        <f t="shared" si="27"/>
        <v>100</v>
      </c>
      <c r="F167" s="55"/>
      <c r="G167" s="50"/>
      <c r="H167" s="50"/>
      <c r="I167" s="56"/>
      <c r="J167" s="57"/>
      <c r="K167" s="57"/>
      <c r="L167" s="57"/>
      <c r="M167" s="50"/>
      <c r="N167" s="50">
        <f>'Субвенции '!B165</f>
        <v>82.9</v>
      </c>
      <c r="O167" s="50">
        <f>'Субвенции '!C165</f>
        <v>82.9</v>
      </c>
      <c r="P167" s="50">
        <f>'Субвенции '!D165</f>
        <v>82.9</v>
      </c>
      <c r="Q167" s="50">
        <f t="shared" si="22"/>
        <v>100</v>
      </c>
      <c r="R167" s="50"/>
      <c r="S167" s="50"/>
      <c r="T167" s="50"/>
      <c r="U167" s="50"/>
    </row>
    <row r="168" spans="1:21" s="58" customFormat="1" ht="51" customHeight="1" x14ac:dyDescent="0.25">
      <c r="A168" s="54" t="s">
        <v>446</v>
      </c>
      <c r="B168" s="55">
        <f t="shared" si="23"/>
        <v>207.3</v>
      </c>
      <c r="C168" s="55">
        <f t="shared" si="28"/>
        <v>874.18200000000002</v>
      </c>
      <c r="D168" s="55">
        <f t="shared" si="29"/>
        <v>874.18200000000002</v>
      </c>
      <c r="E168" s="55">
        <f t="shared" si="27"/>
        <v>100</v>
      </c>
      <c r="F168" s="55"/>
      <c r="G168" s="50"/>
      <c r="H168" s="50"/>
      <c r="I168" s="56"/>
      <c r="J168" s="57">
        <f>Субсидии!B157</f>
        <v>0</v>
      </c>
      <c r="K168" s="57">
        <f>Субсидии!C157</f>
        <v>666.88199999999995</v>
      </c>
      <c r="L168" s="57">
        <f>Субсидии!D157</f>
        <v>666.88199999999995</v>
      </c>
      <c r="M168" s="50">
        <f t="shared" si="24"/>
        <v>100</v>
      </c>
      <c r="N168" s="50">
        <f>'Субвенции '!B166</f>
        <v>207.3</v>
      </c>
      <c r="O168" s="50">
        <f>'Субвенции '!C166</f>
        <v>207.3</v>
      </c>
      <c r="P168" s="50">
        <f>'Субвенции '!D166</f>
        <v>207.3</v>
      </c>
      <c r="Q168" s="50">
        <f t="shared" si="22"/>
        <v>100</v>
      </c>
      <c r="R168" s="50"/>
      <c r="S168" s="50"/>
      <c r="T168" s="50"/>
      <c r="U168" s="50"/>
    </row>
    <row r="169" spans="1:21" s="58" customFormat="1" ht="51" customHeight="1" x14ac:dyDescent="0.25">
      <c r="A169" s="54" t="s">
        <v>447</v>
      </c>
      <c r="B169" s="55">
        <f t="shared" si="23"/>
        <v>82.9</v>
      </c>
      <c r="C169" s="55">
        <f t="shared" si="28"/>
        <v>835.88299999999992</v>
      </c>
      <c r="D169" s="55">
        <f t="shared" si="29"/>
        <v>835.88299999999992</v>
      </c>
      <c r="E169" s="55">
        <f t="shared" si="27"/>
        <v>100</v>
      </c>
      <c r="F169" s="55"/>
      <c r="G169" s="50"/>
      <c r="H169" s="50"/>
      <c r="I169" s="56"/>
      <c r="J169" s="57">
        <f>Субсидии!B158</f>
        <v>0</v>
      </c>
      <c r="K169" s="57">
        <f>Субсидии!C158</f>
        <v>752.98299999999995</v>
      </c>
      <c r="L169" s="57">
        <f>Субсидии!D158</f>
        <v>752.98299999999995</v>
      </c>
      <c r="M169" s="50">
        <f t="shared" si="24"/>
        <v>100</v>
      </c>
      <c r="N169" s="50">
        <f>'Субвенции '!B167</f>
        <v>82.9</v>
      </c>
      <c r="O169" s="50">
        <f>'Субвенции '!C167</f>
        <v>82.9</v>
      </c>
      <c r="P169" s="50">
        <f>'Субвенции '!D167</f>
        <v>82.9</v>
      </c>
      <c r="Q169" s="50">
        <f t="shared" si="22"/>
        <v>100</v>
      </c>
      <c r="R169" s="50"/>
      <c r="S169" s="50"/>
      <c r="T169" s="50"/>
      <c r="U169" s="50"/>
    </row>
    <row r="170" spans="1:21" s="58" customFormat="1" ht="51" customHeight="1" x14ac:dyDescent="0.25">
      <c r="A170" s="54" t="s">
        <v>448</v>
      </c>
      <c r="B170" s="55">
        <f t="shared" si="23"/>
        <v>414.6</v>
      </c>
      <c r="C170" s="55">
        <f t="shared" si="28"/>
        <v>9124.1</v>
      </c>
      <c r="D170" s="55">
        <f t="shared" si="29"/>
        <v>9124.0745000000006</v>
      </c>
      <c r="E170" s="55">
        <f t="shared" si="27"/>
        <v>99.999720520380095</v>
      </c>
      <c r="F170" s="55"/>
      <c r="G170" s="50"/>
      <c r="H170" s="50"/>
      <c r="I170" s="56"/>
      <c r="J170" s="57">
        <f>Субсидии!B156</f>
        <v>0</v>
      </c>
      <c r="K170" s="57">
        <f>Субсидии!C156</f>
        <v>8640.4</v>
      </c>
      <c r="L170" s="57">
        <f>Субсидии!D156</f>
        <v>8640.3744999999999</v>
      </c>
      <c r="M170" s="50">
        <f t="shared" si="24"/>
        <v>99.999704874774324</v>
      </c>
      <c r="N170" s="50">
        <f>'Субвенции '!B168</f>
        <v>414.6</v>
      </c>
      <c r="O170" s="50">
        <f>'Субвенции '!C168</f>
        <v>414.6</v>
      </c>
      <c r="P170" s="50">
        <f>'Субвенции '!D168</f>
        <v>414.6</v>
      </c>
      <c r="Q170" s="50">
        <f t="shared" si="22"/>
        <v>100</v>
      </c>
      <c r="R170" s="50"/>
      <c r="S170" s="50">
        <f>Иные!C77</f>
        <v>69.099999999999994</v>
      </c>
      <c r="T170" s="50">
        <f>Иные!D77</f>
        <v>69.099999999999994</v>
      </c>
      <c r="U170" s="50">
        <f>Иные!E77</f>
        <v>100</v>
      </c>
    </row>
    <row r="171" spans="1:21" s="58" customFormat="1" ht="38.25" customHeight="1" x14ac:dyDescent="0.25">
      <c r="A171" s="54" t="s">
        <v>449</v>
      </c>
      <c r="B171" s="55">
        <f t="shared" si="23"/>
        <v>82.9</v>
      </c>
      <c r="C171" s="55">
        <f t="shared" si="28"/>
        <v>582.9</v>
      </c>
      <c r="D171" s="55">
        <f t="shared" si="29"/>
        <v>582.9</v>
      </c>
      <c r="E171" s="55">
        <f t="shared" si="27"/>
        <v>100</v>
      </c>
      <c r="F171" s="55"/>
      <c r="G171" s="50"/>
      <c r="H171" s="50"/>
      <c r="I171" s="56"/>
      <c r="J171" s="57">
        <f>Субсидии!B159</f>
        <v>0</v>
      </c>
      <c r="K171" s="57">
        <f>Субсидии!C159</f>
        <v>500</v>
      </c>
      <c r="L171" s="57">
        <f>Субсидии!D159</f>
        <v>500</v>
      </c>
      <c r="M171" s="50"/>
      <c r="N171" s="50">
        <f>'Субвенции '!B169</f>
        <v>82.9</v>
      </c>
      <c r="O171" s="50">
        <f>'Субвенции '!C169</f>
        <v>82.9</v>
      </c>
      <c r="P171" s="50">
        <f>'Субвенции '!D169</f>
        <v>82.9</v>
      </c>
      <c r="Q171" s="50">
        <f t="shared" si="22"/>
        <v>100</v>
      </c>
      <c r="R171" s="50"/>
      <c r="S171" s="50"/>
      <c r="T171" s="50"/>
      <c r="U171" s="50"/>
    </row>
    <row r="172" spans="1:21" s="58" customFormat="1" ht="51" customHeight="1" x14ac:dyDescent="0.25">
      <c r="A172" s="54" t="s">
        <v>450</v>
      </c>
      <c r="B172" s="55">
        <f t="shared" si="23"/>
        <v>82.9</v>
      </c>
      <c r="C172" s="55">
        <f t="shared" si="28"/>
        <v>82.9</v>
      </c>
      <c r="D172" s="55">
        <f t="shared" si="29"/>
        <v>82.9</v>
      </c>
      <c r="E172" s="55">
        <f t="shared" si="27"/>
        <v>100</v>
      </c>
      <c r="F172" s="55"/>
      <c r="G172" s="50"/>
      <c r="H172" s="50"/>
      <c r="I172" s="56"/>
      <c r="J172" s="57"/>
      <c r="K172" s="57"/>
      <c r="L172" s="57"/>
      <c r="M172" s="50"/>
      <c r="N172" s="50">
        <f>'Субвенции '!B170</f>
        <v>82.9</v>
      </c>
      <c r="O172" s="50">
        <f>'Субвенции '!C170</f>
        <v>82.9</v>
      </c>
      <c r="P172" s="50">
        <f>'Субвенции '!D170</f>
        <v>82.9</v>
      </c>
      <c r="Q172" s="50">
        <f t="shared" si="22"/>
        <v>100</v>
      </c>
      <c r="R172" s="50"/>
      <c r="S172" s="50"/>
      <c r="T172" s="50"/>
      <c r="U172" s="50"/>
    </row>
    <row r="173" spans="1:21" s="58" customFormat="1" ht="38.25" customHeight="1" x14ac:dyDescent="0.25">
      <c r="A173" s="54" t="s">
        <v>451</v>
      </c>
      <c r="B173" s="55">
        <f t="shared" si="23"/>
        <v>82.9</v>
      </c>
      <c r="C173" s="55">
        <f t="shared" si="28"/>
        <v>292.89999999999998</v>
      </c>
      <c r="D173" s="55">
        <f t="shared" si="29"/>
        <v>292.89999999999998</v>
      </c>
      <c r="E173" s="55">
        <f t="shared" si="27"/>
        <v>100</v>
      </c>
      <c r="F173" s="55"/>
      <c r="G173" s="50"/>
      <c r="H173" s="50"/>
      <c r="I173" s="56"/>
      <c r="J173" s="57">
        <f>Субсидии!B160</f>
        <v>0</v>
      </c>
      <c r="K173" s="57">
        <f>Субсидии!C160</f>
        <v>210</v>
      </c>
      <c r="L173" s="57">
        <f>Субсидии!D160</f>
        <v>210</v>
      </c>
      <c r="M173" s="50">
        <f t="shared" si="24"/>
        <v>100</v>
      </c>
      <c r="N173" s="50">
        <f>'Субвенции '!B171</f>
        <v>82.9</v>
      </c>
      <c r="O173" s="50">
        <f>'Субвенции '!C171</f>
        <v>82.9</v>
      </c>
      <c r="P173" s="50">
        <f>'Субвенции '!D171</f>
        <v>82.9</v>
      </c>
      <c r="Q173" s="50">
        <f t="shared" si="22"/>
        <v>100</v>
      </c>
      <c r="R173" s="50"/>
      <c r="S173" s="50"/>
      <c r="T173" s="50"/>
      <c r="U173" s="50"/>
    </row>
    <row r="174" spans="1:21" s="58" customFormat="1" ht="51" customHeight="1" x14ac:dyDescent="0.25">
      <c r="A174" s="54" t="s">
        <v>452</v>
      </c>
      <c r="B174" s="55">
        <f t="shared" si="23"/>
        <v>82.9</v>
      </c>
      <c r="C174" s="55">
        <f t="shared" si="28"/>
        <v>582.9</v>
      </c>
      <c r="D174" s="55">
        <f t="shared" si="29"/>
        <v>582.9</v>
      </c>
      <c r="E174" s="55">
        <f t="shared" si="27"/>
        <v>100</v>
      </c>
      <c r="F174" s="55"/>
      <c r="G174" s="50"/>
      <c r="H174" s="50"/>
      <c r="I174" s="56"/>
      <c r="J174" s="57">
        <f>Субсидии!B161</f>
        <v>0</v>
      </c>
      <c r="K174" s="57">
        <f>Субсидии!C161</f>
        <v>500</v>
      </c>
      <c r="L174" s="57">
        <f>Субсидии!D161</f>
        <v>500</v>
      </c>
      <c r="M174" s="50">
        <f t="shared" si="24"/>
        <v>100</v>
      </c>
      <c r="N174" s="50">
        <f>'Субвенции '!B172</f>
        <v>82.9</v>
      </c>
      <c r="O174" s="50">
        <f>'Субвенции '!C172</f>
        <v>82.9</v>
      </c>
      <c r="P174" s="50">
        <f>'Субвенции '!D172</f>
        <v>82.9</v>
      </c>
      <c r="Q174" s="50">
        <f t="shared" si="22"/>
        <v>100</v>
      </c>
      <c r="R174" s="50"/>
      <c r="S174" s="50"/>
      <c r="T174" s="50"/>
      <c r="U174" s="50"/>
    </row>
    <row r="175" spans="1:21" s="58" customFormat="1" ht="51" customHeight="1" x14ac:dyDescent="0.25">
      <c r="A175" s="54" t="s">
        <v>453</v>
      </c>
      <c r="B175" s="55">
        <f t="shared" si="23"/>
        <v>82.9</v>
      </c>
      <c r="C175" s="55">
        <f t="shared" si="28"/>
        <v>738.30499999999995</v>
      </c>
      <c r="D175" s="55">
        <f t="shared" si="29"/>
        <v>738.30499999999995</v>
      </c>
      <c r="E175" s="55">
        <f t="shared" si="27"/>
        <v>100</v>
      </c>
      <c r="F175" s="55"/>
      <c r="G175" s="50"/>
      <c r="H175" s="50"/>
      <c r="I175" s="56"/>
      <c r="J175" s="57">
        <f>Субсидии!B162</f>
        <v>0</v>
      </c>
      <c r="K175" s="57">
        <f>Субсидии!C162</f>
        <v>655.40499999999997</v>
      </c>
      <c r="L175" s="57">
        <f>Субсидии!D162</f>
        <v>655.40499999999997</v>
      </c>
      <c r="M175" s="50">
        <f t="shared" si="24"/>
        <v>100</v>
      </c>
      <c r="N175" s="50">
        <f>'Субвенции '!B173</f>
        <v>82.9</v>
      </c>
      <c r="O175" s="50">
        <f>'Субвенции '!C173</f>
        <v>82.9</v>
      </c>
      <c r="P175" s="50">
        <f>'Субвенции '!D173</f>
        <v>82.9</v>
      </c>
      <c r="Q175" s="50">
        <f t="shared" si="22"/>
        <v>100</v>
      </c>
      <c r="R175" s="50"/>
      <c r="S175" s="50">
        <f>Иные!C78</f>
        <v>0</v>
      </c>
      <c r="T175" s="50">
        <f>Иные!D78</f>
        <v>0</v>
      </c>
      <c r="U175" s="50">
        <f>Иные!E78</f>
        <v>0</v>
      </c>
    </row>
    <row r="176" spans="1:21" s="58" customFormat="1" ht="51" x14ac:dyDescent="0.25">
      <c r="A176" s="54" t="s">
        <v>454</v>
      </c>
      <c r="B176" s="55">
        <f t="shared" si="23"/>
        <v>10191.300000000001</v>
      </c>
      <c r="C176" s="55">
        <f t="shared" si="28"/>
        <v>6406.2</v>
      </c>
      <c r="D176" s="55">
        <f t="shared" si="29"/>
        <v>6406.2</v>
      </c>
      <c r="E176" s="55">
        <f t="shared" si="27"/>
        <v>100</v>
      </c>
      <c r="F176" s="55"/>
      <c r="G176" s="50"/>
      <c r="H176" s="50"/>
      <c r="I176" s="56"/>
      <c r="J176" s="57">
        <f>Субсидии!B163</f>
        <v>496.6</v>
      </c>
      <c r="K176" s="57">
        <f>Субсидии!C163</f>
        <v>6406.2</v>
      </c>
      <c r="L176" s="57">
        <f>Субсидии!D163</f>
        <v>6406.2</v>
      </c>
      <c r="M176" s="50">
        <f t="shared" si="24"/>
        <v>100</v>
      </c>
      <c r="N176" s="50"/>
      <c r="O176" s="50"/>
      <c r="P176" s="50"/>
      <c r="Q176" s="50"/>
      <c r="R176" s="50">
        <f>Иные!B79</f>
        <v>9694.7000000000007</v>
      </c>
      <c r="S176" s="50"/>
      <c r="T176" s="50"/>
      <c r="U176" s="50"/>
    </row>
    <row r="177" spans="1:21" s="58" customFormat="1" ht="51" customHeight="1" x14ac:dyDescent="0.25">
      <c r="A177" s="54" t="s">
        <v>455</v>
      </c>
      <c r="B177" s="55">
        <f t="shared" si="23"/>
        <v>207.3</v>
      </c>
      <c r="C177" s="55">
        <f t="shared" si="28"/>
        <v>1110.3</v>
      </c>
      <c r="D177" s="55">
        <f t="shared" si="29"/>
        <v>1110.3</v>
      </c>
      <c r="E177" s="55">
        <f t="shared" si="27"/>
        <v>100</v>
      </c>
      <c r="F177" s="55"/>
      <c r="G177" s="50"/>
      <c r="H177" s="50"/>
      <c r="I177" s="56"/>
      <c r="J177" s="57">
        <f>Субсидии!B164</f>
        <v>0</v>
      </c>
      <c r="K177" s="57">
        <f>Субсидии!C164</f>
        <v>903</v>
      </c>
      <c r="L177" s="57">
        <f>Субсидии!D164</f>
        <v>903</v>
      </c>
      <c r="M177" s="50"/>
      <c r="N177" s="50">
        <f>'Субвенции '!B174</f>
        <v>207.3</v>
      </c>
      <c r="O177" s="50">
        <f>'Субвенции '!C174</f>
        <v>207.3</v>
      </c>
      <c r="P177" s="50">
        <f>'Субвенции '!D174</f>
        <v>207.3</v>
      </c>
      <c r="Q177" s="50">
        <f t="shared" si="22"/>
        <v>100</v>
      </c>
      <c r="R177" s="50"/>
      <c r="S177" s="50"/>
      <c r="T177" s="50"/>
      <c r="U177" s="50"/>
    </row>
    <row r="178" spans="1:21" s="58" customFormat="1" ht="51" customHeight="1" x14ac:dyDescent="0.25">
      <c r="A178" s="54" t="s">
        <v>456</v>
      </c>
      <c r="B178" s="55">
        <f t="shared" si="23"/>
        <v>246.5</v>
      </c>
      <c r="C178" s="55">
        <f t="shared" si="28"/>
        <v>246.5</v>
      </c>
      <c r="D178" s="55">
        <f t="shared" si="29"/>
        <v>207.3</v>
      </c>
      <c r="E178" s="55">
        <f t="shared" si="27"/>
        <v>84.097363083164296</v>
      </c>
      <c r="F178" s="55"/>
      <c r="G178" s="50"/>
      <c r="H178" s="50"/>
      <c r="I178" s="56"/>
      <c r="J178" s="57">
        <f>Субсидии!B165</f>
        <v>39.200000000000003</v>
      </c>
      <c r="K178" s="57">
        <f>Субсидии!C165</f>
        <v>39.200000000000003</v>
      </c>
      <c r="L178" s="57">
        <f>Субсидии!D165</f>
        <v>0</v>
      </c>
      <c r="M178" s="50">
        <f t="shared" si="24"/>
        <v>0</v>
      </c>
      <c r="N178" s="50">
        <f>'Субвенции '!B175</f>
        <v>207.3</v>
      </c>
      <c r="O178" s="50">
        <f>'Субвенции '!C175</f>
        <v>207.3</v>
      </c>
      <c r="P178" s="50">
        <f>'Субвенции '!D175</f>
        <v>207.3</v>
      </c>
      <c r="Q178" s="50">
        <f t="shared" si="22"/>
        <v>100</v>
      </c>
      <c r="R178" s="50"/>
      <c r="S178" s="50"/>
      <c r="T178" s="50"/>
      <c r="U178" s="50"/>
    </row>
    <row r="179" spans="1:21" s="58" customFormat="1" ht="51" customHeight="1" x14ac:dyDescent="0.25">
      <c r="A179" s="54" t="s">
        <v>457</v>
      </c>
      <c r="B179" s="55">
        <f t="shared" si="23"/>
        <v>107.9</v>
      </c>
      <c r="C179" s="55">
        <f t="shared" si="28"/>
        <v>357.9</v>
      </c>
      <c r="D179" s="55">
        <f t="shared" si="29"/>
        <v>332.9</v>
      </c>
      <c r="E179" s="55">
        <f t="shared" si="27"/>
        <v>93.014808605755789</v>
      </c>
      <c r="F179" s="55"/>
      <c r="G179" s="50"/>
      <c r="H179" s="50"/>
      <c r="I179" s="56"/>
      <c r="J179" s="57">
        <f>Субсидии!B166</f>
        <v>25</v>
      </c>
      <c r="K179" s="57">
        <f>Субсидии!C166</f>
        <v>275</v>
      </c>
      <c r="L179" s="57">
        <f>Субсидии!D166</f>
        <v>250</v>
      </c>
      <c r="M179" s="50">
        <f t="shared" si="24"/>
        <v>90.909090909090907</v>
      </c>
      <c r="N179" s="50">
        <f>'Субвенции '!B176</f>
        <v>82.9</v>
      </c>
      <c r="O179" s="50">
        <f>'Субвенции '!C176</f>
        <v>82.9</v>
      </c>
      <c r="P179" s="50">
        <f>'Субвенции '!D176</f>
        <v>82.9</v>
      </c>
      <c r="Q179" s="50">
        <f t="shared" si="22"/>
        <v>100</v>
      </c>
      <c r="R179" s="50"/>
      <c r="S179" s="50"/>
      <c r="T179" s="50"/>
      <c r="U179" s="50"/>
    </row>
    <row r="180" spans="1:21" s="58" customFormat="1" ht="51" customHeight="1" x14ac:dyDescent="0.25">
      <c r="A180" s="54" t="s">
        <v>458</v>
      </c>
      <c r="B180" s="55">
        <f t="shared" si="23"/>
        <v>82.9</v>
      </c>
      <c r="C180" s="55">
        <f t="shared" si="28"/>
        <v>82.9</v>
      </c>
      <c r="D180" s="55">
        <f t="shared" si="29"/>
        <v>82.9</v>
      </c>
      <c r="E180" s="55">
        <f t="shared" si="27"/>
        <v>100</v>
      </c>
      <c r="F180" s="55"/>
      <c r="G180" s="50"/>
      <c r="H180" s="50"/>
      <c r="I180" s="56"/>
      <c r="J180" s="57"/>
      <c r="K180" s="57"/>
      <c r="L180" s="57"/>
      <c r="M180" s="50"/>
      <c r="N180" s="50">
        <f>'Субвенции '!B177</f>
        <v>82.9</v>
      </c>
      <c r="O180" s="50">
        <f>'Субвенции '!C177</f>
        <v>82.9</v>
      </c>
      <c r="P180" s="50">
        <f>'Субвенции '!D177</f>
        <v>82.9</v>
      </c>
      <c r="Q180" s="50">
        <f t="shared" ref="Q180:Q243" si="30">P180/O180*100</f>
        <v>100</v>
      </c>
      <c r="R180" s="50"/>
      <c r="S180" s="50"/>
      <c r="T180" s="50"/>
      <c r="U180" s="50"/>
    </row>
    <row r="181" spans="1:21" s="58" customFormat="1" ht="38.25" customHeight="1" x14ac:dyDescent="0.25">
      <c r="A181" s="54" t="s">
        <v>459</v>
      </c>
      <c r="B181" s="55">
        <f t="shared" ref="B181:B244" si="31">F181+J181+N181+R181</f>
        <v>346.29999999999995</v>
      </c>
      <c r="C181" s="55">
        <f t="shared" si="28"/>
        <v>1346.3000000000002</v>
      </c>
      <c r="D181" s="55">
        <f t="shared" si="29"/>
        <v>1090.10069</v>
      </c>
      <c r="E181" s="55">
        <f t="shared" si="27"/>
        <v>80.97011735868675</v>
      </c>
      <c r="F181" s="55"/>
      <c r="G181" s="50"/>
      <c r="H181" s="50"/>
      <c r="I181" s="56"/>
      <c r="J181" s="57">
        <f>Субсидии!B167</f>
        <v>263.39999999999998</v>
      </c>
      <c r="K181" s="57">
        <f>Субсидии!C167</f>
        <v>1263.4000000000001</v>
      </c>
      <c r="L181" s="57">
        <f>Субсидии!D167</f>
        <v>1007.20069</v>
      </c>
      <c r="M181" s="50">
        <f t="shared" ref="M181:M183" si="32">L181/K181*100</f>
        <v>79.721441348741479</v>
      </c>
      <c r="N181" s="50">
        <f>'Субвенции '!B178</f>
        <v>82.9</v>
      </c>
      <c r="O181" s="50">
        <f>'Субвенции '!C178</f>
        <v>82.9</v>
      </c>
      <c r="P181" s="50">
        <f>'Субвенции '!D178</f>
        <v>82.9</v>
      </c>
      <c r="Q181" s="50">
        <f t="shared" si="30"/>
        <v>100</v>
      </c>
      <c r="R181" s="50"/>
      <c r="S181" s="50"/>
      <c r="T181" s="50"/>
      <c r="U181" s="50"/>
    </row>
    <row r="182" spans="1:21" s="58" customFormat="1" ht="51" customHeight="1" x14ac:dyDescent="0.25">
      <c r="A182" s="54" t="s">
        <v>460</v>
      </c>
      <c r="B182" s="55">
        <f t="shared" si="31"/>
        <v>119.30000000000001</v>
      </c>
      <c r="C182" s="55">
        <f t="shared" si="28"/>
        <v>119.30000000000001</v>
      </c>
      <c r="D182" s="55">
        <f t="shared" si="29"/>
        <v>84.49579</v>
      </c>
      <c r="E182" s="55">
        <f t="shared" si="27"/>
        <v>70.826311818943836</v>
      </c>
      <c r="F182" s="55"/>
      <c r="G182" s="50"/>
      <c r="H182" s="50"/>
      <c r="I182" s="56"/>
      <c r="J182" s="57">
        <f>Субсидии!B168</f>
        <v>36.4</v>
      </c>
      <c r="K182" s="57">
        <f>Субсидии!C168</f>
        <v>36.4</v>
      </c>
      <c r="L182" s="57">
        <f>Субсидии!D168</f>
        <v>1.59579</v>
      </c>
      <c r="M182" s="50">
        <f t="shared" si="32"/>
        <v>4.384038461538462</v>
      </c>
      <c r="N182" s="50">
        <f>'Субвенции '!B179</f>
        <v>82.9</v>
      </c>
      <c r="O182" s="50">
        <f>'Субвенции '!C179</f>
        <v>82.9</v>
      </c>
      <c r="P182" s="50">
        <f>'Субвенции '!D179</f>
        <v>82.9</v>
      </c>
      <c r="Q182" s="50">
        <f t="shared" si="30"/>
        <v>100</v>
      </c>
      <c r="R182" s="50"/>
      <c r="S182" s="50"/>
      <c r="T182" s="50"/>
      <c r="U182" s="50"/>
    </row>
    <row r="183" spans="1:21" s="58" customFormat="1" ht="51" customHeight="1" x14ac:dyDescent="0.25">
      <c r="A183" s="54" t="s">
        <v>461</v>
      </c>
      <c r="B183" s="55">
        <f t="shared" si="31"/>
        <v>177.10000000000002</v>
      </c>
      <c r="C183" s="55">
        <f t="shared" si="28"/>
        <v>177.10000000000002</v>
      </c>
      <c r="D183" s="55">
        <f t="shared" si="29"/>
        <v>86.232310000000012</v>
      </c>
      <c r="E183" s="55">
        <f t="shared" si="27"/>
        <v>48.691309994353475</v>
      </c>
      <c r="F183" s="55"/>
      <c r="G183" s="50"/>
      <c r="H183" s="50"/>
      <c r="I183" s="56"/>
      <c r="J183" s="57">
        <f>Субсидии!B169</f>
        <v>94.2</v>
      </c>
      <c r="K183" s="57">
        <f>Субсидии!C169</f>
        <v>94.2</v>
      </c>
      <c r="L183" s="57">
        <f>Субсидии!D169</f>
        <v>3.3323100000000001</v>
      </c>
      <c r="M183" s="50">
        <f t="shared" si="32"/>
        <v>3.5374840764331208</v>
      </c>
      <c r="N183" s="50">
        <f>'Субвенции '!B180</f>
        <v>82.9</v>
      </c>
      <c r="O183" s="50">
        <f>'Субвенции '!C180</f>
        <v>82.9</v>
      </c>
      <c r="P183" s="50">
        <f>'Субвенции '!D180</f>
        <v>82.9</v>
      </c>
      <c r="Q183" s="50">
        <f t="shared" si="30"/>
        <v>100</v>
      </c>
      <c r="R183" s="50"/>
      <c r="S183" s="50"/>
      <c r="T183" s="50"/>
      <c r="U183" s="50"/>
    </row>
    <row r="184" spans="1:21" s="58" customFormat="1" ht="51" customHeight="1" x14ac:dyDescent="0.25">
      <c r="A184" s="54" t="s">
        <v>462</v>
      </c>
      <c r="B184" s="55">
        <f t="shared" si="31"/>
        <v>207.3</v>
      </c>
      <c r="C184" s="55">
        <f t="shared" si="28"/>
        <v>207.3</v>
      </c>
      <c r="D184" s="55">
        <f t="shared" si="29"/>
        <v>207.3</v>
      </c>
      <c r="E184" s="55">
        <f t="shared" si="27"/>
        <v>100</v>
      </c>
      <c r="F184" s="55"/>
      <c r="G184" s="50"/>
      <c r="H184" s="50"/>
      <c r="I184" s="56"/>
      <c r="J184" s="57"/>
      <c r="K184" s="57"/>
      <c r="L184" s="57"/>
      <c r="M184" s="50"/>
      <c r="N184" s="50">
        <f>'Субвенции '!B181</f>
        <v>207.3</v>
      </c>
      <c r="O184" s="50">
        <f>'Субвенции '!C181</f>
        <v>207.3</v>
      </c>
      <c r="P184" s="50">
        <f>'Субвенции '!D181</f>
        <v>207.3</v>
      </c>
      <c r="Q184" s="50">
        <f t="shared" si="30"/>
        <v>100</v>
      </c>
      <c r="R184" s="50"/>
      <c r="S184" s="50"/>
      <c r="T184" s="50"/>
      <c r="U184" s="50"/>
    </row>
    <row r="185" spans="1:21" s="58" customFormat="1" ht="38.25" customHeight="1" x14ac:dyDescent="0.25">
      <c r="A185" s="54" t="s">
        <v>463</v>
      </c>
      <c r="B185" s="55">
        <f t="shared" si="31"/>
        <v>82.9</v>
      </c>
      <c r="C185" s="55">
        <f t="shared" si="28"/>
        <v>82.9</v>
      </c>
      <c r="D185" s="55">
        <f t="shared" si="29"/>
        <v>82.9</v>
      </c>
      <c r="E185" s="55">
        <f t="shared" si="27"/>
        <v>100</v>
      </c>
      <c r="F185" s="55"/>
      <c r="G185" s="50"/>
      <c r="H185" s="50"/>
      <c r="I185" s="56"/>
      <c r="J185" s="57"/>
      <c r="K185" s="57"/>
      <c r="L185" s="57"/>
      <c r="M185" s="50"/>
      <c r="N185" s="50">
        <f>'Субвенции '!B182</f>
        <v>82.9</v>
      </c>
      <c r="O185" s="50">
        <f>'Субвенции '!C182</f>
        <v>82.9</v>
      </c>
      <c r="P185" s="50">
        <f>'Субвенции '!D182</f>
        <v>82.9</v>
      </c>
      <c r="Q185" s="50">
        <f t="shared" si="30"/>
        <v>100</v>
      </c>
      <c r="R185" s="50"/>
      <c r="S185" s="50"/>
      <c r="T185" s="50"/>
      <c r="U185" s="50"/>
    </row>
    <row r="186" spans="1:21" s="58" customFormat="1" ht="51" customHeight="1" x14ac:dyDescent="0.25">
      <c r="A186" s="54" t="s">
        <v>464</v>
      </c>
      <c r="B186" s="55">
        <f t="shared" si="31"/>
        <v>141.60000000000002</v>
      </c>
      <c r="C186" s="55">
        <f t="shared" si="28"/>
        <v>141.60000000000002</v>
      </c>
      <c r="D186" s="55">
        <f t="shared" si="29"/>
        <v>82.9</v>
      </c>
      <c r="E186" s="55">
        <f t="shared" si="27"/>
        <v>58.545197740112989</v>
      </c>
      <c r="F186" s="55"/>
      <c r="G186" s="50"/>
      <c r="H186" s="50"/>
      <c r="I186" s="56"/>
      <c r="J186" s="57">
        <f>Субсидии!B170</f>
        <v>58.7</v>
      </c>
      <c r="K186" s="57">
        <f>Субсидии!C170</f>
        <v>58.7</v>
      </c>
      <c r="L186" s="57"/>
      <c r="M186" s="50"/>
      <c r="N186" s="50">
        <f>'Субвенции '!B183</f>
        <v>82.9</v>
      </c>
      <c r="O186" s="50">
        <f>'Субвенции '!C183</f>
        <v>82.9</v>
      </c>
      <c r="P186" s="50">
        <f>'Субвенции '!D183</f>
        <v>82.9</v>
      </c>
      <c r="Q186" s="50">
        <f t="shared" si="30"/>
        <v>100</v>
      </c>
      <c r="R186" s="50"/>
      <c r="S186" s="50"/>
      <c r="T186" s="50"/>
      <c r="U186" s="50"/>
    </row>
    <row r="187" spans="1:21" s="58" customFormat="1" ht="63.75" x14ac:dyDescent="0.25">
      <c r="A187" s="54" t="s">
        <v>465</v>
      </c>
      <c r="B187" s="55">
        <f t="shared" si="31"/>
        <v>0</v>
      </c>
      <c r="C187" s="55">
        <f t="shared" si="28"/>
        <v>14572.6</v>
      </c>
      <c r="D187" s="55">
        <f t="shared" si="29"/>
        <v>14572.6</v>
      </c>
      <c r="E187" s="55">
        <f t="shared" si="27"/>
        <v>100</v>
      </c>
      <c r="F187" s="55"/>
      <c r="G187" s="50"/>
      <c r="H187" s="50"/>
      <c r="I187" s="56"/>
      <c r="J187" s="57">
        <f>Субсидии!B171</f>
        <v>0</v>
      </c>
      <c r="K187" s="57">
        <f>Субсидии!C171</f>
        <v>14572.6</v>
      </c>
      <c r="L187" s="57">
        <f>Субсидии!D171</f>
        <v>14572.6</v>
      </c>
      <c r="M187" s="50">
        <f t="shared" ref="M187:M244" si="33">L187/K187*100</f>
        <v>100</v>
      </c>
      <c r="N187" s="50"/>
      <c r="O187" s="50"/>
      <c r="P187" s="50"/>
      <c r="Q187" s="50"/>
      <c r="R187" s="50"/>
      <c r="S187" s="50">
        <f>Иные!C80</f>
        <v>0</v>
      </c>
      <c r="T187" s="50">
        <f>Иные!D80</f>
        <v>0</v>
      </c>
      <c r="U187" s="50"/>
    </row>
    <row r="188" spans="1:21" s="58" customFormat="1" ht="63.75" x14ac:dyDescent="0.25">
      <c r="A188" s="54" t="s">
        <v>466</v>
      </c>
      <c r="B188" s="55">
        <f t="shared" si="31"/>
        <v>162.69999999999999</v>
      </c>
      <c r="C188" s="55">
        <f t="shared" si="28"/>
        <v>162.69999999999999</v>
      </c>
      <c r="D188" s="55">
        <f t="shared" si="29"/>
        <v>85.057079999999999</v>
      </c>
      <c r="E188" s="55">
        <f t="shared" si="27"/>
        <v>52.278475722188077</v>
      </c>
      <c r="F188" s="55"/>
      <c r="G188" s="50"/>
      <c r="H188" s="50"/>
      <c r="I188" s="56"/>
      <c r="J188" s="57">
        <f>Субсидии!B172</f>
        <v>79.8</v>
      </c>
      <c r="K188" s="57">
        <f>Субсидии!C172</f>
        <v>79.8</v>
      </c>
      <c r="L188" s="57">
        <f>Субсидии!D172</f>
        <v>2.1570800000000001</v>
      </c>
      <c r="M188" s="50">
        <f t="shared" si="33"/>
        <v>2.7031077694235588</v>
      </c>
      <c r="N188" s="50">
        <f>'Субвенции '!B184</f>
        <v>82.9</v>
      </c>
      <c r="O188" s="50">
        <f>'Субвенции '!C184</f>
        <v>82.9</v>
      </c>
      <c r="P188" s="50">
        <f>'Субвенции '!D184</f>
        <v>82.9</v>
      </c>
      <c r="Q188" s="50">
        <f t="shared" si="30"/>
        <v>100</v>
      </c>
      <c r="R188" s="50"/>
      <c r="S188" s="50"/>
      <c r="T188" s="50"/>
      <c r="U188" s="50"/>
    </row>
    <row r="189" spans="1:21" s="58" customFormat="1" ht="63.75" x14ac:dyDescent="0.25">
      <c r="A189" s="54" t="s">
        <v>467</v>
      </c>
      <c r="B189" s="55">
        <f t="shared" si="31"/>
        <v>82.9</v>
      </c>
      <c r="C189" s="55">
        <f t="shared" si="28"/>
        <v>82.9</v>
      </c>
      <c r="D189" s="55">
        <f t="shared" si="29"/>
        <v>82.9</v>
      </c>
      <c r="E189" s="55">
        <f t="shared" si="27"/>
        <v>100</v>
      </c>
      <c r="F189" s="55"/>
      <c r="G189" s="50"/>
      <c r="H189" s="50"/>
      <c r="I189" s="56"/>
      <c r="J189" s="57"/>
      <c r="K189" s="57"/>
      <c r="L189" s="57"/>
      <c r="M189" s="50"/>
      <c r="N189" s="50">
        <f>'Субвенции '!B185</f>
        <v>82.9</v>
      </c>
      <c r="O189" s="50">
        <f>'Субвенции '!C185</f>
        <v>82.9</v>
      </c>
      <c r="P189" s="50">
        <f>'Субвенции '!D185</f>
        <v>82.9</v>
      </c>
      <c r="Q189" s="50">
        <f t="shared" si="30"/>
        <v>100</v>
      </c>
      <c r="R189" s="50"/>
      <c r="S189" s="50"/>
      <c r="T189" s="50"/>
      <c r="U189" s="50"/>
    </row>
    <row r="190" spans="1:21" s="58" customFormat="1" ht="63.75" x14ac:dyDescent="0.25">
      <c r="A190" s="54" t="s">
        <v>468</v>
      </c>
      <c r="B190" s="55">
        <f t="shared" si="31"/>
        <v>222.4</v>
      </c>
      <c r="C190" s="55">
        <f t="shared" si="28"/>
        <v>1180.23477</v>
      </c>
      <c r="D190" s="55">
        <f t="shared" si="29"/>
        <v>1165.1347700000001</v>
      </c>
      <c r="E190" s="55">
        <f t="shared" si="27"/>
        <v>98.720593530726092</v>
      </c>
      <c r="F190" s="55"/>
      <c r="G190" s="50"/>
      <c r="H190" s="50"/>
      <c r="I190" s="56"/>
      <c r="J190" s="57">
        <f>Субсидии!B173</f>
        <v>15.1</v>
      </c>
      <c r="K190" s="57">
        <f>Субсидии!C173</f>
        <v>972.93477000000007</v>
      </c>
      <c r="L190" s="57">
        <f>Субсидии!D173</f>
        <v>957.83477000000005</v>
      </c>
      <c r="M190" s="50"/>
      <c r="N190" s="50">
        <f>'Субвенции '!B186</f>
        <v>207.3</v>
      </c>
      <c r="O190" s="50">
        <f>'Субвенции '!C186</f>
        <v>207.3</v>
      </c>
      <c r="P190" s="50">
        <f>'Субвенции '!D186</f>
        <v>207.3</v>
      </c>
      <c r="Q190" s="50">
        <f t="shared" si="30"/>
        <v>100</v>
      </c>
      <c r="R190" s="50"/>
      <c r="S190" s="50"/>
      <c r="T190" s="50"/>
      <c r="U190" s="50"/>
    </row>
    <row r="191" spans="1:21" s="58" customFormat="1" ht="51" customHeight="1" x14ac:dyDescent="0.25">
      <c r="A191" s="54" t="s">
        <v>469</v>
      </c>
      <c r="B191" s="55">
        <f t="shared" si="31"/>
        <v>253.9</v>
      </c>
      <c r="C191" s="55">
        <f t="shared" si="28"/>
        <v>753.90000000000009</v>
      </c>
      <c r="D191" s="55">
        <f t="shared" si="29"/>
        <v>710.21198000000004</v>
      </c>
      <c r="E191" s="55">
        <f t="shared" si="27"/>
        <v>94.205064332139528</v>
      </c>
      <c r="F191" s="55"/>
      <c r="G191" s="50"/>
      <c r="H191" s="50"/>
      <c r="I191" s="56"/>
      <c r="J191" s="57">
        <f>Субсидии!B174</f>
        <v>46.6</v>
      </c>
      <c r="K191" s="57">
        <f>Субсидии!C174</f>
        <v>546.6</v>
      </c>
      <c r="L191" s="57">
        <f>Субсидии!D174</f>
        <v>502.91198000000003</v>
      </c>
      <c r="M191" s="50"/>
      <c r="N191" s="50">
        <f>'Субвенции '!B187</f>
        <v>207.3</v>
      </c>
      <c r="O191" s="50">
        <f>'Субвенции '!C187</f>
        <v>207.3</v>
      </c>
      <c r="P191" s="50">
        <f>'Субвенции '!D187</f>
        <v>207.3</v>
      </c>
      <c r="Q191" s="50">
        <f t="shared" si="30"/>
        <v>100</v>
      </c>
      <c r="R191" s="50"/>
      <c r="S191" s="50">
        <f>Иные!C81</f>
        <v>0</v>
      </c>
      <c r="T191" s="50">
        <f>Иные!D81</f>
        <v>0</v>
      </c>
      <c r="U191" s="50">
        <f>Иные!E81</f>
        <v>0</v>
      </c>
    </row>
    <row r="192" spans="1:21" s="58" customFormat="1" ht="63.75" x14ac:dyDescent="0.25">
      <c r="A192" s="54" t="s">
        <v>470</v>
      </c>
      <c r="B192" s="55">
        <f t="shared" si="31"/>
        <v>274.39999999999998</v>
      </c>
      <c r="C192" s="55">
        <f t="shared" si="28"/>
        <v>274.39999999999998</v>
      </c>
      <c r="D192" s="55">
        <f t="shared" si="29"/>
        <v>208.42026000000001</v>
      </c>
      <c r="E192" s="55">
        <f t="shared" si="27"/>
        <v>75.954905247813414</v>
      </c>
      <c r="F192" s="55"/>
      <c r="G192" s="50"/>
      <c r="H192" s="50"/>
      <c r="I192" s="56"/>
      <c r="J192" s="57">
        <f>Субсидии!B175</f>
        <v>67.099999999999994</v>
      </c>
      <c r="K192" s="57">
        <f>Субсидии!C175</f>
        <v>67.099999999999994</v>
      </c>
      <c r="L192" s="57">
        <f>Субсидии!D175</f>
        <v>1.12026</v>
      </c>
      <c r="M192" s="50">
        <f t="shared" si="33"/>
        <v>1.6695380029806262</v>
      </c>
      <c r="N192" s="50">
        <f>'Субвенции '!B188</f>
        <v>207.3</v>
      </c>
      <c r="O192" s="50">
        <f>'Субвенции '!C188</f>
        <v>207.3</v>
      </c>
      <c r="P192" s="50">
        <f>'Субвенции '!D188</f>
        <v>207.3</v>
      </c>
      <c r="Q192" s="50">
        <f t="shared" si="30"/>
        <v>100</v>
      </c>
      <c r="R192" s="50"/>
      <c r="S192" s="50"/>
      <c r="T192" s="50"/>
      <c r="U192" s="50"/>
    </row>
    <row r="193" spans="1:21" s="58" customFormat="1" ht="51" customHeight="1" x14ac:dyDescent="0.25">
      <c r="A193" s="54" t="s">
        <v>471</v>
      </c>
      <c r="B193" s="55">
        <f t="shared" si="31"/>
        <v>302.89999999999998</v>
      </c>
      <c r="C193" s="55">
        <f t="shared" si="28"/>
        <v>1208.059</v>
      </c>
      <c r="D193" s="55">
        <f t="shared" si="29"/>
        <v>1112.7271000000001</v>
      </c>
      <c r="E193" s="55">
        <f t="shared" si="27"/>
        <v>92.108671844669843</v>
      </c>
      <c r="F193" s="55"/>
      <c r="G193" s="50"/>
      <c r="H193" s="50"/>
      <c r="I193" s="56"/>
      <c r="J193" s="57">
        <f>Субсидии!B176</f>
        <v>95.6</v>
      </c>
      <c r="K193" s="57">
        <f>Субсидии!C176</f>
        <v>1000.759</v>
      </c>
      <c r="L193" s="57">
        <f>Субсидии!D176</f>
        <v>905.4271</v>
      </c>
      <c r="M193" s="50">
        <f t="shared" si="33"/>
        <v>90.474040203485544</v>
      </c>
      <c r="N193" s="50">
        <f>'Субвенции '!B189</f>
        <v>207.3</v>
      </c>
      <c r="O193" s="50">
        <f>'Субвенции '!C189</f>
        <v>207.3</v>
      </c>
      <c r="P193" s="50">
        <f>'Субвенции '!D189</f>
        <v>207.3</v>
      </c>
      <c r="Q193" s="50">
        <f t="shared" si="30"/>
        <v>100</v>
      </c>
      <c r="R193" s="50"/>
      <c r="S193" s="50"/>
      <c r="T193" s="50"/>
      <c r="U193" s="50"/>
    </row>
    <row r="194" spans="1:21" s="58" customFormat="1" ht="63.75" x14ac:dyDescent="0.25">
      <c r="A194" s="54" t="s">
        <v>472</v>
      </c>
      <c r="B194" s="55">
        <f t="shared" si="31"/>
        <v>82.9</v>
      </c>
      <c r="C194" s="55">
        <f t="shared" si="28"/>
        <v>82.9</v>
      </c>
      <c r="D194" s="55">
        <f t="shared" si="29"/>
        <v>82.9</v>
      </c>
      <c r="E194" s="55">
        <f t="shared" si="27"/>
        <v>100</v>
      </c>
      <c r="F194" s="55"/>
      <c r="G194" s="50"/>
      <c r="H194" s="50"/>
      <c r="I194" s="56"/>
      <c r="J194" s="57"/>
      <c r="K194" s="57"/>
      <c r="L194" s="57"/>
      <c r="M194" s="50"/>
      <c r="N194" s="50">
        <f>'Субвенции '!B190</f>
        <v>82.9</v>
      </c>
      <c r="O194" s="50">
        <f>'Субвенции '!C190</f>
        <v>82.9</v>
      </c>
      <c r="P194" s="50">
        <f>'Субвенции '!D190</f>
        <v>82.9</v>
      </c>
      <c r="Q194" s="50">
        <f t="shared" si="30"/>
        <v>100</v>
      </c>
      <c r="R194" s="50"/>
      <c r="S194" s="50"/>
      <c r="T194" s="50"/>
      <c r="U194" s="50"/>
    </row>
    <row r="195" spans="1:21" s="58" customFormat="1" ht="63.75" x14ac:dyDescent="0.25">
      <c r="A195" s="54" t="s">
        <v>473</v>
      </c>
      <c r="B195" s="55">
        <f t="shared" si="31"/>
        <v>107.9</v>
      </c>
      <c r="C195" s="55">
        <f t="shared" ref="C195:C226" si="34">G195+K195+O195+S195</f>
        <v>107.9</v>
      </c>
      <c r="D195" s="55">
        <f t="shared" ref="D195:D226" si="35">H195+L195+P195+T195</f>
        <v>84.445520000000002</v>
      </c>
      <c r="E195" s="55">
        <f t="shared" ref="E195:E258" si="36">D195/C195*100</f>
        <v>78.262761816496749</v>
      </c>
      <c r="F195" s="55"/>
      <c r="G195" s="50"/>
      <c r="H195" s="50"/>
      <c r="I195" s="56"/>
      <c r="J195" s="57">
        <f>Субсидии!B178</f>
        <v>25</v>
      </c>
      <c r="K195" s="57">
        <f>Субсидии!C178</f>
        <v>25</v>
      </c>
      <c r="L195" s="57">
        <f>Субсидии!D178</f>
        <v>1.54552</v>
      </c>
      <c r="M195" s="50">
        <f t="shared" si="33"/>
        <v>6.18208</v>
      </c>
      <c r="N195" s="50">
        <f>'Субвенции '!B191</f>
        <v>82.9</v>
      </c>
      <c r="O195" s="50">
        <f>'Субвенции '!C191</f>
        <v>82.9</v>
      </c>
      <c r="P195" s="50">
        <f>'Субвенции '!D191</f>
        <v>82.9</v>
      </c>
      <c r="Q195" s="50">
        <f t="shared" si="30"/>
        <v>100</v>
      </c>
      <c r="R195" s="50"/>
      <c r="S195" s="50"/>
      <c r="T195" s="50"/>
      <c r="U195" s="50"/>
    </row>
    <row r="196" spans="1:21" s="58" customFormat="1" ht="63.75" x14ac:dyDescent="0.25">
      <c r="A196" s="54" t="s">
        <v>474</v>
      </c>
      <c r="B196" s="55">
        <f t="shared" si="31"/>
        <v>128.80000000000001</v>
      </c>
      <c r="C196" s="55">
        <f t="shared" si="34"/>
        <v>128.80000000000001</v>
      </c>
      <c r="D196" s="55">
        <f t="shared" si="35"/>
        <v>82.9</v>
      </c>
      <c r="E196" s="55">
        <f t="shared" si="36"/>
        <v>64.363354037267086</v>
      </c>
      <c r="F196" s="55"/>
      <c r="G196" s="50"/>
      <c r="H196" s="50"/>
      <c r="I196" s="56"/>
      <c r="J196" s="57">
        <f>Субсидии!B177</f>
        <v>45.9</v>
      </c>
      <c r="K196" s="57">
        <f>Субсидии!C177</f>
        <v>45.9</v>
      </c>
      <c r="L196" s="57">
        <f>Субсидии!D177</f>
        <v>0</v>
      </c>
      <c r="M196" s="50"/>
      <c r="N196" s="50">
        <f>'Субвенции '!B192</f>
        <v>82.9</v>
      </c>
      <c r="O196" s="50">
        <f>'Субвенции '!C192</f>
        <v>82.9</v>
      </c>
      <c r="P196" s="50">
        <f>'Субвенции '!D192</f>
        <v>82.9</v>
      </c>
      <c r="Q196" s="50">
        <f t="shared" si="30"/>
        <v>100</v>
      </c>
      <c r="R196" s="50"/>
      <c r="S196" s="50"/>
      <c r="T196" s="50"/>
      <c r="U196" s="50"/>
    </row>
    <row r="197" spans="1:21" s="58" customFormat="1" ht="63.75" x14ac:dyDescent="0.25">
      <c r="A197" s="54" t="s">
        <v>475</v>
      </c>
      <c r="B197" s="55">
        <f t="shared" si="31"/>
        <v>207.3</v>
      </c>
      <c r="C197" s="55">
        <f t="shared" si="34"/>
        <v>207.3</v>
      </c>
      <c r="D197" s="55">
        <f t="shared" si="35"/>
        <v>207.3</v>
      </c>
      <c r="E197" s="55">
        <f t="shared" si="36"/>
        <v>100</v>
      </c>
      <c r="F197" s="55"/>
      <c r="G197" s="50"/>
      <c r="H197" s="50"/>
      <c r="I197" s="56"/>
      <c r="J197" s="57"/>
      <c r="K197" s="57"/>
      <c r="L197" s="57"/>
      <c r="M197" s="50"/>
      <c r="N197" s="50">
        <f>'Субвенции '!B193</f>
        <v>207.3</v>
      </c>
      <c r="O197" s="50">
        <f>'Субвенции '!C193</f>
        <v>207.3</v>
      </c>
      <c r="P197" s="50">
        <f>'Субвенции '!D193</f>
        <v>207.3</v>
      </c>
      <c r="Q197" s="50">
        <f t="shared" si="30"/>
        <v>100</v>
      </c>
      <c r="R197" s="50"/>
      <c r="S197" s="50"/>
      <c r="T197" s="50"/>
      <c r="U197" s="50"/>
    </row>
    <row r="198" spans="1:21" s="58" customFormat="1" ht="60" customHeight="1" x14ac:dyDescent="0.25">
      <c r="A198" s="54" t="s">
        <v>476</v>
      </c>
      <c r="B198" s="55">
        <f t="shared" si="31"/>
        <v>732.8</v>
      </c>
      <c r="C198" s="55">
        <f t="shared" si="34"/>
        <v>18299</v>
      </c>
      <c r="D198" s="55">
        <f t="shared" si="35"/>
        <v>12872.9</v>
      </c>
      <c r="E198" s="55">
        <f t="shared" si="36"/>
        <v>70.347559975954965</v>
      </c>
      <c r="F198" s="55"/>
      <c r="G198" s="50"/>
      <c r="H198" s="50"/>
      <c r="I198" s="56"/>
      <c r="J198" s="57">
        <f>Субсидии!B179</f>
        <v>732.8</v>
      </c>
      <c r="K198" s="57">
        <f>Субсидии!C179</f>
        <v>13872.9</v>
      </c>
      <c r="L198" s="57">
        <f>Субсидии!D179</f>
        <v>12872.9</v>
      </c>
      <c r="M198" s="50">
        <f t="shared" si="33"/>
        <v>92.791701807120347</v>
      </c>
      <c r="N198" s="50"/>
      <c r="O198" s="50"/>
      <c r="P198" s="50"/>
      <c r="Q198" s="50"/>
      <c r="R198" s="50"/>
      <c r="S198" s="50">
        <f>Иные!C82</f>
        <v>4426.1000000000004</v>
      </c>
      <c r="T198" s="50"/>
      <c r="U198" s="50">
        <f t="shared" ref="U198:U232" si="37">T198/S198*100</f>
        <v>0</v>
      </c>
    </row>
    <row r="199" spans="1:21" s="58" customFormat="1" ht="57.75" customHeight="1" x14ac:dyDescent="0.25">
      <c r="A199" s="54" t="s">
        <v>477</v>
      </c>
      <c r="B199" s="55">
        <f t="shared" si="31"/>
        <v>115.4</v>
      </c>
      <c r="C199" s="55">
        <f t="shared" si="34"/>
        <v>615.4</v>
      </c>
      <c r="D199" s="55">
        <f t="shared" si="35"/>
        <v>582.11</v>
      </c>
      <c r="E199" s="55">
        <f t="shared" si="36"/>
        <v>94.590510237244075</v>
      </c>
      <c r="F199" s="55"/>
      <c r="G199" s="50"/>
      <c r="H199" s="50"/>
      <c r="I199" s="56"/>
      <c r="J199" s="57">
        <f>Субсидии!B180</f>
        <v>32.5</v>
      </c>
      <c r="K199" s="57">
        <f>Субсидии!C180</f>
        <v>532.5</v>
      </c>
      <c r="L199" s="57">
        <f>Субсидии!D180</f>
        <v>499.21</v>
      </c>
      <c r="M199" s="50">
        <f t="shared" si="33"/>
        <v>93.74835680751174</v>
      </c>
      <c r="N199" s="50">
        <f>'Субвенции '!B194</f>
        <v>82.9</v>
      </c>
      <c r="O199" s="50">
        <f>'Субвенции '!C194</f>
        <v>82.9</v>
      </c>
      <c r="P199" s="50">
        <f>'Субвенции '!D194</f>
        <v>82.9</v>
      </c>
      <c r="Q199" s="50">
        <f t="shared" si="30"/>
        <v>100</v>
      </c>
      <c r="R199" s="50"/>
      <c r="S199" s="50"/>
      <c r="T199" s="50"/>
      <c r="U199" s="50"/>
    </row>
    <row r="200" spans="1:21" s="58" customFormat="1" ht="63.75" x14ac:dyDescent="0.25">
      <c r="A200" s="54" t="s">
        <v>478</v>
      </c>
      <c r="B200" s="55">
        <f t="shared" si="31"/>
        <v>84.7</v>
      </c>
      <c r="C200" s="55">
        <f t="shared" si="34"/>
        <v>84.7</v>
      </c>
      <c r="D200" s="55">
        <f t="shared" si="35"/>
        <v>84.7</v>
      </c>
      <c r="E200" s="55">
        <f t="shared" si="36"/>
        <v>100</v>
      </c>
      <c r="F200" s="55"/>
      <c r="G200" s="50"/>
      <c r="H200" s="50"/>
      <c r="I200" s="56"/>
      <c r="J200" s="57">
        <f>Субсидии!B181</f>
        <v>1.8</v>
      </c>
      <c r="K200" s="57">
        <f>Субсидии!C181</f>
        <v>1.8</v>
      </c>
      <c r="L200" s="57">
        <f>Субсидии!D181</f>
        <v>1.8</v>
      </c>
      <c r="M200" s="50"/>
      <c r="N200" s="50">
        <f>'Субвенции '!B195</f>
        <v>82.9</v>
      </c>
      <c r="O200" s="50">
        <f>'Субвенции '!C195</f>
        <v>82.9</v>
      </c>
      <c r="P200" s="50">
        <f>'Субвенции '!D195</f>
        <v>82.9</v>
      </c>
      <c r="Q200" s="50">
        <f t="shared" si="30"/>
        <v>100</v>
      </c>
      <c r="R200" s="50"/>
      <c r="S200" s="50"/>
      <c r="T200" s="50"/>
      <c r="U200" s="50"/>
    </row>
    <row r="201" spans="1:21" s="58" customFormat="1" ht="63.75" x14ac:dyDescent="0.25">
      <c r="A201" s="54" t="s">
        <v>479</v>
      </c>
      <c r="B201" s="55">
        <f t="shared" si="31"/>
        <v>94.100000000000009</v>
      </c>
      <c r="C201" s="55">
        <f t="shared" si="34"/>
        <v>683.47800000000007</v>
      </c>
      <c r="D201" s="55">
        <f t="shared" si="35"/>
        <v>683.47800000000007</v>
      </c>
      <c r="E201" s="55">
        <f t="shared" si="36"/>
        <v>100</v>
      </c>
      <c r="F201" s="55"/>
      <c r="G201" s="50"/>
      <c r="H201" s="50"/>
      <c r="I201" s="56"/>
      <c r="J201" s="57">
        <f>Субсидии!B182</f>
        <v>11.2</v>
      </c>
      <c r="K201" s="57">
        <f>Субсидии!C182</f>
        <v>600.57800000000009</v>
      </c>
      <c r="L201" s="57">
        <f>Субсидии!D182</f>
        <v>600.57800000000009</v>
      </c>
      <c r="M201" s="50"/>
      <c r="N201" s="50">
        <f>'Субвенции '!B196</f>
        <v>82.9</v>
      </c>
      <c r="O201" s="50">
        <f>'Субвенции '!C196</f>
        <v>82.9</v>
      </c>
      <c r="P201" s="50">
        <f>'Субвенции '!D196</f>
        <v>82.9</v>
      </c>
      <c r="Q201" s="50">
        <f t="shared" si="30"/>
        <v>100</v>
      </c>
      <c r="R201" s="50"/>
      <c r="S201" s="50"/>
      <c r="T201" s="50"/>
      <c r="U201" s="50"/>
    </row>
    <row r="202" spans="1:21" s="58" customFormat="1" ht="63.75" x14ac:dyDescent="0.25">
      <c r="A202" s="54" t="s">
        <v>480</v>
      </c>
      <c r="B202" s="55">
        <f t="shared" si="31"/>
        <v>106.9</v>
      </c>
      <c r="C202" s="55">
        <f t="shared" si="34"/>
        <v>106.9</v>
      </c>
      <c r="D202" s="55">
        <f t="shared" si="35"/>
        <v>106.9</v>
      </c>
      <c r="E202" s="55">
        <f t="shared" si="36"/>
        <v>100</v>
      </c>
      <c r="F202" s="55"/>
      <c r="G202" s="50"/>
      <c r="H202" s="50"/>
      <c r="I202" s="56"/>
      <c r="J202" s="57">
        <f>Субсидии!B183</f>
        <v>24</v>
      </c>
      <c r="K202" s="57">
        <f>Субсидии!C183</f>
        <v>24</v>
      </c>
      <c r="L202" s="57">
        <f>Субсидии!D183</f>
        <v>24</v>
      </c>
      <c r="M202" s="50"/>
      <c r="N202" s="50">
        <f>'Субвенции '!B197</f>
        <v>82.9</v>
      </c>
      <c r="O202" s="50">
        <f>'Субвенции '!C197</f>
        <v>82.9</v>
      </c>
      <c r="P202" s="50">
        <f>'Субвенции '!D197</f>
        <v>82.9</v>
      </c>
      <c r="Q202" s="50">
        <f t="shared" si="30"/>
        <v>100</v>
      </c>
      <c r="R202" s="50"/>
      <c r="S202" s="50"/>
      <c r="T202" s="50"/>
      <c r="U202" s="50"/>
    </row>
    <row r="203" spans="1:21" s="58" customFormat="1" ht="63.75" x14ac:dyDescent="0.25">
      <c r="A203" s="54" t="s">
        <v>481</v>
      </c>
      <c r="B203" s="55">
        <f t="shared" si="31"/>
        <v>84.7</v>
      </c>
      <c r="C203" s="55">
        <f t="shared" si="34"/>
        <v>1084.7</v>
      </c>
      <c r="D203" s="55">
        <f t="shared" si="35"/>
        <v>1084.7</v>
      </c>
      <c r="E203" s="55">
        <f t="shared" si="36"/>
        <v>100</v>
      </c>
      <c r="F203" s="55"/>
      <c r="G203" s="50"/>
      <c r="H203" s="50"/>
      <c r="I203" s="56"/>
      <c r="J203" s="57">
        <f>Субсидии!B184</f>
        <v>1.8</v>
      </c>
      <c r="K203" s="57">
        <f>Субсидии!C184</f>
        <v>1001.8</v>
      </c>
      <c r="L203" s="57">
        <f>Субсидии!D184</f>
        <v>1001.8</v>
      </c>
      <c r="M203" s="50"/>
      <c r="N203" s="50">
        <f>'Субвенции '!B198</f>
        <v>82.9</v>
      </c>
      <c r="O203" s="50">
        <f>'Субвенции '!C198</f>
        <v>82.9</v>
      </c>
      <c r="P203" s="50">
        <f>'Субвенции '!D198</f>
        <v>82.9</v>
      </c>
      <c r="Q203" s="50">
        <f t="shared" si="30"/>
        <v>100</v>
      </c>
      <c r="R203" s="50"/>
      <c r="S203" s="50"/>
      <c r="T203" s="50"/>
      <c r="U203" s="50"/>
    </row>
    <row r="204" spans="1:21" s="58" customFormat="1" ht="63.75" x14ac:dyDescent="0.25">
      <c r="A204" s="54" t="s">
        <v>482</v>
      </c>
      <c r="B204" s="55">
        <f t="shared" si="31"/>
        <v>209.10000000000002</v>
      </c>
      <c r="C204" s="55">
        <f t="shared" si="34"/>
        <v>209.10000000000002</v>
      </c>
      <c r="D204" s="55">
        <f t="shared" si="35"/>
        <v>209.10000000000002</v>
      </c>
      <c r="E204" s="55">
        <f t="shared" si="36"/>
        <v>100</v>
      </c>
      <c r="F204" s="55"/>
      <c r="G204" s="50"/>
      <c r="H204" s="50"/>
      <c r="I204" s="56"/>
      <c r="J204" s="57">
        <f>Субсидии!B185</f>
        <v>1.8</v>
      </c>
      <c r="K204" s="57">
        <f>Субсидии!C185</f>
        <v>1.8</v>
      </c>
      <c r="L204" s="57">
        <f>Субсидии!D185</f>
        <v>1.8</v>
      </c>
      <c r="M204" s="50"/>
      <c r="N204" s="50">
        <f>'Субвенции '!B199</f>
        <v>207.3</v>
      </c>
      <c r="O204" s="50">
        <f>'Субвенции '!C199</f>
        <v>207.3</v>
      </c>
      <c r="P204" s="50">
        <f>'Субвенции '!D199</f>
        <v>207.3</v>
      </c>
      <c r="Q204" s="50">
        <f t="shared" si="30"/>
        <v>100</v>
      </c>
      <c r="R204" s="50"/>
      <c r="S204" s="50"/>
      <c r="T204" s="50"/>
      <c r="U204" s="50"/>
    </row>
    <row r="205" spans="1:21" s="58" customFormat="1" ht="63.75" x14ac:dyDescent="0.25">
      <c r="A205" s="54" t="s">
        <v>483</v>
      </c>
      <c r="B205" s="55">
        <f t="shared" si="31"/>
        <v>123.9</v>
      </c>
      <c r="C205" s="55">
        <f t="shared" si="34"/>
        <v>123.9</v>
      </c>
      <c r="D205" s="55">
        <f t="shared" si="35"/>
        <v>123.9</v>
      </c>
      <c r="E205" s="55">
        <f t="shared" si="36"/>
        <v>100</v>
      </c>
      <c r="F205" s="55"/>
      <c r="G205" s="50"/>
      <c r="H205" s="50"/>
      <c r="I205" s="56"/>
      <c r="J205" s="57">
        <f>Субсидии!B186</f>
        <v>41</v>
      </c>
      <c r="K205" s="57">
        <f>Субсидии!C186</f>
        <v>41</v>
      </c>
      <c r="L205" s="57">
        <f>Субсидии!D186</f>
        <v>41</v>
      </c>
      <c r="M205" s="50"/>
      <c r="N205" s="50">
        <f>'Субвенции '!B200</f>
        <v>82.9</v>
      </c>
      <c r="O205" s="50">
        <f>'Субвенции '!C200</f>
        <v>82.9</v>
      </c>
      <c r="P205" s="50">
        <f>'Субвенции '!D200</f>
        <v>82.9</v>
      </c>
      <c r="Q205" s="50">
        <f t="shared" si="30"/>
        <v>100</v>
      </c>
      <c r="R205" s="50"/>
      <c r="S205" s="50"/>
      <c r="T205" s="50"/>
      <c r="U205" s="50"/>
    </row>
    <row r="206" spans="1:21" s="58" customFormat="1" ht="63.75" x14ac:dyDescent="0.25">
      <c r="A206" s="54" t="s">
        <v>484</v>
      </c>
      <c r="B206" s="55">
        <f t="shared" si="31"/>
        <v>135.80000000000001</v>
      </c>
      <c r="C206" s="55">
        <f t="shared" si="34"/>
        <v>135.80000000000001</v>
      </c>
      <c r="D206" s="55">
        <f t="shared" si="35"/>
        <v>135.80000000000001</v>
      </c>
      <c r="E206" s="55">
        <f t="shared" si="36"/>
        <v>100</v>
      </c>
      <c r="F206" s="55"/>
      <c r="G206" s="50"/>
      <c r="H206" s="50"/>
      <c r="I206" s="56"/>
      <c r="J206" s="57">
        <f>Субсидии!B187</f>
        <v>52.9</v>
      </c>
      <c r="K206" s="57">
        <f>Субсидии!C187</f>
        <v>52.9</v>
      </c>
      <c r="L206" s="57">
        <f>Субсидии!D187</f>
        <v>52.9</v>
      </c>
      <c r="M206" s="50"/>
      <c r="N206" s="50">
        <f>'Субвенции '!B201</f>
        <v>82.9</v>
      </c>
      <c r="O206" s="50">
        <f>'Субвенции '!C201</f>
        <v>82.9</v>
      </c>
      <c r="P206" s="50">
        <f>'Субвенции '!D201</f>
        <v>82.9</v>
      </c>
      <c r="Q206" s="50">
        <f t="shared" si="30"/>
        <v>100</v>
      </c>
      <c r="R206" s="50"/>
      <c r="S206" s="50"/>
      <c r="T206" s="50"/>
      <c r="U206" s="50"/>
    </row>
    <row r="207" spans="1:21" s="58" customFormat="1" ht="63.75" x14ac:dyDescent="0.25">
      <c r="A207" s="54" t="s">
        <v>485</v>
      </c>
      <c r="B207" s="55">
        <f t="shared" si="31"/>
        <v>209.9</v>
      </c>
      <c r="C207" s="55">
        <f t="shared" si="34"/>
        <v>565.90000000000009</v>
      </c>
      <c r="D207" s="55">
        <f t="shared" si="35"/>
        <v>565.90000000000009</v>
      </c>
      <c r="E207" s="55">
        <f t="shared" si="36"/>
        <v>100</v>
      </c>
      <c r="F207" s="55"/>
      <c r="G207" s="50"/>
      <c r="H207" s="50"/>
      <c r="I207" s="56"/>
      <c r="J207" s="57">
        <f>Субсидии!B188</f>
        <v>2.6</v>
      </c>
      <c r="K207" s="57">
        <f>Субсидии!C188</f>
        <v>358.6</v>
      </c>
      <c r="L207" s="57">
        <f>Субсидии!D188</f>
        <v>358.6</v>
      </c>
      <c r="M207" s="50"/>
      <c r="N207" s="50">
        <f>'Субвенции '!B202</f>
        <v>207.3</v>
      </c>
      <c r="O207" s="50">
        <f>'Субвенции '!C202</f>
        <v>207.3</v>
      </c>
      <c r="P207" s="50">
        <f>'Субвенции '!D202</f>
        <v>207.3</v>
      </c>
      <c r="Q207" s="50">
        <f t="shared" si="30"/>
        <v>100</v>
      </c>
      <c r="R207" s="50"/>
      <c r="S207" s="50"/>
      <c r="T207" s="50"/>
      <c r="U207" s="50"/>
    </row>
    <row r="208" spans="1:21" s="58" customFormat="1" ht="63.75" x14ac:dyDescent="0.25">
      <c r="A208" s="54" t="s">
        <v>486</v>
      </c>
      <c r="B208" s="55">
        <f t="shared" si="31"/>
        <v>209.9</v>
      </c>
      <c r="C208" s="55">
        <f t="shared" si="34"/>
        <v>529.90000000000009</v>
      </c>
      <c r="D208" s="55">
        <f t="shared" si="35"/>
        <v>529.90000000000009</v>
      </c>
      <c r="E208" s="55">
        <f t="shared" si="36"/>
        <v>100</v>
      </c>
      <c r="F208" s="55"/>
      <c r="G208" s="50"/>
      <c r="H208" s="50"/>
      <c r="I208" s="56"/>
      <c r="J208" s="57">
        <f>Субсидии!B189</f>
        <v>2.6</v>
      </c>
      <c r="K208" s="57">
        <f>Субсидии!C189</f>
        <v>322.60000000000002</v>
      </c>
      <c r="L208" s="57">
        <f>Субсидии!D189</f>
        <v>322.60000000000002</v>
      </c>
      <c r="M208" s="50">
        <f t="shared" si="33"/>
        <v>100</v>
      </c>
      <c r="N208" s="50">
        <f>'Субвенции '!B203</f>
        <v>207.3</v>
      </c>
      <c r="O208" s="50">
        <f>'Субвенции '!C203</f>
        <v>207.3</v>
      </c>
      <c r="P208" s="50">
        <f>'Субвенции '!D203</f>
        <v>207.3</v>
      </c>
      <c r="Q208" s="50">
        <f t="shared" si="30"/>
        <v>100</v>
      </c>
      <c r="R208" s="50"/>
      <c r="S208" s="50"/>
      <c r="T208" s="50"/>
      <c r="U208" s="50"/>
    </row>
    <row r="209" spans="1:21" s="58" customFormat="1" ht="63.75" x14ac:dyDescent="0.25">
      <c r="A209" s="54" t="s">
        <v>487</v>
      </c>
      <c r="B209" s="55">
        <f t="shared" si="31"/>
        <v>222.70000000000002</v>
      </c>
      <c r="C209" s="55">
        <f t="shared" si="34"/>
        <v>222.70000000000002</v>
      </c>
      <c r="D209" s="55">
        <f t="shared" si="35"/>
        <v>222.70000000000002</v>
      </c>
      <c r="E209" s="55">
        <f t="shared" si="36"/>
        <v>100</v>
      </c>
      <c r="F209" s="55"/>
      <c r="G209" s="50"/>
      <c r="H209" s="50"/>
      <c r="I209" s="56"/>
      <c r="J209" s="57">
        <f>Субсидии!B190</f>
        <v>15.4</v>
      </c>
      <c r="K209" s="57">
        <f>Субсидии!C190</f>
        <v>15.4</v>
      </c>
      <c r="L209" s="57">
        <f>Субсидии!D190</f>
        <v>15.4</v>
      </c>
      <c r="M209" s="50"/>
      <c r="N209" s="50">
        <f>'Субвенции '!B204</f>
        <v>207.3</v>
      </c>
      <c r="O209" s="50">
        <f>'Субвенции '!C204</f>
        <v>207.3</v>
      </c>
      <c r="P209" s="50">
        <f>'Субвенции '!D204</f>
        <v>207.3</v>
      </c>
      <c r="Q209" s="50">
        <f t="shared" si="30"/>
        <v>100</v>
      </c>
      <c r="R209" s="50"/>
      <c r="S209" s="50"/>
      <c r="T209" s="50"/>
      <c r="U209" s="50"/>
    </row>
    <row r="210" spans="1:21" s="58" customFormat="1" ht="63.75" x14ac:dyDescent="0.25">
      <c r="A210" s="54" t="s">
        <v>488</v>
      </c>
      <c r="B210" s="55">
        <f t="shared" si="31"/>
        <v>627.20000000000005</v>
      </c>
      <c r="C210" s="55">
        <f t="shared" si="34"/>
        <v>6479.2160000000003</v>
      </c>
      <c r="D210" s="55">
        <f t="shared" si="35"/>
        <v>6449.0289400000001</v>
      </c>
      <c r="E210" s="55">
        <f t="shared" si="36"/>
        <v>99.534093939760609</v>
      </c>
      <c r="F210" s="55"/>
      <c r="G210" s="50"/>
      <c r="H210" s="50"/>
      <c r="I210" s="56"/>
      <c r="J210" s="57">
        <f>Субсидии!B191</f>
        <v>212.6</v>
      </c>
      <c r="K210" s="57">
        <f>Субсидии!C191</f>
        <v>6064.616</v>
      </c>
      <c r="L210" s="57">
        <f>Субсидии!D191</f>
        <v>6034.4289399999998</v>
      </c>
      <c r="M210" s="50">
        <f t="shared" si="33"/>
        <v>99.502242846043345</v>
      </c>
      <c r="N210" s="50">
        <f>'Субвенции '!B205</f>
        <v>414.6</v>
      </c>
      <c r="O210" s="50">
        <f>'Субвенции '!C205</f>
        <v>414.6</v>
      </c>
      <c r="P210" s="50">
        <f>'Субвенции '!D205</f>
        <v>414.6</v>
      </c>
      <c r="Q210" s="50">
        <f t="shared" si="30"/>
        <v>100</v>
      </c>
      <c r="R210" s="50"/>
      <c r="S210" s="50">
        <f>Иные!C83</f>
        <v>0</v>
      </c>
      <c r="T210" s="50">
        <f>Иные!D83</f>
        <v>0</v>
      </c>
      <c r="U210" s="50"/>
    </row>
    <row r="211" spans="1:21" s="58" customFormat="1" ht="63.75" x14ac:dyDescent="0.25">
      <c r="A211" s="54" t="s">
        <v>489</v>
      </c>
      <c r="B211" s="55">
        <f t="shared" si="31"/>
        <v>372.5</v>
      </c>
      <c r="C211" s="55">
        <f t="shared" si="34"/>
        <v>1782.2040400000001</v>
      </c>
      <c r="D211" s="55">
        <f t="shared" si="35"/>
        <v>1707.36448</v>
      </c>
      <c r="E211" s="55">
        <f t="shared" si="36"/>
        <v>95.800729977023281</v>
      </c>
      <c r="F211" s="55"/>
      <c r="G211" s="50"/>
      <c r="H211" s="50"/>
      <c r="I211" s="56"/>
      <c r="J211" s="57">
        <f>Субсидии!B192</f>
        <v>165.2</v>
      </c>
      <c r="K211" s="57">
        <f>Субсидии!C192</f>
        <v>1574.9040400000001</v>
      </c>
      <c r="L211" s="57">
        <f>Субсидии!D192</f>
        <v>1500.06448</v>
      </c>
      <c r="M211" s="50">
        <f t="shared" si="33"/>
        <v>95.247992379269022</v>
      </c>
      <c r="N211" s="50">
        <f>'Субвенции '!B206</f>
        <v>207.3</v>
      </c>
      <c r="O211" s="50">
        <f>'Субвенции '!C206</f>
        <v>207.3</v>
      </c>
      <c r="P211" s="50">
        <f>'Субвенции '!D206</f>
        <v>207.3</v>
      </c>
      <c r="Q211" s="50">
        <f t="shared" si="30"/>
        <v>100</v>
      </c>
      <c r="R211" s="50"/>
      <c r="S211" s="50"/>
      <c r="T211" s="50"/>
      <c r="U211" s="50"/>
    </row>
    <row r="212" spans="1:21" s="58" customFormat="1" ht="51" customHeight="1" x14ac:dyDescent="0.25">
      <c r="A212" s="54" t="s">
        <v>490</v>
      </c>
      <c r="B212" s="55">
        <f t="shared" si="31"/>
        <v>144.4</v>
      </c>
      <c r="C212" s="55">
        <f t="shared" si="34"/>
        <v>82.9</v>
      </c>
      <c r="D212" s="55">
        <f t="shared" si="35"/>
        <v>82.9</v>
      </c>
      <c r="E212" s="55">
        <f t="shared" si="36"/>
        <v>100</v>
      </c>
      <c r="F212" s="55"/>
      <c r="G212" s="50"/>
      <c r="H212" s="50"/>
      <c r="I212" s="56"/>
      <c r="J212" s="57">
        <f>Субсидии!B194</f>
        <v>61.5</v>
      </c>
      <c r="K212" s="57">
        <f>Субсидии!C194</f>
        <v>0</v>
      </c>
      <c r="L212" s="57">
        <f>Субсидии!D194</f>
        <v>0</v>
      </c>
      <c r="M212" s="50"/>
      <c r="N212" s="50">
        <f>'Субвенции '!B207</f>
        <v>82.9</v>
      </c>
      <c r="O212" s="50">
        <f>'Субвенции '!C207</f>
        <v>82.9</v>
      </c>
      <c r="P212" s="50">
        <f>'Субвенции '!D207</f>
        <v>82.9</v>
      </c>
      <c r="Q212" s="50">
        <f t="shared" si="30"/>
        <v>100</v>
      </c>
      <c r="R212" s="50"/>
      <c r="S212" s="50"/>
      <c r="T212" s="50"/>
      <c r="U212" s="50"/>
    </row>
    <row r="213" spans="1:21" s="58" customFormat="1" ht="51" customHeight="1" x14ac:dyDescent="0.25">
      <c r="A213" s="54" t="s">
        <v>491</v>
      </c>
      <c r="B213" s="55">
        <f t="shared" si="31"/>
        <v>151.10000000000002</v>
      </c>
      <c r="C213" s="55">
        <f t="shared" si="34"/>
        <v>748.26300000000003</v>
      </c>
      <c r="D213" s="55">
        <f t="shared" si="35"/>
        <v>748.26300000000003</v>
      </c>
      <c r="E213" s="55">
        <f t="shared" si="36"/>
        <v>100</v>
      </c>
      <c r="F213" s="55"/>
      <c r="G213" s="50"/>
      <c r="H213" s="50"/>
      <c r="I213" s="56"/>
      <c r="J213" s="57">
        <f>Субсидии!B195</f>
        <v>68.2</v>
      </c>
      <c r="K213" s="57">
        <f>Субсидии!C195</f>
        <v>665.36300000000006</v>
      </c>
      <c r="L213" s="57">
        <f>Субсидии!D195</f>
        <v>665.36300000000006</v>
      </c>
      <c r="M213" s="50"/>
      <c r="N213" s="50">
        <f>'Субвенции '!B208</f>
        <v>82.9</v>
      </c>
      <c r="O213" s="50">
        <f>'Субвенции '!C208</f>
        <v>82.9</v>
      </c>
      <c r="P213" s="50">
        <f>'Субвенции '!D208</f>
        <v>82.9</v>
      </c>
      <c r="Q213" s="50">
        <f t="shared" si="30"/>
        <v>100</v>
      </c>
      <c r="R213" s="50"/>
      <c r="S213" s="50"/>
      <c r="T213" s="50"/>
      <c r="U213" s="50"/>
    </row>
    <row r="214" spans="1:21" s="58" customFormat="1" ht="51" customHeight="1" x14ac:dyDescent="0.25">
      <c r="A214" s="54" t="s">
        <v>492</v>
      </c>
      <c r="B214" s="55">
        <f t="shared" si="31"/>
        <v>171.60000000000002</v>
      </c>
      <c r="C214" s="55">
        <f t="shared" si="34"/>
        <v>362.09799999999996</v>
      </c>
      <c r="D214" s="55">
        <f t="shared" si="35"/>
        <v>362.09799999999996</v>
      </c>
      <c r="E214" s="55">
        <f t="shared" si="36"/>
        <v>100</v>
      </c>
      <c r="F214" s="55"/>
      <c r="G214" s="50"/>
      <c r="H214" s="50"/>
      <c r="I214" s="56"/>
      <c r="J214" s="57">
        <f>Субсидии!B196</f>
        <v>88.7</v>
      </c>
      <c r="K214" s="57">
        <f>Субсидии!C196</f>
        <v>279.19799999999998</v>
      </c>
      <c r="L214" s="57">
        <f>Субсидии!D196</f>
        <v>279.19799999999998</v>
      </c>
      <c r="M214" s="50"/>
      <c r="N214" s="50">
        <f>'Субвенции '!B209</f>
        <v>82.9</v>
      </c>
      <c r="O214" s="50">
        <f>'Субвенции '!C209</f>
        <v>82.9</v>
      </c>
      <c r="P214" s="50">
        <f>'Субвенции '!D209</f>
        <v>82.9</v>
      </c>
      <c r="Q214" s="50">
        <f t="shared" si="30"/>
        <v>100</v>
      </c>
      <c r="R214" s="50"/>
      <c r="S214" s="50"/>
      <c r="T214" s="50"/>
      <c r="U214" s="50"/>
    </row>
    <row r="215" spans="1:21" s="58" customFormat="1" ht="38.25" customHeight="1" x14ac:dyDescent="0.25">
      <c r="A215" s="54" t="s">
        <v>493</v>
      </c>
      <c r="B215" s="55">
        <f t="shared" si="31"/>
        <v>82.9</v>
      </c>
      <c r="C215" s="55">
        <f t="shared" si="34"/>
        <v>82.9</v>
      </c>
      <c r="D215" s="55">
        <f t="shared" si="35"/>
        <v>82.9</v>
      </c>
      <c r="E215" s="55">
        <f t="shared" si="36"/>
        <v>100</v>
      </c>
      <c r="F215" s="55"/>
      <c r="G215" s="50"/>
      <c r="H215" s="50"/>
      <c r="I215" s="56"/>
      <c r="J215" s="57"/>
      <c r="K215" s="57"/>
      <c r="L215" s="57"/>
      <c r="M215" s="50"/>
      <c r="N215" s="50">
        <f>'Субвенции '!B210</f>
        <v>82.9</v>
      </c>
      <c r="O215" s="50">
        <f>'Субвенции '!C210</f>
        <v>82.9</v>
      </c>
      <c r="P215" s="50">
        <f>'Субвенции '!D210</f>
        <v>82.9</v>
      </c>
      <c r="Q215" s="50">
        <f t="shared" si="30"/>
        <v>100</v>
      </c>
      <c r="R215" s="50"/>
      <c r="S215" s="50"/>
      <c r="T215" s="50"/>
      <c r="U215" s="50"/>
    </row>
    <row r="216" spans="1:21" s="58" customFormat="1" ht="51" customHeight="1" x14ac:dyDescent="0.25">
      <c r="A216" s="54" t="s">
        <v>494</v>
      </c>
      <c r="B216" s="55">
        <f t="shared" si="31"/>
        <v>116.5</v>
      </c>
      <c r="C216" s="55">
        <f t="shared" si="34"/>
        <v>819.43475999999998</v>
      </c>
      <c r="D216" s="55">
        <f t="shared" si="35"/>
        <v>819.43475999999998</v>
      </c>
      <c r="E216" s="55">
        <f t="shared" si="36"/>
        <v>100</v>
      </c>
      <c r="F216" s="55"/>
      <c r="G216" s="50"/>
      <c r="H216" s="50"/>
      <c r="I216" s="56"/>
      <c r="J216" s="57">
        <f>Субсидии!B198</f>
        <v>33.6</v>
      </c>
      <c r="K216" s="57">
        <f>Субсидии!C198</f>
        <v>736.53476000000001</v>
      </c>
      <c r="L216" s="57">
        <f>Субсидии!D198</f>
        <v>736.53476000000001</v>
      </c>
      <c r="M216" s="50"/>
      <c r="N216" s="50">
        <f>'Субвенции '!B211</f>
        <v>82.9</v>
      </c>
      <c r="O216" s="50">
        <f>'Субвенции '!C211</f>
        <v>82.9</v>
      </c>
      <c r="P216" s="50">
        <f>'Субвенции '!D211</f>
        <v>82.9</v>
      </c>
      <c r="Q216" s="50">
        <f t="shared" si="30"/>
        <v>100</v>
      </c>
      <c r="R216" s="50"/>
      <c r="S216" s="50"/>
      <c r="T216" s="50"/>
      <c r="U216" s="50"/>
    </row>
    <row r="217" spans="1:21" s="58" customFormat="1" ht="51" customHeight="1" x14ac:dyDescent="0.25">
      <c r="A217" s="54" t="s">
        <v>495</v>
      </c>
      <c r="B217" s="55">
        <f t="shared" si="31"/>
        <v>207.3</v>
      </c>
      <c r="C217" s="55">
        <f t="shared" si="34"/>
        <v>2037.8</v>
      </c>
      <c r="D217" s="55">
        <f t="shared" si="35"/>
        <v>2037.8</v>
      </c>
      <c r="E217" s="55">
        <f t="shared" si="36"/>
        <v>100</v>
      </c>
      <c r="F217" s="55"/>
      <c r="G217" s="50"/>
      <c r="H217" s="50"/>
      <c r="I217" s="56"/>
      <c r="J217" s="57">
        <f>Субсидии!B193</f>
        <v>0</v>
      </c>
      <c r="K217" s="57">
        <f>Субсидии!C193</f>
        <v>1830.5</v>
      </c>
      <c r="L217" s="57">
        <f>Субсидии!D193</f>
        <v>1830.5</v>
      </c>
      <c r="M217" s="50">
        <f t="shared" si="33"/>
        <v>100</v>
      </c>
      <c r="N217" s="50">
        <f>'Субвенции '!B212</f>
        <v>207.3</v>
      </c>
      <c r="O217" s="50">
        <f>'Субвенции '!C212</f>
        <v>207.3</v>
      </c>
      <c r="P217" s="50">
        <f>'Субвенции '!D212</f>
        <v>207.3</v>
      </c>
      <c r="Q217" s="50">
        <f t="shared" si="30"/>
        <v>100</v>
      </c>
      <c r="R217" s="50"/>
      <c r="S217" s="50">
        <f>Иные!C84</f>
        <v>0</v>
      </c>
      <c r="T217" s="50">
        <f>Иные!D84</f>
        <v>0</v>
      </c>
      <c r="U217" s="50"/>
    </row>
    <row r="218" spans="1:21" s="58" customFormat="1" ht="51" customHeight="1" x14ac:dyDescent="0.25">
      <c r="A218" s="54" t="s">
        <v>496</v>
      </c>
      <c r="B218" s="55">
        <f t="shared" si="31"/>
        <v>168.3</v>
      </c>
      <c r="C218" s="55">
        <f t="shared" si="34"/>
        <v>217.45654000000002</v>
      </c>
      <c r="D218" s="55">
        <f t="shared" si="35"/>
        <v>217.45654000000002</v>
      </c>
      <c r="E218" s="55">
        <f t="shared" si="36"/>
        <v>100</v>
      </c>
      <c r="F218" s="55"/>
      <c r="G218" s="50"/>
      <c r="H218" s="50"/>
      <c r="I218" s="56"/>
      <c r="J218" s="57">
        <f>Субсидии!B199</f>
        <v>85.4</v>
      </c>
      <c r="K218" s="57">
        <f>Субсидии!C199</f>
        <v>134.55654000000001</v>
      </c>
      <c r="L218" s="57">
        <f>Субсидии!D199</f>
        <v>134.55654000000001</v>
      </c>
      <c r="M218" s="50">
        <f t="shared" si="33"/>
        <v>100</v>
      </c>
      <c r="N218" s="50">
        <f>'Субвенции '!B213</f>
        <v>82.9</v>
      </c>
      <c r="O218" s="50">
        <f>'Субвенции '!C213</f>
        <v>82.9</v>
      </c>
      <c r="P218" s="50">
        <f>'Субвенции '!D213</f>
        <v>82.9</v>
      </c>
      <c r="Q218" s="50">
        <f t="shared" si="30"/>
        <v>100</v>
      </c>
      <c r="R218" s="50"/>
      <c r="S218" s="50"/>
      <c r="T218" s="50"/>
      <c r="U218" s="50"/>
    </row>
    <row r="219" spans="1:21" s="58" customFormat="1" ht="51" customHeight="1" x14ac:dyDescent="0.25">
      <c r="A219" s="54" t="s">
        <v>497</v>
      </c>
      <c r="B219" s="55">
        <f t="shared" si="31"/>
        <v>82.9</v>
      </c>
      <c r="C219" s="55">
        <f t="shared" si="34"/>
        <v>82.9</v>
      </c>
      <c r="D219" s="55">
        <f t="shared" si="35"/>
        <v>82.9</v>
      </c>
      <c r="E219" s="55">
        <f t="shared" si="36"/>
        <v>100</v>
      </c>
      <c r="F219" s="55"/>
      <c r="G219" s="50"/>
      <c r="H219" s="50"/>
      <c r="I219" s="56"/>
      <c r="J219" s="57"/>
      <c r="K219" s="57"/>
      <c r="L219" s="57"/>
      <c r="M219" s="50"/>
      <c r="N219" s="50">
        <f>'Субвенции '!B214</f>
        <v>82.9</v>
      </c>
      <c r="O219" s="50">
        <f>'Субвенции '!C214</f>
        <v>82.9</v>
      </c>
      <c r="P219" s="50">
        <f>'Субвенции '!D214</f>
        <v>82.9</v>
      </c>
      <c r="Q219" s="50">
        <f t="shared" si="30"/>
        <v>100</v>
      </c>
      <c r="R219" s="50"/>
      <c r="S219" s="50"/>
      <c r="T219" s="50"/>
      <c r="U219" s="50"/>
    </row>
    <row r="220" spans="1:21" s="58" customFormat="1" ht="51" customHeight="1" x14ac:dyDescent="0.25">
      <c r="A220" s="54" t="s">
        <v>498</v>
      </c>
      <c r="B220" s="55">
        <f t="shared" si="31"/>
        <v>82.9</v>
      </c>
      <c r="C220" s="55">
        <f t="shared" si="34"/>
        <v>82.9</v>
      </c>
      <c r="D220" s="55">
        <f t="shared" si="35"/>
        <v>82.9</v>
      </c>
      <c r="E220" s="55">
        <f t="shared" si="36"/>
        <v>100</v>
      </c>
      <c r="F220" s="55"/>
      <c r="G220" s="50"/>
      <c r="H220" s="50"/>
      <c r="I220" s="56"/>
      <c r="J220" s="57"/>
      <c r="K220" s="57"/>
      <c r="L220" s="57"/>
      <c r="M220" s="50"/>
      <c r="N220" s="50">
        <f>'Субвенции '!B215</f>
        <v>82.9</v>
      </c>
      <c r="O220" s="50">
        <f>'Субвенции '!C215</f>
        <v>82.9</v>
      </c>
      <c r="P220" s="50">
        <f>'Субвенции '!D215</f>
        <v>82.9</v>
      </c>
      <c r="Q220" s="50">
        <f t="shared" si="30"/>
        <v>100</v>
      </c>
      <c r="R220" s="50"/>
      <c r="S220" s="50"/>
      <c r="T220" s="50"/>
      <c r="U220" s="50"/>
    </row>
    <row r="221" spans="1:21" s="58" customFormat="1" ht="51" customHeight="1" x14ac:dyDescent="0.25">
      <c r="A221" s="54" t="s">
        <v>499</v>
      </c>
      <c r="B221" s="55">
        <f t="shared" si="31"/>
        <v>259.7</v>
      </c>
      <c r="C221" s="55">
        <f t="shared" si="34"/>
        <v>207.3</v>
      </c>
      <c r="D221" s="55">
        <f t="shared" si="35"/>
        <v>207.3</v>
      </c>
      <c r="E221" s="55">
        <f t="shared" si="36"/>
        <v>100</v>
      </c>
      <c r="F221" s="55"/>
      <c r="G221" s="50"/>
      <c r="H221" s="50"/>
      <c r="I221" s="56"/>
      <c r="J221" s="57">
        <f>Субсидии!B202</f>
        <v>52.4</v>
      </c>
      <c r="K221" s="57">
        <f>Субсидии!C202</f>
        <v>0</v>
      </c>
      <c r="L221" s="57">
        <f>Субсидии!D202</f>
        <v>0</v>
      </c>
      <c r="M221" s="50"/>
      <c r="N221" s="50">
        <f>'Субвенции '!B216</f>
        <v>207.3</v>
      </c>
      <c r="O221" s="50">
        <f>'Субвенции '!C216</f>
        <v>207.3</v>
      </c>
      <c r="P221" s="50">
        <f>'Субвенции '!D216</f>
        <v>207.3</v>
      </c>
      <c r="Q221" s="50">
        <f t="shared" si="30"/>
        <v>100</v>
      </c>
      <c r="R221" s="50"/>
      <c r="S221" s="50"/>
      <c r="T221" s="50"/>
      <c r="U221" s="50"/>
    </row>
    <row r="222" spans="1:21" s="58" customFormat="1" ht="51" x14ac:dyDescent="0.25">
      <c r="A222" s="54" t="s">
        <v>500</v>
      </c>
      <c r="B222" s="55">
        <f t="shared" si="31"/>
        <v>589.4</v>
      </c>
      <c r="C222" s="55">
        <f t="shared" si="34"/>
        <v>53137.599999999991</v>
      </c>
      <c r="D222" s="55">
        <f t="shared" si="35"/>
        <v>52682.385970000003</v>
      </c>
      <c r="E222" s="55">
        <f t="shared" si="36"/>
        <v>99.143329713799659</v>
      </c>
      <c r="F222" s="55"/>
      <c r="G222" s="50"/>
      <c r="H222" s="50"/>
      <c r="I222" s="56"/>
      <c r="J222" s="57">
        <f>Субсидии!B203</f>
        <v>589.4</v>
      </c>
      <c r="K222" s="57">
        <f>Субсидии!C203</f>
        <v>52834.899999999994</v>
      </c>
      <c r="L222" s="57">
        <f>Субсидии!D203</f>
        <v>52385.338470000002</v>
      </c>
      <c r="M222" s="50">
        <f t="shared" si="33"/>
        <v>99.149120127037264</v>
      </c>
      <c r="N222" s="50"/>
      <c r="O222" s="50"/>
      <c r="P222" s="50"/>
      <c r="Q222" s="50"/>
      <c r="R222" s="50"/>
      <c r="S222" s="50">
        <f>Иные!C85</f>
        <v>302.7</v>
      </c>
      <c r="T222" s="50">
        <f>Иные!D85</f>
        <v>297.04750000000001</v>
      </c>
      <c r="U222" s="50"/>
    </row>
    <row r="223" spans="1:21" s="58" customFormat="1" ht="51" customHeight="1" x14ac:dyDescent="0.25">
      <c r="A223" s="54" t="s">
        <v>501</v>
      </c>
      <c r="B223" s="55">
        <f t="shared" si="31"/>
        <v>979</v>
      </c>
      <c r="C223" s="55">
        <f t="shared" si="34"/>
        <v>2034.9550000000002</v>
      </c>
      <c r="D223" s="55">
        <f t="shared" si="35"/>
        <v>2031.5777</v>
      </c>
      <c r="E223" s="55">
        <f t="shared" si="36"/>
        <v>99.834035642065786</v>
      </c>
      <c r="F223" s="55"/>
      <c r="G223" s="50"/>
      <c r="H223" s="50"/>
      <c r="I223" s="56"/>
      <c r="J223" s="57">
        <f>Субсидии!B204</f>
        <v>771.7</v>
      </c>
      <c r="K223" s="57">
        <f>Субсидии!C204</f>
        <v>1762.6550000000002</v>
      </c>
      <c r="L223" s="57">
        <f>Субсидии!D204</f>
        <v>1759.3677</v>
      </c>
      <c r="M223" s="50">
        <f t="shared" si="33"/>
        <v>99.813502925983798</v>
      </c>
      <c r="N223" s="50">
        <f>'Субвенции '!B217</f>
        <v>207.3</v>
      </c>
      <c r="O223" s="50">
        <f>'Субвенции '!C217</f>
        <v>207.3</v>
      </c>
      <c r="P223" s="50">
        <f>'Субвенции '!D217</f>
        <v>207.3</v>
      </c>
      <c r="Q223" s="50">
        <f t="shared" si="30"/>
        <v>100</v>
      </c>
      <c r="R223" s="50"/>
      <c r="S223" s="50">
        <f>Иные!C86</f>
        <v>65</v>
      </c>
      <c r="T223" s="50">
        <f>Иные!D86</f>
        <v>64.91</v>
      </c>
      <c r="U223" s="50"/>
    </row>
    <row r="224" spans="1:21" s="58" customFormat="1" ht="38.25" customHeight="1" x14ac:dyDescent="0.25">
      <c r="A224" s="54" t="s">
        <v>502</v>
      </c>
      <c r="B224" s="55">
        <f t="shared" si="31"/>
        <v>476.3</v>
      </c>
      <c r="C224" s="55">
        <f t="shared" si="34"/>
        <v>681.3</v>
      </c>
      <c r="D224" s="55">
        <f t="shared" si="35"/>
        <v>681.3</v>
      </c>
      <c r="E224" s="55">
        <f t="shared" si="36"/>
        <v>100</v>
      </c>
      <c r="F224" s="55"/>
      <c r="G224" s="50"/>
      <c r="H224" s="50"/>
      <c r="I224" s="56"/>
      <c r="J224" s="57">
        <f>Субсидии!B205</f>
        <v>269</v>
      </c>
      <c r="K224" s="57">
        <f>Субсидии!C205</f>
        <v>269</v>
      </c>
      <c r="L224" s="57">
        <f>Субсидии!D205</f>
        <v>269</v>
      </c>
      <c r="M224" s="50">
        <f t="shared" si="33"/>
        <v>100</v>
      </c>
      <c r="N224" s="50">
        <f>'Субвенции '!B218</f>
        <v>207.3</v>
      </c>
      <c r="O224" s="50">
        <f>'Субвенции '!C218</f>
        <v>207.3</v>
      </c>
      <c r="P224" s="50">
        <f>'Субвенции '!D218</f>
        <v>207.3</v>
      </c>
      <c r="Q224" s="50">
        <f t="shared" si="30"/>
        <v>100</v>
      </c>
      <c r="R224" s="50"/>
      <c r="S224" s="50">
        <f>Иные!C87</f>
        <v>205</v>
      </c>
      <c r="T224" s="50">
        <f>Иные!D87</f>
        <v>205</v>
      </c>
      <c r="U224" s="50"/>
    </row>
    <row r="225" spans="1:21" s="58" customFormat="1" ht="38.25" customHeight="1" x14ac:dyDescent="0.25">
      <c r="A225" s="54" t="s">
        <v>503</v>
      </c>
      <c r="B225" s="55">
        <f t="shared" si="31"/>
        <v>809.8</v>
      </c>
      <c r="C225" s="55">
        <f t="shared" si="34"/>
        <v>1030</v>
      </c>
      <c r="D225" s="55">
        <f t="shared" si="35"/>
        <v>676.48553000000004</v>
      </c>
      <c r="E225" s="55">
        <f t="shared" si="36"/>
        <v>65.678206796116513</v>
      </c>
      <c r="F225" s="55"/>
      <c r="G225" s="50"/>
      <c r="H225" s="50"/>
      <c r="I225" s="56"/>
      <c r="J225" s="57">
        <f>Субсидии!B206</f>
        <v>602.5</v>
      </c>
      <c r="K225" s="57">
        <f>Субсидии!C206</f>
        <v>707.7</v>
      </c>
      <c r="L225" s="57">
        <f>Субсидии!D206</f>
        <v>354.18553000000003</v>
      </c>
      <c r="M225" s="50">
        <f t="shared" si="33"/>
        <v>50.047411332485517</v>
      </c>
      <c r="N225" s="50">
        <f>'Субвенции '!B219</f>
        <v>207.3</v>
      </c>
      <c r="O225" s="50">
        <f>'Субвенции '!C219</f>
        <v>207.3</v>
      </c>
      <c r="P225" s="50">
        <f>'Субвенции '!D219</f>
        <v>207.3</v>
      </c>
      <c r="Q225" s="50">
        <f t="shared" si="30"/>
        <v>100</v>
      </c>
      <c r="R225" s="50"/>
      <c r="S225" s="50">
        <f>Иные!C88</f>
        <v>115</v>
      </c>
      <c r="T225" s="50">
        <f>Иные!D88</f>
        <v>115</v>
      </c>
      <c r="U225" s="50"/>
    </row>
    <row r="226" spans="1:21" s="58" customFormat="1" ht="51" customHeight="1" x14ac:dyDescent="0.25">
      <c r="A226" s="54" t="s">
        <v>504</v>
      </c>
      <c r="B226" s="55">
        <f t="shared" si="31"/>
        <v>574.70000000000005</v>
      </c>
      <c r="C226" s="55">
        <f t="shared" si="34"/>
        <v>1074.7</v>
      </c>
      <c r="D226" s="55">
        <f t="shared" si="35"/>
        <v>1074.7</v>
      </c>
      <c r="E226" s="55">
        <f t="shared" si="36"/>
        <v>100</v>
      </c>
      <c r="F226" s="55"/>
      <c r="G226" s="50"/>
      <c r="H226" s="50"/>
      <c r="I226" s="56"/>
      <c r="J226" s="57">
        <f>Субсидии!B207</f>
        <v>367.4</v>
      </c>
      <c r="K226" s="57">
        <f>Субсидии!C207</f>
        <v>867.4</v>
      </c>
      <c r="L226" s="57">
        <f>Субсидии!D207</f>
        <v>867.4</v>
      </c>
      <c r="M226" s="50">
        <f t="shared" si="33"/>
        <v>100</v>
      </c>
      <c r="N226" s="50">
        <f>'Субвенции '!B220</f>
        <v>207.3</v>
      </c>
      <c r="O226" s="50">
        <f>'Субвенции '!C220</f>
        <v>207.3</v>
      </c>
      <c r="P226" s="50">
        <f>'Субвенции '!D220</f>
        <v>207.3</v>
      </c>
      <c r="Q226" s="50">
        <f t="shared" si="30"/>
        <v>100</v>
      </c>
      <c r="R226" s="50"/>
      <c r="S226" s="50"/>
      <c r="T226" s="50"/>
      <c r="U226" s="50"/>
    </row>
    <row r="227" spans="1:21" s="58" customFormat="1" ht="51" customHeight="1" x14ac:dyDescent="0.25">
      <c r="A227" s="54" t="s">
        <v>505</v>
      </c>
      <c r="B227" s="55">
        <f t="shared" si="31"/>
        <v>667.8</v>
      </c>
      <c r="C227" s="55">
        <f t="shared" ref="C227:C258" si="38">G227+K227+O227+S227</f>
        <v>3702.1010000000001</v>
      </c>
      <c r="D227" s="55">
        <f t="shared" ref="D227:D258" si="39">H227+L227+P227+T227</f>
        <v>3702.1010000000001</v>
      </c>
      <c r="E227" s="55">
        <f t="shared" si="36"/>
        <v>100</v>
      </c>
      <c r="F227" s="55"/>
      <c r="G227" s="50"/>
      <c r="H227" s="50"/>
      <c r="I227" s="56"/>
      <c r="J227" s="57">
        <f>Субсидии!B208</f>
        <v>253.2</v>
      </c>
      <c r="K227" s="57">
        <f>Субсидии!C208</f>
        <v>3128.5010000000002</v>
      </c>
      <c r="L227" s="57">
        <f>Субсидии!D208</f>
        <v>3128.5010000000002</v>
      </c>
      <c r="M227" s="50">
        <f t="shared" si="33"/>
        <v>100</v>
      </c>
      <c r="N227" s="50">
        <f>'Субвенции '!B221</f>
        <v>414.6</v>
      </c>
      <c r="O227" s="50">
        <f>'Субвенции '!C221</f>
        <v>414.6</v>
      </c>
      <c r="P227" s="50">
        <f>'Субвенции '!D221</f>
        <v>414.6</v>
      </c>
      <c r="Q227" s="50">
        <f t="shared" si="30"/>
        <v>100</v>
      </c>
      <c r="R227" s="50"/>
      <c r="S227" s="50">
        <f>Иные!C89</f>
        <v>159</v>
      </c>
      <c r="T227" s="50">
        <f>Иные!D89</f>
        <v>159</v>
      </c>
      <c r="U227" s="50"/>
    </row>
    <row r="228" spans="1:21" s="58" customFormat="1" ht="51" customHeight="1" x14ac:dyDescent="0.25">
      <c r="A228" s="54" t="s">
        <v>506</v>
      </c>
      <c r="B228" s="55">
        <f t="shared" si="31"/>
        <v>823.59999999999991</v>
      </c>
      <c r="C228" s="55">
        <f t="shared" si="38"/>
        <v>1591.5160000000001</v>
      </c>
      <c r="D228" s="55">
        <f t="shared" si="39"/>
        <v>1591.5160000000001</v>
      </c>
      <c r="E228" s="55">
        <f t="shared" si="36"/>
        <v>100</v>
      </c>
      <c r="F228" s="55"/>
      <c r="G228" s="50"/>
      <c r="H228" s="50"/>
      <c r="I228" s="56"/>
      <c r="J228" s="57">
        <f>Субсидии!B209</f>
        <v>616.29999999999995</v>
      </c>
      <c r="K228" s="57">
        <f>Субсидии!C209</f>
        <v>1384.2160000000001</v>
      </c>
      <c r="L228" s="57">
        <f>Субсидии!D209</f>
        <v>1384.2160000000001</v>
      </c>
      <c r="M228" s="50">
        <f t="shared" si="33"/>
        <v>100</v>
      </c>
      <c r="N228" s="50">
        <f>'Субвенции '!B222</f>
        <v>207.3</v>
      </c>
      <c r="O228" s="50">
        <f>'Субвенции '!C222</f>
        <v>207.3</v>
      </c>
      <c r="P228" s="50">
        <f>'Субвенции '!D222</f>
        <v>207.3</v>
      </c>
      <c r="Q228" s="50">
        <f t="shared" si="30"/>
        <v>100</v>
      </c>
      <c r="R228" s="50"/>
      <c r="S228" s="50">
        <f>Иные!C90</f>
        <v>0</v>
      </c>
      <c r="T228" s="50">
        <f>Иные!D90</f>
        <v>0</v>
      </c>
      <c r="U228" s="50"/>
    </row>
    <row r="229" spans="1:21" s="58" customFormat="1" ht="51" customHeight="1" x14ac:dyDescent="0.25">
      <c r="A229" s="54" t="s">
        <v>507</v>
      </c>
      <c r="B229" s="55">
        <f t="shared" si="31"/>
        <v>458.4</v>
      </c>
      <c r="C229" s="55">
        <f t="shared" si="38"/>
        <v>1286.3999999999999</v>
      </c>
      <c r="D229" s="55">
        <f t="shared" si="39"/>
        <v>1286.3999999999999</v>
      </c>
      <c r="E229" s="55">
        <f t="shared" si="36"/>
        <v>100</v>
      </c>
      <c r="F229" s="55"/>
      <c r="G229" s="50"/>
      <c r="H229" s="50"/>
      <c r="I229" s="56"/>
      <c r="J229" s="57">
        <f>Субсидии!B210</f>
        <v>251.1</v>
      </c>
      <c r="K229" s="57">
        <f>Субсидии!C210</f>
        <v>1079.0999999999999</v>
      </c>
      <c r="L229" s="57">
        <f>Субсидии!D210</f>
        <v>1079.0999999999999</v>
      </c>
      <c r="M229" s="50">
        <f t="shared" si="33"/>
        <v>100</v>
      </c>
      <c r="N229" s="50">
        <f>'Субвенции '!B223</f>
        <v>207.3</v>
      </c>
      <c r="O229" s="50">
        <f>'Субвенции '!C223</f>
        <v>207.3</v>
      </c>
      <c r="P229" s="50">
        <f>'Субвенции '!D223</f>
        <v>207.3</v>
      </c>
      <c r="Q229" s="50">
        <f t="shared" si="30"/>
        <v>100</v>
      </c>
      <c r="R229" s="50"/>
      <c r="S229" s="50"/>
      <c r="T229" s="50"/>
      <c r="U229" s="50"/>
    </row>
    <row r="230" spans="1:21" s="58" customFormat="1" ht="51" customHeight="1" x14ac:dyDescent="0.25">
      <c r="A230" s="54" t="s">
        <v>508</v>
      </c>
      <c r="B230" s="55">
        <f t="shared" si="31"/>
        <v>0</v>
      </c>
      <c r="C230" s="55">
        <f t="shared" si="38"/>
        <v>0</v>
      </c>
      <c r="D230" s="55">
        <f t="shared" si="39"/>
        <v>0</v>
      </c>
      <c r="E230" s="55"/>
      <c r="F230" s="55"/>
      <c r="G230" s="50"/>
      <c r="H230" s="50"/>
      <c r="I230" s="56"/>
      <c r="J230" s="57">
        <f>Субсидии!B211</f>
        <v>0</v>
      </c>
      <c r="K230" s="57">
        <f>Субсидии!C211</f>
        <v>0</v>
      </c>
      <c r="L230" s="57">
        <f>Субсидии!D211</f>
        <v>0</v>
      </c>
      <c r="M230" s="50"/>
      <c r="N230" s="50">
        <f>'Субвенции '!B224</f>
        <v>0</v>
      </c>
      <c r="O230" s="50">
        <f>'Субвенции '!C224</f>
        <v>0</v>
      </c>
      <c r="P230" s="50">
        <f>'Субвенции '!D224</f>
        <v>0</v>
      </c>
      <c r="Q230" s="50"/>
      <c r="R230" s="50"/>
      <c r="S230" s="50"/>
      <c r="T230" s="50"/>
      <c r="U230" s="50"/>
    </row>
    <row r="231" spans="1:21" s="58" customFormat="1" ht="51" x14ac:dyDescent="0.25">
      <c r="A231" s="54" t="s">
        <v>509</v>
      </c>
      <c r="B231" s="55">
        <f t="shared" si="31"/>
        <v>0</v>
      </c>
      <c r="C231" s="55">
        <f t="shared" si="38"/>
        <v>0</v>
      </c>
      <c r="D231" s="55">
        <f t="shared" si="39"/>
        <v>0</v>
      </c>
      <c r="E231" s="55"/>
      <c r="F231" s="55"/>
      <c r="G231" s="50"/>
      <c r="H231" s="50"/>
      <c r="I231" s="56"/>
      <c r="J231" s="57">
        <f>Субсидии!B212</f>
        <v>0</v>
      </c>
      <c r="K231" s="57">
        <f>Субсидии!C212</f>
        <v>0</v>
      </c>
      <c r="L231" s="57">
        <f>Субсидии!D212</f>
        <v>0</v>
      </c>
      <c r="M231" s="50"/>
      <c r="N231" s="50">
        <f>'Субвенции '!B225</f>
        <v>0</v>
      </c>
      <c r="O231" s="50">
        <f>'Субвенции '!C225</f>
        <v>0</v>
      </c>
      <c r="P231" s="50">
        <f>'Субвенции '!D225</f>
        <v>0</v>
      </c>
      <c r="Q231" s="50"/>
      <c r="R231" s="50"/>
      <c r="S231" s="50"/>
      <c r="T231" s="50"/>
      <c r="U231" s="50"/>
    </row>
    <row r="232" spans="1:21" s="58" customFormat="1" ht="63.75" x14ac:dyDescent="0.25">
      <c r="A232" s="54" t="s">
        <v>510</v>
      </c>
      <c r="B232" s="55">
        <f t="shared" si="31"/>
        <v>667.2</v>
      </c>
      <c r="C232" s="55">
        <f t="shared" si="38"/>
        <v>3081.4949999999999</v>
      </c>
      <c r="D232" s="55">
        <f t="shared" si="39"/>
        <v>3081.4949999999999</v>
      </c>
      <c r="E232" s="55">
        <f t="shared" si="36"/>
        <v>100</v>
      </c>
      <c r="F232" s="55"/>
      <c r="G232" s="50"/>
      <c r="H232" s="50"/>
      <c r="I232" s="56"/>
      <c r="J232" s="57">
        <f>Субсидии!B213</f>
        <v>252.6</v>
      </c>
      <c r="K232" s="57">
        <f>Субсидии!C213</f>
        <v>2516.895</v>
      </c>
      <c r="L232" s="57">
        <f>Субсидии!D213</f>
        <v>2516.895</v>
      </c>
      <c r="M232" s="50"/>
      <c r="N232" s="50">
        <f>'Субвенции '!B226</f>
        <v>414.6</v>
      </c>
      <c r="O232" s="50">
        <f>'Субвенции '!C226</f>
        <v>414.6</v>
      </c>
      <c r="P232" s="50">
        <f>'Субвенции '!D226</f>
        <v>414.6</v>
      </c>
      <c r="Q232" s="50">
        <f t="shared" si="30"/>
        <v>100</v>
      </c>
      <c r="R232" s="50"/>
      <c r="S232" s="50">
        <f>Иные!C91</f>
        <v>150</v>
      </c>
      <c r="T232" s="50">
        <f>Иные!D91</f>
        <v>150</v>
      </c>
      <c r="U232" s="50">
        <f t="shared" si="37"/>
        <v>100</v>
      </c>
    </row>
    <row r="233" spans="1:21" s="58" customFormat="1" ht="63.75" x14ac:dyDescent="0.25">
      <c r="A233" s="54" t="s">
        <v>511</v>
      </c>
      <c r="B233" s="55">
        <f t="shared" si="31"/>
        <v>492.5</v>
      </c>
      <c r="C233" s="55">
        <f t="shared" si="38"/>
        <v>968</v>
      </c>
      <c r="D233" s="55">
        <f t="shared" si="39"/>
        <v>968</v>
      </c>
      <c r="E233" s="55">
        <f t="shared" si="36"/>
        <v>100</v>
      </c>
      <c r="F233" s="55"/>
      <c r="G233" s="50"/>
      <c r="H233" s="50"/>
      <c r="I233" s="56"/>
      <c r="J233" s="57">
        <f>Субсидии!B214</f>
        <v>285.2</v>
      </c>
      <c r="K233" s="57">
        <f>Субсидии!C214</f>
        <v>760.7</v>
      </c>
      <c r="L233" s="57">
        <f>Субсидии!D214</f>
        <v>760.7</v>
      </c>
      <c r="M233" s="50">
        <f t="shared" si="33"/>
        <v>100</v>
      </c>
      <c r="N233" s="50">
        <f>'Субвенции '!B227</f>
        <v>207.3</v>
      </c>
      <c r="O233" s="50">
        <f>'Субвенции '!C227</f>
        <v>207.3</v>
      </c>
      <c r="P233" s="50">
        <f>'Субвенции '!D227</f>
        <v>207.3</v>
      </c>
      <c r="Q233" s="50">
        <f t="shared" si="30"/>
        <v>100</v>
      </c>
      <c r="R233" s="50"/>
      <c r="S233" s="50"/>
      <c r="T233" s="50"/>
      <c r="U233" s="50"/>
    </row>
    <row r="234" spans="1:21" s="58" customFormat="1" ht="51" customHeight="1" x14ac:dyDescent="0.25">
      <c r="A234" s="54" t="s">
        <v>512</v>
      </c>
      <c r="B234" s="55">
        <f t="shared" si="31"/>
        <v>2222.4</v>
      </c>
      <c r="C234" s="55">
        <f t="shared" si="38"/>
        <v>9422.2000000000007</v>
      </c>
      <c r="D234" s="55">
        <f t="shared" si="39"/>
        <v>9422.2000000000007</v>
      </c>
      <c r="E234" s="55">
        <f t="shared" si="36"/>
        <v>100</v>
      </c>
      <c r="F234" s="55"/>
      <c r="G234" s="50"/>
      <c r="H234" s="50"/>
      <c r="I234" s="56"/>
      <c r="J234" s="57">
        <f>Субсидии!B225</f>
        <v>0</v>
      </c>
      <c r="K234" s="57">
        <f>Субсидии!C225</f>
        <v>9422.2000000000007</v>
      </c>
      <c r="L234" s="57">
        <f>Субсидии!D225</f>
        <v>9422.2000000000007</v>
      </c>
      <c r="M234" s="50">
        <f t="shared" si="33"/>
        <v>100</v>
      </c>
      <c r="N234" s="50"/>
      <c r="O234" s="50"/>
      <c r="P234" s="50"/>
      <c r="Q234" s="50"/>
      <c r="R234" s="50">
        <f>Иные!B92</f>
        <v>2222.4</v>
      </c>
      <c r="S234" s="50"/>
      <c r="T234" s="50"/>
      <c r="U234" s="50"/>
    </row>
    <row r="235" spans="1:21" s="58" customFormat="1" ht="51" x14ac:dyDescent="0.25">
      <c r="A235" s="54" t="s">
        <v>513</v>
      </c>
      <c r="B235" s="55">
        <f t="shared" si="31"/>
        <v>244</v>
      </c>
      <c r="C235" s="55">
        <f t="shared" si="38"/>
        <v>244</v>
      </c>
      <c r="D235" s="55">
        <f t="shared" si="39"/>
        <v>242.53971000000001</v>
      </c>
      <c r="E235" s="55">
        <f t="shared" si="36"/>
        <v>99.401520491803282</v>
      </c>
      <c r="F235" s="55"/>
      <c r="G235" s="50"/>
      <c r="H235" s="50"/>
      <c r="I235" s="56"/>
      <c r="J235" s="57">
        <f>Субсидии!B215</f>
        <v>36.700000000000003</v>
      </c>
      <c r="K235" s="57">
        <f>Субсидии!C215</f>
        <v>36.700000000000003</v>
      </c>
      <c r="L235" s="57">
        <f>Субсидии!D215</f>
        <v>35.239710000000002</v>
      </c>
      <c r="M235" s="50">
        <f t="shared" si="33"/>
        <v>96.021008174386921</v>
      </c>
      <c r="N235" s="50">
        <f>'Субвенции '!B228</f>
        <v>207.3</v>
      </c>
      <c r="O235" s="50">
        <f>'Субвенции '!C228</f>
        <v>207.3</v>
      </c>
      <c r="P235" s="50">
        <f>'Субвенции '!D228</f>
        <v>207.3</v>
      </c>
      <c r="Q235" s="50">
        <f t="shared" si="30"/>
        <v>100</v>
      </c>
      <c r="R235" s="50"/>
      <c r="S235" s="50"/>
      <c r="T235" s="50"/>
      <c r="U235" s="50"/>
    </row>
    <row r="236" spans="1:21" s="58" customFormat="1" ht="63.75" customHeight="1" x14ac:dyDescent="0.25">
      <c r="A236" s="54" t="s">
        <v>514</v>
      </c>
      <c r="B236" s="55">
        <f t="shared" si="31"/>
        <v>105.10000000000001</v>
      </c>
      <c r="C236" s="55">
        <f t="shared" si="38"/>
        <v>854.26</v>
      </c>
      <c r="D236" s="55">
        <f t="shared" si="39"/>
        <v>854.26</v>
      </c>
      <c r="E236" s="55">
        <f t="shared" si="36"/>
        <v>100</v>
      </c>
      <c r="F236" s="55"/>
      <c r="G236" s="50"/>
      <c r="H236" s="50"/>
      <c r="I236" s="56"/>
      <c r="J236" s="57">
        <f>Субсидии!B216</f>
        <v>22.2</v>
      </c>
      <c r="K236" s="57">
        <f>Субсидии!C216</f>
        <v>771.36</v>
      </c>
      <c r="L236" s="57">
        <f>Субсидии!D216</f>
        <v>771.36</v>
      </c>
      <c r="M236" s="50">
        <f t="shared" si="33"/>
        <v>100</v>
      </c>
      <c r="N236" s="50">
        <f>'Субвенции '!B229</f>
        <v>82.9</v>
      </c>
      <c r="O236" s="50">
        <f>'Субвенции '!C229</f>
        <v>82.9</v>
      </c>
      <c r="P236" s="50">
        <f>'Субвенции '!D229</f>
        <v>82.9</v>
      </c>
      <c r="Q236" s="50">
        <f t="shared" si="30"/>
        <v>100</v>
      </c>
      <c r="R236" s="50"/>
      <c r="S236" s="50"/>
      <c r="T236" s="50"/>
      <c r="U236" s="50"/>
    </row>
    <row r="237" spans="1:21" s="58" customFormat="1" ht="57.75" customHeight="1" x14ac:dyDescent="0.25">
      <c r="A237" s="54" t="s">
        <v>515</v>
      </c>
      <c r="B237" s="55">
        <f t="shared" si="31"/>
        <v>120.2</v>
      </c>
      <c r="C237" s="55">
        <f t="shared" si="38"/>
        <v>1475.2</v>
      </c>
      <c r="D237" s="55">
        <f t="shared" si="39"/>
        <v>1475.2</v>
      </c>
      <c r="E237" s="55">
        <f t="shared" si="36"/>
        <v>100</v>
      </c>
      <c r="F237" s="55"/>
      <c r="G237" s="50"/>
      <c r="H237" s="50"/>
      <c r="I237" s="56"/>
      <c r="J237" s="57">
        <f>Субсидии!B217</f>
        <v>37.299999999999997</v>
      </c>
      <c r="K237" s="57">
        <f>Субсидии!C217</f>
        <v>1392.3</v>
      </c>
      <c r="L237" s="57">
        <f>Субсидии!D217</f>
        <v>1392.3</v>
      </c>
      <c r="M237" s="50">
        <f t="shared" si="33"/>
        <v>100</v>
      </c>
      <c r="N237" s="50">
        <f>'Субвенции '!B230</f>
        <v>82.9</v>
      </c>
      <c r="O237" s="50">
        <f>'Субвенции '!C230</f>
        <v>82.9</v>
      </c>
      <c r="P237" s="50">
        <f>'Субвенции '!D230</f>
        <v>82.9</v>
      </c>
      <c r="Q237" s="50">
        <f t="shared" si="30"/>
        <v>100</v>
      </c>
      <c r="R237" s="50"/>
      <c r="S237" s="50"/>
      <c r="T237" s="50"/>
      <c r="U237" s="50"/>
    </row>
    <row r="238" spans="1:21" s="58" customFormat="1" ht="63.75" x14ac:dyDescent="0.25">
      <c r="A238" s="54" t="s">
        <v>516</v>
      </c>
      <c r="B238" s="55">
        <f t="shared" si="31"/>
        <v>96.7</v>
      </c>
      <c r="C238" s="55">
        <f t="shared" si="38"/>
        <v>96.7</v>
      </c>
      <c r="D238" s="55">
        <f t="shared" si="39"/>
        <v>96.7</v>
      </c>
      <c r="E238" s="55">
        <f t="shared" si="36"/>
        <v>100</v>
      </c>
      <c r="F238" s="55"/>
      <c r="G238" s="50"/>
      <c r="H238" s="50"/>
      <c r="I238" s="56"/>
      <c r="J238" s="57">
        <f>Субсидии!B218</f>
        <v>13.8</v>
      </c>
      <c r="K238" s="57">
        <f>Субсидии!C218</f>
        <v>13.8</v>
      </c>
      <c r="L238" s="57">
        <f>Субсидии!D218</f>
        <v>13.8</v>
      </c>
      <c r="M238" s="50">
        <f t="shared" si="33"/>
        <v>100</v>
      </c>
      <c r="N238" s="50">
        <f>'Субвенции '!B231</f>
        <v>82.9</v>
      </c>
      <c r="O238" s="50">
        <f>'Субвенции '!C231</f>
        <v>82.9</v>
      </c>
      <c r="P238" s="50">
        <f>'Субвенции '!D231</f>
        <v>82.9</v>
      </c>
      <c r="Q238" s="50">
        <f t="shared" si="30"/>
        <v>100</v>
      </c>
      <c r="R238" s="50"/>
      <c r="S238" s="50"/>
      <c r="T238" s="50"/>
      <c r="U238" s="50"/>
    </row>
    <row r="239" spans="1:21" s="58" customFormat="1" ht="51" x14ac:dyDescent="0.25">
      <c r="A239" s="54" t="s">
        <v>517</v>
      </c>
      <c r="B239" s="55">
        <f t="shared" si="31"/>
        <v>160.9</v>
      </c>
      <c r="C239" s="55">
        <f t="shared" si="38"/>
        <v>160.9</v>
      </c>
      <c r="D239" s="55">
        <f t="shared" si="39"/>
        <v>122.04432</v>
      </c>
      <c r="E239" s="55">
        <f t="shared" si="36"/>
        <v>75.851037911746417</v>
      </c>
      <c r="F239" s="55"/>
      <c r="G239" s="50"/>
      <c r="H239" s="50"/>
      <c r="I239" s="56"/>
      <c r="J239" s="57">
        <f>Субсидии!B219</f>
        <v>78</v>
      </c>
      <c r="K239" s="57">
        <f>Субсидии!C219</f>
        <v>78</v>
      </c>
      <c r="L239" s="57">
        <f>Субсидии!D219</f>
        <v>39.14432</v>
      </c>
      <c r="M239" s="50">
        <f t="shared" si="33"/>
        <v>50.185025641025639</v>
      </c>
      <c r="N239" s="50">
        <f>'Субвенции '!B232</f>
        <v>82.9</v>
      </c>
      <c r="O239" s="50">
        <f>'Субвенции '!C232</f>
        <v>82.9</v>
      </c>
      <c r="P239" s="50">
        <f>'Субвенции '!D232</f>
        <v>82.9</v>
      </c>
      <c r="Q239" s="50">
        <f t="shared" si="30"/>
        <v>100</v>
      </c>
      <c r="R239" s="50"/>
      <c r="S239" s="50"/>
      <c r="T239" s="50"/>
      <c r="U239" s="50"/>
    </row>
    <row r="240" spans="1:21" s="58" customFormat="1" ht="63.75" x14ac:dyDescent="0.25">
      <c r="A240" s="54" t="s">
        <v>518</v>
      </c>
      <c r="B240" s="55">
        <f t="shared" si="31"/>
        <v>396.6</v>
      </c>
      <c r="C240" s="55">
        <f t="shared" si="38"/>
        <v>396.6</v>
      </c>
      <c r="D240" s="55">
        <f t="shared" si="39"/>
        <v>257.18430999999998</v>
      </c>
      <c r="E240" s="55">
        <f t="shared" si="36"/>
        <v>64.847279374684803</v>
      </c>
      <c r="F240" s="55"/>
      <c r="G240" s="50"/>
      <c r="H240" s="50"/>
      <c r="I240" s="56"/>
      <c r="J240" s="57">
        <f>Субсидии!B220</f>
        <v>189.3</v>
      </c>
      <c r="K240" s="57">
        <f>Субсидии!C220</f>
        <v>189.3</v>
      </c>
      <c r="L240" s="57">
        <f>Субсидии!D220</f>
        <v>49.884309999999999</v>
      </c>
      <c r="M240" s="50">
        <f t="shared" si="33"/>
        <v>26.351986265187534</v>
      </c>
      <c r="N240" s="50">
        <f>'Субвенции '!B233</f>
        <v>207.3</v>
      </c>
      <c r="O240" s="50">
        <f>'Субвенции '!C233</f>
        <v>207.3</v>
      </c>
      <c r="P240" s="50">
        <f>'Субвенции '!D233</f>
        <v>207.3</v>
      </c>
      <c r="Q240" s="50">
        <f t="shared" si="30"/>
        <v>100</v>
      </c>
      <c r="R240" s="50"/>
      <c r="S240" s="50">
        <f>Иные!C93</f>
        <v>0</v>
      </c>
      <c r="T240" s="50">
        <f>Иные!D93</f>
        <v>0</v>
      </c>
      <c r="U240" s="50"/>
    </row>
    <row r="241" spans="1:21" s="58" customFormat="1" ht="63.75" x14ac:dyDescent="0.25">
      <c r="A241" s="54" t="s">
        <v>519</v>
      </c>
      <c r="B241" s="55">
        <f t="shared" si="31"/>
        <v>135.69999999999999</v>
      </c>
      <c r="C241" s="55">
        <f t="shared" si="38"/>
        <v>135.69999999999999</v>
      </c>
      <c r="D241" s="55">
        <f t="shared" si="39"/>
        <v>135.69999999999999</v>
      </c>
      <c r="E241" s="55">
        <f t="shared" si="36"/>
        <v>100</v>
      </c>
      <c r="F241" s="55"/>
      <c r="G241" s="50"/>
      <c r="H241" s="50"/>
      <c r="I241" s="56"/>
      <c r="J241" s="57">
        <f>Субсидии!B221</f>
        <v>52.8</v>
      </c>
      <c r="K241" s="57">
        <f>Субсидии!C221</f>
        <v>52.8</v>
      </c>
      <c r="L241" s="57">
        <f>Субсидии!D221</f>
        <v>52.8</v>
      </c>
      <c r="M241" s="50">
        <f t="shared" si="33"/>
        <v>100</v>
      </c>
      <c r="N241" s="50">
        <f>'Субвенции '!B234</f>
        <v>82.9</v>
      </c>
      <c r="O241" s="50">
        <f>'Субвенции '!C234</f>
        <v>82.9</v>
      </c>
      <c r="P241" s="50">
        <f>'Субвенции '!D234</f>
        <v>82.9</v>
      </c>
      <c r="Q241" s="50">
        <f t="shared" si="30"/>
        <v>100</v>
      </c>
      <c r="R241" s="50"/>
      <c r="S241" s="50"/>
      <c r="T241" s="50"/>
      <c r="U241" s="50"/>
    </row>
    <row r="242" spans="1:21" s="58" customFormat="1" ht="63.75" x14ac:dyDescent="0.25">
      <c r="A242" s="54" t="s">
        <v>520</v>
      </c>
      <c r="B242" s="55">
        <f t="shared" si="31"/>
        <v>138.69999999999999</v>
      </c>
      <c r="C242" s="55">
        <f t="shared" si="38"/>
        <v>138.69999999999999</v>
      </c>
      <c r="D242" s="55">
        <f t="shared" si="39"/>
        <v>129.88491999999999</v>
      </c>
      <c r="E242" s="55">
        <f t="shared" si="36"/>
        <v>93.644498918529209</v>
      </c>
      <c r="F242" s="55"/>
      <c r="G242" s="50"/>
      <c r="H242" s="50"/>
      <c r="I242" s="56"/>
      <c r="J242" s="57">
        <f>Субсидии!B222</f>
        <v>55.8</v>
      </c>
      <c r="K242" s="57">
        <f>Субсидии!C222</f>
        <v>55.8</v>
      </c>
      <c r="L242" s="57">
        <f>Субсидии!D222</f>
        <v>46.984919999999995</v>
      </c>
      <c r="M242" s="50">
        <f t="shared" si="33"/>
        <v>84.202365591397836</v>
      </c>
      <c r="N242" s="50">
        <f>'Субвенции '!B235</f>
        <v>82.9</v>
      </c>
      <c r="O242" s="50">
        <f>'Субвенции '!C235</f>
        <v>82.9</v>
      </c>
      <c r="P242" s="50">
        <f>'Субвенции '!D235</f>
        <v>82.9</v>
      </c>
      <c r="Q242" s="50">
        <f t="shared" si="30"/>
        <v>100</v>
      </c>
      <c r="R242" s="50"/>
      <c r="S242" s="50">
        <f>Иные!C94</f>
        <v>0</v>
      </c>
      <c r="T242" s="50">
        <f>Иные!D94</f>
        <v>0</v>
      </c>
      <c r="U242" s="50"/>
    </row>
    <row r="243" spans="1:21" s="58" customFormat="1" ht="63.75" x14ac:dyDescent="0.25">
      <c r="A243" s="54" t="s">
        <v>521</v>
      </c>
      <c r="B243" s="55">
        <f t="shared" si="31"/>
        <v>107.9</v>
      </c>
      <c r="C243" s="55">
        <f t="shared" si="38"/>
        <v>389.61810000000003</v>
      </c>
      <c r="D243" s="55">
        <f t="shared" si="39"/>
        <v>389.61810000000003</v>
      </c>
      <c r="E243" s="55">
        <f t="shared" si="36"/>
        <v>100</v>
      </c>
      <c r="F243" s="55"/>
      <c r="G243" s="50"/>
      <c r="H243" s="50"/>
      <c r="I243" s="56"/>
      <c r="J243" s="57">
        <f>Субсидии!B223</f>
        <v>25</v>
      </c>
      <c r="K243" s="57">
        <f>Субсидии!C223</f>
        <v>306.71809999999999</v>
      </c>
      <c r="L243" s="57">
        <f>Субсидии!D223</f>
        <v>306.71809999999999</v>
      </c>
      <c r="M243" s="50">
        <f t="shared" si="33"/>
        <v>100</v>
      </c>
      <c r="N243" s="50">
        <f>'Субвенции '!B236</f>
        <v>82.9</v>
      </c>
      <c r="O243" s="50">
        <f>'Субвенции '!C236</f>
        <v>82.9</v>
      </c>
      <c r="P243" s="50">
        <f>'Субвенции '!D236</f>
        <v>82.9</v>
      </c>
      <c r="Q243" s="50">
        <f t="shared" si="30"/>
        <v>100</v>
      </c>
      <c r="R243" s="50"/>
      <c r="S243" s="50"/>
      <c r="T243" s="50"/>
      <c r="U243" s="50"/>
    </row>
    <row r="244" spans="1:21" s="58" customFormat="1" ht="63.75" x14ac:dyDescent="0.25">
      <c r="A244" s="54" t="s">
        <v>522</v>
      </c>
      <c r="B244" s="55">
        <f t="shared" si="31"/>
        <v>240.3</v>
      </c>
      <c r="C244" s="55">
        <f t="shared" si="38"/>
        <v>240.3</v>
      </c>
      <c r="D244" s="55">
        <f t="shared" si="39"/>
        <v>240.3</v>
      </c>
      <c r="E244" s="55">
        <f t="shared" si="36"/>
        <v>100</v>
      </c>
      <c r="F244" s="55"/>
      <c r="G244" s="50"/>
      <c r="H244" s="50"/>
      <c r="I244" s="56"/>
      <c r="J244" s="57">
        <f>Субсидии!B224</f>
        <v>33</v>
      </c>
      <c r="K244" s="57">
        <f>Субсидии!C224</f>
        <v>33</v>
      </c>
      <c r="L244" s="57">
        <f>Субсидии!D224</f>
        <v>33</v>
      </c>
      <c r="M244" s="50">
        <f t="shared" si="33"/>
        <v>100</v>
      </c>
      <c r="N244" s="50">
        <f>'Субвенции '!B237</f>
        <v>207.3</v>
      </c>
      <c r="O244" s="50">
        <f>'Субвенции '!C237</f>
        <v>207.3</v>
      </c>
      <c r="P244" s="50">
        <f>'Субвенции '!D237</f>
        <v>207.3</v>
      </c>
      <c r="Q244" s="50">
        <f t="shared" ref="Q244:Q307" si="40">P244/O244*100</f>
        <v>100</v>
      </c>
      <c r="R244" s="50"/>
      <c r="S244" s="50"/>
      <c r="T244" s="50"/>
      <c r="U244" s="50"/>
    </row>
    <row r="245" spans="1:21" s="58" customFormat="1" ht="51" x14ac:dyDescent="0.25">
      <c r="A245" s="54" t="s">
        <v>523</v>
      </c>
      <c r="B245" s="55">
        <f t="shared" ref="B245:B308" si="41">F245+J245+N245+R245</f>
        <v>115</v>
      </c>
      <c r="C245" s="55">
        <f t="shared" si="38"/>
        <v>167.60000000000002</v>
      </c>
      <c r="D245" s="55">
        <f t="shared" si="39"/>
        <v>167.60000000000002</v>
      </c>
      <c r="E245" s="55">
        <f t="shared" si="36"/>
        <v>100</v>
      </c>
      <c r="F245" s="55"/>
      <c r="G245" s="50"/>
      <c r="H245" s="50"/>
      <c r="I245" s="56"/>
      <c r="J245" s="57">
        <f>Субсидии!B226</f>
        <v>32.1</v>
      </c>
      <c r="K245" s="57">
        <f>Субсидии!C226</f>
        <v>84.7</v>
      </c>
      <c r="L245" s="57">
        <f>Субсидии!D226</f>
        <v>84.7</v>
      </c>
      <c r="M245" s="50"/>
      <c r="N245" s="50">
        <f>'Субвенции '!B238</f>
        <v>82.9</v>
      </c>
      <c r="O245" s="50">
        <f>'Субвенции '!C238</f>
        <v>82.9</v>
      </c>
      <c r="P245" s="50">
        <f>'Субвенции '!D238</f>
        <v>82.9</v>
      </c>
      <c r="Q245" s="50">
        <f t="shared" si="40"/>
        <v>100</v>
      </c>
      <c r="R245" s="50"/>
      <c r="S245" s="50"/>
      <c r="T245" s="50"/>
      <c r="U245" s="50"/>
    </row>
    <row r="246" spans="1:21" s="58" customFormat="1" ht="51" x14ac:dyDescent="0.25">
      <c r="A246" s="54" t="s">
        <v>524</v>
      </c>
      <c r="B246" s="55">
        <f t="shared" si="41"/>
        <v>195</v>
      </c>
      <c r="C246" s="55">
        <f t="shared" si="38"/>
        <v>195</v>
      </c>
      <c r="D246" s="55">
        <f t="shared" si="39"/>
        <v>148.03192000000001</v>
      </c>
      <c r="E246" s="55">
        <f t="shared" si="36"/>
        <v>75.913805128205141</v>
      </c>
      <c r="F246" s="55"/>
      <c r="G246" s="50"/>
      <c r="H246" s="50"/>
      <c r="I246" s="56"/>
      <c r="J246" s="57">
        <f>Субсидии!B227</f>
        <v>112.1</v>
      </c>
      <c r="K246" s="57">
        <f>Субсидии!C227</f>
        <v>112.1</v>
      </c>
      <c r="L246" s="57">
        <f>Субсидии!D227</f>
        <v>65.131919999999994</v>
      </c>
      <c r="M246" s="50"/>
      <c r="N246" s="50">
        <f>'Субвенции '!B239</f>
        <v>82.9</v>
      </c>
      <c r="O246" s="50">
        <f>'Субвенции '!C239</f>
        <v>82.9</v>
      </c>
      <c r="P246" s="50">
        <f>'Субвенции '!D239</f>
        <v>82.9</v>
      </c>
      <c r="Q246" s="50">
        <f t="shared" si="40"/>
        <v>100</v>
      </c>
      <c r="R246" s="50"/>
      <c r="S246" s="50"/>
      <c r="T246" s="50"/>
      <c r="U246" s="50"/>
    </row>
    <row r="247" spans="1:21" s="58" customFormat="1" ht="38.25" customHeight="1" x14ac:dyDescent="0.25">
      <c r="A247" s="54" t="s">
        <v>525</v>
      </c>
      <c r="B247" s="55">
        <f t="shared" si="41"/>
        <v>82.9</v>
      </c>
      <c r="C247" s="55">
        <f t="shared" si="38"/>
        <v>582.9</v>
      </c>
      <c r="D247" s="55">
        <f t="shared" si="39"/>
        <v>556.13499999999999</v>
      </c>
      <c r="E247" s="55">
        <f t="shared" si="36"/>
        <v>95.408303311031048</v>
      </c>
      <c r="F247" s="55"/>
      <c r="G247" s="50"/>
      <c r="H247" s="50"/>
      <c r="I247" s="56"/>
      <c r="J247" s="57">
        <f>Субсидии!B228</f>
        <v>0</v>
      </c>
      <c r="K247" s="57">
        <f>Субсидии!C228</f>
        <v>500</v>
      </c>
      <c r="L247" s="57">
        <f>Субсидии!D228</f>
        <v>473.23500000000001</v>
      </c>
      <c r="M247" s="50"/>
      <c r="N247" s="50">
        <f>'Субвенции '!B240</f>
        <v>82.9</v>
      </c>
      <c r="O247" s="50">
        <f>'Субвенции '!C240</f>
        <v>82.9</v>
      </c>
      <c r="P247" s="50">
        <f>'Субвенции '!D240</f>
        <v>82.9</v>
      </c>
      <c r="Q247" s="50">
        <f t="shared" si="40"/>
        <v>100</v>
      </c>
      <c r="R247" s="50"/>
      <c r="S247" s="50"/>
      <c r="T247" s="50"/>
      <c r="U247" s="50"/>
    </row>
    <row r="248" spans="1:21" s="58" customFormat="1" ht="38.25" customHeight="1" x14ac:dyDescent="0.25">
      <c r="A248" s="54" t="s">
        <v>526</v>
      </c>
      <c r="B248" s="55">
        <f t="shared" si="41"/>
        <v>120.7</v>
      </c>
      <c r="C248" s="55">
        <f t="shared" si="38"/>
        <v>120.7</v>
      </c>
      <c r="D248" s="55">
        <f t="shared" si="39"/>
        <v>120.7</v>
      </c>
      <c r="E248" s="55">
        <f t="shared" si="36"/>
        <v>100</v>
      </c>
      <c r="F248" s="55"/>
      <c r="G248" s="50"/>
      <c r="H248" s="50"/>
      <c r="I248" s="56"/>
      <c r="J248" s="57">
        <f>Субсидии!B229</f>
        <v>37.799999999999997</v>
      </c>
      <c r="K248" s="57">
        <f>Субсидии!C229</f>
        <v>37.799999999999997</v>
      </c>
      <c r="L248" s="57">
        <f>Субсидии!D229</f>
        <v>37.799999999999997</v>
      </c>
      <c r="M248" s="50"/>
      <c r="N248" s="50">
        <f>'Субвенции '!B241</f>
        <v>82.9</v>
      </c>
      <c r="O248" s="50">
        <f>'Субвенции '!C241</f>
        <v>82.9</v>
      </c>
      <c r="P248" s="50">
        <f>'Субвенции '!D241</f>
        <v>82.9</v>
      </c>
      <c r="Q248" s="50">
        <f t="shared" si="40"/>
        <v>100</v>
      </c>
      <c r="R248" s="50"/>
      <c r="S248" s="50"/>
      <c r="T248" s="50"/>
      <c r="U248" s="50"/>
    </row>
    <row r="249" spans="1:21" s="58" customFormat="1" ht="38.25" x14ac:dyDescent="0.25">
      <c r="A249" s="54" t="s">
        <v>527</v>
      </c>
      <c r="B249" s="55">
        <f t="shared" si="41"/>
        <v>115</v>
      </c>
      <c r="C249" s="55">
        <f t="shared" si="38"/>
        <v>115</v>
      </c>
      <c r="D249" s="55">
        <f t="shared" si="39"/>
        <v>114.55114</v>
      </c>
      <c r="E249" s="55">
        <f t="shared" si="36"/>
        <v>99.609686956521742</v>
      </c>
      <c r="F249" s="55"/>
      <c r="G249" s="50"/>
      <c r="H249" s="50"/>
      <c r="I249" s="56"/>
      <c r="J249" s="57">
        <f>Субсидии!B230</f>
        <v>32.1</v>
      </c>
      <c r="K249" s="57">
        <f>Субсидии!C230</f>
        <v>32.1</v>
      </c>
      <c r="L249" s="57">
        <f>Субсидии!D230</f>
        <v>31.651139999999998</v>
      </c>
      <c r="M249" s="50"/>
      <c r="N249" s="50">
        <f>'Субвенции '!B242</f>
        <v>82.9</v>
      </c>
      <c r="O249" s="50">
        <f>'Субвенции '!C242</f>
        <v>82.9</v>
      </c>
      <c r="P249" s="50">
        <f>'Субвенции '!D242</f>
        <v>82.9</v>
      </c>
      <c r="Q249" s="50">
        <f t="shared" si="40"/>
        <v>100</v>
      </c>
      <c r="R249" s="50"/>
      <c r="S249" s="50"/>
      <c r="T249" s="50"/>
      <c r="U249" s="50"/>
    </row>
    <row r="250" spans="1:21" s="58" customFormat="1" ht="38.25" x14ac:dyDescent="0.25">
      <c r="A250" s="54" t="s">
        <v>528</v>
      </c>
      <c r="B250" s="55">
        <f t="shared" si="41"/>
        <v>503.3</v>
      </c>
      <c r="C250" s="55">
        <f t="shared" si="38"/>
        <v>10739.000000000002</v>
      </c>
      <c r="D250" s="55">
        <f t="shared" si="39"/>
        <v>10718.470410000002</v>
      </c>
      <c r="E250" s="55">
        <f t="shared" si="36"/>
        <v>99.808831455442785</v>
      </c>
      <c r="F250" s="55"/>
      <c r="G250" s="50"/>
      <c r="H250" s="50"/>
      <c r="I250" s="56"/>
      <c r="J250" s="57">
        <f>Субсидии!B231</f>
        <v>88.7</v>
      </c>
      <c r="K250" s="57">
        <f>Субсидии!C231</f>
        <v>10324.400000000001</v>
      </c>
      <c r="L250" s="57">
        <f>Субсидии!D231</f>
        <v>10303.870410000001</v>
      </c>
      <c r="M250" s="50"/>
      <c r="N250" s="50">
        <f>'Субвенции '!B243</f>
        <v>414.6</v>
      </c>
      <c r="O250" s="50">
        <f>'Субвенции '!C243</f>
        <v>414.6</v>
      </c>
      <c r="P250" s="50">
        <f>'Субвенции '!D243</f>
        <v>414.6</v>
      </c>
      <c r="Q250" s="50">
        <f t="shared" si="40"/>
        <v>100</v>
      </c>
      <c r="R250" s="50"/>
      <c r="S250" s="50">
        <f>Иные!C95</f>
        <v>0</v>
      </c>
      <c r="T250" s="50">
        <f>Иные!D95</f>
        <v>0</v>
      </c>
      <c r="U250" s="50"/>
    </row>
    <row r="251" spans="1:21" s="58" customFormat="1" ht="51" x14ac:dyDescent="0.25">
      <c r="A251" s="54" t="s">
        <v>529</v>
      </c>
      <c r="B251" s="55">
        <f t="shared" si="41"/>
        <v>209.10000000000002</v>
      </c>
      <c r="C251" s="55">
        <f t="shared" si="38"/>
        <v>261.70000000000005</v>
      </c>
      <c r="D251" s="55">
        <f t="shared" si="39"/>
        <v>240.94686000000002</v>
      </c>
      <c r="E251" s="55">
        <f t="shared" si="36"/>
        <v>92.069873901413828</v>
      </c>
      <c r="F251" s="55"/>
      <c r="G251" s="50"/>
      <c r="H251" s="50"/>
      <c r="I251" s="56"/>
      <c r="J251" s="57">
        <f>Субсидии!B232</f>
        <v>126.2</v>
      </c>
      <c r="K251" s="57">
        <f>Субсидии!C232</f>
        <v>178.8</v>
      </c>
      <c r="L251" s="57">
        <f>Субсидии!D232</f>
        <v>158.04686000000001</v>
      </c>
      <c r="M251" s="50"/>
      <c r="N251" s="50">
        <f>'Субвенции '!B244</f>
        <v>82.9</v>
      </c>
      <c r="O251" s="50">
        <f>'Субвенции '!C244</f>
        <v>82.9</v>
      </c>
      <c r="P251" s="50">
        <f>'Субвенции '!D244</f>
        <v>82.9</v>
      </c>
      <c r="Q251" s="50">
        <f t="shared" si="40"/>
        <v>100</v>
      </c>
      <c r="R251" s="50"/>
      <c r="S251" s="50"/>
      <c r="T251" s="50"/>
      <c r="U251" s="50"/>
    </row>
    <row r="252" spans="1:21" s="58" customFormat="1" ht="51" x14ac:dyDescent="0.25">
      <c r="A252" s="54" t="s">
        <v>530</v>
      </c>
      <c r="B252" s="55">
        <f t="shared" si="41"/>
        <v>120.7</v>
      </c>
      <c r="C252" s="55">
        <f t="shared" si="38"/>
        <v>689.26499999999999</v>
      </c>
      <c r="D252" s="55">
        <f t="shared" si="39"/>
        <v>689.26499999999999</v>
      </c>
      <c r="E252" s="55">
        <f t="shared" si="36"/>
        <v>100</v>
      </c>
      <c r="F252" s="55"/>
      <c r="G252" s="50"/>
      <c r="H252" s="50"/>
      <c r="I252" s="56"/>
      <c r="J252" s="57">
        <f>Субсидии!B233</f>
        <v>37.799999999999997</v>
      </c>
      <c r="K252" s="57">
        <f>Субсидии!C233</f>
        <v>606.36500000000001</v>
      </c>
      <c r="L252" s="57">
        <f>Субсидии!D233</f>
        <v>606.36500000000001</v>
      </c>
      <c r="M252" s="50">
        <f t="shared" ref="M252:M308" si="42">L252/K252*100</f>
        <v>100</v>
      </c>
      <c r="N252" s="50">
        <f>'Субвенции '!B245</f>
        <v>82.9</v>
      </c>
      <c r="O252" s="50">
        <f>'Субвенции '!C245</f>
        <v>82.9</v>
      </c>
      <c r="P252" s="50">
        <f>'Субвенции '!D245</f>
        <v>82.9</v>
      </c>
      <c r="Q252" s="50">
        <f t="shared" si="40"/>
        <v>100</v>
      </c>
      <c r="R252" s="50"/>
      <c r="S252" s="50"/>
      <c r="T252" s="50"/>
      <c r="U252" s="50"/>
    </row>
    <row r="253" spans="1:21" s="58" customFormat="1" ht="51" x14ac:dyDescent="0.25">
      <c r="A253" s="54" t="s">
        <v>531</v>
      </c>
      <c r="B253" s="55">
        <f t="shared" si="41"/>
        <v>115</v>
      </c>
      <c r="C253" s="55">
        <f t="shared" si="38"/>
        <v>115</v>
      </c>
      <c r="D253" s="55">
        <f t="shared" si="39"/>
        <v>114.06253000000001</v>
      </c>
      <c r="E253" s="55">
        <f t="shared" si="36"/>
        <v>99.18480869565218</v>
      </c>
      <c r="F253" s="55"/>
      <c r="G253" s="50"/>
      <c r="H253" s="50"/>
      <c r="I253" s="56"/>
      <c r="J253" s="57">
        <f>Субсидии!B234</f>
        <v>32.1</v>
      </c>
      <c r="K253" s="57">
        <f>Субсидии!C234</f>
        <v>32.1</v>
      </c>
      <c r="L253" s="57">
        <f>Субсидии!D234</f>
        <v>31.16253</v>
      </c>
      <c r="M253" s="50"/>
      <c r="N253" s="50">
        <f>'Субвенции '!B246</f>
        <v>82.9</v>
      </c>
      <c r="O253" s="50">
        <f>'Субвенции '!C246</f>
        <v>82.9</v>
      </c>
      <c r="P253" s="50">
        <f>'Субвенции '!D246</f>
        <v>82.9</v>
      </c>
      <c r="Q253" s="50">
        <f t="shared" si="40"/>
        <v>100</v>
      </c>
      <c r="R253" s="50"/>
      <c r="S253" s="50">
        <f>Иные!C128</f>
        <v>0</v>
      </c>
      <c r="T253" s="50">
        <f>Иные!D128</f>
        <v>0</v>
      </c>
      <c r="U253" s="50"/>
    </row>
    <row r="254" spans="1:21" s="58" customFormat="1" ht="51" x14ac:dyDescent="0.25">
      <c r="A254" s="54" t="s">
        <v>532</v>
      </c>
      <c r="B254" s="55">
        <f t="shared" si="41"/>
        <v>158.60000000000002</v>
      </c>
      <c r="C254" s="55">
        <f t="shared" si="38"/>
        <v>1226.3330000000001</v>
      </c>
      <c r="D254" s="55">
        <f t="shared" si="39"/>
        <v>683.375</v>
      </c>
      <c r="E254" s="55">
        <f t="shared" si="36"/>
        <v>55.725076304723096</v>
      </c>
      <c r="F254" s="55"/>
      <c r="G254" s="50"/>
      <c r="H254" s="50"/>
      <c r="I254" s="56"/>
      <c r="J254" s="57">
        <f>Субсидии!B235</f>
        <v>75.7</v>
      </c>
      <c r="K254" s="57">
        <f>Субсидии!C235</f>
        <v>1143.433</v>
      </c>
      <c r="L254" s="57">
        <f>Субсидии!D235</f>
        <v>600.47500000000002</v>
      </c>
      <c r="M254" s="50">
        <f t="shared" si="42"/>
        <v>52.515101453255241</v>
      </c>
      <c r="N254" s="50">
        <f>'Субвенции '!B247</f>
        <v>82.9</v>
      </c>
      <c r="O254" s="50">
        <f>'Субвенции '!C247</f>
        <v>82.9</v>
      </c>
      <c r="P254" s="50">
        <f>'Субвенции '!D247</f>
        <v>82.9</v>
      </c>
      <c r="Q254" s="50">
        <f t="shared" si="40"/>
        <v>100</v>
      </c>
      <c r="R254" s="50"/>
      <c r="S254" s="50"/>
      <c r="T254" s="50"/>
      <c r="U254" s="50"/>
    </row>
    <row r="255" spans="1:21" s="58" customFormat="1" ht="51" x14ac:dyDescent="0.25">
      <c r="A255" s="54" t="s">
        <v>533</v>
      </c>
      <c r="B255" s="55">
        <f t="shared" si="41"/>
        <v>138.19999999999999</v>
      </c>
      <c r="C255" s="55">
        <f t="shared" si="38"/>
        <v>448.17500000000007</v>
      </c>
      <c r="D255" s="55">
        <f t="shared" si="39"/>
        <v>423.84249999999997</v>
      </c>
      <c r="E255" s="55">
        <f t="shared" si="36"/>
        <v>94.57075919004852</v>
      </c>
      <c r="F255" s="55"/>
      <c r="G255" s="50"/>
      <c r="H255" s="50"/>
      <c r="I255" s="56"/>
      <c r="J255" s="57">
        <f>Субсидии!B236</f>
        <v>55.3</v>
      </c>
      <c r="K255" s="57">
        <f>Субсидии!C236</f>
        <v>365.27500000000003</v>
      </c>
      <c r="L255" s="57">
        <f>Субсидии!D236</f>
        <v>340.9425</v>
      </c>
      <c r="M255" s="50">
        <f t="shared" si="42"/>
        <v>93.338580521524875</v>
      </c>
      <c r="N255" s="50">
        <f>'Субвенции '!B248</f>
        <v>82.9</v>
      </c>
      <c r="O255" s="50">
        <f>'Субвенции '!C248</f>
        <v>82.9</v>
      </c>
      <c r="P255" s="50">
        <f>'Субвенции '!D248</f>
        <v>82.9</v>
      </c>
      <c r="Q255" s="50">
        <f t="shared" si="40"/>
        <v>100</v>
      </c>
      <c r="R255" s="50"/>
      <c r="S255" s="50"/>
      <c r="T255" s="50"/>
      <c r="U255" s="50"/>
    </row>
    <row r="256" spans="1:21" s="58" customFormat="1" ht="51" customHeight="1" x14ac:dyDescent="0.25">
      <c r="A256" s="54" t="s">
        <v>534</v>
      </c>
      <c r="B256" s="55">
        <f t="shared" si="41"/>
        <v>103.80000000000001</v>
      </c>
      <c r="C256" s="55">
        <f t="shared" si="38"/>
        <v>1153.3999999999999</v>
      </c>
      <c r="D256" s="55">
        <f t="shared" si="39"/>
        <v>1153.4119999999998</v>
      </c>
      <c r="E256" s="55">
        <f t="shared" si="36"/>
        <v>100.00104040228888</v>
      </c>
      <c r="F256" s="55"/>
      <c r="G256" s="50"/>
      <c r="H256" s="50"/>
      <c r="I256" s="56"/>
      <c r="J256" s="57">
        <f>Субсидии!B237</f>
        <v>20.9</v>
      </c>
      <c r="K256" s="57">
        <f>Субсидии!C237</f>
        <v>949.4</v>
      </c>
      <c r="L256" s="57">
        <f>Субсидии!D237</f>
        <v>949.41199999999992</v>
      </c>
      <c r="M256" s="50">
        <f t="shared" si="42"/>
        <v>100.00126395618285</v>
      </c>
      <c r="N256" s="50">
        <f>'Субвенции '!B249</f>
        <v>82.9</v>
      </c>
      <c r="O256" s="50">
        <f>'Субвенции '!C249</f>
        <v>82.9</v>
      </c>
      <c r="P256" s="50">
        <f>'Субвенции '!D249</f>
        <v>82.9</v>
      </c>
      <c r="Q256" s="50">
        <f t="shared" si="40"/>
        <v>100</v>
      </c>
      <c r="R256" s="50">
        <f>Иные!B97</f>
        <v>0</v>
      </c>
      <c r="S256" s="50">
        <f>Иные!C97</f>
        <v>121.1</v>
      </c>
      <c r="T256" s="50">
        <f>Иные!D97</f>
        <v>121.1</v>
      </c>
      <c r="U256" s="50">
        <f>T256/S256*100</f>
        <v>100</v>
      </c>
    </row>
    <row r="257" spans="1:21" s="58" customFormat="1" ht="51" customHeight="1" x14ac:dyDescent="0.25">
      <c r="A257" s="54" t="s">
        <v>535</v>
      </c>
      <c r="B257" s="55">
        <f t="shared" si="41"/>
        <v>82.9</v>
      </c>
      <c r="C257" s="55">
        <f t="shared" si="38"/>
        <v>208.10000000000002</v>
      </c>
      <c r="D257" s="55">
        <f t="shared" si="39"/>
        <v>208.10000000000002</v>
      </c>
      <c r="E257" s="55">
        <f t="shared" si="36"/>
        <v>100</v>
      </c>
      <c r="F257" s="55"/>
      <c r="G257" s="50"/>
      <c r="H257" s="50"/>
      <c r="I257" s="56"/>
      <c r="J257" s="57"/>
      <c r="K257" s="57"/>
      <c r="L257" s="57"/>
      <c r="M257" s="50"/>
      <c r="N257" s="50">
        <f>'Субвенции '!B250</f>
        <v>82.9</v>
      </c>
      <c r="O257" s="50">
        <f>'Субвенции '!C250</f>
        <v>82.9</v>
      </c>
      <c r="P257" s="50">
        <f>'Субвенции '!D250</f>
        <v>82.9</v>
      </c>
      <c r="Q257" s="50">
        <f t="shared" si="40"/>
        <v>100</v>
      </c>
      <c r="R257" s="50">
        <f>Иные!B98</f>
        <v>0</v>
      </c>
      <c r="S257" s="50">
        <f>Иные!C98</f>
        <v>125.2</v>
      </c>
      <c r="T257" s="50">
        <f>Иные!D98</f>
        <v>125.2</v>
      </c>
      <c r="U257" s="50">
        <f>T257/S257*100</f>
        <v>100</v>
      </c>
    </row>
    <row r="258" spans="1:21" s="58" customFormat="1" ht="51" customHeight="1" x14ac:dyDescent="0.25">
      <c r="A258" s="54" t="s">
        <v>536</v>
      </c>
      <c r="B258" s="55">
        <f t="shared" si="41"/>
        <v>82.9</v>
      </c>
      <c r="C258" s="55">
        <f t="shared" si="38"/>
        <v>693.3</v>
      </c>
      <c r="D258" s="55">
        <f t="shared" si="39"/>
        <v>693.3</v>
      </c>
      <c r="E258" s="55">
        <f t="shared" si="36"/>
        <v>100</v>
      </c>
      <c r="F258" s="55"/>
      <c r="G258" s="50"/>
      <c r="H258" s="50"/>
      <c r="I258" s="56"/>
      <c r="J258" s="57">
        <f>Субсидии!B238</f>
        <v>0</v>
      </c>
      <c r="K258" s="57">
        <f>Субсидии!C238</f>
        <v>500</v>
      </c>
      <c r="L258" s="57">
        <f>Субсидии!D238</f>
        <v>500</v>
      </c>
      <c r="M258" s="50"/>
      <c r="N258" s="50">
        <f>'Субвенции '!B251</f>
        <v>82.9</v>
      </c>
      <c r="O258" s="50">
        <f>'Субвенции '!C251</f>
        <v>82.9</v>
      </c>
      <c r="P258" s="50">
        <f>'Субвенции '!D251</f>
        <v>82.9</v>
      </c>
      <c r="Q258" s="50">
        <f t="shared" si="40"/>
        <v>100</v>
      </c>
      <c r="R258" s="50">
        <f>Иные!B99</f>
        <v>0</v>
      </c>
      <c r="S258" s="50">
        <f>Иные!C99</f>
        <v>110.4</v>
      </c>
      <c r="T258" s="50">
        <f>Иные!D99</f>
        <v>110.4</v>
      </c>
      <c r="U258" s="50">
        <f t="shared" ref="U258:U267" si="43">T258/S258*100</f>
        <v>100</v>
      </c>
    </row>
    <row r="259" spans="1:21" s="58" customFormat="1" ht="51" customHeight="1" x14ac:dyDescent="0.25">
      <c r="A259" s="54" t="s">
        <v>537</v>
      </c>
      <c r="B259" s="55">
        <f t="shared" si="41"/>
        <v>103.80000000000001</v>
      </c>
      <c r="C259" s="55">
        <f t="shared" ref="C259:C290" si="44">G259+K259+O259+S259</f>
        <v>723.59999999999991</v>
      </c>
      <c r="D259" s="55">
        <f t="shared" ref="D259:D290" si="45">H259+L259+P259+T259</f>
        <v>723.59999999999991</v>
      </c>
      <c r="E259" s="55">
        <f t="shared" ref="E259:E296" si="46">D259/C259*100</f>
        <v>100</v>
      </c>
      <c r="F259" s="55"/>
      <c r="G259" s="50"/>
      <c r="H259" s="50"/>
      <c r="I259" s="56"/>
      <c r="J259" s="57">
        <f>Субсидии!B239</f>
        <v>20.9</v>
      </c>
      <c r="K259" s="57">
        <f>Субсидии!C239</f>
        <v>520.9</v>
      </c>
      <c r="L259" s="57">
        <f>Субсидии!D239</f>
        <v>520.9</v>
      </c>
      <c r="M259" s="50">
        <f t="shared" si="42"/>
        <v>100</v>
      </c>
      <c r="N259" s="50">
        <f>'Субвенции '!B252</f>
        <v>82.9</v>
      </c>
      <c r="O259" s="50">
        <f>'Субвенции '!C252</f>
        <v>82.9</v>
      </c>
      <c r="P259" s="50">
        <f>'Субвенции '!D252</f>
        <v>82.9</v>
      </c>
      <c r="Q259" s="50">
        <f t="shared" si="40"/>
        <v>100</v>
      </c>
      <c r="R259" s="50">
        <f>Иные!B100</f>
        <v>0</v>
      </c>
      <c r="S259" s="50">
        <f>Иные!C100</f>
        <v>119.8</v>
      </c>
      <c r="T259" s="50">
        <f>Иные!D100</f>
        <v>119.8</v>
      </c>
      <c r="U259" s="50">
        <f t="shared" si="43"/>
        <v>100</v>
      </c>
    </row>
    <row r="260" spans="1:21" s="58" customFormat="1" ht="51" customHeight="1" x14ac:dyDescent="0.25">
      <c r="A260" s="54" t="s">
        <v>538</v>
      </c>
      <c r="B260" s="55">
        <f t="shared" si="41"/>
        <v>127.4</v>
      </c>
      <c r="C260" s="55">
        <f t="shared" si="44"/>
        <v>350.8</v>
      </c>
      <c r="D260" s="55">
        <f t="shared" si="45"/>
        <v>350.8</v>
      </c>
      <c r="E260" s="55">
        <f t="shared" si="46"/>
        <v>100</v>
      </c>
      <c r="F260" s="55"/>
      <c r="G260" s="50"/>
      <c r="H260" s="50"/>
      <c r="I260" s="56"/>
      <c r="J260" s="57">
        <f>Субсидии!B240</f>
        <v>44.5</v>
      </c>
      <c r="K260" s="57">
        <f>Субсидии!C240</f>
        <v>44.5</v>
      </c>
      <c r="L260" s="57">
        <f>Субсидии!D240</f>
        <v>44.5</v>
      </c>
      <c r="M260" s="50">
        <f t="shared" si="42"/>
        <v>100</v>
      </c>
      <c r="N260" s="50">
        <f>'Субвенции '!B253</f>
        <v>82.9</v>
      </c>
      <c r="O260" s="50">
        <f>'Субвенции '!C253</f>
        <v>82.9</v>
      </c>
      <c r="P260" s="50">
        <f>'Субвенции '!D253</f>
        <v>82.9</v>
      </c>
      <c r="Q260" s="50">
        <f t="shared" si="40"/>
        <v>100</v>
      </c>
      <c r="R260" s="50">
        <f>Иные!B101</f>
        <v>0</v>
      </c>
      <c r="S260" s="50">
        <f>Иные!C101</f>
        <v>223.4</v>
      </c>
      <c r="T260" s="50">
        <f>Иные!D101</f>
        <v>223.4</v>
      </c>
      <c r="U260" s="50">
        <f t="shared" si="43"/>
        <v>100</v>
      </c>
    </row>
    <row r="261" spans="1:21" s="58" customFormat="1" ht="51" customHeight="1" x14ac:dyDescent="0.25">
      <c r="A261" s="54" t="s">
        <v>539</v>
      </c>
      <c r="B261" s="55">
        <f t="shared" si="41"/>
        <v>90.9</v>
      </c>
      <c r="C261" s="55">
        <f t="shared" si="44"/>
        <v>2020.635</v>
      </c>
      <c r="D261" s="55">
        <f t="shared" si="45"/>
        <v>2020.6469999999999</v>
      </c>
      <c r="E261" s="55">
        <f t="shared" si="46"/>
        <v>100.00059387271823</v>
      </c>
      <c r="F261" s="55"/>
      <c r="G261" s="50"/>
      <c r="H261" s="50"/>
      <c r="I261" s="56"/>
      <c r="J261" s="57">
        <f>Субсидии!B241</f>
        <v>8</v>
      </c>
      <c r="K261" s="57">
        <f>Субсидии!C241</f>
        <v>1817.135</v>
      </c>
      <c r="L261" s="57">
        <f>Субсидии!D241</f>
        <v>1817.1469999999999</v>
      </c>
      <c r="M261" s="50">
        <f t="shared" si="42"/>
        <v>100.00066038021392</v>
      </c>
      <c r="N261" s="50">
        <f>'Субвенции '!B254</f>
        <v>82.9</v>
      </c>
      <c r="O261" s="50">
        <f>'Субвенции '!C254</f>
        <v>82.9</v>
      </c>
      <c r="P261" s="50">
        <f>'Субвенции '!D254</f>
        <v>82.9</v>
      </c>
      <c r="Q261" s="50">
        <f t="shared" si="40"/>
        <v>100</v>
      </c>
      <c r="R261" s="50">
        <f>Иные!B102</f>
        <v>0</v>
      </c>
      <c r="S261" s="50">
        <f>Иные!C102</f>
        <v>120.6</v>
      </c>
      <c r="T261" s="50">
        <f>Иные!D102</f>
        <v>120.6</v>
      </c>
      <c r="U261" s="50">
        <f t="shared" si="43"/>
        <v>100</v>
      </c>
    </row>
    <row r="262" spans="1:21" s="58" customFormat="1" ht="51" customHeight="1" x14ac:dyDescent="0.25">
      <c r="A262" s="54" t="s">
        <v>540</v>
      </c>
      <c r="B262" s="55">
        <f t="shared" si="41"/>
        <v>103.80000000000001</v>
      </c>
      <c r="C262" s="55">
        <f t="shared" si="44"/>
        <v>1152.2940000000001</v>
      </c>
      <c r="D262" s="55">
        <f t="shared" si="45"/>
        <v>1152.2940000000001</v>
      </c>
      <c r="E262" s="55">
        <f t="shared" si="46"/>
        <v>100</v>
      </c>
      <c r="F262" s="55"/>
      <c r="G262" s="50"/>
      <c r="H262" s="50"/>
      <c r="I262" s="56"/>
      <c r="J262" s="57">
        <f>Субсидии!B242</f>
        <v>20.9</v>
      </c>
      <c r="K262" s="57">
        <f>Субсидии!C242</f>
        <v>956.89400000000001</v>
      </c>
      <c r="L262" s="57">
        <f>Субсидии!D242</f>
        <v>956.89400000000001</v>
      </c>
      <c r="M262" s="50">
        <f t="shared" si="42"/>
        <v>100</v>
      </c>
      <c r="N262" s="50">
        <f>'Субвенции '!B255</f>
        <v>82.9</v>
      </c>
      <c r="O262" s="50">
        <f>'Субвенции '!C255</f>
        <v>82.9</v>
      </c>
      <c r="P262" s="50">
        <f>'Субвенции '!D255</f>
        <v>82.9</v>
      </c>
      <c r="Q262" s="50">
        <f t="shared" si="40"/>
        <v>100</v>
      </c>
      <c r="R262" s="50">
        <f>Иные!B103</f>
        <v>0</v>
      </c>
      <c r="S262" s="50">
        <f>Иные!C103</f>
        <v>112.5</v>
      </c>
      <c r="T262" s="50">
        <f>Иные!D103</f>
        <v>112.5</v>
      </c>
      <c r="U262" s="50">
        <f t="shared" si="43"/>
        <v>100</v>
      </c>
    </row>
    <row r="263" spans="1:21" s="58" customFormat="1" ht="51" customHeight="1" x14ac:dyDescent="0.25">
      <c r="A263" s="54" t="s">
        <v>541</v>
      </c>
      <c r="B263" s="55">
        <f t="shared" si="41"/>
        <v>85.2</v>
      </c>
      <c r="C263" s="55">
        <f t="shared" si="44"/>
        <v>206.4</v>
      </c>
      <c r="D263" s="55">
        <f t="shared" si="45"/>
        <v>206.4</v>
      </c>
      <c r="E263" s="55">
        <f t="shared" si="46"/>
        <v>100</v>
      </c>
      <c r="F263" s="55"/>
      <c r="G263" s="50"/>
      <c r="H263" s="50"/>
      <c r="I263" s="56"/>
      <c r="J263" s="57">
        <f>Субсидии!B243</f>
        <v>2.2999999999999998</v>
      </c>
      <c r="K263" s="57">
        <f>Субсидии!C243</f>
        <v>2.2999999999999998</v>
      </c>
      <c r="L263" s="57">
        <f>Субсидии!D243</f>
        <v>2.2999999999999998</v>
      </c>
      <c r="M263" s="50">
        <f t="shared" si="42"/>
        <v>100</v>
      </c>
      <c r="N263" s="50">
        <f>'Субвенции '!B256</f>
        <v>82.9</v>
      </c>
      <c r="O263" s="50">
        <f>'Субвенции '!C256</f>
        <v>82.9</v>
      </c>
      <c r="P263" s="50">
        <f>'Субвенции '!D256</f>
        <v>82.9</v>
      </c>
      <c r="Q263" s="50">
        <f t="shared" si="40"/>
        <v>100</v>
      </c>
      <c r="R263" s="50">
        <f>Иные!B104</f>
        <v>0</v>
      </c>
      <c r="S263" s="50">
        <f>Иные!C104</f>
        <v>121.2</v>
      </c>
      <c r="T263" s="50">
        <f>Иные!D104</f>
        <v>121.2</v>
      </c>
      <c r="U263" s="50">
        <f t="shared" si="43"/>
        <v>100</v>
      </c>
    </row>
    <row r="264" spans="1:21" s="58" customFormat="1" ht="51" customHeight="1" x14ac:dyDescent="0.25">
      <c r="A264" s="54" t="s">
        <v>542</v>
      </c>
      <c r="B264" s="55">
        <f t="shared" si="41"/>
        <v>207.3</v>
      </c>
      <c r="C264" s="55">
        <f t="shared" si="44"/>
        <v>6215.7</v>
      </c>
      <c r="D264" s="55">
        <f t="shared" si="45"/>
        <v>6215.7</v>
      </c>
      <c r="E264" s="55">
        <f t="shared" si="46"/>
        <v>100</v>
      </c>
      <c r="F264" s="55"/>
      <c r="G264" s="50"/>
      <c r="H264" s="50"/>
      <c r="I264" s="56"/>
      <c r="J264" s="57">
        <f>Субсидии!B244</f>
        <v>0</v>
      </c>
      <c r="K264" s="57">
        <f>Субсидии!C244</f>
        <v>5866</v>
      </c>
      <c r="L264" s="57">
        <f>Субсидии!D244</f>
        <v>5866</v>
      </c>
      <c r="M264" s="50"/>
      <c r="N264" s="50">
        <f>'Субвенции '!B257</f>
        <v>207.3</v>
      </c>
      <c r="O264" s="50">
        <f>'Субвенции '!C257</f>
        <v>207.3</v>
      </c>
      <c r="P264" s="50">
        <f>'Субвенции '!D257</f>
        <v>207.3</v>
      </c>
      <c r="Q264" s="50">
        <f t="shared" si="40"/>
        <v>100</v>
      </c>
      <c r="R264" s="50">
        <f>Иные!B105</f>
        <v>0</v>
      </c>
      <c r="S264" s="50">
        <f>Иные!C105</f>
        <v>142.4</v>
      </c>
      <c r="T264" s="50">
        <f>Иные!D105</f>
        <v>142.4</v>
      </c>
      <c r="U264" s="50">
        <f t="shared" si="43"/>
        <v>100</v>
      </c>
    </row>
    <row r="265" spans="1:21" s="58" customFormat="1" ht="51" customHeight="1" x14ac:dyDescent="0.25">
      <c r="A265" s="54" t="s">
        <v>543</v>
      </c>
      <c r="B265" s="55">
        <f t="shared" si="41"/>
        <v>82.9</v>
      </c>
      <c r="C265" s="55">
        <f t="shared" si="44"/>
        <v>200.3</v>
      </c>
      <c r="D265" s="55">
        <f t="shared" si="45"/>
        <v>200.3</v>
      </c>
      <c r="E265" s="55">
        <f t="shared" si="46"/>
        <v>100</v>
      </c>
      <c r="F265" s="55"/>
      <c r="G265" s="50"/>
      <c r="H265" s="50"/>
      <c r="I265" s="56"/>
      <c r="J265" s="57"/>
      <c r="K265" s="57"/>
      <c r="L265" s="57"/>
      <c r="M265" s="50"/>
      <c r="N265" s="50">
        <f>'Субвенции '!B258</f>
        <v>82.9</v>
      </c>
      <c r="O265" s="50">
        <f>'Субвенции '!C258</f>
        <v>82.9</v>
      </c>
      <c r="P265" s="50">
        <f>'Субвенции '!D258</f>
        <v>82.9</v>
      </c>
      <c r="Q265" s="50">
        <f t="shared" si="40"/>
        <v>100</v>
      </c>
      <c r="R265" s="50">
        <f>Иные!B106</f>
        <v>0</v>
      </c>
      <c r="S265" s="50">
        <f>Иные!C106</f>
        <v>117.4</v>
      </c>
      <c r="T265" s="50">
        <f>Иные!D106</f>
        <v>117.4</v>
      </c>
      <c r="U265" s="50">
        <f t="shared" si="43"/>
        <v>100</v>
      </c>
    </row>
    <row r="266" spans="1:21" s="58" customFormat="1" ht="51" customHeight="1" x14ac:dyDescent="0.25">
      <c r="A266" s="54" t="s">
        <v>544</v>
      </c>
      <c r="B266" s="55">
        <f t="shared" si="41"/>
        <v>82.9</v>
      </c>
      <c r="C266" s="55">
        <f t="shared" si="44"/>
        <v>208.7</v>
      </c>
      <c r="D266" s="55">
        <f t="shared" si="45"/>
        <v>208.7</v>
      </c>
      <c r="E266" s="55">
        <f t="shared" si="46"/>
        <v>100</v>
      </c>
      <c r="F266" s="55"/>
      <c r="G266" s="50"/>
      <c r="H266" s="50"/>
      <c r="I266" s="56"/>
      <c r="J266" s="57"/>
      <c r="K266" s="57"/>
      <c r="L266" s="57"/>
      <c r="M266" s="50"/>
      <c r="N266" s="50">
        <f>'Субвенции '!B259</f>
        <v>82.9</v>
      </c>
      <c r="O266" s="50">
        <f>'Субвенции '!C259</f>
        <v>82.9</v>
      </c>
      <c r="P266" s="50">
        <f>'Субвенции '!D259</f>
        <v>82.9</v>
      </c>
      <c r="Q266" s="50">
        <f t="shared" si="40"/>
        <v>100</v>
      </c>
      <c r="R266" s="50">
        <f>Иные!B107</f>
        <v>0</v>
      </c>
      <c r="S266" s="50">
        <f>Иные!C107</f>
        <v>125.8</v>
      </c>
      <c r="T266" s="50">
        <f>Иные!D107</f>
        <v>125.8</v>
      </c>
      <c r="U266" s="50">
        <f t="shared" si="43"/>
        <v>100</v>
      </c>
    </row>
    <row r="267" spans="1:21" s="58" customFormat="1" ht="38.25" customHeight="1" x14ac:dyDescent="0.25">
      <c r="A267" s="54" t="s">
        <v>545</v>
      </c>
      <c r="B267" s="55">
        <f t="shared" si="41"/>
        <v>93.800000000000011</v>
      </c>
      <c r="C267" s="55">
        <f t="shared" si="44"/>
        <v>227.60000000000002</v>
      </c>
      <c r="D267" s="55">
        <f t="shared" si="45"/>
        <v>227.60000000000002</v>
      </c>
      <c r="E267" s="55">
        <f t="shared" si="46"/>
        <v>100</v>
      </c>
      <c r="F267" s="55"/>
      <c r="G267" s="50"/>
      <c r="H267" s="50"/>
      <c r="I267" s="56"/>
      <c r="J267" s="57">
        <f>Субсидии!B245</f>
        <v>10.9</v>
      </c>
      <c r="K267" s="57">
        <f>Субсидии!C245</f>
        <v>10.9</v>
      </c>
      <c r="L267" s="57">
        <f>Субсидии!D245</f>
        <v>10.9</v>
      </c>
      <c r="M267" s="50">
        <f t="shared" si="42"/>
        <v>100</v>
      </c>
      <c r="N267" s="50">
        <f>'Субвенции '!B260</f>
        <v>82.9</v>
      </c>
      <c r="O267" s="50">
        <f>'Субвенции '!C260</f>
        <v>82.9</v>
      </c>
      <c r="P267" s="50">
        <f>'Субвенции '!D260</f>
        <v>82.9</v>
      </c>
      <c r="Q267" s="50">
        <f t="shared" si="40"/>
        <v>100</v>
      </c>
      <c r="R267" s="50">
        <f>Иные!B108</f>
        <v>0</v>
      </c>
      <c r="S267" s="50">
        <f>Иные!C108</f>
        <v>133.80000000000001</v>
      </c>
      <c r="T267" s="50">
        <f>Иные!D108</f>
        <v>133.80000000000001</v>
      </c>
      <c r="U267" s="50">
        <f t="shared" si="43"/>
        <v>100</v>
      </c>
    </row>
    <row r="268" spans="1:21" s="58" customFormat="1" ht="51" x14ac:dyDescent="0.25">
      <c r="A268" s="54" t="s">
        <v>546</v>
      </c>
      <c r="B268" s="55">
        <f t="shared" si="41"/>
        <v>6986</v>
      </c>
      <c r="C268" s="55">
        <f t="shared" si="44"/>
        <v>20723.788999999997</v>
      </c>
      <c r="D268" s="55">
        <f t="shared" si="45"/>
        <v>20665.488999999998</v>
      </c>
      <c r="E268" s="55">
        <f t="shared" si="46"/>
        <v>99.718680787572197</v>
      </c>
      <c r="F268" s="55"/>
      <c r="G268" s="50"/>
      <c r="H268" s="50"/>
      <c r="I268" s="56"/>
      <c r="J268" s="57">
        <f>Субсидии!B246</f>
        <v>6986</v>
      </c>
      <c r="K268" s="57">
        <f>Субсидии!C246</f>
        <v>20723.788999999997</v>
      </c>
      <c r="L268" s="57">
        <f>Субсидии!D246</f>
        <v>20665.488999999998</v>
      </c>
      <c r="M268" s="50">
        <f t="shared" si="42"/>
        <v>99.718680787572197</v>
      </c>
      <c r="N268" s="50"/>
      <c r="O268" s="50"/>
      <c r="P268" s="50"/>
      <c r="Q268" s="50"/>
      <c r="R268" s="50"/>
      <c r="S268" s="50">
        <f>Иные!C96</f>
        <v>0</v>
      </c>
      <c r="T268" s="50">
        <f>Иные!D96</f>
        <v>0</v>
      </c>
      <c r="U268" s="50"/>
    </row>
    <row r="269" spans="1:21" s="58" customFormat="1" ht="51" x14ac:dyDescent="0.25">
      <c r="A269" s="54" t="s">
        <v>547</v>
      </c>
      <c r="B269" s="55">
        <f t="shared" si="41"/>
        <v>399.6</v>
      </c>
      <c r="C269" s="55">
        <f t="shared" si="44"/>
        <v>872.7</v>
      </c>
      <c r="D269" s="55">
        <f t="shared" si="45"/>
        <v>871.67623000000003</v>
      </c>
      <c r="E269" s="55">
        <f t="shared" si="46"/>
        <v>99.88268935487568</v>
      </c>
      <c r="F269" s="55"/>
      <c r="G269" s="50"/>
      <c r="H269" s="50"/>
      <c r="I269" s="56"/>
      <c r="J269" s="57">
        <f>Субсидии!B247</f>
        <v>192.3</v>
      </c>
      <c r="K269" s="57">
        <f>Субсидии!C247</f>
        <v>665.40000000000009</v>
      </c>
      <c r="L269" s="57">
        <f>Субсидии!D247</f>
        <v>664.37623000000008</v>
      </c>
      <c r="M269" s="50">
        <f t="shared" si="42"/>
        <v>99.84614217012323</v>
      </c>
      <c r="N269" s="50">
        <f>'Субвенции '!B261</f>
        <v>207.3</v>
      </c>
      <c r="O269" s="50">
        <f>'Субвенции '!C261</f>
        <v>207.3</v>
      </c>
      <c r="P269" s="50">
        <f>'Субвенции '!D261</f>
        <v>207.3</v>
      </c>
      <c r="Q269" s="50">
        <f t="shared" si="40"/>
        <v>100</v>
      </c>
      <c r="R269" s="50"/>
      <c r="S269" s="50"/>
      <c r="T269" s="50"/>
      <c r="U269" s="50"/>
    </row>
    <row r="270" spans="1:21" s="58" customFormat="1" ht="51" x14ac:dyDescent="0.25">
      <c r="A270" s="54" t="s">
        <v>548</v>
      </c>
      <c r="B270" s="55">
        <f t="shared" si="41"/>
        <v>347.1</v>
      </c>
      <c r="C270" s="55">
        <f t="shared" si="44"/>
        <v>1163.8</v>
      </c>
      <c r="D270" s="55">
        <f t="shared" si="45"/>
        <v>1084.5385200000001</v>
      </c>
      <c r="E270" s="55">
        <f t="shared" si="46"/>
        <v>93.189424299707866</v>
      </c>
      <c r="F270" s="55"/>
      <c r="G270" s="50"/>
      <c r="H270" s="50"/>
      <c r="I270" s="56"/>
      <c r="J270" s="57">
        <f>Субсидии!B248</f>
        <v>139.80000000000001</v>
      </c>
      <c r="K270" s="57">
        <f>Субсидии!C248</f>
        <v>956.5</v>
      </c>
      <c r="L270" s="57">
        <f>Субсидии!D248</f>
        <v>877.23851999999999</v>
      </c>
      <c r="M270" s="50">
        <f t="shared" si="42"/>
        <v>91.713384213277578</v>
      </c>
      <c r="N270" s="50">
        <f>'Субвенции '!B262</f>
        <v>207.3</v>
      </c>
      <c r="O270" s="50">
        <f>'Субвенции '!C262</f>
        <v>207.3</v>
      </c>
      <c r="P270" s="50">
        <f>'Субвенции '!D262</f>
        <v>207.3</v>
      </c>
      <c r="Q270" s="50">
        <f t="shared" si="40"/>
        <v>100</v>
      </c>
      <c r="R270" s="50"/>
      <c r="S270" s="50"/>
      <c r="T270" s="50"/>
      <c r="U270" s="50"/>
    </row>
    <row r="271" spans="1:21" s="58" customFormat="1" ht="51" x14ac:dyDescent="0.25">
      <c r="A271" s="54" t="s">
        <v>549</v>
      </c>
      <c r="B271" s="55">
        <f t="shared" si="41"/>
        <v>221.10000000000002</v>
      </c>
      <c r="C271" s="55">
        <f t="shared" si="44"/>
        <v>526.20000000000005</v>
      </c>
      <c r="D271" s="55">
        <f t="shared" si="45"/>
        <v>526.20000000000005</v>
      </c>
      <c r="E271" s="55">
        <f t="shared" si="46"/>
        <v>100</v>
      </c>
      <c r="F271" s="55"/>
      <c r="G271" s="50"/>
      <c r="H271" s="50"/>
      <c r="I271" s="56"/>
      <c r="J271" s="57">
        <f>Субсидии!B249</f>
        <v>13.8</v>
      </c>
      <c r="K271" s="57">
        <f>Субсидии!C249</f>
        <v>318.90000000000003</v>
      </c>
      <c r="L271" s="57">
        <f>Субсидии!D249</f>
        <v>318.90000000000003</v>
      </c>
      <c r="M271" s="50">
        <f t="shared" si="42"/>
        <v>100</v>
      </c>
      <c r="N271" s="50">
        <f>'Субвенции '!B263</f>
        <v>207.3</v>
      </c>
      <c r="O271" s="50">
        <f>'Субвенции '!C263</f>
        <v>207.3</v>
      </c>
      <c r="P271" s="50">
        <f>'Субвенции '!D263</f>
        <v>207.3</v>
      </c>
      <c r="Q271" s="50">
        <f t="shared" si="40"/>
        <v>100</v>
      </c>
      <c r="R271" s="50"/>
      <c r="S271" s="50"/>
      <c r="T271" s="50"/>
      <c r="U271" s="50"/>
    </row>
    <row r="272" spans="1:21" s="58" customFormat="1" ht="51" x14ac:dyDescent="0.25">
      <c r="A272" s="54" t="s">
        <v>550</v>
      </c>
      <c r="B272" s="55">
        <f t="shared" si="41"/>
        <v>256.8</v>
      </c>
      <c r="C272" s="55">
        <f t="shared" si="44"/>
        <v>758</v>
      </c>
      <c r="D272" s="55">
        <f t="shared" si="45"/>
        <v>756.05397999999991</v>
      </c>
      <c r="E272" s="55">
        <f t="shared" si="46"/>
        <v>99.743269129287583</v>
      </c>
      <c r="F272" s="55"/>
      <c r="G272" s="50"/>
      <c r="H272" s="50"/>
      <c r="I272" s="56"/>
      <c r="J272" s="57">
        <f>Субсидии!B250</f>
        <v>49.5</v>
      </c>
      <c r="K272" s="57">
        <f>Субсидии!C250</f>
        <v>550.70000000000005</v>
      </c>
      <c r="L272" s="57">
        <f>Субсидии!D250</f>
        <v>548.75397999999996</v>
      </c>
      <c r="M272" s="50">
        <f t="shared" si="42"/>
        <v>99.646627928091505</v>
      </c>
      <c r="N272" s="50">
        <f>'Субвенции '!B264</f>
        <v>207.3</v>
      </c>
      <c r="O272" s="50">
        <f>'Субвенции '!C264</f>
        <v>207.3</v>
      </c>
      <c r="P272" s="50">
        <f>'Субвенции '!D264</f>
        <v>207.3</v>
      </c>
      <c r="Q272" s="50">
        <f t="shared" si="40"/>
        <v>100</v>
      </c>
      <c r="R272" s="50"/>
      <c r="S272" s="50"/>
      <c r="T272" s="50"/>
      <c r="U272" s="50"/>
    </row>
    <row r="273" spans="1:21" s="58" customFormat="1" ht="51" x14ac:dyDescent="0.25">
      <c r="A273" s="54" t="s">
        <v>551</v>
      </c>
      <c r="B273" s="55">
        <f t="shared" si="41"/>
        <v>316.8</v>
      </c>
      <c r="C273" s="55">
        <f t="shared" si="44"/>
        <v>816.8</v>
      </c>
      <c r="D273" s="55">
        <f t="shared" si="45"/>
        <v>750.2160100000001</v>
      </c>
      <c r="E273" s="55">
        <f t="shared" si="46"/>
        <v>91.848189275220392</v>
      </c>
      <c r="F273" s="55"/>
      <c r="G273" s="50"/>
      <c r="H273" s="50"/>
      <c r="I273" s="56"/>
      <c r="J273" s="57">
        <f>Субсидии!B251</f>
        <v>109.5</v>
      </c>
      <c r="K273" s="57">
        <f>Субсидии!C251</f>
        <v>609.5</v>
      </c>
      <c r="L273" s="57">
        <f>Субсидии!D251</f>
        <v>542.91601000000003</v>
      </c>
      <c r="M273" s="50">
        <f t="shared" si="42"/>
        <v>89.075637407711241</v>
      </c>
      <c r="N273" s="50">
        <f>'Субвенции '!B265</f>
        <v>207.3</v>
      </c>
      <c r="O273" s="50">
        <f>'Субвенции '!C265</f>
        <v>207.3</v>
      </c>
      <c r="P273" s="50">
        <f>'Субвенции '!D265</f>
        <v>207.3</v>
      </c>
      <c r="Q273" s="50">
        <f t="shared" si="40"/>
        <v>100</v>
      </c>
      <c r="R273" s="50"/>
      <c r="S273" s="50"/>
      <c r="T273" s="50"/>
      <c r="U273" s="50"/>
    </row>
    <row r="274" spans="1:21" s="58" customFormat="1" ht="51" x14ac:dyDescent="0.25">
      <c r="A274" s="54" t="s">
        <v>552</v>
      </c>
      <c r="B274" s="55">
        <f t="shared" si="41"/>
        <v>144.30000000000001</v>
      </c>
      <c r="C274" s="55">
        <f t="shared" si="44"/>
        <v>144.30000000000001</v>
      </c>
      <c r="D274" s="55">
        <f t="shared" si="45"/>
        <v>144.30000000000001</v>
      </c>
      <c r="E274" s="55">
        <f t="shared" si="46"/>
        <v>100</v>
      </c>
      <c r="F274" s="55"/>
      <c r="G274" s="50"/>
      <c r="H274" s="50"/>
      <c r="I274" s="56"/>
      <c r="J274" s="57">
        <f>Субсидии!B254</f>
        <v>61.4</v>
      </c>
      <c r="K274" s="57">
        <f>Субсидии!C254</f>
        <v>61.4</v>
      </c>
      <c r="L274" s="57">
        <f>Субсидии!D254</f>
        <v>61.4</v>
      </c>
      <c r="M274" s="50">
        <f t="shared" si="42"/>
        <v>100</v>
      </c>
      <c r="N274" s="50">
        <f>'Субвенции '!B266</f>
        <v>82.9</v>
      </c>
      <c r="O274" s="50">
        <f>'Субвенции '!C266</f>
        <v>82.9</v>
      </c>
      <c r="P274" s="50">
        <f>'Субвенции '!D266</f>
        <v>82.9</v>
      </c>
      <c r="Q274" s="50">
        <f t="shared" si="40"/>
        <v>100</v>
      </c>
      <c r="R274" s="50"/>
      <c r="S274" s="50"/>
      <c r="T274" s="50"/>
      <c r="U274" s="50"/>
    </row>
    <row r="275" spans="1:21" s="58" customFormat="1" ht="51" x14ac:dyDescent="0.25">
      <c r="A275" s="54" t="s">
        <v>553</v>
      </c>
      <c r="B275" s="55">
        <f t="shared" si="41"/>
        <v>144.30000000000001</v>
      </c>
      <c r="C275" s="55">
        <f t="shared" si="44"/>
        <v>144.30000000000001</v>
      </c>
      <c r="D275" s="55">
        <f t="shared" si="45"/>
        <v>144.30000000000001</v>
      </c>
      <c r="E275" s="55">
        <f t="shared" si="46"/>
        <v>100</v>
      </c>
      <c r="F275" s="55"/>
      <c r="G275" s="50"/>
      <c r="H275" s="50"/>
      <c r="I275" s="56"/>
      <c r="J275" s="57">
        <f>Субсидии!B253</f>
        <v>61.4</v>
      </c>
      <c r="K275" s="57">
        <f>Субсидии!C253</f>
        <v>61.4</v>
      </c>
      <c r="L275" s="57">
        <f>Субсидии!D253</f>
        <v>61.4</v>
      </c>
      <c r="M275" s="50">
        <f t="shared" si="42"/>
        <v>100</v>
      </c>
      <c r="N275" s="50">
        <f>'Субвенции '!B267</f>
        <v>82.9</v>
      </c>
      <c r="O275" s="50">
        <f>'Субвенции '!C267</f>
        <v>82.9</v>
      </c>
      <c r="P275" s="50">
        <f>'Субвенции '!D267</f>
        <v>82.9</v>
      </c>
      <c r="Q275" s="50">
        <f t="shared" si="40"/>
        <v>100</v>
      </c>
      <c r="R275" s="50"/>
      <c r="S275" s="50"/>
      <c r="T275" s="50"/>
      <c r="U275" s="50"/>
    </row>
    <row r="276" spans="1:21" s="58" customFormat="1" ht="51" x14ac:dyDescent="0.25">
      <c r="A276" s="54" t="s">
        <v>554</v>
      </c>
      <c r="B276" s="55">
        <f t="shared" si="41"/>
        <v>127.30000000000001</v>
      </c>
      <c r="C276" s="55">
        <f t="shared" si="44"/>
        <v>127.30000000000001</v>
      </c>
      <c r="D276" s="55">
        <f t="shared" si="45"/>
        <v>127.30000000000001</v>
      </c>
      <c r="E276" s="55">
        <f t="shared" si="46"/>
        <v>100</v>
      </c>
      <c r="F276" s="55"/>
      <c r="G276" s="50"/>
      <c r="H276" s="50"/>
      <c r="I276" s="56"/>
      <c r="J276" s="57">
        <f>Субсидии!B255</f>
        <v>44.4</v>
      </c>
      <c r="K276" s="57">
        <f>Субсидии!C255</f>
        <v>44.4</v>
      </c>
      <c r="L276" s="57">
        <f>Субсидии!D255</f>
        <v>44.4</v>
      </c>
      <c r="M276" s="50">
        <f t="shared" si="42"/>
        <v>100</v>
      </c>
      <c r="N276" s="50">
        <f>'Субвенции '!B268</f>
        <v>82.9</v>
      </c>
      <c r="O276" s="50">
        <f>'Субвенции '!C268</f>
        <v>82.9</v>
      </c>
      <c r="P276" s="50">
        <f>'Субвенции '!D268</f>
        <v>82.9</v>
      </c>
      <c r="Q276" s="50">
        <f t="shared" si="40"/>
        <v>100</v>
      </c>
      <c r="R276" s="50"/>
      <c r="S276" s="50"/>
      <c r="T276" s="50"/>
      <c r="U276" s="50"/>
    </row>
    <row r="277" spans="1:21" s="58" customFormat="1" ht="51" x14ac:dyDescent="0.25">
      <c r="A277" s="54" t="s">
        <v>555</v>
      </c>
      <c r="B277" s="55">
        <f t="shared" si="41"/>
        <v>2332.6</v>
      </c>
      <c r="C277" s="55">
        <f t="shared" si="44"/>
        <v>322.60000000000002</v>
      </c>
      <c r="D277" s="55">
        <f t="shared" si="45"/>
        <v>322.60000000000002</v>
      </c>
      <c r="E277" s="55">
        <f t="shared" si="46"/>
        <v>100</v>
      </c>
      <c r="F277" s="55"/>
      <c r="G277" s="50"/>
      <c r="H277" s="50"/>
      <c r="I277" s="56"/>
      <c r="J277" s="57">
        <f>Субсидии!B256</f>
        <v>115.3</v>
      </c>
      <c r="K277" s="57">
        <f>Субсидии!C256</f>
        <v>115.3</v>
      </c>
      <c r="L277" s="57">
        <f>Субсидии!D256</f>
        <v>115.3</v>
      </c>
      <c r="M277" s="50"/>
      <c r="N277" s="50">
        <f>'Субвенции '!B269</f>
        <v>207.3</v>
      </c>
      <c r="O277" s="50">
        <f>'Субвенции '!C269</f>
        <v>207.3</v>
      </c>
      <c r="P277" s="50">
        <f>'Субвенции '!D269</f>
        <v>207.3</v>
      </c>
      <c r="Q277" s="50">
        <f t="shared" si="40"/>
        <v>100</v>
      </c>
      <c r="R277" s="50">
        <f>Иные!B109</f>
        <v>2010</v>
      </c>
      <c r="S277" s="50"/>
      <c r="T277" s="50"/>
      <c r="U277" s="50"/>
    </row>
    <row r="278" spans="1:21" s="58" customFormat="1" ht="38.25" x14ac:dyDescent="0.25">
      <c r="A278" s="54" t="s">
        <v>556</v>
      </c>
      <c r="B278" s="55">
        <f t="shared" si="41"/>
        <v>82.9</v>
      </c>
      <c r="C278" s="55">
        <f t="shared" si="44"/>
        <v>82.9</v>
      </c>
      <c r="D278" s="55">
        <f t="shared" si="45"/>
        <v>82.9</v>
      </c>
      <c r="E278" s="55">
        <f t="shared" si="46"/>
        <v>100</v>
      </c>
      <c r="F278" s="55"/>
      <c r="G278" s="50"/>
      <c r="H278" s="50"/>
      <c r="I278" s="56"/>
      <c r="J278" s="57"/>
      <c r="K278" s="57"/>
      <c r="L278" s="57"/>
      <c r="M278" s="50"/>
      <c r="N278" s="50">
        <f>'Субвенции '!B270</f>
        <v>82.9</v>
      </c>
      <c r="O278" s="50">
        <f>'Субвенции '!C270</f>
        <v>82.9</v>
      </c>
      <c r="P278" s="50">
        <f>'Субвенции '!D270</f>
        <v>82.9</v>
      </c>
      <c r="Q278" s="50">
        <f t="shared" si="40"/>
        <v>100</v>
      </c>
      <c r="R278" s="50"/>
      <c r="S278" s="50"/>
      <c r="T278" s="50"/>
      <c r="U278" s="50"/>
    </row>
    <row r="279" spans="1:21" s="58" customFormat="1" ht="51" x14ac:dyDescent="0.25">
      <c r="A279" s="54" t="s">
        <v>557</v>
      </c>
      <c r="B279" s="55">
        <f t="shared" si="41"/>
        <v>292.3</v>
      </c>
      <c r="C279" s="55">
        <f t="shared" si="44"/>
        <v>1713.299</v>
      </c>
      <c r="D279" s="55">
        <f t="shared" si="45"/>
        <v>1713.299</v>
      </c>
      <c r="E279" s="55">
        <f t="shared" si="46"/>
        <v>100</v>
      </c>
      <c r="F279" s="55"/>
      <c r="G279" s="50"/>
      <c r="H279" s="50"/>
      <c r="I279" s="56"/>
      <c r="J279" s="57">
        <f>Субсидии!B257</f>
        <v>85</v>
      </c>
      <c r="K279" s="57">
        <f>Субсидии!C257</f>
        <v>1505.999</v>
      </c>
      <c r="L279" s="57">
        <f>Субсидии!D257</f>
        <v>1505.999</v>
      </c>
      <c r="M279" s="50"/>
      <c r="N279" s="50">
        <f>'Субвенции '!B271</f>
        <v>207.3</v>
      </c>
      <c r="O279" s="50">
        <f>'Субвенции '!C271</f>
        <v>207.3</v>
      </c>
      <c r="P279" s="50">
        <f>'Субвенции '!D271</f>
        <v>207.3</v>
      </c>
      <c r="Q279" s="50">
        <f t="shared" si="40"/>
        <v>100</v>
      </c>
      <c r="R279" s="50"/>
      <c r="S279" s="50"/>
      <c r="T279" s="50"/>
      <c r="U279" s="50"/>
    </row>
    <row r="280" spans="1:21" s="58" customFormat="1" ht="51" x14ac:dyDescent="0.25">
      <c r="A280" s="54" t="s">
        <v>558</v>
      </c>
      <c r="B280" s="55">
        <f t="shared" si="41"/>
        <v>120.7</v>
      </c>
      <c r="C280" s="55">
        <f t="shared" si="44"/>
        <v>609.06499999999994</v>
      </c>
      <c r="D280" s="55">
        <f t="shared" si="45"/>
        <v>609.06499999999994</v>
      </c>
      <c r="E280" s="55">
        <f t="shared" si="46"/>
        <v>100</v>
      </c>
      <c r="F280" s="55"/>
      <c r="G280" s="50"/>
      <c r="H280" s="50"/>
      <c r="I280" s="56"/>
      <c r="J280" s="57">
        <f>Субсидии!B258</f>
        <v>37.799999999999997</v>
      </c>
      <c r="K280" s="57">
        <f>Субсидии!C258</f>
        <v>526.16499999999996</v>
      </c>
      <c r="L280" s="57">
        <f>Субсидии!D258</f>
        <v>526.16499999999996</v>
      </c>
      <c r="M280" s="50"/>
      <c r="N280" s="50">
        <f>'Субвенции '!B272</f>
        <v>82.9</v>
      </c>
      <c r="O280" s="50">
        <f>'Субвенции '!C272</f>
        <v>82.9</v>
      </c>
      <c r="P280" s="50">
        <f>'Субвенции '!D272</f>
        <v>82.9</v>
      </c>
      <c r="Q280" s="50">
        <f t="shared" si="40"/>
        <v>100</v>
      </c>
      <c r="R280" s="50"/>
      <c r="S280" s="50"/>
      <c r="T280" s="50"/>
      <c r="U280" s="50"/>
    </row>
    <row r="281" spans="1:21" s="58" customFormat="1" ht="38.25" x14ac:dyDescent="0.25">
      <c r="A281" s="54" t="s">
        <v>559</v>
      </c>
      <c r="B281" s="55">
        <f t="shared" si="41"/>
        <v>207.3</v>
      </c>
      <c r="C281" s="55">
        <f t="shared" si="44"/>
        <v>2594.4460000000004</v>
      </c>
      <c r="D281" s="55">
        <f t="shared" si="45"/>
        <v>2594.4114300000001</v>
      </c>
      <c r="E281" s="55">
        <f t="shared" si="46"/>
        <v>99.99866753827213</v>
      </c>
      <c r="F281" s="55"/>
      <c r="G281" s="50"/>
      <c r="H281" s="50"/>
      <c r="I281" s="56"/>
      <c r="J281" s="57">
        <f>Субсидии!B259</f>
        <v>0</v>
      </c>
      <c r="K281" s="57">
        <f>Субсидии!C259</f>
        <v>2325.7460000000001</v>
      </c>
      <c r="L281" s="57">
        <f>Субсидии!D259</f>
        <v>2325.7114299999998</v>
      </c>
      <c r="M281" s="50">
        <f t="shared" si="42"/>
        <v>99.998513595207712</v>
      </c>
      <c r="N281" s="50">
        <f>'Субвенции '!B273</f>
        <v>207.3</v>
      </c>
      <c r="O281" s="50">
        <f>'Субвенции '!C273</f>
        <v>207.3</v>
      </c>
      <c r="P281" s="50">
        <f>'Субвенции '!D273</f>
        <v>207.3</v>
      </c>
      <c r="Q281" s="50">
        <f t="shared" si="40"/>
        <v>100</v>
      </c>
      <c r="R281" s="50">
        <f>Иные!B110</f>
        <v>0</v>
      </c>
      <c r="S281" s="50">
        <f>Иные!C110</f>
        <v>61.4</v>
      </c>
      <c r="T281" s="50">
        <f>Иные!D110</f>
        <v>61.4</v>
      </c>
      <c r="U281" s="50">
        <f>T281/S281*100</f>
        <v>100</v>
      </c>
    </row>
    <row r="282" spans="1:21" s="58" customFormat="1" ht="51" x14ac:dyDescent="0.25">
      <c r="A282" s="54" t="s">
        <v>560</v>
      </c>
      <c r="B282" s="55">
        <f t="shared" si="41"/>
        <v>179.9</v>
      </c>
      <c r="C282" s="55">
        <f t="shared" si="44"/>
        <v>17196.7</v>
      </c>
      <c r="D282" s="55">
        <f t="shared" si="45"/>
        <v>17122.938559999999</v>
      </c>
      <c r="E282" s="55">
        <f t="shared" si="46"/>
        <v>99.571072124302901</v>
      </c>
      <c r="F282" s="55"/>
      <c r="G282" s="50"/>
      <c r="H282" s="50"/>
      <c r="I282" s="56"/>
      <c r="J282" s="57">
        <f>Субсидии!B260</f>
        <v>179.9</v>
      </c>
      <c r="K282" s="57">
        <f>Субсидии!C260</f>
        <v>17196.7</v>
      </c>
      <c r="L282" s="57">
        <f>Субсидии!D260</f>
        <v>17122.938559999999</v>
      </c>
      <c r="M282" s="50">
        <f t="shared" si="42"/>
        <v>99.571072124302901</v>
      </c>
      <c r="N282" s="50"/>
      <c r="O282" s="50"/>
      <c r="P282" s="50"/>
      <c r="Q282" s="50"/>
      <c r="R282" s="50"/>
      <c r="S282" s="50"/>
      <c r="T282" s="50"/>
      <c r="U282" s="50"/>
    </row>
    <row r="283" spans="1:21" s="58" customFormat="1" ht="51" x14ac:dyDescent="0.25">
      <c r="A283" s="54" t="s">
        <v>561</v>
      </c>
      <c r="B283" s="55">
        <f t="shared" si="41"/>
        <v>209.60000000000002</v>
      </c>
      <c r="C283" s="55">
        <f t="shared" si="44"/>
        <v>4790.7088000000012</v>
      </c>
      <c r="D283" s="55">
        <f t="shared" si="45"/>
        <v>4753.8888000000006</v>
      </c>
      <c r="E283" s="55">
        <f t="shared" si="46"/>
        <v>99.231428969341636</v>
      </c>
      <c r="F283" s="55"/>
      <c r="G283" s="50"/>
      <c r="H283" s="50"/>
      <c r="I283" s="56"/>
      <c r="J283" s="57">
        <f>Субсидии!B261</f>
        <v>2.2999999999999998</v>
      </c>
      <c r="K283" s="57">
        <f>Субсидии!C261</f>
        <v>4583.4088000000011</v>
      </c>
      <c r="L283" s="57">
        <f>Субсидии!D261</f>
        <v>4546.5888000000004</v>
      </c>
      <c r="M283" s="50">
        <f t="shared" si="42"/>
        <v>99.196667772684805</v>
      </c>
      <c r="N283" s="50">
        <f>'Субвенции '!B274</f>
        <v>207.3</v>
      </c>
      <c r="O283" s="50">
        <f>'Субвенции '!C274</f>
        <v>207.3</v>
      </c>
      <c r="P283" s="50">
        <f>'Субвенции '!D274</f>
        <v>207.3</v>
      </c>
      <c r="Q283" s="50">
        <f t="shared" si="40"/>
        <v>100</v>
      </c>
      <c r="R283" s="50"/>
      <c r="S283" s="50"/>
      <c r="T283" s="50"/>
      <c r="U283" s="50"/>
    </row>
    <row r="284" spans="1:21" s="58" customFormat="1" ht="51" x14ac:dyDescent="0.25">
      <c r="A284" s="54" t="s">
        <v>562</v>
      </c>
      <c r="B284" s="55">
        <f t="shared" si="41"/>
        <v>1809.6</v>
      </c>
      <c r="C284" s="55">
        <f t="shared" si="44"/>
        <v>6379.0999999999995</v>
      </c>
      <c r="D284" s="55">
        <f t="shared" si="45"/>
        <v>6378.9</v>
      </c>
      <c r="E284" s="55">
        <f t="shared" si="46"/>
        <v>99.996864761486734</v>
      </c>
      <c r="F284" s="55"/>
      <c r="G284" s="50"/>
      <c r="H284" s="50"/>
      <c r="I284" s="56"/>
      <c r="J284" s="57">
        <f>Субсидии!B262</f>
        <v>2.2999999999999998</v>
      </c>
      <c r="K284" s="57">
        <f>Субсидии!C262</f>
        <v>6171.7999999999993</v>
      </c>
      <c r="L284" s="57">
        <f>Субсидии!D262</f>
        <v>6171.5999999999995</v>
      </c>
      <c r="M284" s="50">
        <f t="shared" si="42"/>
        <v>99.996759454292103</v>
      </c>
      <c r="N284" s="50">
        <f>'Субвенции '!B275</f>
        <v>207.3</v>
      </c>
      <c r="O284" s="50">
        <f>'Субвенции '!C275</f>
        <v>207.3</v>
      </c>
      <c r="P284" s="50">
        <f>'Субвенции '!D275</f>
        <v>207.3</v>
      </c>
      <c r="Q284" s="50">
        <f t="shared" si="40"/>
        <v>100</v>
      </c>
      <c r="R284" s="50">
        <f>Иные!B111</f>
        <v>1600</v>
      </c>
      <c r="S284" s="50"/>
      <c r="T284" s="50"/>
      <c r="U284" s="50"/>
    </row>
    <row r="285" spans="1:21" s="58" customFormat="1" ht="51" x14ac:dyDescent="0.25">
      <c r="A285" s="54" t="s">
        <v>563</v>
      </c>
      <c r="B285" s="55">
        <f t="shared" si="41"/>
        <v>1682.9</v>
      </c>
      <c r="C285" s="55">
        <f t="shared" si="44"/>
        <v>688.1</v>
      </c>
      <c r="D285" s="55">
        <f t="shared" si="45"/>
        <v>614.45999999999992</v>
      </c>
      <c r="E285" s="55">
        <f t="shared" si="46"/>
        <v>89.298067141403848</v>
      </c>
      <c r="F285" s="55"/>
      <c r="G285" s="50"/>
      <c r="H285" s="50"/>
      <c r="I285" s="56"/>
      <c r="J285" s="57">
        <f>Субсидии!B263</f>
        <v>0</v>
      </c>
      <c r="K285" s="57">
        <f>Субсидии!C263</f>
        <v>605.20000000000005</v>
      </c>
      <c r="L285" s="57">
        <f>Субсидии!D263</f>
        <v>531.55999999999995</v>
      </c>
      <c r="M285" s="50">
        <f t="shared" si="42"/>
        <v>87.832121612690003</v>
      </c>
      <c r="N285" s="50">
        <f>'Субвенции '!B276</f>
        <v>82.9</v>
      </c>
      <c r="O285" s="50">
        <f>'Субвенции '!C276</f>
        <v>82.9</v>
      </c>
      <c r="P285" s="50">
        <f>'Субвенции '!D276</f>
        <v>82.9</v>
      </c>
      <c r="Q285" s="50">
        <f t="shared" si="40"/>
        <v>100</v>
      </c>
      <c r="R285" s="50">
        <f>Иные!B112</f>
        <v>1600</v>
      </c>
      <c r="S285" s="50"/>
      <c r="T285" s="50"/>
      <c r="U285" s="50"/>
    </row>
    <row r="286" spans="1:21" s="58" customFormat="1" ht="51" x14ac:dyDescent="0.25">
      <c r="A286" s="54" t="s">
        <v>564</v>
      </c>
      <c r="B286" s="55">
        <f t="shared" si="41"/>
        <v>217.60000000000002</v>
      </c>
      <c r="C286" s="55">
        <f t="shared" si="44"/>
        <v>1021.354</v>
      </c>
      <c r="D286" s="55">
        <f t="shared" si="45"/>
        <v>1021.354</v>
      </c>
      <c r="E286" s="55">
        <f t="shared" si="46"/>
        <v>100</v>
      </c>
      <c r="F286" s="55"/>
      <c r="G286" s="50"/>
      <c r="H286" s="50"/>
      <c r="I286" s="56"/>
      <c r="J286" s="57">
        <f>Субсидии!B264</f>
        <v>10.3</v>
      </c>
      <c r="K286" s="57">
        <f>Субсидии!C264</f>
        <v>814.05399999999997</v>
      </c>
      <c r="L286" s="57">
        <f>Субсидии!D264</f>
        <v>814.05399999999997</v>
      </c>
      <c r="M286" s="50">
        <f t="shared" si="42"/>
        <v>100</v>
      </c>
      <c r="N286" s="50">
        <f>'Субвенции '!B277</f>
        <v>207.3</v>
      </c>
      <c r="O286" s="50">
        <f>'Субвенции '!C277</f>
        <v>207.3</v>
      </c>
      <c r="P286" s="50">
        <f>'Субвенции '!D277</f>
        <v>207.3</v>
      </c>
      <c r="Q286" s="50">
        <f t="shared" si="40"/>
        <v>100</v>
      </c>
      <c r="R286" s="50"/>
      <c r="S286" s="50"/>
      <c r="T286" s="50"/>
      <c r="U286" s="50"/>
    </row>
    <row r="287" spans="1:21" s="58" customFormat="1" ht="51" x14ac:dyDescent="0.25">
      <c r="A287" s="54" t="s">
        <v>565</v>
      </c>
      <c r="B287" s="55">
        <f t="shared" si="41"/>
        <v>128.80000000000001</v>
      </c>
      <c r="C287" s="55">
        <f t="shared" si="44"/>
        <v>1082.8579999999999</v>
      </c>
      <c r="D287" s="55">
        <f t="shared" si="45"/>
        <v>1082.8579999999999</v>
      </c>
      <c r="E287" s="55">
        <f t="shared" si="46"/>
        <v>100</v>
      </c>
      <c r="F287" s="55"/>
      <c r="G287" s="50"/>
      <c r="H287" s="50"/>
      <c r="I287" s="56"/>
      <c r="J287" s="57">
        <f>Субсидии!B265</f>
        <v>45.9</v>
      </c>
      <c r="K287" s="57">
        <f>Субсидии!C265</f>
        <v>999.95799999999997</v>
      </c>
      <c r="L287" s="57">
        <f>Субсидии!D265</f>
        <v>999.95799999999997</v>
      </c>
      <c r="M287" s="50"/>
      <c r="N287" s="50">
        <f>'Субвенции '!B278</f>
        <v>82.9</v>
      </c>
      <c r="O287" s="50">
        <f>'Субвенции '!C278</f>
        <v>82.9</v>
      </c>
      <c r="P287" s="50">
        <f>'Субвенции '!D278</f>
        <v>82.9</v>
      </c>
      <c r="Q287" s="50">
        <f t="shared" si="40"/>
        <v>100</v>
      </c>
      <c r="R287" s="50"/>
      <c r="S287" s="50"/>
      <c r="T287" s="50"/>
      <c r="U287" s="50"/>
    </row>
    <row r="288" spans="1:21" s="58" customFormat="1" ht="51" x14ac:dyDescent="0.25">
      <c r="A288" s="54" t="s">
        <v>566</v>
      </c>
      <c r="B288" s="55">
        <f t="shared" si="41"/>
        <v>207.3</v>
      </c>
      <c r="C288" s="55">
        <f t="shared" si="44"/>
        <v>207.3</v>
      </c>
      <c r="D288" s="55">
        <f t="shared" si="45"/>
        <v>207.3</v>
      </c>
      <c r="E288" s="55">
        <f t="shared" si="46"/>
        <v>100</v>
      </c>
      <c r="F288" s="55"/>
      <c r="G288" s="50"/>
      <c r="H288" s="50"/>
      <c r="I288" s="56"/>
      <c r="J288" s="57"/>
      <c r="K288" s="57"/>
      <c r="L288" s="57"/>
      <c r="M288" s="50"/>
      <c r="N288" s="50">
        <f>'Субвенции '!B279</f>
        <v>207.3</v>
      </c>
      <c r="O288" s="50">
        <f>'Субвенции '!C279</f>
        <v>207.3</v>
      </c>
      <c r="P288" s="50">
        <f>'Субвенции '!D279</f>
        <v>207.3</v>
      </c>
      <c r="Q288" s="50">
        <f t="shared" si="40"/>
        <v>100</v>
      </c>
      <c r="R288" s="50"/>
      <c r="S288" s="50"/>
      <c r="T288" s="50"/>
      <c r="U288" s="50"/>
    </row>
    <row r="289" spans="1:21" s="58" customFormat="1" ht="51" x14ac:dyDescent="0.25">
      <c r="A289" s="54" t="s">
        <v>567</v>
      </c>
      <c r="B289" s="55">
        <f t="shared" si="41"/>
        <v>207.3</v>
      </c>
      <c r="C289" s="55">
        <f t="shared" si="44"/>
        <v>207.3</v>
      </c>
      <c r="D289" s="55">
        <f t="shared" si="45"/>
        <v>207.3</v>
      </c>
      <c r="E289" s="55">
        <f t="shared" si="46"/>
        <v>100</v>
      </c>
      <c r="F289" s="55"/>
      <c r="G289" s="50"/>
      <c r="H289" s="50"/>
      <c r="I289" s="56"/>
      <c r="J289" s="57"/>
      <c r="K289" s="57"/>
      <c r="L289" s="57"/>
      <c r="M289" s="50"/>
      <c r="N289" s="50">
        <f>'Субвенции '!B280</f>
        <v>207.3</v>
      </c>
      <c r="O289" s="50">
        <f>'Субвенции '!C280</f>
        <v>207.3</v>
      </c>
      <c r="P289" s="50">
        <f>'Субвенции '!D280</f>
        <v>207.3</v>
      </c>
      <c r="Q289" s="50">
        <f t="shared" si="40"/>
        <v>100</v>
      </c>
      <c r="R289" s="50"/>
      <c r="S289" s="50"/>
      <c r="T289" s="50"/>
      <c r="U289" s="50"/>
    </row>
    <row r="290" spans="1:21" s="58" customFormat="1" ht="51" x14ac:dyDescent="0.25">
      <c r="A290" s="54" t="s">
        <v>568</v>
      </c>
      <c r="B290" s="55">
        <f t="shared" si="41"/>
        <v>1812.5</v>
      </c>
      <c r="C290" s="55">
        <f t="shared" si="44"/>
        <v>2631.7000000000003</v>
      </c>
      <c r="D290" s="55">
        <f t="shared" si="45"/>
        <v>2631.7000000000003</v>
      </c>
      <c r="E290" s="55">
        <f t="shared" si="46"/>
        <v>100</v>
      </c>
      <c r="F290" s="55"/>
      <c r="G290" s="50"/>
      <c r="H290" s="50"/>
      <c r="I290" s="56"/>
      <c r="J290" s="57">
        <f>Субсидии!B268</f>
        <v>5.2</v>
      </c>
      <c r="K290" s="57">
        <f>Субсидии!C268</f>
        <v>2424.4</v>
      </c>
      <c r="L290" s="57">
        <f>Субсидии!D268</f>
        <v>2424.4</v>
      </c>
      <c r="M290" s="50">
        <f t="shared" si="42"/>
        <v>100</v>
      </c>
      <c r="N290" s="50">
        <f>'Субвенции '!B281</f>
        <v>207.3</v>
      </c>
      <c r="O290" s="50">
        <f>'Субвенции '!C281</f>
        <v>207.3</v>
      </c>
      <c r="P290" s="50">
        <f>'Субвенции '!D281</f>
        <v>207.3</v>
      </c>
      <c r="Q290" s="50">
        <f t="shared" si="40"/>
        <v>100</v>
      </c>
      <c r="R290" s="50">
        <f>Иные!B113</f>
        <v>1600</v>
      </c>
      <c r="S290" s="50"/>
      <c r="T290" s="50"/>
      <c r="U290" s="50"/>
    </row>
    <row r="291" spans="1:21" s="58" customFormat="1" ht="51" x14ac:dyDescent="0.25">
      <c r="A291" s="54" t="s">
        <v>569</v>
      </c>
      <c r="B291" s="55">
        <f t="shared" si="41"/>
        <v>82.9</v>
      </c>
      <c r="C291" s="55">
        <f t="shared" ref="C291:C296" si="47">G291+K291+O291+S291</f>
        <v>82.9</v>
      </c>
      <c r="D291" s="55">
        <f t="shared" ref="D291:D296" si="48">H291+L291+P291+T291</f>
        <v>82.9</v>
      </c>
      <c r="E291" s="55">
        <f t="shared" si="46"/>
        <v>100</v>
      </c>
      <c r="F291" s="55"/>
      <c r="G291" s="50"/>
      <c r="H291" s="50"/>
      <c r="I291" s="56"/>
      <c r="J291" s="57"/>
      <c r="K291" s="57"/>
      <c r="L291" s="57"/>
      <c r="M291" s="50"/>
      <c r="N291" s="50">
        <f>'Субвенции '!B282</f>
        <v>82.9</v>
      </c>
      <c r="O291" s="50">
        <f>'Субвенции '!C282</f>
        <v>82.9</v>
      </c>
      <c r="P291" s="50">
        <f>'Субвенции '!D282</f>
        <v>82.9</v>
      </c>
      <c r="Q291" s="50">
        <f t="shared" si="40"/>
        <v>100</v>
      </c>
      <c r="R291" s="50"/>
      <c r="S291" s="50"/>
      <c r="T291" s="50"/>
      <c r="U291" s="50"/>
    </row>
    <row r="292" spans="1:21" s="58" customFormat="1" ht="51" x14ac:dyDescent="0.25">
      <c r="A292" s="54" t="s">
        <v>570</v>
      </c>
      <c r="B292" s="55">
        <f t="shared" si="41"/>
        <v>82.9</v>
      </c>
      <c r="C292" s="55">
        <f t="shared" si="47"/>
        <v>82.9</v>
      </c>
      <c r="D292" s="55">
        <f t="shared" si="48"/>
        <v>82.9</v>
      </c>
      <c r="E292" s="55">
        <f t="shared" si="46"/>
        <v>100</v>
      </c>
      <c r="F292" s="55"/>
      <c r="G292" s="50"/>
      <c r="H292" s="50"/>
      <c r="I292" s="56"/>
      <c r="J292" s="57"/>
      <c r="K292" s="57"/>
      <c r="L292" s="57"/>
      <c r="M292" s="50"/>
      <c r="N292" s="50">
        <f>'Субвенции '!B283</f>
        <v>82.9</v>
      </c>
      <c r="O292" s="50">
        <f>'Субвенции '!C283</f>
        <v>82.9</v>
      </c>
      <c r="P292" s="50">
        <f>'Субвенции '!D283</f>
        <v>82.9</v>
      </c>
      <c r="Q292" s="50">
        <f t="shared" si="40"/>
        <v>100</v>
      </c>
      <c r="R292" s="50"/>
      <c r="S292" s="50"/>
      <c r="T292" s="50"/>
      <c r="U292" s="50"/>
    </row>
    <row r="293" spans="1:21" s="58" customFormat="1" ht="38.25" x14ac:dyDescent="0.25">
      <c r="A293" s="54" t="s">
        <v>571</v>
      </c>
      <c r="B293" s="55">
        <f t="shared" si="41"/>
        <v>178.5</v>
      </c>
      <c r="C293" s="55">
        <f t="shared" si="47"/>
        <v>870.9351999999999</v>
      </c>
      <c r="D293" s="55">
        <f t="shared" si="48"/>
        <v>870.9351999999999</v>
      </c>
      <c r="E293" s="55">
        <f t="shared" si="46"/>
        <v>100</v>
      </c>
      <c r="F293" s="55"/>
      <c r="G293" s="50"/>
      <c r="H293" s="50"/>
      <c r="I293" s="56"/>
      <c r="J293" s="57">
        <f>Субсидии!B272</f>
        <v>95.6</v>
      </c>
      <c r="K293" s="57">
        <f>Субсидии!C272</f>
        <v>788.03519999999992</v>
      </c>
      <c r="L293" s="57">
        <f>Субсидии!D272</f>
        <v>788.03519999999992</v>
      </c>
      <c r="M293" s="50"/>
      <c r="N293" s="50">
        <f>'Субвенции '!B284</f>
        <v>82.9</v>
      </c>
      <c r="O293" s="50">
        <f>'Субвенции '!C284</f>
        <v>82.9</v>
      </c>
      <c r="P293" s="50">
        <f>'Субвенции '!D284</f>
        <v>82.9</v>
      </c>
      <c r="Q293" s="50">
        <f t="shared" si="40"/>
        <v>100</v>
      </c>
      <c r="R293" s="50"/>
      <c r="S293" s="50"/>
      <c r="T293" s="50"/>
      <c r="U293" s="50"/>
    </row>
    <row r="294" spans="1:21" s="58" customFormat="1" ht="51" x14ac:dyDescent="0.25">
      <c r="A294" s="54" t="s">
        <v>572</v>
      </c>
      <c r="B294" s="55">
        <f t="shared" si="41"/>
        <v>340.70000000000005</v>
      </c>
      <c r="C294" s="55">
        <f t="shared" si="47"/>
        <v>707.3</v>
      </c>
      <c r="D294" s="55">
        <f t="shared" si="48"/>
        <v>679.8</v>
      </c>
      <c r="E294" s="55">
        <f t="shared" si="46"/>
        <v>96.11197511664075</v>
      </c>
      <c r="F294" s="55"/>
      <c r="G294" s="50"/>
      <c r="H294" s="50"/>
      <c r="I294" s="56"/>
      <c r="J294" s="57">
        <f>Субсидии!B273</f>
        <v>133.4</v>
      </c>
      <c r="K294" s="57">
        <f>Субсидии!C273</f>
        <v>500</v>
      </c>
      <c r="L294" s="57">
        <f>Субсидии!D273</f>
        <v>472.5</v>
      </c>
      <c r="M294" s="50">
        <f t="shared" si="42"/>
        <v>94.5</v>
      </c>
      <c r="N294" s="50">
        <f>'Субвенции '!B285</f>
        <v>207.3</v>
      </c>
      <c r="O294" s="50">
        <f>'Субвенции '!C285</f>
        <v>207.3</v>
      </c>
      <c r="P294" s="50">
        <f>'Субвенции '!D285</f>
        <v>207.3</v>
      </c>
      <c r="Q294" s="50">
        <f t="shared" si="40"/>
        <v>100</v>
      </c>
      <c r="R294" s="50"/>
      <c r="S294" s="50"/>
      <c r="T294" s="50"/>
      <c r="U294" s="50"/>
    </row>
    <row r="295" spans="1:21" s="58" customFormat="1" ht="51" x14ac:dyDescent="0.25">
      <c r="A295" s="54" t="s">
        <v>573</v>
      </c>
      <c r="B295" s="55">
        <f t="shared" si="41"/>
        <v>207.3</v>
      </c>
      <c r="C295" s="55">
        <f t="shared" si="47"/>
        <v>207.3</v>
      </c>
      <c r="D295" s="55">
        <f t="shared" si="48"/>
        <v>207.3</v>
      </c>
      <c r="E295" s="55">
        <f t="shared" si="46"/>
        <v>100</v>
      </c>
      <c r="F295" s="55"/>
      <c r="G295" s="50"/>
      <c r="H295" s="50"/>
      <c r="I295" s="56"/>
      <c r="J295" s="57"/>
      <c r="K295" s="57"/>
      <c r="L295" s="57"/>
      <c r="M295" s="50"/>
      <c r="N295" s="50">
        <f>'Субвенции '!B286</f>
        <v>207.3</v>
      </c>
      <c r="O295" s="50">
        <f>'Субвенции '!C286</f>
        <v>207.3</v>
      </c>
      <c r="P295" s="50">
        <f>'Субвенции '!D286</f>
        <v>207.3</v>
      </c>
      <c r="Q295" s="50">
        <f t="shared" si="40"/>
        <v>100</v>
      </c>
      <c r="R295" s="50"/>
      <c r="S295" s="50"/>
      <c r="T295" s="50"/>
      <c r="U295" s="50"/>
    </row>
    <row r="296" spans="1:21" s="58" customFormat="1" ht="51" x14ac:dyDescent="0.25">
      <c r="A296" s="54" t="s">
        <v>574</v>
      </c>
      <c r="B296" s="55">
        <f t="shared" si="41"/>
        <v>152.4</v>
      </c>
      <c r="C296" s="55">
        <f t="shared" si="47"/>
        <v>82.9</v>
      </c>
      <c r="D296" s="55">
        <f t="shared" si="48"/>
        <v>82.9</v>
      </c>
      <c r="E296" s="55">
        <f t="shared" si="46"/>
        <v>100</v>
      </c>
      <c r="F296" s="55"/>
      <c r="G296" s="50"/>
      <c r="H296" s="50"/>
      <c r="I296" s="56"/>
      <c r="J296" s="57">
        <f>Субсидии!B274</f>
        <v>69.5</v>
      </c>
      <c r="K296" s="57">
        <f>Субсидии!C274</f>
        <v>0</v>
      </c>
      <c r="L296" s="57">
        <f>Субсидии!D274</f>
        <v>0</v>
      </c>
      <c r="M296" s="50"/>
      <c r="N296" s="50">
        <f>'Субвенции '!B287</f>
        <v>82.9</v>
      </c>
      <c r="O296" s="50">
        <f>'Субвенции '!C287</f>
        <v>82.9</v>
      </c>
      <c r="P296" s="50">
        <f>'Субвенции '!D287</f>
        <v>82.9</v>
      </c>
      <c r="Q296" s="50">
        <f t="shared" si="40"/>
        <v>100</v>
      </c>
      <c r="R296" s="50"/>
      <c r="S296" s="50"/>
      <c r="T296" s="50"/>
      <c r="U296" s="50"/>
    </row>
    <row r="297" spans="1:21" s="58" customFormat="1" ht="47.25" customHeight="1" x14ac:dyDescent="0.25">
      <c r="A297" s="54" t="s">
        <v>575</v>
      </c>
      <c r="B297" s="55">
        <f t="shared" si="41"/>
        <v>139.6</v>
      </c>
      <c r="C297" s="55"/>
      <c r="D297" s="55"/>
      <c r="E297" s="55"/>
      <c r="F297" s="55"/>
      <c r="G297" s="50"/>
      <c r="H297" s="50"/>
      <c r="I297" s="56"/>
      <c r="J297" s="57">
        <f>Субсидии!B269</f>
        <v>139.6</v>
      </c>
      <c r="K297" s="57">
        <f>Субсидии!C269</f>
        <v>2260.2667999999999</v>
      </c>
      <c r="L297" s="57">
        <f>Субсидии!D269</f>
        <v>2260.2353699999999</v>
      </c>
      <c r="M297" s="50">
        <f t="shared" si="42"/>
        <v>99.998609456193392</v>
      </c>
      <c r="N297" s="50">
        <f>'Субвенции '!B288</f>
        <v>0</v>
      </c>
      <c r="O297" s="50">
        <f>'Субвенции '!C288</f>
        <v>88</v>
      </c>
      <c r="P297" s="50">
        <f>'Субвенции '!D288</f>
        <v>88</v>
      </c>
      <c r="Q297" s="50">
        <f t="shared" si="40"/>
        <v>100</v>
      </c>
      <c r="R297" s="50"/>
      <c r="S297" s="50">
        <f>Иные!C114</f>
        <v>0</v>
      </c>
      <c r="T297" s="50">
        <f>Иные!D114</f>
        <v>0</v>
      </c>
      <c r="U297" s="50"/>
    </row>
    <row r="298" spans="1:21" s="58" customFormat="1" ht="51" x14ac:dyDescent="0.25">
      <c r="A298" s="54" t="s">
        <v>576</v>
      </c>
      <c r="B298" s="55">
        <f t="shared" si="41"/>
        <v>107.30000000000001</v>
      </c>
      <c r="C298" s="55">
        <f t="shared" ref="C298:C340" si="49">G298+K298+O298+S298</f>
        <v>934.64400000000001</v>
      </c>
      <c r="D298" s="55">
        <f t="shared" ref="D298:D340" si="50">H298+L298+P298+T298</f>
        <v>934.64400000000001</v>
      </c>
      <c r="E298" s="55">
        <f t="shared" ref="E298:E361" si="51">D298/C298*100</f>
        <v>100</v>
      </c>
      <c r="F298" s="55"/>
      <c r="G298" s="50"/>
      <c r="H298" s="50"/>
      <c r="I298" s="56"/>
      <c r="J298" s="57">
        <f>Субсидии!B276</f>
        <v>24.4</v>
      </c>
      <c r="K298" s="57">
        <f>Субсидии!C276</f>
        <v>851.74400000000003</v>
      </c>
      <c r="L298" s="57">
        <f>Субсидии!D276</f>
        <v>851.74400000000003</v>
      </c>
      <c r="M298" s="50"/>
      <c r="N298" s="50">
        <f>'Субвенции '!B289</f>
        <v>82.9</v>
      </c>
      <c r="O298" s="50">
        <f>'Субвенции '!C289</f>
        <v>82.9</v>
      </c>
      <c r="P298" s="50">
        <f>'Субвенции '!D289</f>
        <v>82.9</v>
      </c>
      <c r="Q298" s="50">
        <f t="shared" si="40"/>
        <v>100</v>
      </c>
      <c r="R298" s="50"/>
      <c r="S298" s="50"/>
      <c r="T298" s="50"/>
      <c r="U298" s="50"/>
    </row>
    <row r="299" spans="1:21" s="58" customFormat="1" ht="51" customHeight="1" x14ac:dyDescent="0.25">
      <c r="A299" s="54" t="s">
        <v>577</v>
      </c>
      <c r="B299" s="55">
        <f t="shared" si="41"/>
        <v>82.9</v>
      </c>
      <c r="C299" s="55">
        <f t="shared" si="49"/>
        <v>82.9</v>
      </c>
      <c r="D299" s="55">
        <f t="shared" si="50"/>
        <v>82.9</v>
      </c>
      <c r="E299" s="55">
        <f t="shared" si="51"/>
        <v>100</v>
      </c>
      <c r="F299" s="55"/>
      <c r="G299" s="50"/>
      <c r="H299" s="50"/>
      <c r="I299" s="56"/>
      <c r="J299" s="57"/>
      <c r="K299" s="57"/>
      <c r="L299" s="57"/>
      <c r="M299" s="50"/>
      <c r="N299" s="50">
        <f>'Субвенции '!B290</f>
        <v>82.9</v>
      </c>
      <c r="O299" s="50">
        <f>'Субвенции '!C290</f>
        <v>82.9</v>
      </c>
      <c r="P299" s="50">
        <f>'Субвенции '!D290</f>
        <v>82.9</v>
      </c>
      <c r="Q299" s="50">
        <f t="shared" si="40"/>
        <v>100</v>
      </c>
      <c r="R299" s="50"/>
      <c r="S299" s="50"/>
      <c r="T299" s="50"/>
      <c r="U299" s="50"/>
    </row>
    <row r="300" spans="1:21" s="58" customFormat="1" ht="51" customHeight="1" x14ac:dyDescent="0.25">
      <c r="A300" s="54" t="s">
        <v>578</v>
      </c>
      <c r="B300" s="55">
        <f t="shared" si="41"/>
        <v>82.9</v>
      </c>
      <c r="C300" s="55">
        <f t="shared" si="49"/>
        <v>82.9</v>
      </c>
      <c r="D300" s="55">
        <f t="shared" si="50"/>
        <v>82.9</v>
      </c>
      <c r="E300" s="55">
        <f t="shared" si="51"/>
        <v>100</v>
      </c>
      <c r="F300" s="55"/>
      <c r="G300" s="50"/>
      <c r="H300" s="50"/>
      <c r="I300" s="56"/>
      <c r="J300" s="57"/>
      <c r="K300" s="57"/>
      <c r="L300" s="57"/>
      <c r="M300" s="50"/>
      <c r="N300" s="50">
        <f>'Субвенции '!B291</f>
        <v>82.9</v>
      </c>
      <c r="O300" s="50">
        <f>'Субвенции '!C291</f>
        <v>82.9</v>
      </c>
      <c r="P300" s="50">
        <f>'Субвенции '!D291</f>
        <v>82.9</v>
      </c>
      <c r="Q300" s="50">
        <f t="shared" si="40"/>
        <v>100</v>
      </c>
      <c r="R300" s="50"/>
      <c r="S300" s="50"/>
      <c r="T300" s="50"/>
      <c r="U300" s="50"/>
    </row>
    <row r="301" spans="1:21" s="58" customFormat="1" ht="51" customHeight="1" x14ac:dyDescent="0.25">
      <c r="A301" s="54" t="s">
        <v>579</v>
      </c>
      <c r="B301" s="55">
        <f t="shared" si="41"/>
        <v>176</v>
      </c>
      <c r="C301" s="55">
        <f t="shared" si="49"/>
        <v>1519.3000000000002</v>
      </c>
      <c r="D301" s="55">
        <f t="shared" si="50"/>
        <v>1519.3000000000002</v>
      </c>
      <c r="E301" s="55">
        <f t="shared" si="51"/>
        <v>100</v>
      </c>
      <c r="F301" s="55"/>
      <c r="G301" s="50"/>
      <c r="H301" s="50"/>
      <c r="I301" s="56"/>
      <c r="J301" s="57">
        <f>Субсидии!B277</f>
        <v>93.1</v>
      </c>
      <c r="K301" s="57">
        <f>Субсидии!C277</f>
        <v>1436.4</v>
      </c>
      <c r="L301" s="57">
        <f>Субсидии!D277</f>
        <v>1436.4</v>
      </c>
      <c r="M301" s="50">
        <f t="shared" si="42"/>
        <v>100</v>
      </c>
      <c r="N301" s="50">
        <f>'Субвенции '!B292</f>
        <v>82.9</v>
      </c>
      <c r="O301" s="50">
        <f>'Субвенции '!C292</f>
        <v>82.9</v>
      </c>
      <c r="P301" s="50">
        <f>'Субвенции '!D292</f>
        <v>82.9</v>
      </c>
      <c r="Q301" s="50">
        <f t="shared" si="40"/>
        <v>100</v>
      </c>
      <c r="R301" s="50"/>
      <c r="S301" s="50"/>
      <c r="T301" s="50"/>
      <c r="U301" s="50"/>
    </row>
    <row r="302" spans="1:21" s="58" customFormat="1" ht="51" customHeight="1" x14ac:dyDescent="0.25">
      <c r="A302" s="54" t="s">
        <v>580</v>
      </c>
      <c r="B302" s="55">
        <f t="shared" si="41"/>
        <v>82.9</v>
      </c>
      <c r="C302" s="55">
        <f t="shared" si="49"/>
        <v>764.6</v>
      </c>
      <c r="D302" s="55">
        <f t="shared" si="50"/>
        <v>764.6</v>
      </c>
      <c r="E302" s="55">
        <f t="shared" si="51"/>
        <v>100</v>
      </c>
      <c r="F302" s="55"/>
      <c r="G302" s="50"/>
      <c r="H302" s="50"/>
      <c r="I302" s="56"/>
      <c r="J302" s="57">
        <f>Субсидии!B278</f>
        <v>0</v>
      </c>
      <c r="K302" s="57">
        <f>Субсидии!C278</f>
        <v>681.7</v>
      </c>
      <c r="L302" s="57">
        <f>Субсидии!D278</f>
        <v>681.7</v>
      </c>
      <c r="M302" s="50"/>
      <c r="N302" s="50">
        <f>'Субвенции '!B293</f>
        <v>82.9</v>
      </c>
      <c r="O302" s="50">
        <f>'Субвенции '!C293</f>
        <v>82.9</v>
      </c>
      <c r="P302" s="50">
        <f>'Субвенции '!D293</f>
        <v>82.9</v>
      </c>
      <c r="Q302" s="50">
        <f t="shared" si="40"/>
        <v>100</v>
      </c>
      <c r="R302" s="50"/>
      <c r="S302" s="50"/>
      <c r="T302" s="50"/>
      <c r="U302" s="50"/>
    </row>
    <row r="303" spans="1:21" s="58" customFormat="1" ht="51" customHeight="1" x14ac:dyDescent="0.25">
      <c r="A303" s="54" t="s">
        <v>581</v>
      </c>
      <c r="B303" s="55">
        <f t="shared" si="41"/>
        <v>82.9</v>
      </c>
      <c r="C303" s="55">
        <f t="shared" si="49"/>
        <v>82.9</v>
      </c>
      <c r="D303" s="55">
        <f t="shared" si="50"/>
        <v>82.9</v>
      </c>
      <c r="E303" s="55">
        <f t="shared" si="51"/>
        <v>100</v>
      </c>
      <c r="F303" s="55"/>
      <c r="G303" s="50"/>
      <c r="H303" s="50"/>
      <c r="I303" s="56"/>
      <c r="J303" s="57"/>
      <c r="K303" s="57"/>
      <c r="L303" s="57"/>
      <c r="M303" s="50"/>
      <c r="N303" s="50">
        <f>'Субвенции '!B294</f>
        <v>82.9</v>
      </c>
      <c r="O303" s="50">
        <f>'Субвенции '!C294</f>
        <v>82.9</v>
      </c>
      <c r="P303" s="50">
        <f>'Субвенции '!D294</f>
        <v>82.9</v>
      </c>
      <c r="Q303" s="50">
        <f t="shared" si="40"/>
        <v>100</v>
      </c>
      <c r="R303" s="50"/>
      <c r="S303" s="50"/>
      <c r="T303" s="50"/>
      <c r="U303" s="50"/>
    </row>
    <row r="304" spans="1:21" s="58" customFormat="1" ht="51" customHeight="1" x14ac:dyDescent="0.25">
      <c r="A304" s="54" t="s">
        <v>582</v>
      </c>
      <c r="B304" s="55">
        <f t="shared" si="41"/>
        <v>207.3</v>
      </c>
      <c r="C304" s="55">
        <f t="shared" si="49"/>
        <v>4733.1000000000004</v>
      </c>
      <c r="D304" s="55">
        <f t="shared" si="50"/>
        <v>4732.9000000000005</v>
      </c>
      <c r="E304" s="55">
        <f t="shared" si="51"/>
        <v>99.995774439585048</v>
      </c>
      <c r="F304" s="55"/>
      <c r="G304" s="50"/>
      <c r="H304" s="50"/>
      <c r="I304" s="56"/>
      <c r="J304" s="57">
        <f>Субсидии!B279</f>
        <v>0</v>
      </c>
      <c r="K304" s="57">
        <f>Субсидии!C279</f>
        <v>4525.8</v>
      </c>
      <c r="L304" s="57">
        <f>Субсидии!D279</f>
        <v>4525.6000000000004</v>
      </c>
      <c r="M304" s="50">
        <f t="shared" si="42"/>
        <v>99.995580891776044</v>
      </c>
      <c r="N304" s="50">
        <f>'Субвенции '!B295</f>
        <v>207.3</v>
      </c>
      <c r="O304" s="50">
        <f>'Субвенции '!C295</f>
        <v>207.3</v>
      </c>
      <c r="P304" s="50">
        <f>'Субвенции '!D295</f>
        <v>207.3</v>
      </c>
      <c r="Q304" s="50">
        <f t="shared" si="40"/>
        <v>100</v>
      </c>
      <c r="R304" s="50"/>
      <c r="S304" s="50">
        <f>Иные!C115</f>
        <v>0</v>
      </c>
      <c r="T304" s="50">
        <f>Иные!D115</f>
        <v>0</v>
      </c>
      <c r="U304" s="50"/>
    </row>
    <row r="305" spans="1:21" s="58" customFormat="1" ht="51" customHeight="1" x14ac:dyDescent="0.25">
      <c r="A305" s="54" t="s">
        <v>583</v>
      </c>
      <c r="B305" s="55">
        <f t="shared" si="41"/>
        <v>82.9</v>
      </c>
      <c r="C305" s="55">
        <f t="shared" si="49"/>
        <v>645.5</v>
      </c>
      <c r="D305" s="55">
        <f t="shared" si="50"/>
        <v>645.5</v>
      </c>
      <c r="E305" s="55">
        <f t="shared" si="51"/>
        <v>100</v>
      </c>
      <c r="F305" s="55"/>
      <c r="G305" s="50"/>
      <c r="H305" s="50"/>
      <c r="I305" s="56"/>
      <c r="J305" s="57">
        <f>Субсидии!B280</f>
        <v>0</v>
      </c>
      <c r="K305" s="57">
        <f>Субсидии!C280</f>
        <v>562.6</v>
      </c>
      <c r="L305" s="57">
        <f>Субсидии!D280</f>
        <v>562.6</v>
      </c>
      <c r="M305" s="50"/>
      <c r="N305" s="50">
        <f>'Субвенции '!B296</f>
        <v>82.9</v>
      </c>
      <c r="O305" s="50">
        <f>'Субвенции '!C296</f>
        <v>82.9</v>
      </c>
      <c r="P305" s="50">
        <f>'Субвенции '!D296</f>
        <v>82.9</v>
      </c>
      <c r="Q305" s="50">
        <f t="shared" si="40"/>
        <v>100</v>
      </c>
      <c r="R305" s="50"/>
      <c r="S305" s="50"/>
      <c r="T305" s="50"/>
      <c r="U305" s="50"/>
    </row>
    <row r="306" spans="1:21" s="58" customFormat="1" ht="51" x14ac:dyDescent="0.25">
      <c r="A306" s="54" t="s">
        <v>584</v>
      </c>
      <c r="B306" s="55">
        <f t="shared" si="41"/>
        <v>1818.1</v>
      </c>
      <c r="C306" s="55">
        <f t="shared" si="49"/>
        <v>18257.599999999999</v>
      </c>
      <c r="D306" s="55">
        <f t="shared" si="50"/>
        <v>17984.5</v>
      </c>
      <c r="E306" s="55">
        <f t="shared" si="51"/>
        <v>98.504184558759107</v>
      </c>
      <c r="F306" s="55"/>
      <c r="G306" s="50"/>
      <c r="H306" s="50"/>
      <c r="I306" s="56"/>
      <c r="J306" s="57">
        <f>Субсидии!B281</f>
        <v>1818.1</v>
      </c>
      <c r="K306" s="57">
        <f>Субсидии!C281</f>
        <v>18036.399999999998</v>
      </c>
      <c r="L306" s="57">
        <f>Субсидии!D281</f>
        <v>17763.3</v>
      </c>
      <c r="M306" s="50">
        <f t="shared" si="42"/>
        <v>98.485839746290836</v>
      </c>
      <c r="N306" s="50"/>
      <c r="O306" s="50"/>
      <c r="P306" s="50"/>
      <c r="Q306" s="50"/>
      <c r="R306" s="50">
        <f>Иные!B116</f>
        <v>0</v>
      </c>
      <c r="S306" s="50">
        <f>Иные!C116</f>
        <v>221.2</v>
      </c>
      <c r="T306" s="50">
        <f>Иные!D116</f>
        <v>221.2</v>
      </c>
      <c r="U306" s="50">
        <f>T306/S306*100</f>
        <v>100</v>
      </c>
    </row>
    <row r="307" spans="1:21" s="58" customFormat="1" ht="51" x14ac:dyDescent="0.25">
      <c r="A307" s="54" t="s">
        <v>585</v>
      </c>
      <c r="B307" s="55">
        <f t="shared" si="41"/>
        <v>425.1</v>
      </c>
      <c r="C307" s="55">
        <f t="shared" si="49"/>
        <v>507.3</v>
      </c>
      <c r="D307" s="55">
        <f t="shared" si="50"/>
        <v>507.3</v>
      </c>
      <c r="E307" s="55">
        <f t="shared" si="51"/>
        <v>100</v>
      </c>
      <c r="F307" s="55"/>
      <c r="G307" s="50"/>
      <c r="H307" s="50"/>
      <c r="I307" s="56"/>
      <c r="J307" s="57">
        <f>Субсидии!B282</f>
        <v>217.8</v>
      </c>
      <c r="K307" s="57">
        <f>Субсидии!C282</f>
        <v>300</v>
      </c>
      <c r="L307" s="57">
        <f>Субсидии!D282</f>
        <v>300</v>
      </c>
      <c r="M307" s="50">
        <f t="shared" si="42"/>
        <v>100</v>
      </c>
      <c r="N307" s="50">
        <f>'Субвенции '!B297</f>
        <v>207.3</v>
      </c>
      <c r="O307" s="50">
        <f>'Субвенции '!C297</f>
        <v>207.3</v>
      </c>
      <c r="P307" s="50">
        <f>'Субвенции '!D297</f>
        <v>207.3</v>
      </c>
      <c r="Q307" s="50">
        <f t="shared" si="40"/>
        <v>100</v>
      </c>
      <c r="R307" s="50"/>
      <c r="S307" s="50"/>
      <c r="T307" s="50"/>
      <c r="U307" s="50"/>
    </row>
    <row r="308" spans="1:21" s="58" customFormat="1" ht="51" x14ac:dyDescent="0.25">
      <c r="A308" s="54" t="s">
        <v>586</v>
      </c>
      <c r="B308" s="55">
        <f t="shared" si="41"/>
        <v>240.3</v>
      </c>
      <c r="C308" s="55">
        <f t="shared" si="49"/>
        <v>485.5</v>
      </c>
      <c r="D308" s="55">
        <f t="shared" si="50"/>
        <v>485.5</v>
      </c>
      <c r="E308" s="55">
        <f t="shared" si="51"/>
        <v>100</v>
      </c>
      <c r="F308" s="55"/>
      <c r="G308" s="50"/>
      <c r="H308" s="50"/>
      <c r="I308" s="56"/>
      <c r="J308" s="57">
        <f>Субсидии!B283</f>
        <v>157.4</v>
      </c>
      <c r="K308" s="57">
        <f>Субсидии!C283</f>
        <v>402.6</v>
      </c>
      <c r="L308" s="57">
        <f>Субсидии!D283</f>
        <v>402.6</v>
      </c>
      <c r="M308" s="50">
        <f t="shared" si="42"/>
        <v>100</v>
      </c>
      <c r="N308" s="50">
        <f>'Субвенции '!B298</f>
        <v>82.9</v>
      </c>
      <c r="O308" s="50">
        <f>'Субвенции '!C298</f>
        <v>82.9</v>
      </c>
      <c r="P308" s="50">
        <f>'Субвенции '!D298</f>
        <v>82.9</v>
      </c>
      <c r="Q308" s="50">
        <f t="shared" ref="Q308:Q373" si="52">P308/O308*100</f>
        <v>100</v>
      </c>
      <c r="R308" s="50"/>
      <c r="S308" s="50"/>
      <c r="T308" s="50"/>
      <c r="U308" s="50"/>
    </row>
    <row r="309" spans="1:21" s="58" customFormat="1" ht="51" x14ac:dyDescent="0.25">
      <c r="A309" s="54" t="s">
        <v>587</v>
      </c>
      <c r="B309" s="55">
        <f t="shared" ref="B309:B372" si="53">F309+J309+N309+R309</f>
        <v>193.60000000000002</v>
      </c>
      <c r="C309" s="55">
        <f t="shared" si="49"/>
        <v>681.53480000000002</v>
      </c>
      <c r="D309" s="55">
        <f t="shared" si="50"/>
        <v>681.53480000000002</v>
      </c>
      <c r="E309" s="55">
        <f t="shared" si="51"/>
        <v>100</v>
      </c>
      <c r="F309" s="55"/>
      <c r="G309" s="50"/>
      <c r="H309" s="50"/>
      <c r="I309" s="56"/>
      <c r="J309" s="57">
        <f>Субсидии!B287</f>
        <v>110.7</v>
      </c>
      <c r="K309" s="57">
        <f>Субсидии!C287</f>
        <v>598.63480000000004</v>
      </c>
      <c r="L309" s="57">
        <f>Субсидии!D287</f>
        <v>598.63480000000004</v>
      </c>
      <c r="M309" s="50"/>
      <c r="N309" s="50">
        <f>'Субвенции '!B299</f>
        <v>82.9</v>
      </c>
      <c r="O309" s="50">
        <f>'Субвенции '!C299</f>
        <v>82.9</v>
      </c>
      <c r="P309" s="50">
        <f>'Субвенции '!D299</f>
        <v>82.9</v>
      </c>
      <c r="Q309" s="50">
        <f t="shared" si="52"/>
        <v>100</v>
      </c>
      <c r="R309" s="50"/>
      <c r="S309" s="50"/>
      <c r="T309" s="50"/>
      <c r="U309" s="50"/>
    </row>
    <row r="310" spans="1:21" s="58" customFormat="1" ht="51" x14ac:dyDescent="0.25">
      <c r="A310" s="54" t="s">
        <v>588</v>
      </c>
      <c r="B310" s="55">
        <f t="shared" si="53"/>
        <v>472.3</v>
      </c>
      <c r="C310" s="55">
        <f t="shared" si="49"/>
        <v>977.3</v>
      </c>
      <c r="D310" s="55">
        <f t="shared" si="50"/>
        <v>977.3</v>
      </c>
      <c r="E310" s="55">
        <f t="shared" si="51"/>
        <v>100</v>
      </c>
      <c r="F310" s="55"/>
      <c r="G310" s="50"/>
      <c r="H310" s="50"/>
      <c r="I310" s="56"/>
      <c r="J310" s="57">
        <f>Субсидии!B284</f>
        <v>265</v>
      </c>
      <c r="K310" s="57">
        <f>Субсидии!C284</f>
        <v>770</v>
      </c>
      <c r="L310" s="57">
        <f>Субсидии!D284</f>
        <v>770</v>
      </c>
      <c r="M310" s="50"/>
      <c r="N310" s="50">
        <f>'Субвенции '!B300</f>
        <v>207.3</v>
      </c>
      <c r="O310" s="50">
        <f>'Субвенции '!C300</f>
        <v>207.3</v>
      </c>
      <c r="P310" s="50">
        <f>'Субвенции '!D300</f>
        <v>207.3</v>
      </c>
      <c r="Q310" s="50">
        <f t="shared" si="52"/>
        <v>100</v>
      </c>
      <c r="R310" s="50"/>
      <c r="S310" s="50"/>
      <c r="T310" s="50"/>
      <c r="U310" s="50"/>
    </row>
    <row r="311" spans="1:21" s="58" customFormat="1" ht="51" x14ac:dyDescent="0.25">
      <c r="A311" s="54" t="s">
        <v>589</v>
      </c>
      <c r="B311" s="55">
        <f t="shared" si="53"/>
        <v>433.1</v>
      </c>
      <c r="C311" s="55">
        <f t="shared" si="49"/>
        <v>438.3</v>
      </c>
      <c r="D311" s="55">
        <f t="shared" si="50"/>
        <v>438.3</v>
      </c>
      <c r="E311" s="55">
        <f t="shared" si="51"/>
        <v>100</v>
      </c>
      <c r="F311" s="55"/>
      <c r="G311" s="50"/>
      <c r="H311" s="50"/>
      <c r="I311" s="56"/>
      <c r="J311" s="57">
        <f>Субсидии!B285</f>
        <v>225.8</v>
      </c>
      <c r="K311" s="57">
        <f>Субсидии!C285</f>
        <v>231</v>
      </c>
      <c r="L311" s="57">
        <f>Субсидии!D285</f>
        <v>231</v>
      </c>
      <c r="M311" s="50"/>
      <c r="N311" s="50">
        <f>'Субвенции '!B301</f>
        <v>207.3</v>
      </c>
      <c r="O311" s="50">
        <f>'Субвенции '!C301</f>
        <v>207.3</v>
      </c>
      <c r="P311" s="50">
        <f>'Субвенции '!D301</f>
        <v>207.3</v>
      </c>
      <c r="Q311" s="50">
        <f t="shared" si="52"/>
        <v>100</v>
      </c>
      <c r="R311" s="50"/>
      <c r="S311" s="50"/>
      <c r="T311" s="50"/>
      <c r="U311" s="50"/>
    </row>
    <row r="312" spans="1:21" s="58" customFormat="1" ht="51" x14ac:dyDescent="0.25">
      <c r="A312" s="54" t="s">
        <v>590</v>
      </c>
      <c r="B312" s="55">
        <f t="shared" si="53"/>
        <v>207.3</v>
      </c>
      <c r="C312" s="55">
        <f t="shared" si="49"/>
        <v>207.3</v>
      </c>
      <c r="D312" s="55">
        <f t="shared" si="50"/>
        <v>207.3</v>
      </c>
      <c r="E312" s="55">
        <f t="shared" si="51"/>
        <v>100</v>
      </c>
      <c r="F312" s="55"/>
      <c r="G312" s="50"/>
      <c r="H312" s="50"/>
      <c r="I312" s="56"/>
      <c r="J312" s="57"/>
      <c r="K312" s="57"/>
      <c r="L312" s="57"/>
      <c r="M312" s="50"/>
      <c r="N312" s="50">
        <f>'Субвенции '!B302</f>
        <v>207.3</v>
      </c>
      <c r="O312" s="50">
        <f>'Субвенции '!C302</f>
        <v>207.3</v>
      </c>
      <c r="P312" s="50">
        <f>'Субвенции '!D302</f>
        <v>207.3</v>
      </c>
      <c r="Q312" s="50">
        <f t="shared" si="52"/>
        <v>100</v>
      </c>
      <c r="R312" s="50"/>
      <c r="S312" s="50"/>
      <c r="T312" s="50"/>
      <c r="U312" s="50"/>
    </row>
    <row r="313" spans="1:21" s="58" customFormat="1" ht="63.75" x14ac:dyDescent="0.25">
      <c r="A313" s="54" t="s">
        <v>591</v>
      </c>
      <c r="B313" s="55">
        <f t="shared" si="53"/>
        <v>82.9</v>
      </c>
      <c r="C313" s="55">
        <f t="shared" si="49"/>
        <v>1063.9000000000001</v>
      </c>
      <c r="D313" s="55">
        <f t="shared" si="50"/>
        <v>1063.9000000000001</v>
      </c>
      <c r="E313" s="55">
        <f t="shared" si="51"/>
        <v>100</v>
      </c>
      <c r="F313" s="55"/>
      <c r="G313" s="50"/>
      <c r="H313" s="50"/>
      <c r="I313" s="56"/>
      <c r="J313" s="57">
        <f>Субсидии!B289</f>
        <v>0</v>
      </c>
      <c r="K313" s="57">
        <f>Субсидии!C289</f>
        <v>981</v>
      </c>
      <c r="L313" s="57">
        <f>Субсидии!D289</f>
        <v>981</v>
      </c>
      <c r="M313" s="50"/>
      <c r="N313" s="50">
        <f>'Субвенции '!B303</f>
        <v>82.9</v>
      </c>
      <c r="O313" s="50">
        <f>'Субвенции '!C303</f>
        <v>82.9</v>
      </c>
      <c r="P313" s="50">
        <f>'Субвенции '!D303</f>
        <v>82.9</v>
      </c>
      <c r="Q313" s="50">
        <f t="shared" si="52"/>
        <v>100</v>
      </c>
      <c r="R313" s="50"/>
      <c r="S313" s="50"/>
      <c r="T313" s="50"/>
      <c r="U313" s="50"/>
    </row>
    <row r="314" spans="1:21" s="58" customFormat="1" ht="51" customHeight="1" x14ac:dyDescent="0.25">
      <c r="A314" s="54" t="s">
        <v>592</v>
      </c>
      <c r="B314" s="55">
        <f t="shared" si="53"/>
        <v>82.9</v>
      </c>
      <c r="C314" s="55">
        <f t="shared" si="49"/>
        <v>82.9</v>
      </c>
      <c r="D314" s="55">
        <f t="shared" si="50"/>
        <v>82.9</v>
      </c>
      <c r="E314" s="55">
        <f t="shared" si="51"/>
        <v>100</v>
      </c>
      <c r="F314" s="55"/>
      <c r="G314" s="50"/>
      <c r="H314" s="50"/>
      <c r="I314" s="56"/>
      <c r="J314" s="57"/>
      <c r="K314" s="57"/>
      <c r="L314" s="57"/>
      <c r="M314" s="50"/>
      <c r="N314" s="50">
        <f>'Субвенции '!B304</f>
        <v>82.9</v>
      </c>
      <c r="O314" s="50">
        <f>'Субвенции '!C304</f>
        <v>82.9</v>
      </c>
      <c r="P314" s="50">
        <f>'Субвенции '!D304</f>
        <v>82.9</v>
      </c>
      <c r="Q314" s="50">
        <f t="shared" si="52"/>
        <v>100</v>
      </c>
      <c r="R314" s="50"/>
      <c r="S314" s="50"/>
      <c r="T314" s="50"/>
      <c r="U314" s="50"/>
    </row>
    <row r="315" spans="1:21" s="58" customFormat="1" ht="51" customHeight="1" x14ac:dyDescent="0.25">
      <c r="A315" s="54" t="s">
        <v>593</v>
      </c>
      <c r="B315" s="55">
        <f t="shared" si="53"/>
        <v>207.3</v>
      </c>
      <c r="C315" s="55">
        <f t="shared" si="49"/>
        <v>1167.3</v>
      </c>
      <c r="D315" s="55">
        <f t="shared" si="50"/>
        <v>1167.3</v>
      </c>
      <c r="E315" s="55">
        <f t="shared" si="51"/>
        <v>100</v>
      </c>
      <c r="F315" s="55"/>
      <c r="G315" s="50"/>
      <c r="H315" s="50"/>
      <c r="I315" s="56"/>
      <c r="J315" s="57">
        <f>Субсидии!B291</f>
        <v>0</v>
      </c>
      <c r="K315" s="57">
        <f>Субсидии!C291</f>
        <v>960</v>
      </c>
      <c r="L315" s="57">
        <f>Субсидии!D291</f>
        <v>960</v>
      </c>
      <c r="M315" s="50"/>
      <c r="N315" s="50">
        <f>'Субвенции '!B305</f>
        <v>207.3</v>
      </c>
      <c r="O315" s="50">
        <f>'Субвенции '!C305</f>
        <v>207.3</v>
      </c>
      <c r="P315" s="50">
        <f>'Субвенции '!D305</f>
        <v>207.3</v>
      </c>
      <c r="Q315" s="50">
        <f t="shared" si="52"/>
        <v>100</v>
      </c>
      <c r="R315" s="50"/>
      <c r="S315" s="50"/>
      <c r="T315" s="50"/>
      <c r="U315" s="50"/>
    </row>
    <row r="316" spans="1:21" s="58" customFormat="1" ht="63.75" x14ac:dyDescent="0.25">
      <c r="A316" s="54" t="s">
        <v>594</v>
      </c>
      <c r="B316" s="55">
        <f t="shared" si="53"/>
        <v>82.9</v>
      </c>
      <c r="C316" s="55">
        <f t="shared" si="49"/>
        <v>768.9</v>
      </c>
      <c r="D316" s="55">
        <f t="shared" si="50"/>
        <v>768.9</v>
      </c>
      <c r="E316" s="55">
        <f t="shared" si="51"/>
        <v>100</v>
      </c>
      <c r="F316" s="55"/>
      <c r="G316" s="50"/>
      <c r="H316" s="50"/>
      <c r="I316" s="56"/>
      <c r="J316" s="57">
        <f>Субсидии!B290</f>
        <v>0</v>
      </c>
      <c r="K316" s="57">
        <f>Субсидии!C290</f>
        <v>686</v>
      </c>
      <c r="L316" s="57">
        <f>Субсидии!D290</f>
        <v>686</v>
      </c>
      <c r="M316" s="50"/>
      <c r="N316" s="50">
        <f>'Субвенции '!B306</f>
        <v>82.9</v>
      </c>
      <c r="O316" s="50">
        <f>'Субвенции '!C306</f>
        <v>82.9</v>
      </c>
      <c r="P316" s="50">
        <f>'Субвенции '!D306</f>
        <v>82.9</v>
      </c>
      <c r="Q316" s="50">
        <f t="shared" si="52"/>
        <v>100</v>
      </c>
      <c r="R316" s="50"/>
      <c r="S316" s="50"/>
      <c r="T316" s="50"/>
      <c r="U316" s="50"/>
    </row>
    <row r="317" spans="1:21" s="58" customFormat="1" ht="63.75" x14ac:dyDescent="0.25">
      <c r="A317" s="54" t="s">
        <v>595</v>
      </c>
      <c r="B317" s="55">
        <f t="shared" si="53"/>
        <v>82.9</v>
      </c>
      <c r="C317" s="55">
        <f t="shared" si="49"/>
        <v>582.9</v>
      </c>
      <c r="D317" s="55">
        <f t="shared" si="50"/>
        <v>557.89071999999999</v>
      </c>
      <c r="E317" s="55">
        <f t="shared" si="51"/>
        <v>95.709507634242584</v>
      </c>
      <c r="F317" s="55"/>
      <c r="G317" s="50"/>
      <c r="H317" s="50"/>
      <c r="I317" s="56"/>
      <c r="J317" s="57">
        <f>Субсидии!B292</f>
        <v>0</v>
      </c>
      <c r="K317" s="57">
        <f>Субсидии!C292</f>
        <v>500</v>
      </c>
      <c r="L317" s="57">
        <f>Субсидии!D292</f>
        <v>474.99071999999995</v>
      </c>
      <c r="M317" s="50"/>
      <c r="N317" s="50">
        <f>'Субвенции '!B307</f>
        <v>82.9</v>
      </c>
      <c r="O317" s="50">
        <f>'Субвенции '!C307</f>
        <v>82.9</v>
      </c>
      <c r="P317" s="50">
        <f>'Субвенции '!D307</f>
        <v>82.9</v>
      </c>
      <c r="Q317" s="50">
        <f t="shared" si="52"/>
        <v>100</v>
      </c>
      <c r="R317" s="50"/>
      <c r="S317" s="50"/>
      <c r="T317" s="50"/>
      <c r="U317" s="50"/>
    </row>
    <row r="318" spans="1:21" s="58" customFormat="1" ht="63.75" x14ac:dyDescent="0.25">
      <c r="A318" s="54" t="s">
        <v>596</v>
      </c>
      <c r="B318" s="55">
        <f t="shared" si="53"/>
        <v>414.6</v>
      </c>
      <c r="C318" s="55">
        <f t="shared" si="49"/>
        <v>5414.1</v>
      </c>
      <c r="D318" s="55">
        <f t="shared" si="50"/>
        <v>5414.0683300000001</v>
      </c>
      <c r="E318" s="55">
        <f t="shared" si="51"/>
        <v>99.999415045898672</v>
      </c>
      <c r="F318" s="55"/>
      <c r="G318" s="50"/>
      <c r="H318" s="50"/>
      <c r="I318" s="56"/>
      <c r="J318" s="57">
        <f>Субсидии!B293</f>
        <v>0</v>
      </c>
      <c r="K318" s="57">
        <f>Субсидии!C293</f>
        <v>4999.5</v>
      </c>
      <c r="L318" s="57">
        <f>Субсидии!D293</f>
        <v>4999.4683299999997</v>
      </c>
      <c r="M318" s="50"/>
      <c r="N318" s="50">
        <f>'Субвенции '!B308</f>
        <v>414.6</v>
      </c>
      <c r="O318" s="50">
        <f>'Субвенции '!C308</f>
        <v>414.6</v>
      </c>
      <c r="P318" s="50">
        <f>'Субвенции '!D308</f>
        <v>414.6</v>
      </c>
      <c r="Q318" s="50">
        <f t="shared" si="52"/>
        <v>100</v>
      </c>
      <c r="R318" s="50"/>
      <c r="S318" s="50">
        <f>Иные!C117</f>
        <v>0</v>
      </c>
      <c r="T318" s="50">
        <f>Иные!D117</f>
        <v>0</v>
      </c>
      <c r="U318" s="50"/>
    </row>
    <row r="319" spans="1:21" s="58" customFormat="1" ht="63.75" x14ac:dyDescent="0.25">
      <c r="A319" s="54" t="s">
        <v>597</v>
      </c>
      <c r="B319" s="55">
        <f t="shared" si="53"/>
        <v>207.3</v>
      </c>
      <c r="C319" s="55">
        <f t="shared" si="49"/>
        <v>2170.6</v>
      </c>
      <c r="D319" s="55">
        <f t="shared" si="50"/>
        <v>2170.6</v>
      </c>
      <c r="E319" s="55">
        <f t="shared" si="51"/>
        <v>100</v>
      </c>
      <c r="F319" s="55"/>
      <c r="G319" s="50"/>
      <c r="H319" s="50"/>
      <c r="I319" s="56"/>
      <c r="J319" s="57">
        <f>Субсидии!B294</f>
        <v>0</v>
      </c>
      <c r="K319" s="57">
        <f>Субсидии!C294</f>
        <v>1963.3</v>
      </c>
      <c r="L319" s="57">
        <f>Субсидии!D294</f>
        <v>1963.3</v>
      </c>
      <c r="M319" s="50">
        <f t="shared" ref="M319:M373" si="54">L319/K319*100</f>
        <v>100</v>
      </c>
      <c r="N319" s="50">
        <f>'Субвенции '!B309</f>
        <v>207.3</v>
      </c>
      <c r="O319" s="50">
        <f>'Субвенции '!C309</f>
        <v>207.3</v>
      </c>
      <c r="P319" s="50">
        <f>'Субвенции '!D309</f>
        <v>207.3</v>
      </c>
      <c r="Q319" s="50">
        <f t="shared" si="52"/>
        <v>100</v>
      </c>
      <c r="R319" s="50"/>
      <c r="S319" s="50"/>
      <c r="T319" s="50"/>
      <c r="U319" s="50"/>
    </row>
    <row r="320" spans="1:21" s="58" customFormat="1" ht="63.75" x14ac:dyDescent="0.25">
      <c r="A320" s="54" t="s">
        <v>598</v>
      </c>
      <c r="B320" s="55">
        <f t="shared" si="53"/>
        <v>82.9</v>
      </c>
      <c r="C320" s="55">
        <f t="shared" si="49"/>
        <v>582.9</v>
      </c>
      <c r="D320" s="55">
        <f t="shared" si="50"/>
        <v>582.9</v>
      </c>
      <c r="E320" s="55">
        <f t="shared" si="51"/>
        <v>100</v>
      </c>
      <c r="F320" s="55"/>
      <c r="G320" s="50"/>
      <c r="H320" s="50"/>
      <c r="I320" s="56"/>
      <c r="J320" s="57">
        <f>Субсидии!B295</f>
        <v>0</v>
      </c>
      <c r="K320" s="57">
        <f>Субсидии!C295</f>
        <v>500</v>
      </c>
      <c r="L320" s="57">
        <f>Субсидии!D295</f>
        <v>500</v>
      </c>
      <c r="M320" s="50"/>
      <c r="N320" s="50">
        <f>'Субвенции '!B310</f>
        <v>82.9</v>
      </c>
      <c r="O320" s="50">
        <f>'Субвенции '!C310</f>
        <v>82.9</v>
      </c>
      <c r="P320" s="50">
        <f>'Субвенции '!D310</f>
        <v>82.9</v>
      </c>
      <c r="Q320" s="50">
        <f t="shared" si="52"/>
        <v>100</v>
      </c>
      <c r="R320" s="50"/>
      <c r="S320" s="50"/>
      <c r="T320" s="50"/>
      <c r="U320" s="50"/>
    </row>
    <row r="321" spans="1:21" s="58" customFormat="1" ht="51" x14ac:dyDescent="0.25">
      <c r="A321" s="54" t="s">
        <v>599</v>
      </c>
      <c r="B321" s="55">
        <f t="shared" si="53"/>
        <v>302.89999999999998</v>
      </c>
      <c r="C321" s="55">
        <f t="shared" si="49"/>
        <v>207.3</v>
      </c>
      <c r="D321" s="55">
        <f t="shared" si="50"/>
        <v>207.3</v>
      </c>
      <c r="E321" s="55">
        <f t="shared" si="51"/>
        <v>100</v>
      </c>
      <c r="F321" s="55"/>
      <c r="G321" s="50"/>
      <c r="H321" s="50"/>
      <c r="I321" s="56"/>
      <c r="J321" s="57">
        <f>Субсидии!B296</f>
        <v>95.6</v>
      </c>
      <c r="K321" s="57">
        <f>Субсидии!C296</f>
        <v>0</v>
      </c>
      <c r="L321" s="57">
        <f>Субсидии!D296</f>
        <v>0</v>
      </c>
      <c r="M321" s="50"/>
      <c r="N321" s="50">
        <f>'Субвенции '!B311</f>
        <v>207.3</v>
      </c>
      <c r="O321" s="50">
        <f>'Субвенции '!C311</f>
        <v>207.3</v>
      </c>
      <c r="P321" s="50">
        <f>'Субвенции '!D311</f>
        <v>207.3</v>
      </c>
      <c r="Q321" s="50">
        <f t="shared" si="52"/>
        <v>100</v>
      </c>
      <c r="R321" s="50"/>
      <c r="S321" s="50"/>
      <c r="T321" s="50"/>
      <c r="U321" s="50"/>
    </row>
    <row r="322" spans="1:21" s="58" customFormat="1" ht="38.25" customHeight="1" x14ac:dyDescent="0.25">
      <c r="A322" s="54" t="s">
        <v>600</v>
      </c>
      <c r="B322" s="55">
        <f t="shared" si="53"/>
        <v>350.6</v>
      </c>
      <c r="C322" s="55">
        <f t="shared" si="49"/>
        <v>3444.3616000000002</v>
      </c>
      <c r="D322" s="55">
        <f t="shared" si="50"/>
        <v>3444.3616000000002</v>
      </c>
      <c r="E322" s="55">
        <f t="shared" si="51"/>
        <v>100</v>
      </c>
      <c r="F322" s="55"/>
      <c r="G322" s="50"/>
      <c r="H322" s="50"/>
      <c r="I322" s="56"/>
      <c r="J322" s="57">
        <f>Субсидии!B297</f>
        <v>143.30000000000001</v>
      </c>
      <c r="K322" s="57">
        <f>Субсидии!C297</f>
        <v>3237.0616</v>
      </c>
      <c r="L322" s="57">
        <f>Субсидии!D297</f>
        <v>3237.0616</v>
      </c>
      <c r="M322" s="50">
        <f t="shared" si="54"/>
        <v>100</v>
      </c>
      <c r="N322" s="50">
        <f>'Субвенции '!B312</f>
        <v>207.3</v>
      </c>
      <c r="O322" s="50">
        <f>'Субвенции '!C312</f>
        <v>207.3</v>
      </c>
      <c r="P322" s="50">
        <f>'Субвенции '!D312</f>
        <v>207.3</v>
      </c>
      <c r="Q322" s="50">
        <f t="shared" si="52"/>
        <v>100</v>
      </c>
      <c r="R322" s="50"/>
      <c r="S322" s="50"/>
      <c r="T322" s="50"/>
      <c r="U322" s="50"/>
    </row>
    <row r="323" spans="1:21" s="58" customFormat="1" ht="51" x14ac:dyDescent="0.25">
      <c r="A323" s="54" t="s">
        <v>601</v>
      </c>
      <c r="B323" s="55">
        <f t="shared" si="53"/>
        <v>207.3</v>
      </c>
      <c r="C323" s="55">
        <f t="shared" si="49"/>
        <v>207.3</v>
      </c>
      <c r="D323" s="55">
        <f t="shared" si="50"/>
        <v>207.3</v>
      </c>
      <c r="E323" s="55">
        <f t="shared" si="51"/>
        <v>100</v>
      </c>
      <c r="F323" s="55"/>
      <c r="G323" s="50"/>
      <c r="H323" s="50"/>
      <c r="I323" s="56"/>
      <c r="J323" s="57"/>
      <c r="K323" s="57"/>
      <c r="L323" s="57"/>
      <c r="M323" s="50"/>
      <c r="N323" s="50">
        <f>'Субвенции '!B313</f>
        <v>207.3</v>
      </c>
      <c r="O323" s="50">
        <f>'Субвенции '!C313</f>
        <v>207.3</v>
      </c>
      <c r="P323" s="50">
        <f>'Субвенции '!D313</f>
        <v>207.3</v>
      </c>
      <c r="Q323" s="50">
        <f t="shared" si="52"/>
        <v>100</v>
      </c>
      <c r="R323" s="50"/>
      <c r="S323" s="50"/>
      <c r="T323" s="50"/>
      <c r="U323" s="50"/>
    </row>
    <row r="324" spans="1:21" s="58" customFormat="1" ht="51" x14ac:dyDescent="0.25">
      <c r="A324" s="54" t="s">
        <v>602</v>
      </c>
      <c r="B324" s="55">
        <f t="shared" si="53"/>
        <v>207.3</v>
      </c>
      <c r="C324" s="55">
        <f t="shared" si="49"/>
        <v>257.3</v>
      </c>
      <c r="D324" s="55">
        <f t="shared" si="50"/>
        <v>257.3</v>
      </c>
      <c r="E324" s="55">
        <f t="shared" si="51"/>
        <v>100</v>
      </c>
      <c r="F324" s="55"/>
      <c r="G324" s="50"/>
      <c r="H324" s="50"/>
      <c r="I324" s="56"/>
      <c r="J324" s="57">
        <f>Субсидии!B252</f>
        <v>0</v>
      </c>
      <c r="K324" s="57">
        <f>Субсидии!C252</f>
        <v>50</v>
      </c>
      <c r="L324" s="57">
        <f>Субсидии!D252</f>
        <v>50</v>
      </c>
      <c r="M324" s="50"/>
      <c r="N324" s="50">
        <f>'Субвенции '!B314</f>
        <v>207.3</v>
      </c>
      <c r="O324" s="50">
        <f>'Субвенции '!C314</f>
        <v>207.3</v>
      </c>
      <c r="P324" s="50">
        <f>'Субвенции '!D314</f>
        <v>207.3</v>
      </c>
      <c r="Q324" s="50">
        <f t="shared" si="52"/>
        <v>100</v>
      </c>
      <c r="R324" s="50"/>
      <c r="S324" s="50"/>
      <c r="T324" s="50"/>
      <c r="U324" s="50"/>
    </row>
    <row r="325" spans="1:21" s="58" customFormat="1" ht="51" x14ac:dyDescent="0.25">
      <c r="A325" s="54" t="s">
        <v>603</v>
      </c>
      <c r="B325" s="55">
        <f t="shared" si="53"/>
        <v>255</v>
      </c>
      <c r="C325" s="55">
        <f t="shared" si="49"/>
        <v>14188.99834</v>
      </c>
      <c r="D325" s="55">
        <f t="shared" si="50"/>
        <v>14188.99834</v>
      </c>
      <c r="E325" s="55">
        <f t="shared" si="51"/>
        <v>100</v>
      </c>
      <c r="F325" s="55"/>
      <c r="G325" s="50"/>
      <c r="H325" s="50"/>
      <c r="I325" s="56"/>
      <c r="J325" s="57">
        <f>Субсидии!B300</f>
        <v>47.7</v>
      </c>
      <c r="K325" s="57">
        <f>Субсидии!C300</f>
        <v>13981.698340000001</v>
      </c>
      <c r="L325" s="57">
        <f>Субсидии!D300</f>
        <v>13981.698340000001</v>
      </c>
      <c r="M325" s="50">
        <f t="shared" si="54"/>
        <v>100</v>
      </c>
      <c r="N325" s="50">
        <f>'Субвенции '!B315</f>
        <v>207.3</v>
      </c>
      <c r="O325" s="50">
        <f>'Субвенции '!C315</f>
        <v>207.3</v>
      </c>
      <c r="P325" s="50">
        <f>'Субвенции '!D315</f>
        <v>207.3</v>
      </c>
      <c r="Q325" s="50">
        <f t="shared" si="52"/>
        <v>100</v>
      </c>
      <c r="R325" s="50"/>
      <c r="S325" s="50"/>
      <c r="T325" s="50"/>
      <c r="U325" s="50"/>
    </row>
    <row r="326" spans="1:21" s="58" customFormat="1" ht="51" x14ac:dyDescent="0.25">
      <c r="A326" s="54" t="s">
        <v>604</v>
      </c>
      <c r="B326" s="55">
        <f t="shared" si="53"/>
        <v>297.10000000000002</v>
      </c>
      <c r="C326" s="55">
        <f t="shared" si="49"/>
        <v>34574.354170000006</v>
      </c>
      <c r="D326" s="55">
        <f t="shared" si="50"/>
        <v>34524.857750000003</v>
      </c>
      <c r="E326" s="55">
        <f t="shared" si="51"/>
        <v>99.856840652014398</v>
      </c>
      <c r="F326" s="55"/>
      <c r="G326" s="50"/>
      <c r="H326" s="50"/>
      <c r="I326" s="56"/>
      <c r="J326" s="57">
        <f>Субсидии!B301</f>
        <v>89.8</v>
      </c>
      <c r="K326" s="57">
        <f>Субсидии!C301</f>
        <v>34367.054170000003</v>
      </c>
      <c r="L326" s="57">
        <f>Субсидии!D301</f>
        <v>34317.55775</v>
      </c>
      <c r="M326" s="50">
        <f t="shared" si="54"/>
        <v>99.855977123453272</v>
      </c>
      <c r="N326" s="50">
        <f>'Субвенции '!B316</f>
        <v>207.3</v>
      </c>
      <c r="O326" s="50">
        <f>'Субвенции '!C316</f>
        <v>207.3</v>
      </c>
      <c r="P326" s="50">
        <f>'Субвенции '!D316</f>
        <v>207.3</v>
      </c>
      <c r="Q326" s="50">
        <f t="shared" si="52"/>
        <v>100</v>
      </c>
      <c r="R326" s="50"/>
      <c r="S326" s="50"/>
      <c r="T326" s="50"/>
      <c r="U326" s="50"/>
    </row>
    <row r="327" spans="1:21" s="58" customFormat="1" ht="51" x14ac:dyDescent="0.25">
      <c r="A327" s="54" t="s">
        <v>605</v>
      </c>
      <c r="B327" s="55">
        <f t="shared" si="53"/>
        <v>297.10000000000002</v>
      </c>
      <c r="C327" s="55">
        <f t="shared" si="49"/>
        <v>297.10000000000002</v>
      </c>
      <c r="D327" s="55">
        <f t="shared" si="50"/>
        <v>248.416</v>
      </c>
      <c r="E327" s="55">
        <f t="shared" si="51"/>
        <v>83.613598115112751</v>
      </c>
      <c r="F327" s="55"/>
      <c r="G327" s="50"/>
      <c r="H327" s="50"/>
      <c r="I327" s="56"/>
      <c r="J327" s="57">
        <f>Субсидии!B302</f>
        <v>89.8</v>
      </c>
      <c r="K327" s="57">
        <f>Субсидии!C302</f>
        <v>89.8</v>
      </c>
      <c r="L327" s="57">
        <f>Субсидии!D302</f>
        <v>41.116</v>
      </c>
      <c r="M327" s="50"/>
      <c r="N327" s="50">
        <f>'Субвенции '!B317</f>
        <v>207.3</v>
      </c>
      <c r="O327" s="50">
        <f>'Субвенции '!C317</f>
        <v>207.3</v>
      </c>
      <c r="P327" s="50">
        <f>'Субвенции '!D317</f>
        <v>207.3</v>
      </c>
      <c r="Q327" s="50">
        <f t="shared" si="52"/>
        <v>100</v>
      </c>
      <c r="R327" s="50"/>
      <c r="S327" s="50"/>
      <c r="T327" s="50"/>
      <c r="U327" s="50"/>
    </row>
    <row r="328" spans="1:21" s="58" customFormat="1" ht="38.25" customHeight="1" x14ac:dyDescent="0.25">
      <c r="A328" s="54" t="s">
        <v>606</v>
      </c>
      <c r="B328" s="55">
        <f t="shared" si="53"/>
        <v>207.3</v>
      </c>
      <c r="C328" s="55">
        <f t="shared" si="49"/>
        <v>207.3</v>
      </c>
      <c r="D328" s="55">
        <f t="shared" si="50"/>
        <v>207.3</v>
      </c>
      <c r="E328" s="55">
        <f t="shared" si="51"/>
        <v>100</v>
      </c>
      <c r="F328" s="55"/>
      <c r="G328" s="50"/>
      <c r="H328" s="50"/>
      <c r="I328" s="56"/>
      <c r="J328" s="57"/>
      <c r="K328" s="57"/>
      <c r="L328" s="57"/>
      <c r="M328" s="50"/>
      <c r="N328" s="50">
        <f>'Субвенции '!B318</f>
        <v>207.3</v>
      </c>
      <c r="O328" s="50">
        <f>'Субвенции '!C318</f>
        <v>207.3</v>
      </c>
      <c r="P328" s="50">
        <f>'Субвенции '!D318</f>
        <v>207.3</v>
      </c>
      <c r="Q328" s="50">
        <f t="shared" si="52"/>
        <v>100</v>
      </c>
      <c r="R328" s="50"/>
      <c r="S328" s="50"/>
      <c r="T328" s="50"/>
      <c r="U328" s="50"/>
    </row>
    <row r="329" spans="1:21" s="58" customFormat="1" ht="51" x14ac:dyDescent="0.25">
      <c r="A329" s="54" t="s">
        <v>607</v>
      </c>
      <c r="B329" s="55">
        <f t="shared" si="53"/>
        <v>253.70000000000002</v>
      </c>
      <c r="C329" s="55">
        <f t="shared" si="49"/>
        <v>753.7</v>
      </c>
      <c r="D329" s="55">
        <f t="shared" si="50"/>
        <v>717.10002000000009</v>
      </c>
      <c r="E329" s="55">
        <f t="shared" si="51"/>
        <v>95.143959134934335</v>
      </c>
      <c r="F329" s="55"/>
      <c r="G329" s="50"/>
      <c r="H329" s="50"/>
      <c r="I329" s="56"/>
      <c r="J329" s="57">
        <f>Субсидии!B304</f>
        <v>46.4</v>
      </c>
      <c r="K329" s="57">
        <f>Субсидии!C304</f>
        <v>546.4</v>
      </c>
      <c r="L329" s="57">
        <f>Субсидии!D304</f>
        <v>509.80002000000002</v>
      </c>
      <c r="M329" s="50"/>
      <c r="N329" s="50">
        <f>'Субвенции '!B319</f>
        <v>207.3</v>
      </c>
      <c r="O329" s="50">
        <f>'Субвенции '!C319</f>
        <v>207.3</v>
      </c>
      <c r="P329" s="50">
        <f>'Субвенции '!D319</f>
        <v>207.3</v>
      </c>
      <c r="Q329" s="50">
        <f t="shared" si="52"/>
        <v>100</v>
      </c>
      <c r="R329" s="50"/>
      <c r="S329" s="50"/>
      <c r="T329" s="50"/>
      <c r="U329" s="50"/>
    </row>
    <row r="330" spans="1:21" s="58" customFormat="1" ht="51" x14ac:dyDescent="0.25">
      <c r="A330" s="54" t="s">
        <v>608</v>
      </c>
      <c r="B330" s="55">
        <f t="shared" si="53"/>
        <v>207.3</v>
      </c>
      <c r="C330" s="55">
        <f t="shared" si="49"/>
        <v>207.3</v>
      </c>
      <c r="D330" s="55">
        <f t="shared" si="50"/>
        <v>207.3</v>
      </c>
      <c r="E330" s="55">
        <f t="shared" si="51"/>
        <v>100</v>
      </c>
      <c r="F330" s="55"/>
      <c r="G330" s="50"/>
      <c r="H330" s="50"/>
      <c r="I330" s="56"/>
      <c r="J330" s="57"/>
      <c r="K330" s="57"/>
      <c r="L330" s="57"/>
      <c r="M330" s="50"/>
      <c r="N330" s="50">
        <f>'Субвенции '!B320</f>
        <v>207.3</v>
      </c>
      <c r="O330" s="50">
        <f>'Субвенции '!C320</f>
        <v>207.3</v>
      </c>
      <c r="P330" s="50">
        <f>'Субвенции '!D320</f>
        <v>207.3</v>
      </c>
      <c r="Q330" s="50">
        <f t="shared" si="52"/>
        <v>100</v>
      </c>
      <c r="R330" s="50"/>
      <c r="S330" s="50"/>
      <c r="T330" s="50"/>
      <c r="U330" s="50"/>
    </row>
    <row r="331" spans="1:21" s="58" customFormat="1" ht="51" x14ac:dyDescent="0.25">
      <c r="A331" s="54" t="s">
        <v>609</v>
      </c>
      <c r="B331" s="55">
        <f t="shared" si="53"/>
        <v>207.3</v>
      </c>
      <c r="C331" s="55">
        <f t="shared" si="49"/>
        <v>207.3</v>
      </c>
      <c r="D331" s="55">
        <f t="shared" si="50"/>
        <v>207.3</v>
      </c>
      <c r="E331" s="55">
        <f t="shared" si="51"/>
        <v>100</v>
      </c>
      <c r="F331" s="55"/>
      <c r="G331" s="50"/>
      <c r="H331" s="50"/>
      <c r="I331" s="56"/>
      <c r="J331" s="57">
        <f>Субсидии!B306</f>
        <v>0</v>
      </c>
      <c r="K331" s="57">
        <f>Субсидии!C306</f>
        <v>0</v>
      </c>
      <c r="L331" s="57">
        <f>Субсидии!D306</f>
        <v>0</v>
      </c>
      <c r="M331" s="50"/>
      <c r="N331" s="50">
        <f>'Субвенции '!B321</f>
        <v>207.3</v>
      </c>
      <c r="O331" s="50">
        <f>'Субвенции '!C321</f>
        <v>207.3</v>
      </c>
      <c r="P331" s="50">
        <f>'Субвенции '!D321</f>
        <v>207.3</v>
      </c>
      <c r="Q331" s="50">
        <f t="shared" si="52"/>
        <v>100</v>
      </c>
      <c r="R331" s="50"/>
      <c r="S331" s="50"/>
      <c r="T331" s="50"/>
      <c r="U331" s="50"/>
    </row>
    <row r="332" spans="1:21" s="58" customFormat="1" ht="51" x14ac:dyDescent="0.25">
      <c r="A332" s="54" t="s">
        <v>610</v>
      </c>
      <c r="B332" s="55">
        <f t="shared" si="53"/>
        <v>207.3</v>
      </c>
      <c r="C332" s="55">
        <f t="shared" si="49"/>
        <v>251.60000000000002</v>
      </c>
      <c r="D332" s="55">
        <f t="shared" si="50"/>
        <v>207.3</v>
      </c>
      <c r="E332" s="55">
        <f t="shared" si="51"/>
        <v>82.392686804451515</v>
      </c>
      <c r="F332" s="55"/>
      <c r="G332" s="50"/>
      <c r="H332" s="50"/>
      <c r="I332" s="56"/>
      <c r="J332" s="57"/>
      <c r="K332" s="57"/>
      <c r="L332" s="57"/>
      <c r="M332" s="50"/>
      <c r="N332" s="50">
        <f>'Субвенции '!B322</f>
        <v>207.3</v>
      </c>
      <c r="O332" s="50">
        <f>'Субвенции '!C322</f>
        <v>207.3</v>
      </c>
      <c r="P332" s="50">
        <f>'Субвенции '!D322</f>
        <v>207.3</v>
      </c>
      <c r="Q332" s="50">
        <f t="shared" si="52"/>
        <v>100</v>
      </c>
      <c r="R332" s="50">
        <f>Иные!B118</f>
        <v>0</v>
      </c>
      <c r="S332" s="50">
        <f>Иные!C118</f>
        <v>44.3</v>
      </c>
      <c r="T332" s="50"/>
      <c r="U332" s="50"/>
    </row>
    <row r="333" spans="1:21" s="58" customFormat="1" ht="51" x14ac:dyDescent="0.25">
      <c r="A333" s="54" t="s">
        <v>611</v>
      </c>
      <c r="B333" s="55">
        <f t="shared" si="53"/>
        <v>207.3</v>
      </c>
      <c r="C333" s="55">
        <f t="shared" si="49"/>
        <v>207.3</v>
      </c>
      <c r="D333" s="55">
        <f t="shared" si="50"/>
        <v>207.3</v>
      </c>
      <c r="E333" s="55">
        <f t="shared" si="51"/>
        <v>100</v>
      </c>
      <c r="F333" s="55"/>
      <c r="G333" s="50"/>
      <c r="H333" s="50"/>
      <c r="I333" s="56"/>
      <c r="J333" s="57"/>
      <c r="K333" s="57"/>
      <c r="L333" s="57"/>
      <c r="M333" s="50"/>
      <c r="N333" s="50">
        <f>'Субвенции '!B323</f>
        <v>207.3</v>
      </c>
      <c r="O333" s="50">
        <f>'Субвенции '!C323</f>
        <v>207.3</v>
      </c>
      <c r="P333" s="50">
        <f>'Субвенции '!D323</f>
        <v>207.3</v>
      </c>
      <c r="Q333" s="50">
        <f t="shared" si="52"/>
        <v>100</v>
      </c>
      <c r="R333" s="50"/>
      <c r="S333" s="50"/>
      <c r="T333" s="50"/>
      <c r="U333" s="50"/>
    </row>
    <row r="334" spans="1:21" s="58" customFormat="1" ht="51" x14ac:dyDescent="0.25">
      <c r="A334" s="54" t="s">
        <v>612</v>
      </c>
      <c r="B334" s="55">
        <f t="shared" si="53"/>
        <v>0</v>
      </c>
      <c r="C334" s="55">
        <f t="shared" si="49"/>
        <v>0</v>
      </c>
      <c r="D334" s="55">
        <f t="shared" si="50"/>
        <v>0</v>
      </c>
      <c r="E334" s="55"/>
      <c r="F334" s="55"/>
      <c r="G334" s="50"/>
      <c r="H334" s="50"/>
      <c r="I334" s="56"/>
      <c r="J334" s="57"/>
      <c r="K334" s="57"/>
      <c r="L334" s="57"/>
      <c r="M334" s="50"/>
      <c r="N334" s="50">
        <f>'Субвенции '!B324</f>
        <v>0</v>
      </c>
      <c r="O334" s="50">
        <f>'Субвенции '!C324</f>
        <v>0</v>
      </c>
      <c r="P334" s="50">
        <f>'Субвенции '!D324</f>
        <v>0</v>
      </c>
      <c r="Q334" s="50"/>
      <c r="R334" s="50"/>
      <c r="S334" s="50"/>
      <c r="T334" s="50"/>
      <c r="U334" s="50"/>
    </row>
    <row r="335" spans="1:21" s="58" customFormat="1" ht="51" x14ac:dyDescent="0.25">
      <c r="A335" s="54" t="s">
        <v>613</v>
      </c>
      <c r="B335" s="55">
        <f t="shared" si="53"/>
        <v>125.2</v>
      </c>
      <c r="C335" s="55">
        <f t="shared" si="49"/>
        <v>82.9</v>
      </c>
      <c r="D335" s="55">
        <f t="shared" si="50"/>
        <v>82.9</v>
      </c>
      <c r="E335" s="55">
        <f t="shared" si="51"/>
        <v>100</v>
      </c>
      <c r="F335" s="55"/>
      <c r="G335" s="50"/>
      <c r="H335" s="50"/>
      <c r="I335" s="56"/>
      <c r="J335" s="57">
        <f>Субсидии!B309</f>
        <v>42.3</v>
      </c>
      <c r="K335" s="57">
        <f>Субсидии!C309</f>
        <v>0</v>
      </c>
      <c r="L335" s="57">
        <f>Субсидии!D309</f>
        <v>0</v>
      </c>
      <c r="M335" s="50"/>
      <c r="N335" s="50">
        <f>'Субвенции '!B325</f>
        <v>82.9</v>
      </c>
      <c r="O335" s="50">
        <f>'Субвенции '!C325</f>
        <v>82.9</v>
      </c>
      <c r="P335" s="50">
        <f>'Субвенции '!D325</f>
        <v>82.9</v>
      </c>
      <c r="Q335" s="50">
        <f t="shared" si="52"/>
        <v>100</v>
      </c>
      <c r="R335" s="50"/>
      <c r="S335" s="50"/>
      <c r="T335" s="50"/>
      <c r="U335" s="50"/>
    </row>
    <row r="336" spans="1:21" s="58" customFormat="1" ht="51" x14ac:dyDescent="0.25">
      <c r="A336" s="54" t="s">
        <v>614</v>
      </c>
      <c r="B336" s="55">
        <f t="shared" si="53"/>
        <v>130.10000000000002</v>
      </c>
      <c r="C336" s="55">
        <f t="shared" si="49"/>
        <v>872.53899999999999</v>
      </c>
      <c r="D336" s="55">
        <f t="shared" si="50"/>
        <v>872.53899999999999</v>
      </c>
      <c r="E336" s="55">
        <f t="shared" si="51"/>
        <v>100</v>
      </c>
      <c r="F336" s="55"/>
      <c r="G336" s="50"/>
      <c r="H336" s="50"/>
      <c r="I336" s="56"/>
      <c r="J336" s="57">
        <f>Субсидии!B310</f>
        <v>47.2</v>
      </c>
      <c r="K336" s="57">
        <f>Субсидии!C310</f>
        <v>789.63900000000001</v>
      </c>
      <c r="L336" s="57">
        <f>Субсидии!D310</f>
        <v>789.63900000000001</v>
      </c>
      <c r="M336" s="50"/>
      <c r="N336" s="50">
        <f>'Субвенции '!B326</f>
        <v>82.9</v>
      </c>
      <c r="O336" s="50">
        <f>'Субвенции '!C326</f>
        <v>82.9</v>
      </c>
      <c r="P336" s="50">
        <f>'Субвенции '!D326</f>
        <v>82.9</v>
      </c>
      <c r="Q336" s="50">
        <f t="shared" si="52"/>
        <v>100</v>
      </c>
      <c r="R336" s="50"/>
      <c r="S336" s="50"/>
      <c r="T336" s="50"/>
      <c r="U336" s="50"/>
    </row>
    <row r="337" spans="1:21" s="58" customFormat="1" ht="51" x14ac:dyDescent="0.25">
      <c r="A337" s="54" t="s">
        <v>615</v>
      </c>
      <c r="B337" s="55">
        <f t="shared" si="53"/>
        <v>0</v>
      </c>
      <c r="C337" s="55">
        <f t="shared" si="49"/>
        <v>0</v>
      </c>
      <c r="D337" s="55">
        <f t="shared" si="50"/>
        <v>0</v>
      </c>
      <c r="E337" s="55"/>
      <c r="F337" s="55"/>
      <c r="G337" s="50"/>
      <c r="H337" s="50"/>
      <c r="I337" s="56"/>
      <c r="J337" s="57"/>
      <c r="K337" s="57"/>
      <c r="L337" s="57"/>
      <c r="M337" s="50"/>
      <c r="N337" s="50">
        <f>'Субвенции '!B327</f>
        <v>0</v>
      </c>
      <c r="O337" s="50">
        <f>'Субвенции '!C327</f>
        <v>0</v>
      </c>
      <c r="P337" s="50">
        <f>'Субвенции '!D327</f>
        <v>0</v>
      </c>
      <c r="Q337" s="50"/>
      <c r="R337" s="50"/>
      <c r="S337" s="50"/>
      <c r="T337" s="50"/>
      <c r="U337" s="50"/>
    </row>
    <row r="338" spans="1:21" s="58" customFormat="1" ht="51" x14ac:dyDescent="0.25">
      <c r="A338" s="54" t="s">
        <v>616</v>
      </c>
      <c r="B338" s="55">
        <f t="shared" si="53"/>
        <v>207.3</v>
      </c>
      <c r="C338" s="55">
        <f t="shared" si="49"/>
        <v>207.3</v>
      </c>
      <c r="D338" s="55">
        <f t="shared" si="50"/>
        <v>207.3</v>
      </c>
      <c r="E338" s="55">
        <f t="shared" si="51"/>
        <v>100</v>
      </c>
      <c r="F338" s="55"/>
      <c r="G338" s="50"/>
      <c r="H338" s="50"/>
      <c r="I338" s="56"/>
      <c r="J338" s="57"/>
      <c r="K338" s="57"/>
      <c r="L338" s="57"/>
      <c r="M338" s="50"/>
      <c r="N338" s="50">
        <f>'Субвенции '!B328</f>
        <v>207.3</v>
      </c>
      <c r="O338" s="50">
        <f>'Субвенции '!C328</f>
        <v>207.3</v>
      </c>
      <c r="P338" s="50">
        <f>'Субвенции '!D328</f>
        <v>207.3</v>
      </c>
      <c r="Q338" s="50">
        <f t="shared" si="52"/>
        <v>100</v>
      </c>
      <c r="R338" s="50"/>
      <c r="S338" s="50">
        <f>Иные!C120</f>
        <v>0</v>
      </c>
      <c r="T338" s="50">
        <f>Иные!D120</f>
        <v>0</v>
      </c>
      <c r="U338" s="50"/>
    </row>
    <row r="339" spans="1:21" s="58" customFormat="1" ht="38.25" x14ac:dyDescent="0.25">
      <c r="A339" s="54" t="s">
        <v>617</v>
      </c>
      <c r="B339" s="55">
        <f t="shared" si="53"/>
        <v>2882.9</v>
      </c>
      <c r="C339" s="55">
        <f t="shared" si="49"/>
        <v>82.9</v>
      </c>
      <c r="D339" s="55">
        <f t="shared" si="50"/>
        <v>82.9</v>
      </c>
      <c r="E339" s="55">
        <f t="shared" si="51"/>
        <v>100</v>
      </c>
      <c r="F339" s="55"/>
      <c r="G339" s="50"/>
      <c r="H339" s="50"/>
      <c r="I339" s="56"/>
      <c r="J339" s="57"/>
      <c r="K339" s="57"/>
      <c r="L339" s="57"/>
      <c r="M339" s="50"/>
      <c r="N339" s="50">
        <f>'Субвенции '!B329</f>
        <v>82.9</v>
      </c>
      <c r="O339" s="50">
        <f>'Субвенции '!C329</f>
        <v>82.9</v>
      </c>
      <c r="P339" s="50">
        <f>'Субвенции '!D329</f>
        <v>82.9</v>
      </c>
      <c r="Q339" s="50">
        <f t="shared" si="52"/>
        <v>100</v>
      </c>
      <c r="R339" s="50">
        <f>Иные!B121</f>
        <v>2800</v>
      </c>
      <c r="S339" s="50"/>
      <c r="T339" s="50"/>
      <c r="U339" s="50"/>
    </row>
    <row r="340" spans="1:21" s="58" customFormat="1" ht="38.25" x14ac:dyDescent="0.25">
      <c r="A340" s="54" t="s">
        <v>618</v>
      </c>
      <c r="B340" s="55">
        <f t="shared" si="53"/>
        <v>371.1</v>
      </c>
      <c r="C340" s="55">
        <f t="shared" si="49"/>
        <v>2899</v>
      </c>
      <c r="D340" s="55">
        <f t="shared" si="50"/>
        <v>2899</v>
      </c>
      <c r="E340" s="55">
        <f t="shared" si="51"/>
        <v>100</v>
      </c>
      <c r="F340" s="55"/>
      <c r="G340" s="50"/>
      <c r="H340" s="50"/>
      <c r="I340" s="56"/>
      <c r="J340" s="57">
        <f>Субсидии!B313</f>
        <v>163.80000000000001</v>
      </c>
      <c r="K340" s="57">
        <f>Субсидии!C313</f>
        <v>2691.7</v>
      </c>
      <c r="L340" s="57">
        <f>Субсидии!D313</f>
        <v>2691.7</v>
      </c>
      <c r="M340" s="50"/>
      <c r="N340" s="50">
        <f>'Субвенции '!B330</f>
        <v>207.3</v>
      </c>
      <c r="O340" s="50">
        <f>'Субвенции '!C330</f>
        <v>207.3</v>
      </c>
      <c r="P340" s="50">
        <f>'Субвенции '!D330</f>
        <v>207.3</v>
      </c>
      <c r="Q340" s="50">
        <f t="shared" si="52"/>
        <v>100</v>
      </c>
      <c r="R340" s="50"/>
      <c r="S340" s="50">
        <f>Иные!C119</f>
        <v>0</v>
      </c>
      <c r="T340" s="50">
        <f>Иные!D119</f>
        <v>0</v>
      </c>
      <c r="U340" s="50"/>
    </row>
    <row r="341" spans="1:21" s="58" customFormat="1" ht="51" x14ac:dyDescent="0.25">
      <c r="A341" s="54" t="s">
        <v>619</v>
      </c>
      <c r="B341" s="55">
        <f t="shared" si="53"/>
        <v>0</v>
      </c>
      <c r="C341" s="55"/>
      <c r="D341" s="55"/>
      <c r="E341" s="55"/>
      <c r="F341" s="55"/>
      <c r="G341" s="50"/>
      <c r="H341" s="50"/>
      <c r="I341" s="56"/>
      <c r="J341" s="57">
        <f>Субсидии!B314</f>
        <v>0</v>
      </c>
      <c r="K341" s="57">
        <f>Субсидии!C314</f>
        <v>25388.251</v>
      </c>
      <c r="L341" s="57">
        <f>Субсидии!D314</f>
        <v>21581.147000000001</v>
      </c>
      <c r="M341" s="50"/>
      <c r="N341" s="50">
        <f>'Субвенции '!B331</f>
        <v>0</v>
      </c>
      <c r="O341" s="50">
        <f>'Субвенции '!C331</f>
        <v>264</v>
      </c>
      <c r="P341" s="50">
        <f>'Субвенции '!D331</f>
        <v>264</v>
      </c>
      <c r="Q341" s="50">
        <f t="shared" si="52"/>
        <v>100</v>
      </c>
      <c r="R341" s="50"/>
      <c r="S341" s="50"/>
      <c r="T341" s="50"/>
      <c r="U341" s="50"/>
    </row>
    <row r="342" spans="1:21" s="58" customFormat="1" ht="38.25" customHeight="1" x14ac:dyDescent="0.25">
      <c r="A342" s="54" t="s">
        <v>620</v>
      </c>
      <c r="B342" s="55">
        <f t="shared" si="53"/>
        <v>207.3</v>
      </c>
      <c r="C342" s="55">
        <f t="shared" ref="C342:C380" si="55">G342+K342+O342+S342</f>
        <v>207.3</v>
      </c>
      <c r="D342" s="55">
        <f t="shared" ref="D342:D380" si="56">H342+L342+P342+T342</f>
        <v>207.3</v>
      </c>
      <c r="E342" s="55">
        <f t="shared" si="51"/>
        <v>100</v>
      </c>
      <c r="F342" s="55"/>
      <c r="G342" s="50"/>
      <c r="H342" s="50"/>
      <c r="I342" s="56"/>
      <c r="J342" s="57"/>
      <c r="K342" s="57"/>
      <c r="L342" s="57"/>
      <c r="M342" s="50"/>
      <c r="N342" s="50">
        <f>'Субвенции '!B332</f>
        <v>207.3</v>
      </c>
      <c r="O342" s="50">
        <f>'Субвенции '!C332</f>
        <v>207.3</v>
      </c>
      <c r="P342" s="50">
        <f>'Субвенции '!D332</f>
        <v>207.3</v>
      </c>
      <c r="Q342" s="50">
        <f t="shared" si="52"/>
        <v>100</v>
      </c>
      <c r="R342" s="50"/>
      <c r="S342" s="50"/>
      <c r="T342" s="50"/>
      <c r="U342" s="50"/>
    </row>
    <row r="343" spans="1:21" s="58" customFormat="1" ht="38.25" customHeight="1" x14ac:dyDescent="0.25">
      <c r="A343" s="54" t="s">
        <v>621</v>
      </c>
      <c r="B343" s="55">
        <f t="shared" si="53"/>
        <v>226.70000000000002</v>
      </c>
      <c r="C343" s="55">
        <f t="shared" si="55"/>
        <v>1207.3</v>
      </c>
      <c r="D343" s="55">
        <f t="shared" si="56"/>
        <v>1207.3</v>
      </c>
      <c r="E343" s="55">
        <f t="shared" si="51"/>
        <v>100</v>
      </c>
      <c r="F343" s="55"/>
      <c r="G343" s="50"/>
      <c r="H343" s="50"/>
      <c r="I343" s="56"/>
      <c r="J343" s="57">
        <f>Субсидии!B318</f>
        <v>19.399999999999999</v>
      </c>
      <c r="K343" s="57">
        <f>Субсидии!C318</f>
        <v>1000</v>
      </c>
      <c r="L343" s="57">
        <f>Субсидии!D318</f>
        <v>1000</v>
      </c>
      <c r="M343" s="50"/>
      <c r="N343" s="50">
        <f>'Субвенции '!B333</f>
        <v>207.3</v>
      </c>
      <c r="O343" s="50">
        <f>'Субвенции '!C333</f>
        <v>207.3</v>
      </c>
      <c r="P343" s="50">
        <f>'Субвенции '!D333</f>
        <v>207.3</v>
      </c>
      <c r="Q343" s="50">
        <f t="shared" si="52"/>
        <v>100</v>
      </c>
      <c r="R343" s="50"/>
      <c r="S343" s="50"/>
      <c r="T343" s="50"/>
      <c r="U343" s="50"/>
    </row>
    <row r="344" spans="1:21" s="58" customFormat="1" ht="51" customHeight="1" x14ac:dyDescent="0.25">
      <c r="A344" s="54" t="s">
        <v>622</v>
      </c>
      <c r="B344" s="55">
        <f t="shared" si="53"/>
        <v>257.40000000000003</v>
      </c>
      <c r="C344" s="55">
        <f t="shared" si="55"/>
        <v>757.40000000000009</v>
      </c>
      <c r="D344" s="55">
        <f t="shared" si="56"/>
        <v>707.3</v>
      </c>
      <c r="E344" s="55">
        <f t="shared" si="51"/>
        <v>93.385265381568502</v>
      </c>
      <c r="F344" s="55"/>
      <c r="G344" s="50"/>
      <c r="H344" s="50"/>
      <c r="I344" s="56"/>
      <c r="J344" s="57">
        <f>Субсидии!B320</f>
        <v>50.1</v>
      </c>
      <c r="K344" s="57">
        <f>Субсидии!C320</f>
        <v>550.1</v>
      </c>
      <c r="L344" s="57">
        <f>Субсидии!D320</f>
        <v>500</v>
      </c>
      <c r="M344" s="50"/>
      <c r="N344" s="50">
        <f>'Субвенции '!B334</f>
        <v>207.3</v>
      </c>
      <c r="O344" s="50">
        <f>'Субвенции '!C334</f>
        <v>207.3</v>
      </c>
      <c r="P344" s="50">
        <f>'Субвенции '!D334</f>
        <v>207.3</v>
      </c>
      <c r="Q344" s="50">
        <f t="shared" si="52"/>
        <v>100</v>
      </c>
      <c r="R344" s="50"/>
      <c r="S344" s="50"/>
      <c r="T344" s="50"/>
      <c r="U344" s="50"/>
    </row>
    <row r="345" spans="1:21" s="58" customFormat="1" ht="38.25" customHeight="1" x14ac:dyDescent="0.25">
      <c r="A345" s="54" t="s">
        <v>623</v>
      </c>
      <c r="B345" s="55">
        <f t="shared" si="53"/>
        <v>129.30000000000001</v>
      </c>
      <c r="C345" s="55">
        <f t="shared" si="55"/>
        <v>1128.9450000000002</v>
      </c>
      <c r="D345" s="55">
        <f t="shared" si="56"/>
        <v>1082.5450000000001</v>
      </c>
      <c r="E345" s="55">
        <f t="shared" si="51"/>
        <v>95.889968067532067</v>
      </c>
      <c r="F345" s="55"/>
      <c r="G345" s="50"/>
      <c r="H345" s="50"/>
      <c r="I345" s="56"/>
      <c r="J345" s="57">
        <f>Субсидии!B321</f>
        <v>46.4</v>
      </c>
      <c r="K345" s="57">
        <f>Субсидии!C321</f>
        <v>1046.0450000000001</v>
      </c>
      <c r="L345" s="57">
        <f>Субсидии!D321</f>
        <v>999.64499999999998</v>
      </c>
      <c r="M345" s="50">
        <f>L345/K345*100</f>
        <v>95.56424436807211</v>
      </c>
      <c r="N345" s="50">
        <f>'Субвенции '!B335</f>
        <v>82.9</v>
      </c>
      <c r="O345" s="50">
        <f>'Субвенции '!C335</f>
        <v>82.9</v>
      </c>
      <c r="P345" s="50">
        <f>'Субвенции '!D335</f>
        <v>82.9</v>
      </c>
      <c r="Q345" s="50">
        <f t="shared" si="52"/>
        <v>100</v>
      </c>
      <c r="R345" s="50"/>
      <c r="S345" s="50"/>
      <c r="T345" s="50"/>
      <c r="U345" s="50"/>
    </row>
    <row r="346" spans="1:21" s="58" customFormat="1" ht="51" customHeight="1" x14ac:dyDescent="0.25">
      <c r="A346" s="54" t="s">
        <v>624</v>
      </c>
      <c r="B346" s="55">
        <f t="shared" si="53"/>
        <v>207.3</v>
      </c>
      <c r="C346" s="55">
        <f t="shared" si="55"/>
        <v>1206.6420000000001</v>
      </c>
      <c r="D346" s="55">
        <f t="shared" si="56"/>
        <v>1206.6420000000001</v>
      </c>
      <c r="E346" s="55">
        <f t="shared" si="51"/>
        <v>100</v>
      </c>
      <c r="F346" s="55"/>
      <c r="G346" s="50"/>
      <c r="H346" s="50"/>
      <c r="I346" s="56"/>
      <c r="J346" s="57">
        <f>Субсидии!B317</f>
        <v>0</v>
      </c>
      <c r="K346" s="57">
        <f>Субсидии!C317</f>
        <v>999.34199999999998</v>
      </c>
      <c r="L346" s="57">
        <f>Субсидии!D317</f>
        <v>999.34199999999998</v>
      </c>
      <c r="M346" s="50"/>
      <c r="N346" s="50">
        <f>'Субвенции '!B336</f>
        <v>207.3</v>
      </c>
      <c r="O346" s="50">
        <f>'Субвенции '!C336</f>
        <v>207.3</v>
      </c>
      <c r="P346" s="50">
        <f>'Субвенции '!D336</f>
        <v>207.3</v>
      </c>
      <c r="Q346" s="50">
        <f t="shared" si="52"/>
        <v>100</v>
      </c>
      <c r="R346" s="50"/>
      <c r="S346" s="50"/>
      <c r="T346" s="50"/>
      <c r="U346" s="50"/>
    </row>
    <row r="347" spans="1:21" s="58" customFormat="1" ht="51" customHeight="1" x14ac:dyDescent="0.25">
      <c r="A347" s="61" t="s">
        <v>625</v>
      </c>
      <c r="B347" s="55">
        <f t="shared" si="53"/>
        <v>0</v>
      </c>
      <c r="C347" s="55">
        <f t="shared" si="55"/>
        <v>6860.6659999999993</v>
      </c>
      <c r="D347" s="55">
        <f t="shared" si="56"/>
        <v>6860.6659999999993</v>
      </c>
      <c r="E347" s="55">
        <f t="shared" si="51"/>
        <v>100</v>
      </c>
      <c r="F347" s="55"/>
      <c r="G347" s="50"/>
      <c r="H347" s="50"/>
      <c r="I347" s="56"/>
      <c r="J347" s="57">
        <f>Субсидии!B319</f>
        <v>0</v>
      </c>
      <c r="K347" s="57">
        <f>Субсидии!C319</f>
        <v>6860.6659999999993</v>
      </c>
      <c r="L347" s="57">
        <f>Субсидии!D319</f>
        <v>6860.6659999999993</v>
      </c>
      <c r="M347" s="50">
        <f t="shared" si="54"/>
        <v>100</v>
      </c>
      <c r="N347" s="50"/>
      <c r="O347" s="50"/>
      <c r="P347" s="50"/>
      <c r="Q347" s="50"/>
      <c r="R347" s="50"/>
      <c r="S347" s="50">
        <f>Иные!C122</f>
        <v>0</v>
      </c>
      <c r="T347" s="50">
        <f>Иные!D122</f>
        <v>0</v>
      </c>
      <c r="U347" s="50"/>
    </row>
    <row r="348" spans="1:21" s="58" customFormat="1" ht="51" customHeight="1" x14ac:dyDescent="0.25">
      <c r="A348" s="54" t="s">
        <v>626</v>
      </c>
      <c r="B348" s="55">
        <f t="shared" si="53"/>
        <v>260.8</v>
      </c>
      <c r="C348" s="55">
        <f t="shared" si="55"/>
        <v>260.8</v>
      </c>
      <c r="D348" s="55">
        <f t="shared" si="56"/>
        <v>212.57314000000002</v>
      </c>
      <c r="E348" s="55">
        <f t="shared" si="51"/>
        <v>81.508105828220863</v>
      </c>
      <c r="F348" s="55"/>
      <c r="G348" s="50"/>
      <c r="H348" s="50"/>
      <c r="I348" s="56"/>
      <c r="J348" s="57">
        <f>Субсидии!B315</f>
        <v>53.5</v>
      </c>
      <c r="K348" s="57">
        <f>Субсидии!C315</f>
        <v>53.5</v>
      </c>
      <c r="L348" s="57">
        <f>Субсидии!D315</f>
        <v>5.2731400000000006</v>
      </c>
      <c r="M348" s="50">
        <f t="shared" si="54"/>
        <v>9.8563364485981317</v>
      </c>
      <c r="N348" s="50">
        <f>'Субвенции '!B337</f>
        <v>207.3</v>
      </c>
      <c r="O348" s="50">
        <f>'Субвенции '!C337</f>
        <v>207.3</v>
      </c>
      <c r="P348" s="50">
        <f>'Субвенции '!D337</f>
        <v>207.3</v>
      </c>
      <c r="Q348" s="50">
        <f t="shared" si="52"/>
        <v>100</v>
      </c>
      <c r="R348" s="50"/>
      <c r="S348" s="50"/>
      <c r="T348" s="50"/>
      <c r="U348" s="50"/>
    </row>
    <row r="349" spans="1:21" s="58" customFormat="1" ht="51" x14ac:dyDescent="0.25">
      <c r="A349" s="54" t="s">
        <v>627</v>
      </c>
      <c r="B349" s="55">
        <f t="shared" si="53"/>
        <v>0</v>
      </c>
      <c r="C349" s="55">
        <f t="shared" si="55"/>
        <v>0</v>
      </c>
      <c r="D349" s="55">
        <f t="shared" si="56"/>
        <v>0</v>
      </c>
      <c r="E349" s="55"/>
      <c r="F349" s="55"/>
      <c r="G349" s="50"/>
      <c r="H349" s="50"/>
      <c r="I349" s="56"/>
      <c r="J349" s="57"/>
      <c r="K349" s="57"/>
      <c r="L349" s="57"/>
      <c r="M349" s="50"/>
      <c r="N349" s="50">
        <f>'Субвенции '!B338</f>
        <v>0</v>
      </c>
      <c r="O349" s="50">
        <f>'Субвенции '!C338</f>
        <v>0</v>
      </c>
      <c r="P349" s="50">
        <f>'Субвенции '!D338</f>
        <v>0</v>
      </c>
      <c r="Q349" s="50"/>
      <c r="R349" s="50"/>
      <c r="S349" s="50"/>
      <c r="T349" s="50"/>
      <c r="U349" s="50"/>
    </row>
    <row r="350" spans="1:21" s="58" customFormat="1" ht="38.25" customHeight="1" x14ac:dyDescent="0.25">
      <c r="A350" s="54" t="s">
        <v>628</v>
      </c>
      <c r="B350" s="55">
        <f t="shared" si="53"/>
        <v>0</v>
      </c>
      <c r="C350" s="55">
        <f t="shared" si="55"/>
        <v>0</v>
      </c>
      <c r="D350" s="55">
        <f t="shared" si="56"/>
        <v>0</v>
      </c>
      <c r="E350" s="55"/>
      <c r="F350" s="55"/>
      <c r="G350" s="50"/>
      <c r="H350" s="50"/>
      <c r="I350" s="56"/>
      <c r="J350" s="57">
        <f>Субсидии!B322</f>
        <v>0</v>
      </c>
      <c r="K350" s="57">
        <f>Субсидии!C322</f>
        <v>0</v>
      </c>
      <c r="L350" s="57">
        <f>Субсидии!D322</f>
        <v>0</v>
      </c>
      <c r="M350" s="50"/>
      <c r="N350" s="50">
        <f>'Субвенции '!B339</f>
        <v>0</v>
      </c>
      <c r="O350" s="50">
        <f>'Субвенции '!C339</f>
        <v>0</v>
      </c>
      <c r="P350" s="50">
        <f>'Субвенции '!D339</f>
        <v>0</v>
      </c>
      <c r="Q350" s="50"/>
      <c r="R350" s="50"/>
      <c r="S350" s="50"/>
      <c r="T350" s="50"/>
      <c r="U350" s="50"/>
    </row>
    <row r="351" spans="1:21" s="58" customFormat="1" ht="51" x14ac:dyDescent="0.25">
      <c r="A351" s="54" t="s">
        <v>629</v>
      </c>
      <c r="B351" s="55">
        <f t="shared" si="53"/>
        <v>137.30000000000001</v>
      </c>
      <c r="C351" s="55">
        <f t="shared" si="55"/>
        <v>637.29999999999995</v>
      </c>
      <c r="D351" s="55">
        <f t="shared" si="56"/>
        <v>637.29999999999995</v>
      </c>
      <c r="E351" s="55">
        <f t="shared" si="51"/>
        <v>100</v>
      </c>
      <c r="F351" s="55"/>
      <c r="G351" s="50"/>
      <c r="H351" s="50"/>
      <c r="I351" s="56"/>
      <c r="J351" s="57">
        <f>Субсидии!B323</f>
        <v>54.4</v>
      </c>
      <c r="K351" s="57">
        <f>Субсидии!C323</f>
        <v>554.4</v>
      </c>
      <c r="L351" s="57">
        <f>Субсидии!D323</f>
        <v>554.4</v>
      </c>
      <c r="M351" s="50">
        <f t="shared" si="54"/>
        <v>100</v>
      </c>
      <c r="N351" s="50">
        <f>'Субвенции '!B340</f>
        <v>82.9</v>
      </c>
      <c r="O351" s="50">
        <f>'Субвенции '!C340</f>
        <v>82.9</v>
      </c>
      <c r="P351" s="50">
        <f>'Субвенции '!D340</f>
        <v>82.9</v>
      </c>
      <c r="Q351" s="50">
        <f t="shared" si="52"/>
        <v>100</v>
      </c>
      <c r="R351" s="50"/>
      <c r="S351" s="50"/>
      <c r="T351" s="50"/>
      <c r="U351" s="50"/>
    </row>
    <row r="352" spans="1:21" s="58" customFormat="1" ht="38.25" x14ac:dyDescent="0.25">
      <c r="A352" s="54" t="s">
        <v>630</v>
      </c>
      <c r="B352" s="55">
        <f t="shared" si="53"/>
        <v>1417.2</v>
      </c>
      <c r="C352" s="55">
        <f t="shared" si="55"/>
        <v>1917.2</v>
      </c>
      <c r="D352" s="55">
        <f t="shared" si="56"/>
        <v>1917.2</v>
      </c>
      <c r="E352" s="55">
        <f t="shared" si="51"/>
        <v>100</v>
      </c>
      <c r="F352" s="55"/>
      <c r="G352" s="50"/>
      <c r="H352" s="50"/>
      <c r="I352" s="56"/>
      <c r="J352" s="57">
        <f>Субсидии!B324</f>
        <v>209.9</v>
      </c>
      <c r="K352" s="57">
        <f>Субсидии!C324</f>
        <v>1709.9</v>
      </c>
      <c r="L352" s="57">
        <f>Субсидии!D324</f>
        <v>1709.9</v>
      </c>
      <c r="M352" s="50">
        <f t="shared" si="54"/>
        <v>100</v>
      </c>
      <c r="N352" s="50">
        <f>'Субвенции '!B341</f>
        <v>207.3</v>
      </c>
      <c r="O352" s="50">
        <f>'Субвенции '!C341</f>
        <v>207.3</v>
      </c>
      <c r="P352" s="50">
        <f>'Субвенции '!D341</f>
        <v>207.3</v>
      </c>
      <c r="Q352" s="50">
        <f t="shared" si="52"/>
        <v>100</v>
      </c>
      <c r="R352" s="50">
        <f>Иные!B123</f>
        <v>1000</v>
      </c>
      <c r="S352" s="50"/>
      <c r="T352" s="50"/>
      <c r="U352" s="50"/>
    </row>
    <row r="353" spans="1:21" s="58" customFormat="1" ht="51" x14ac:dyDescent="0.25">
      <c r="A353" s="54" t="s">
        <v>631</v>
      </c>
      <c r="B353" s="55">
        <f t="shared" si="53"/>
        <v>176.3</v>
      </c>
      <c r="C353" s="55">
        <f t="shared" si="55"/>
        <v>176.3</v>
      </c>
      <c r="D353" s="55">
        <f t="shared" si="56"/>
        <v>176.3</v>
      </c>
      <c r="E353" s="55">
        <f t="shared" si="51"/>
        <v>100</v>
      </c>
      <c r="F353" s="55"/>
      <c r="G353" s="50"/>
      <c r="H353" s="50"/>
      <c r="I353" s="56"/>
      <c r="J353" s="57">
        <f>Субсидии!B325</f>
        <v>93.4</v>
      </c>
      <c r="K353" s="57">
        <f>Субсидии!C325</f>
        <v>93.4</v>
      </c>
      <c r="L353" s="57">
        <f>Субсидии!D325</f>
        <v>93.4</v>
      </c>
      <c r="M353" s="50">
        <f t="shared" si="54"/>
        <v>100</v>
      </c>
      <c r="N353" s="50">
        <f>'Субвенции '!B342</f>
        <v>82.9</v>
      </c>
      <c r="O353" s="50">
        <f>'Субвенции '!C342</f>
        <v>82.9</v>
      </c>
      <c r="P353" s="50">
        <f>'Субвенции '!D342</f>
        <v>82.9</v>
      </c>
      <c r="Q353" s="50">
        <f t="shared" si="52"/>
        <v>100</v>
      </c>
      <c r="R353" s="50"/>
      <c r="S353" s="50"/>
      <c r="T353" s="50"/>
      <c r="U353" s="50"/>
    </row>
    <row r="354" spans="1:21" s="58" customFormat="1" ht="51" x14ac:dyDescent="0.25">
      <c r="A354" s="54" t="s">
        <v>632</v>
      </c>
      <c r="B354" s="55">
        <f t="shared" si="53"/>
        <v>207.3</v>
      </c>
      <c r="C354" s="55">
        <f t="shared" si="55"/>
        <v>5022.7</v>
      </c>
      <c r="D354" s="55">
        <f t="shared" si="56"/>
        <v>5022.6322900000005</v>
      </c>
      <c r="E354" s="55">
        <f t="shared" si="51"/>
        <v>99.99865192028193</v>
      </c>
      <c r="F354" s="55"/>
      <c r="G354" s="50"/>
      <c r="H354" s="50"/>
      <c r="I354" s="56"/>
      <c r="J354" s="57">
        <f>Субсидии!B326</f>
        <v>0</v>
      </c>
      <c r="K354" s="57">
        <f>Субсидии!C326</f>
        <v>4815.3999999999996</v>
      </c>
      <c r="L354" s="57">
        <f>Субсидии!D326</f>
        <v>4815.3322900000003</v>
      </c>
      <c r="M354" s="50">
        <f t="shared" si="54"/>
        <v>99.998593886281526</v>
      </c>
      <c r="N354" s="50">
        <f>'Субвенции '!B343</f>
        <v>207.3</v>
      </c>
      <c r="O354" s="50">
        <f>'Субвенции '!C343</f>
        <v>207.3</v>
      </c>
      <c r="P354" s="50">
        <f>'Субвенции '!D343</f>
        <v>207.3</v>
      </c>
      <c r="Q354" s="50">
        <f t="shared" si="52"/>
        <v>100</v>
      </c>
      <c r="R354" s="50"/>
      <c r="S354" s="50">
        <f>Иные!C124</f>
        <v>0</v>
      </c>
      <c r="T354" s="50">
        <f>Иные!D124</f>
        <v>0</v>
      </c>
      <c r="U354" s="50"/>
    </row>
    <row r="355" spans="1:21" s="58" customFormat="1" ht="51" x14ac:dyDescent="0.25">
      <c r="A355" s="54" t="s">
        <v>633</v>
      </c>
      <c r="B355" s="55">
        <f t="shared" si="53"/>
        <v>0</v>
      </c>
      <c r="C355" s="55">
        <f t="shared" si="55"/>
        <v>0</v>
      </c>
      <c r="D355" s="55">
        <f t="shared" si="56"/>
        <v>0</v>
      </c>
      <c r="E355" s="55"/>
      <c r="F355" s="55"/>
      <c r="G355" s="50"/>
      <c r="H355" s="50"/>
      <c r="I355" s="56"/>
      <c r="J355" s="57"/>
      <c r="K355" s="57"/>
      <c r="L355" s="57"/>
      <c r="M355" s="50"/>
      <c r="N355" s="50">
        <f>'Субвенции '!B344</f>
        <v>0</v>
      </c>
      <c r="O355" s="50">
        <f>'Субвенции '!C344</f>
        <v>0</v>
      </c>
      <c r="P355" s="50">
        <f>'Субвенции '!D344</f>
        <v>0</v>
      </c>
      <c r="Q355" s="50"/>
      <c r="R355" s="50"/>
      <c r="S355" s="50"/>
      <c r="T355" s="50"/>
      <c r="U355" s="50"/>
    </row>
    <row r="356" spans="1:21" s="58" customFormat="1" ht="51" customHeight="1" x14ac:dyDescent="0.25">
      <c r="A356" s="54" t="s">
        <v>634</v>
      </c>
      <c r="B356" s="55">
        <f t="shared" si="53"/>
        <v>82.9</v>
      </c>
      <c r="C356" s="55">
        <f t="shared" si="55"/>
        <v>82.9</v>
      </c>
      <c r="D356" s="55">
        <f t="shared" si="56"/>
        <v>82.9</v>
      </c>
      <c r="E356" s="55">
        <f t="shared" si="51"/>
        <v>100</v>
      </c>
      <c r="F356" s="55"/>
      <c r="G356" s="50"/>
      <c r="H356" s="50"/>
      <c r="I356" s="56"/>
      <c r="J356" s="57"/>
      <c r="K356" s="57"/>
      <c r="L356" s="57"/>
      <c r="M356" s="50"/>
      <c r="N356" s="50">
        <f>'Субвенции '!B345</f>
        <v>82.9</v>
      </c>
      <c r="O356" s="50">
        <f>'Субвенции '!C345</f>
        <v>82.9</v>
      </c>
      <c r="P356" s="50">
        <f>'Субвенции '!D345</f>
        <v>82.9</v>
      </c>
      <c r="Q356" s="50">
        <f t="shared" si="52"/>
        <v>100</v>
      </c>
      <c r="R356" s="50"/>
      <c r="S356" s="50"/>
      <c r="T356" s="50"/>
      <c r="U356" s="50"/>
    </row>
    <row r="357" spans="1:21" s="58" customFormat="1" ht="38.25" customHeight="1" x14ac:dyDescent="0.25">
      <c r="A357" s="54" t="s">
        <v>635</v>
      </c>
      <c r="B357" s="55">
        <f t="shared" si="53"/>
        <v>247.9</v>
      </c>
      <c r="C357" s="55">
        <f t="shared" si="55"/>
        <v>1067.3</v>
      </c>
      <c r="D357" s="55">
        <f t="shared" si="56"/>
        <v>1067.3</v>
      </c>
      <c r="E357" s="55">
        <f t="shared" si="51"/>
        <v>100</v>
      </c>
      <c r="F357" s="55"/>
      <c r="G357" s="50"/>
      <c r="H357" s="50"/>
      <c r="I357" s="56"/>
      <c r="J357" s="57">
        <f>Субсидии!B328</f>
        <v>40.6</v>
      </c>
      <c r="K357" s="57">
        <f>Субсидии!C328</f>
        <v>860</v>
      </c>
      <c r="L357" s="57">
        <f>Субсидии!D328</f>
        <v>860</v>
      </c>
      <c r="M357" s="50">
        <f t="shared" si="54"/>
        <v>100</v>
      </c>
      <c r="N357" s="50">
        <f>'Субвенции '!B346</f>
        <v>207.3</v>
      </c>
      <c r="O357" s="50">
        <f>'Субвенции '!C346</f>
        <v>207.3</v>
      </c>
      <c r="P357" s="50">
        <f>'Субвенции '!D346</f>
        <v>207.3</v>
      </c>
      <c r="Q357" s="50">
        <f t="shared" si="52"/>
        <v>100</v>
      </c>
      <c r="R357" s="50"/>
      <c r="S357" s="50"/>
      <c r="T357" s="50"/>
      <c r="U357" s="50"/>
    </row>
    <row r="358" spans="1:21" s="58" customFormat="1" ht="51" customHeight="1" x14ac:dyDescent="0.25">
      <c r="A358" s="54" t="s">
        <v>636</v>
      </c>
      <c r="B358" s="55">
        <f t="shared" si="53"/>
        <v>123.5</v>
      </c>
      <c r="C358" s="55">
        <f t="shared" si="55"/>
        <v>582.9</v>
      </c>
      <c r="D358" s="55">
        <f t="shared" si="56"/>
        <v>582.9</v>
      </c>
      <c r="E358" s="55">
        <f t="shared" si="51"/>
        <v>100</v>
      </c>
      <c r="F358" s="55"/>
      <c r="G358" s="50"/>
      <c r="H358" s="50"/>
      <c r="I358" s="56"/>
      <c r="J358" s="57">
        <f>Субсидии!B329</f>
        <v>40.6</v>
      </c>
      <c r="K358" s="57">
        <f>Субсидии!C329</f>
        <v>500</v>
      </c>
      <c r="L358" s="57">
        <f>Субсидии!D329</f>
        <v>500</v>
      </c>
      <c r="M358" s="50">
        <f t="shared" si="54"/>
        <v>100</v>
      </c>
      <c r="N358" s="50">
        <f>'Субвенции '!B347</f>
        <v>82.9</v>
      </c>
      <c r="O358" s="50">
        <f>'Субвенции '!C347</f>
        <v>82.9</v>
      </c>
      <c r="P358" s="50">
        <f>'Субвенции '!D347</f>
        <v>82.9</v>
      </c>
      <c r="Q358" s="50">
        <f t="shared" si="52"/>
        <v>100</v>
      </c>
      <c r="R358" s="50"/>
      <c r="S358" s="50"/>
      <c r="T358" s="50"/>
      <c r="U358" s="50"/>
    </row>
    <row r="359" spans="1:21" s="58" customFormat="1" ht="38.25" customHeight="1" x14ac:dyDescent="0.25">
      <c r="A359" s="54" t="s">
        <v>637</v>
      </c>
      <c r="B359" s="55">
        <f t="shared" si="53"/>
        <v>170.7</v>
      </c>
      <c r="C359" s="55">
        <f t="shared" si="55"/>
        <v>213.4</v>
      </c>
      <c r="D359" s="55">
        <f t="shared" si="56"/>
        <v>213.4</v>
      </c>
      <c r="E359" s="55">
        <f t="shared" si="51"/>
        <v>100</v>
      </c>
      <c r="F359" s="55"/>
      <c r="G359" s="50"/>
      <c r="H359" s="50"/>
      <c r="I359" s="56"/>
      <c r="J359" s="57">
        <f>Субсидии!B330</f>
        <v>87.8</v>
      </c>
      <c r="K359" s="57">
        <f>Субсидии!C330</f>
        <v>130.5</v>
      </c>
      <c r="L359" s="57">
        <f>Субсидии!D330</f>
        <v>130.5</v>
      </c>
      <c r="M359" s="50"/>
      <c r="N359" s="50">
        <f>'Субвенции '!B348</f>
        <v>82.9</v>
      </c>
      <c r="O359" s="50">
        <f>'Субвенции '!C348</f>
        <v>82.9</v>
      </c>
      <c r="P359" s="50">
        <f>'Субвенции '!D348</f>
        <v>82.9</v>
      </c>
      <c r="Q359" s="50">
        <f t="shared" si="52"/>
        <v>100</v>
      </c>
      <c r="R359" s="50"/>
      <c r="S359" s="50"/>
      <c r="T359" s="50"/>
      <c r="U359" s="50"/>
    </row>
    <row r="360" spans="1:21" s="58" customFormat="1" ht="51" customHeight="1" x14ac:dyDescent="0.25">
      <c r="A360" s="54" t="s">
        <v>638</v>
      </c>
      <c r="B360" s="55">
        <f t="shared" si="53"/>
        <v>436.8</v>
      </c>
      <c r="C360" s="55">
        <f t="shared" si="55"/>
        <v>3615.7</v>
      </c>
      <c r="D360" s="55">
        <f t="shared" si="56"/>
        <v>3615.7166999999999</v>
      </c>
      <c r="E360" s="55">
        <f t="shared" si="51"/>
        <v>100.00046187460244</v>
      </c>
      <c r="F360" s="55"/>
      <c r="G360" s="50"/>
      <c r="H360" s="50"/>
      <c r="I360" s="56"/>
      <c r="J360" s="57">
        <f>Субсидии!B332</f>
        <v>22.2</v>
      </c>
      <c r="K360" s="57">
        <f>Субсидии!C332</f>
        <v>3201.1</v>
      </c>
      <c r="L360" s="57">
        <f>Субсидии!D332</f>
        <v>3201.1167</v>
      </c>
      <c r="M360" s="50"/>
      <c r="N360" s="50">
        <f>'Субвенции '!B349</f>
        <v>414.6</v>
      </c>
      <c r="O360" s="50">
        <f>'Субвенции '!C349</f>
        <v>414.6</v>
      </c>
      <c r="P360" s="50">
        <f>'Субвенции '!D349</f>
        <v>414.6</v>
      </c>
      <c r="Q360" s="50">
        <f t="shared" si="52"/>
        <v>100</v>
      </c>
      <c r="R360" s="50"/>
      <c r="S360" s="50">
        <f>Иные!C125</f>
        <v>0</v>
      </c>
      <c r="T360" s="50"/>
      <c r="U360" s="50"/>
    </row>
    <row r="361" spans="1:21" s="58" customFormat="1" ht="51" customHeight="1" x14ac:dyDescent="0.25">
      <c r="A361" s="54" t="s">
        <v>639</v>
      </c>
      <c r="B361" s="55">
        <f t="shared" si="53"/>
        <v>82.9</v>
      </c>
      <c r="C361" s="55">
        <f t="shared" si="55"/>
        <v>82.9</v>
      </c>
      <c r="D361" s="55">
        <f t="shared" si="56"/>
        <v>82.9</v>
      </c>
      <c r="E361" s="55">
        <f t="shared" si="51"/>
        <v>100</v>
      </c>
      <c r="F361" s="55"/>
      <c r="G361" s="50"/>
      <c r="H361" s="50"/>
      <c r="I361" s="56"/>
      <c r="J361" s="57"/>
      <c r="K361" s="57"/>
      <c r="L361" s="57"/>
      <c r="M361" s="50"/>
      <c r="N361" s="50">
        <f>'Субвенции '!B350</f>
        <v>82.9</v>
      </c>
      <c r="O361" s="50">
        <f>'Субвенции '!C350</f>
        <v>82.9</v>
      </c>
      <c r="P361" s="50">
        <f>'Субвенции '!D350</f>
        <v>82.9</v>
      </c>
      <c r="Q361" s="50">
        <f t="shared" si="52"/>
        <v>100</v>
      </c>
      <c r="R361" s="50"/>
      <c r="S361" s="50"/>
      <c r="T361" s="50"/>
      <c r="U361" s="50"/>
    </row>
    <row r="362" spans="1:21" s="58" customFormat="1" ht="51" customHeight="1" x14ac:dyDescent="0.25">
      <c r="A362" s="54" t="s">
        <v>640</v>
      </c>
      <c r="B362" s="55">
        <f t="shared" si="53"/>
        <v>96.7</v>
      </c>
      <c r="C362" s="55">
        <f t="shared" si="55"/>
        <v>82.9</v>
      </c>
      <c r="D362" s="55">
        <f t="shared" si="56"/>
        <v>82.9</v>
      </c>
      <c r="E362" s="55">
        <f t="shared" ref="E362:E378" si="57">D362/C362*100</f>
        <v>100</v>
      </c>
      <c r="F362" s="55"/>
      <c r="G362" s="50"/>
      <c r="H362" s="50"/>
      <c r="I362" s="56"/>
      <c r="J362" s="57">
        <f>Субсидии!B331</f>
        <v>13.8</v>
      </c>
      <c r="K362" s="57">
        <f>Субсидии!C331</f>
        <v>0</v>
      </c>
      <c r="L362" s="57">
        <f>Субсидии!D331</f>
        <v>0</v>
      </c>
      <c r="M362" s="50"/>
      <c r="N362" s="50">
        <f>'Субвенции '!B351</f>
        <v>82.9</v>
      </c>
      <c r="O362" s="50">
        <f>'Субвенции '!C351</f>
        <v>82.9</v>
      </c>
      <c r="P362" s="50">
        <f>'Субвенции '!D351</f>
        <v>82.9</v>
      </c>
      <c r="Q362" s="50">
        <f t="shared" si="52"/>
        <v>100</v>
      </c>
      <c r="R362" s="50"/>
      <c r="S362" s="50"/>
      <c r="T362" s="50"/>
      <c r="U362" s="50"/>
    </row>
    <row r="363" spans="1:21" s="58" customFormat="1" ht="51" customHeight="1" x14ac:dyDescent="0.25">
      <c r="A363" s="54" t="s">
        <v>641</v>
      </c>
      <c r="B363" s="55">
        <f t="shared" si="53"/>
        <v>123.5</v>
      </c>
      <c r="C363" s="55">
        <f t="shared" si="55"/>
        <v>213.4</v>
      </c>
      <c r="D363" s="55">
        <f t="shared" si="56"/>
        <v>213.4</v>
      </c>
      <c r="E363" s="55">
        <f t="shared" si="57"/>
        <v>100</v>
      </c>
      <c r="F363" s="55"/>
      <c r="G363" s="50"/>
      <c r="H363" s="50"/>
      <c r="I363" s="56"/>
      <c r="J363" s="57">
        <f>Субсидии!B333</f>
        <v>40.6</v>
      </c>
      <c r="K363" s="57">
        <f>Субсидии!C333</f>
        <v>130.5</v>
      </c>
      <c r="L363" s="57">
        <f>Субсидии!D333</f>
        <v>130.5</v>
      </c>
      <c r="M363" s="50"/>
      <c r="N363" s="50">
        <f>'Субвенции '!B352</f>
        <v>82.9</v>
      </c>
      <c r="O363" s="50">
        <f>'Субвенции '!C352</f>
        <v>82.9</v>
      </c>
      <c r="P363" s="50">
        <f>'Субвенции '!D352</f>
        <v>82.9</v>
      </c>
      <c r="Q363" s="50">
        <f t="shared" si="52"/>
        <v>100</v>
      </c>
      <c r="R363" s="50"/>
      <c r="S363" s="50"/>
      <c r="T363" s="50"/>
      <c r="U363" s="50"/>
    </row>
    <row r="364" spans="1:21" s="58" customFormat="1" ht="51" customHeight="1" x14ac:dyDescent="0.25">
      <c r="A364" s="54" t="s">
        <v>642</v>
      </c>
      <c r="B364" s="55">
        <f t="shared" si="53"/>
        <v>82.9</v>
      </c>
      <c r="C364" s="55">
        <f t="shared" si="55"/>
        <v>82.9</v>
      </c>
      <c r="D364" s="55">
        <f t="shared" si="56"/>
        <v>82.9</v>
      </c>
      <c r="E364" s="55">
        <f t="shared" si="57"/>
        <v>100</v>
      </c>
      <c r="F364" s="55"/>
      <c r="G364" s="50"/>
      <c r="H364" s="50"/>
      <c r="I364" s="56"/>
      <c r="J364" s="57"/>
      <c r="K364" s="57"/>
      <c r="L364" s="57"/>
      <c r="M364" s="50"/>
      <c r="N364" s="50">
        <f>'Субвенции '!B353</f>
        <v>82.9</v>
      </c>
      <c r="O364" s="50">
        <f>'Субвенции '!C353</f>
        <v>82.9</v>
      </c>
      <c r="P364" s="50">
        <f>'Субвенции '!D353</f>
        <v>82.9</v>
      </c>
      <c r="Q364" s="50">
        <f t="shared" si="52"/>
        <v>100</v>
      </c>
      <c r="R364" s="50"/>
      <c r="S364" s="50"/>
      <c r="T364" s="50"/>
      <c r="U364" s="50"/>
    </row>
    <row r="365" spans="1:21" s="58" customFormat="1" ht="51" customHeight="1" x14ac:dyDescent="0.25">
      <c r="A365" s="54" t="s">
        <v>643</v>
      </c>
      <c r="B365" s="55">
        <f t="shared" si="53"/>
        <v>207.3</v>
      </c>
      <c r="C365" s="55">
        <f t="shared" si="55"/>
        <v>207.3</v>
      </c>
      <c r="D365" s="55">
        <f t="shared" si="56"/>
        <v>207.3</v>
      </c>
      <c r="E365" s="55">
        <f t="shared" si="57"/>
        <v>100</v>
      </c>
      <c r="F365" s="55"/>
      <c r="G365" s="50"/>
      <c r="H365" s="50"/>
      <c r="I365" s="56"/>
      <c r="J365" s="57"/>
      <c r="K365" s="57"/>
      <c r="L365" s="57"/>
      <c r="M365" s="50"/>
      <c r="N365" s="50">
        <f>'Субвенции '!B354</f>
        <v>207.3</v>
      </c>
      <c r="O365" s="50">
        <f>'Субвенции '!C354</f>
        <v>207.3</v>
      </c>
      <c r="P365" s="50">
        <f>'Субвенции '!D354</f>
        <v>207.3</v>
      </c>
      <c r="Q365" s="50">
        <f t="shared" si="52"/>
        <v>100</v>
      </c>
      <c r="R365" s="50"/>
      <c r="S365" s="50"/>
      <c r="T365" s="50"/>
      <c r="U365" s="50"/>
    </row>
    <row r="366" spans="1:21" s="58" customFormat="1" ht="51" customHeight="1" x14ac:dyDescent="0.25">
      <c r="A366" s="54" t="s">
        <v>644</v>
      </c>
      <c r="B366" s="55">
        <f t="shared" si="53"/>
        <v>82.9</v>
      </c>
      <c r="C366" s="55">
        <f t="shared" si="55"/>
        <v>82.9</v>
      </c>
      <c r="D366" s="55">
        <f t="shared" si="56"/>
        <v>82.9</v>
      </c>
      <c r="E366" s="55">
        <f t="shared" si="57"/>
        <v>100</v>
      </c>
      <c r="F366" s="55"/>
      <c r="G366" s="50"/>
      <c r="H366" s="50"/>
      <c r="I366" s="56"/>
      <c r="J366" s="57"/>
      <c r="K366" s="57"/>
      <c r="L366" s="57"/>
      <c r="M366" s="50"/>
      <c r="N366" s="50">
        <f>'Субвенции '!B355</f>
        <v>82.9</v>
      </c>
      <c r="O366" s="50">
        <f>'Субвенции '!C355</f>
        <v>82.9</v>
      </c>
      <c r="P366" s="50">
        <f>'Субвенции '!D355</f>
        <v>82.9</v>
      </c>
      <c r="Q366" s="50">
        <f t="shared" si="52"/>
        <v>100</v>
      </c>
      <c r="R366" s="50"/>
      <c r="S366" s="50"/>
      <c r="T366" s="50"/>
      <c r="U366" s="50"/>
    </row>
    <row r="367" spans="1:21" s="58" customFormat="1" ht="51" x14ac:dyDescent="0.25">
      <c r="A367" s="54" t="s">
        <v>645</v>
      </c>
      <c r="B367" s="55">
        <f t="shared" si="53"/>
        <v>611.6</v>
      </c>
      <c r="C367" s="55">
        <f t="shared" si="55"/>
        <v>692.91531000000009</v>
      </c>
      <c r="D367" s="55">
        <f t="shared" si="56"/>
        <v>692.91531000000009</v>
      </c>
      <c r="E367" s="55">
        <f t="shared" si="57"/>
        <v>100</v>
      </c>
      <c r="F367" s="55"/>
      <c r="G367" s="50"/>
      <c r="H367" s="50"/>
      <c r="I367" s="56"/>
      <c r="J367" s="57">
        <f>Субсидии!B338</f>
        <v>404.3</v>
      </c>
      <c r="K367" s="57">
        <f>Субсидии!C338</f>
        <v>485.61531000000002</v>
      </c>
      <c r="L367" s="57">
        <f>Субсидии!D338</f>
        <v>485.61531000000002</v>
      </c>
      <c r="M367" s="50"/>
      <c r="N367" s="50">
        <f>'Субвенции '!B356</f>
        <v>207.3</v>
      </c>
      <c r="O367" s="50">
        <f>'Субвенции '!C356</f>
        <v>207.3</v>
      </c>
      <c r="P367" s="50">
        <f>'Субвенции '!D356</f>
        <v>207.3</v>
      </c>
      <c r="Q367" s="50">
        <f t="shared" si="52"/>
        <v>100</v>
      </c>
      <c r="R367" s="50"/>
      <c r="S367" s="50"/>
      <c r="T367" s="50"/>
      <c r="U367" s="50"/>
    </row>
    <row r="368" spans="1:21" s="58" customFormat="1" ht="51" x14ac:dyDescent="0.25">
      <c r="A368" s="54" t="s">
        <v>646</v>
      </c>
      <c r="B368" s="55">
        <f t="shared" si="53"/>
        <v>82.9</v>
      </c>
      <c r="C368" s="55">
        <f t="shared" si="55"/>
        <v>82.9</v>
      </c>
      <c r="D368" s="55">
        <f t="shared" si="56"/>
        <v>82.9</v>
      </c>
      <c r="E368" s="55">
        <f t="shared" si="57"/>
        <v>100</v>
      </c>
      <c r="F368" s="55"/>
      <c r="G368" s="50"/>
      <c r="H368" s="50"/>
      <c r="I368" s="56"/>
      <c r="J368" s="57"/>
      <c r="K368" s="57"/>
      <c r="L368" s="57"/>
      <c r="M368" s="50"/>
      <c r="N368" s="50">
        <f>'Субвенции '!B357</f>
        <v>82.9</v>
      </c>
      <c r="O368" s="50">
        <f>'Субвенции '!C357</f>
        <v>82.9</v>
      </c>
      <c r="P368" s="50">
        <f>'Субвенции '!D357</f>
        <v>82.9</v>
      </c>
      <c r="Q368" s="50">
        <f t="shared" si="52"/>
        <v>100</v>
      </c>
      <c r="R368" s="50"/>
      <c r="S368" s="50"/>
      <c r="T368" s="50"/>
      <c r="U368" s="50"/>
    </row>
    <row r="369" spans="1:26" s="58" customFormat="1" ht="51" x14ac:dyDescent="0.25">
      <c r="A369" s="54" t="s">
        <v>647</v>
      </c>
      <c r="B369" s="55">
        <f t="shared" si="53"/>
        <v>16982.2</v>
      </c>
      <c r="C369" s="55">
        <f t="shared" si="55"/>
        <v>14289.685000000001</v>
      </c>
      <c r="D369" s="55">
        <f t="shared" si="56"/>
        <v>14289.685000000001</v>
      </c>
      <c r="E369" s="55">
        <f t="shared" si="57"/>
        <v>100</v>
      </c>
      <c r="F369" s="55"/>
      <c r="G369" s="50"/>
      <c r="H369" s="50"/>
      <c r="I369" s="56"/>
      <c r="J369" s="57">
        <f>Субсидии!B340</f>
        <v>246.4</v>
      </c>
      <c r="K369" s="57">
        <f>Субсидии!C340</f>
        <v>14206.785000000002</v>
      </c>
      <c r="L369" s="57">
        <f>Субсидии!D340</f>
        <v>14206.785000000002</v>
      </c>
      <c r="M369" s="50"/>
      <c r="N369" s="50">
        <f>'Субвенции '!B358</f>
        <v>82.9</v>
      </c>
      <c r="O369" s="50">
        <f>'Субвенции '!C358</f>
        <v>82.9</v>
      </c>
      <c r="P369" s="50">
        <f>'Субвенции '!D358</f>
        <v>82.9</v>
      </c>
      <c r="Q369" s="50">
        <f t="shared" si="52"/>
        <v>100</v>
      </c>
      <c r="R369" s="50">
        <f>Иные!B127</f>
        <v>16652.900000000001</v>
      </c>
      <c r="S369" s="50"/>
      <c r="T369" s="50"/>
      <c r="U369" s="50"/>
    </row>
    <row r="370" spans="1:26" s="58" customFormat="1" ht="38.25" customHeight="1" x14ac:dyDescent="0.25">
      <c r="A370" s="54" t="s">
        <v>648</v>
      </c>
      <c r="B370" s="55">
        <f t="shared" si="53"/>
        <v>144.80000000000001</v>
      </c>
      <c r="C370" s="55">
        <f t="shared" si="55"/>
        <v>1128.79107</v>
      </c>
      <c r="D370" s="55">
        <f t="shared" si="56"/>
        <v>1128.79107</v>
      </c>
      <c r="E370" s="55">
        <f t="shared" si="57"/>
        <v>100</v>
      </c>
      <c r="F370" s="55"/>
      <c r="G370" s="50"/>
      <c r="H370" s="50"/>
      <c r="I370" s="56"/>
      <c r="J370" s="57">
        <f>Субсидии!B341</f>
        <v>61.9</v>
      </c>
      <c r="K370" s="57">
        <f>Субсидии!C341</f>
        <v>1045.8910699999999</v>
      </c>
      <c r="L370" s="57">
        <f>Субсидии!D341</f>
        <v>1045.8910699999999</v>
      </c>
      <c r="M370" s="50">
        <f t="shared" si="54"/>
        <v>100</v>
      </c>
      <c r="N370" s="50">
        <f>'Субвенции '!B359</f>
        <v>82.9</v>
      </c>
      <c r="O370" s="50">
        <f>'Субвенции '!C359</f>
        <v>82.9</v>
      </c>
      <c r="P370" s="50">
        <f>'Субвенции '!D359</f>
        <v>82.9</v>
      </c>
      <c r="Q370" s="50">
        <f t="shared" si="52"/>
        <v>100</v>
      </c>
      <c r="R370" s="50"/>
      <c r="S370" s="50"/>
      <c r="T370" s="50"/>
      <c r="U370" s="50"/>
    </row>
    <row r="371" spans="1:26" s="58" customFormat="1" ht="38.25" x14ac:dyDescent="0.25">
      <c r="A371" s="54" t="s">
        <v>649</v>
      </c>
      <c r="B371" s="55">
        <f t="shared" si="53"/>
        <v>82.9</v>
      </c>
      <c r="C371" s="55">
        <f t="shared" si="55"/>
        <v>82.9</v>
      </c>
      <c r="D371" s="55">
        <f t="shared" si="56"/>
        <v>82.9</v>
      </c>
      <c r="E371" s="55">
        <f t="shared" si="57"/>
        <v>100</v>
      </c>
      <c r="F371" s="55"/>
      <c r="G371" s="50"/>
      <c r="H371" s="50"/>
      <c r="I371" s="56"/>
      <c r="J371" s="57"/>
      <c r="K371" s="57"/>
      <c r="L371" s="57"/>
      <c r="M371" s="50"/>
      <c r="N371" s="50">
        <f>'Субвенции '!B360</f>
        <v>82.9</v>
      </c>
      <c r="O371" s="50">
        <f>'Субвенции '!C360</f>
        <v>82.9</v>
      </c>
      <c r="P371" s="50">
        <f>'Субвенции '!D360</f>
        <v>82.9</v>
      </c>
      <c r="Q371" s="50">
        <f t="shared" si="52"/>
        <v>100</v>
      </c>
      <c r="R371" s="50"/>
      <c r="S371" s="50"/>
      <c r="T371" s="50"/>
      <c r="U371" s="50"/>
    </row>
    <row r="372" spans="1:26" s="58" customFormat="1" ht="51" x14ac:dyDescent="0.25">
      <c r="A372" s="54" t="s">
        <v>650</v>
      </c>
      <c r="B372" s="55">
        <f t="shared" si="53"/>
        <v>369.5</v>
      </c>
      <c r="C372" s="55">
        <f t="shared" si="55"/>
        <v>207.3</v>
      </c>
      <c r="D372" s="55">
        <f t="shared" si="56"/>
        <v>207.3</v>
      </c>
      <c r="E372" s="55">
        <f t="shared" si="57"/>
        <v>100</v>
      </c>
      <c r="F372" s="55"/>
      <c r="G372" s="50"/>
      <c r="H372" s="50"/>
      <c r="I372" s="56"/>
      <c r="J372" s="57">
        <f>Субсидии!B343</f>
        <v>162.19999999999999</v>
      </c>
      <c r="K372" s="57">
        <f>Субсидии!C343</f>
        <v>0</v>
      </c>
      <c r="L372" s="57">
        <f>Субсидии!D343</f>
        <v>0</v>
      </c>
      <c r="M372" s="50"/>
      <c r="N372" s="50">
        <f>'Субвенции '!B361</f>
        <v>207.3</v>
      </c>
      <c r="O372" s="50">
        <f>'Субвенции '!C361</f>
        <v>207.3</v>
      </c>
      <c r="P372" s="50">
        <f>'Субвенции '!D361</f>
        <v>207.3</v>
      </c>
      <c r="Q372" s="50">
        <f t="shared" si="52"/>
        <v>100</v>
      </c>
      <c r="R372" s="50"/>
      <c r="S372" s="50"/>
      <c r="T372" s="50"/>
      <c r="U372" s="50"/>
    </row>
    <row r="373" spans="1:26" s="58" customFormat="1" ht="51" x14ac:dyDescent="0.25">
      <c r="A373" s="54" t="s">
        <v>651</v>
      </c>
      <c r="B373" s="55">
        <f t="shared" ref="B373:B378" si="58">F373+J373+N373+R373</f>
        <v>53427.299999999996</v>
      </c>
      <c r="C373" s="55">
        <f t="shared" si="55"/>
        <v>77911.899999999994</v>
      </c>
      <c r="D373" s="55">
        <f t="shared" si="56"/>
        <v>77911.235789999992</v>
      </c>
      <c r="E373" s="55">
        <f t="shared" si="57"/>
        <v>99.999147485814106</v>
      </c>
      <c r="F373" s="55"/>
      <c r="G373" s="50"/>
      <c r="H373" s="50"/>
      <c r="I373" s="56"/>
      <c r="J373" s="57">
        <f>Субсидии!B337</f>
        <v>735.1</v>
      </c>
      <c r="K373" s="57">
        <f>Субсидии!C337</f>
        <v>20706.699999999997</v>
      </c>
      <c r="L373" s="57">
        <f>Субсидии!D337</f>
        <v>20706.699999999997</v>
      </c>
      <c r="M373" s="50">
        <f t="shared" si="54"/>
        <v>100</v>
      </c>
      <c r="N373" s="50">
        <f>'Субвенции '!B362</f>
        <v>414.6</v>
      </c>
      <c r="O373" s="50">
        <f>'Субвенции '!C362</f>
        <v>414.6</v>
      </c>
      <c r="P373" s="50">
        <f>'Субвенции '!D362</f>
        <v>414.6</v>
      </c>
      <c r="Q373" s="50">
        <f t="shared" si="52"/>
        <v>100</v>
      </c>
      <c r="R373" s="50">
        <f>Иные!B126</f>
        <v>52277.599999999999</v>
      </c>
      <c r="S373" s="50">
        <f>Иные!C126</f>
        <v>56790.6</v>
      </c>
      <c r="T373" s="50">
        <f>Иные!D126</f>
        <v>56789.935789999996</v>
      </c>
      <c r="U373" s="50">
        <f t="shared" ref="U373" si="59">T373/S373*100</f>
        <v>99.998830422640367</v>
      </c>
    </row>
    <row r="374" spans="1:26" s="58" customFormat="1" ht="51" x14ac:dyDescent="0.25">
      <c r="A374" s="54" t="s">
        <v>652</v>
      </c>
      <c r="B374" s="55">
        <f t="shared" si="58"/>
        <v>565.29999999999995</v>
      </c>
      <c r="C374" s="55">
        <f t="shared" si="55"/>
        <v>1061.558</v>
      </c>
      <c r="D374" s="55">
        <f t="shared" si="56"/>
        <v>910.85799999999995</v>
      </c>
      <c r="E374" s="55">
        <f t="shared" si="57"/>
        <v>85.803884479227705</v>
      </c>
      <c r="F374" s="55"/>
      <c r="G374" s="50"/>
      <c r="H374" s="50"/>
      <c r="I374" s="56"/>
      <c r="J374" s="57">
        <f>Субсидии!B345</f>
        <v>150.69999999999999</v>
      </c>
      <c r="K374" s="57">
        <f>Субсидии!C345</f>
        <v>646.95799999999997</v>
      </c>
      <c r="L374" s="57">
        <f>Субсидии!D345</f>
        <v>496.25799999999998</v>
      </c>
      <c r="M374" s="50"/>
      <c r="N374" s="50">
        <f>'Субвенции '!B363</f>
        <v>414.6</v>
      </c>
      <c r="O374" s="50">
        <f>'Субвенции '!C363</f>
        <v>414.6</v>
      </c>
      <c r="P374" s="50">
        <f>'Субвенции '!D363</f>
        <v>414.6</v>
      </c>
      <c r="Q374" s="50">
        <f t="shared" ref="Q374:Q377" si="60">P374/O374*100</f>
        <v>100</v>
      </c>
      <c r="R374" s="50"/>
      <c r="S374" s="50"/>
      <c r="T374" s="50"/>
      <c r="U374" s="50"/>
    </row>
    <row r="375" spans="1:26" s="58" customFormat="1" ht="51" x14ac:dyDescent="0.25">
      <c r="A375" s="54" t="s">
        <v>653</v>
      </c>
      <c r="B375" s="55">
        <f t="shared" si="58"/>
        <v>864.9</v>
      </c>
      <c r="C375" s="55">
        <f t="shared" si="55"/>
        <v>1731.7600000000002</v>
      </c>
      <c r="D375" s="55">
        <f t="shared" si="56"/>
        <v>1488.76</v>
      </c>
      <c r="E375" s="55">
        <f t="shared" si="57"/>
        <v>85.968032521827496</v>
      </c>
      <c r="F375" s="55"/>
      <c r="G375" s="50"/>
      <c r="H375" s="50"/>
      <c r="I375" s="56"/>
      <c r="J375" s="57">
        <f>Субсидии!B346</f>
        <v>243</v>
      </c>
      <c r="K375" s="57">
        <f>Субсидии!C346</f>
        <v>1109.8600000000001</v>
      </c>
      <c r="L375" s="57">
        <f>Субсидии!D346</f>
        <v>866.86</v>
      </c>
      <c r="M375" s="50">
        <f t="shared" ref="M375:M378" si="61">L375/K375*100</f>
        <v>78.105346620294441</v>
      </c>
      <c r="N375" s="50">
        <f>'Субвенции '!B364</f>
        <v>621.9</v>
      </c>
      <c r="O375" s="50">
        <f>'Субвенции '!C364</f>
        <v>621.9</v>
      </c>
      <c r="P375" s="50">
        <f>'Субвенции '!D364</f>
        <v>621.9</v>
      </c>
      <c r="Q375" s="50">
        <f t="shared" si="60"/>
        <v>100</v>
      </c>
      <c r="R375" s="50"/>
      <c r="S375" s="50"/>
      <c r="T375" s="50"/>
      <c r="U375" s="50"/>
    </row>
    <row r="376" spans="1:26" s="58" customFormat="1" ht="51" x14ac:dyDescent="0.25">
      <c r="A376" s="54" t="s">
        <v>654</v>
      </c>
      <c r="B376" s="55">
        <f t="shared" si="58"/>
        <v>1048.4000000000001</v>
      </c>
      <c r="C376" s="55">
        <f t="shared" si="55"/>
        <v>1048.4000000000001</v>
      </c>
      <c r="D376" s="55">
        <f t="shared" si="56"/>
        <v>823.1</v>
      </c>
      <c r="E376" s="55">
        <f t="shared" si="57"/>
        <v>78.510110644792064</v>
      </c>
      <c r="F376" s="55"/>
      <c r="G376" s="50"/>
      <c r="H376" s="50"/>
      <c r="I376" s="56"/>
      <c r="J376" s="57">
        <f>Субсидии!B347</f>
        <v>225.3</v>
      </c>
      <c r="K376" s="57">
        <f>Субсидии!C347</f>
        <v>225.3</v>
      </c>
      <c r="L376" s="57">
        <f>Субсидии!D347</f>
        <v>0</v>
      </c>
      <c r="M376" s="50"/>
      <c r="N376" s="50">
        <f>'Субвенции '!B365</f>
        <v>823.1</v>
      </c>
      <c r="O376" s="50">
        <f>'Субвенции '!C365</f>
        <v>823.1</v>
      </c>
      <c r="P376" s="50">
        <f>'Субвенции '!D365</f>
        <v>823.1</v>
      </c>
      <c r="Q376" s="50">
        <f t="shared" si="60"/>
        <v>100</v>
      </c>
      <c r="R376" s="50"/>
      <c r="S376" s="50"/>
      <c r="T376" s="50"/>
      <c r="U376" s="50"/>
    </row>
    <row r="377" spans="1:26" s="58" customFormat="1" ht="51" x14ac:dyDescent="0.25">
      <c r="A377" s="54" t="s">
        <v>655</v>
      </c>
      <c r="B377" s="55">
        <f t="shared" si="58"/>
        <v>486.3</v>
      </c>
      <c r="C377" s="55">
        <f t="shared" si="55"/>
        <v>1364.3554999999999</v>
      </c>
      <c r="D377" s="55">
        <f t="shared" si="56"/>
        <v>1085.3555000000001</v>
      </c>
      <c r="E377" s="55">
        <f t="shared" si="57"/>
        <v>79.550784234754076</v>
      </c>
      <c r="F377" s="55"/>
      <c r="G377" s="50"/>
      <c r="H377" s="50"/>
      <c r="I377" s="56"/>
      <c r="J377" s="57">
        <f>Субсидии!B348</f>
        <v>279</v>
      </c>
      <c r="K377" s="57">
        <f>Субсидии!C348</f>
        <v>1027.0554999999999</v>
      </c>
      <c r="L377" s="57">
        <f>Субсидии!D348</f>
        <v>748.05550000000005</v>
      </c>
      <c r="M377" s="50">
        <f t="shared" si="61"/>
        <v>72.834963641205377</v>
      </c>
      <c r="N377" s="50">
        <f>'Субвенции '!B366</f>
        <v>207.3</v>
      </c>
      <c r="O377" s="50">
        <f>'Субвенции '!C366</f>
        <v>207.3</v>
      </c>
      <c r="P377" s="50">
        <f>'Субвенции '!D366</f>
        <v>207.3</v>
      </c>
      <c r="Q377" s="50">
        <f t="shared" si="60"/>
        <v>100</v>
      </c>
      <c r="R377" s="50">
        <f>Иные!B129</f>
        <v>0</v>
      </c>
      <c r="S377" s="50">
        <f>Иные!C129</f>
        <v>130</v>
      </c>
      <c r="T377" s="50">
        <f>Иные!D129</f>
        <v>130</v>
      </c>
      <c r="U377" s="50">
        <f t="shared" ref="U377:U378" si="62">T377/S377*100</f>
        <v>100</v>
      </c>
    </row>
    <row r="378" spans="1:26" s="58" customFormat="1" ht="51" x14ac:dyDescent="0.25">
      <c r="A378" s="54" t="s">
        <v>656</v>
      </c>
      <c r="B378" s="55">
        <f t="shared" si="58"/>
        <v>6565.2</v>
      </c>
      <c r="C378" s="55">
        <f t="shared" si="55"/>
        <v>628123.88119999995</v>
      </c>
      <c r="D378" s="55">
        <f t="shared" si="56"/>
        <v>618206.40769999998</v>
      </c>
      <c r="E378" s="55">
        <f t="shared" si="57"/>
        <v>98.421095933965589</v>
      </c>
      <c r="F378" s="55"/>
      <c r="G378" s="50"/>
      <c r="H378" s="50"/>
      <c r="I378" s="56"/>
      <c r="J378" s="57">
        <f>Субсидии!B344</f>
        <v>6565.2</v>
      </c>
      <c r="K378" s="57">
        <f>Субсидии!C344</f>
        <v>286382.48119999998</v>
      </c>
      <c r="L378" s="57">
        <f>Субсидии!D344</f>
        <v>277211.8077</v>
      </c>
      <c r="M378" s="50">
        <f t="shared" si="61"/>
        <v>96.797753318718023</v>
      </c>
      <c r="N378" s="50"/>
      <c r="O378" s="50"/>
      <c r="P378" s="50"/>
      <c r="Q378" s="50"/>
      <c r="R378" s="50">
        <f>Иные!B130</f>
        <v>0</v>
      </c>
      <c r="S378" s="50">
        <f>Иные!C130</f>
        <v>341741.4</v>
      </c>
      <c r="T378" s="50">
        <f>Иные!D130</f>
        <v>340994.6</v>
      </c>
      <c r="U378" s="50">
        <f t="shared" si="62"/>
        <v>99.781472189205047</v>
      </c>
      <c r="Z378" s="62"/>
    </row>
    <row r="379" spans="1:26" s="48" customFormat="1" ht="31.5" x14ac:dyDescent="0.25">
      <c r="A379" s="46" t="s">
        <v>872</v>
      </c>
      <c r="B379" s="47">
        <f>F379+J379+N379+R379</f>
        <v>230000</v>
      </c>
      <c r="C379" s="47">
        <f t="shared" si="55"/>
        <v>71616.400000000009</v>
      </c>
      <c r="D379" s="47">
        <f t="shared" si="56"/>
        <v>0</v>
      </c>
      <c r="E379" s="47"/>
      <c r="F379" s="47"/>
      <c r="G379" s="47">
        <f>Дотации!C51</f>
        <v>0</v>
      </c>
      <c r="H379" s="47">
        <f>Дотации!D51</f>
        <v>0</v>
      </c>
      <c r="I379" s="47"/>
      <c r="J379" s="47">
        <f>Субсидии!B349</f>
        <v>80000</v>
      </c>
      <c r="K379" s="47">
        <f>Субсидии!C349</f>
        <v>12.8</v>
      </c>
      <c r="L379" s="47"/>
      <c r="M379" s="47"/>
      <c r="N379" s="47"/>
      <c r="O379" s="47">
        <f>'Субвенции '!C367</f>
        <v>0</v>
      </c>
      <c r="P379" s="47">
        <f>'Субвенции '!D367</f>
        <v>0</v>
      </c>
      <c r="Q379" s="47"/>
      <c r="R379" s="47">
        <f>Иные!B131</f>
        <v>150000</v>
      </c>
      <c r="S379" s="47">
        <f>Иные!C131</f>
        <v>71603.600000000006</v>
      </c>
      <c r="T379" s="47">
        <f>Иные!D131</f>
        <v>0</v>
      </c>
      <c r="U379" s="47"/>
      <c r="V379" s="63"/>
      <c r="W379" s="63"/>
      <c r="Z379" s="64"/>
    </row>
    <row r="380" spans="1:26" s="48" customFormat="1" ht="15.75" x14ac:dyDescent="0.25">
      <c r="A380" s="65" t="s">
        <v>657</v>
      </c>
      <c r="B380" s="66">
        <f>F380+J380+N380+R380</f>
        <v>26073876.099999994</v>
      </c>
      <c r="C380" s="66">
        <f t="shared" si="55"/>
        <v>37224929.56718</v>
      </c>
      <c r="D380" s="66">
        <f t="shared" si="56"/>
        <v>36693182.796119995</v>
      </c>
      <c r="E380" s="66">
        <f>D380/C380*100</f>
        <v>98.57153048442882</v>
      </c>
      <c r="F380" s="66">
        <f>Дотации!B52</f>
        <v>3674291</v>
      </c>
      <c r="G380" s="66">
        <f>Дотации!C52</f>
        <v>4584294.5</v>
      </c>
      <c r="H380" s="66">
        <f>Дотации!D52</f>
        <v>4576394</v>
      </c>
      <c r="I380" s="67">
        <f>H380/G380*100</f>
        <v>99.82766159547559</v>
      </c>
      <c r="J380" s="66">
        <f>Субсидии!B350</f>
        <v>3263003.5000000005</v>
      </c>
      <c r="K380" s="66">
        <f>Субсидии!C350</f>
        <v>10043595.01536</v>
      </c>
      <c r="L380" s="66">
        <f>Субсидии!D350</f>
        <v>9794078.3888399992</v>
      </c>
      <c r="M380" s="66">
        <f>L380/K380*100</f>
        <v>97.51566420053372</v>
      </c>
      <c r="N380" s="66">
        <f>'Субвенции '!B368</f>
        <v>17994745.699999996</v>
      </c>
      <c r="O380" s="66">
        <f>'Субвенции '!C368</f>
        <v>18725622.686999995</v>
      </c>
      <c r="P380" s="66">
        <f>'Субвенции '!D368</f>
        <v>18606274.016659997</v>
      </c>
      <c r="Q380" s="66">
        <f>P380/O380*100</f>
        <v>99.362645118216264</v>
      </c>
      <c r="R380" s="66">
        <f>Иные!B132</f>
        <v>1141835.8999999999</v>
      </c>
      <c r="S380" s="66">
        <f>Иные!C132</f>
        <v>3871417.3648200002</v>
      </c>
      <c r="T380" s="66">
        <f>Иные!D132</f>
        <v>3716436.3906199993</v>
      </c>
      <c r="U380" s="66">
        <f>T380/S380*100</f>
        <v>95.99678981635175</v>
      </c>
      <c r="Z380" s="64"/>
    </row>
    <row r="381" spans="1:26" s="48" customFormat="1" x14ac:dyDescent="0.2">
      <c r="A381" s="39"/>
      <c r="B381" s="39"/>
      <c r="C381" s="39"/>
      <c r="D381" s="39"/>
      <c r="E381" s="39"/>
      <c r="F381" s="39"/>
      <c r="G381" s="39"/>
      <c r="H381" s="39"/>
      <c r="I381" s="39"/>
      <c r="J381" s="39"/>
      <c r="K381" s="39"/>
      <c r="L381" s="39"/>
      <c r="M381" s="39"/>
      <c r="N381" s="39"/>
      <c r="O381" s="39"/>
      <c r="P381" s="39"/>
      <c r="Q381" s="39"/>
      <c r="R381" s="71"/>
      <c r="S381" s="39"/>
      <c r="T381" s="39"/>
      <c r="U381" s="39"/>
      <c r="Z381" s="68"/>
    </row>
    <row r="382" spans="1:26" s="48" customFormat="1" ht="15.75" x14ac:dyDescent="0.2">
      <c r="A382" s="192" t="s">
        <v>866</v>
      </c>
      <c r="B382" s="192"/>
      <c r="C382" s="192"/>
      <c r="D382" s="192"/>
      <c r="E382" s="192"/>
      <c r="F382" s="192"/>
      <c r="G382" s="192"/>
      <c r="H382" s="192"/>
      <c r="I382" s="192"/>
      <c r="J382" s="192"/>
      <c r="K382" s="192"/>
      <c r="L382" s="192"/>
      <c r="M382" s="192"/>
      <c r="N382" s="192"/>
      <c r="O382" s="192"/>
      <c r="P382" s="192"/>
      <c r="Q382" s="192"/>
      <c r="R382" s="192"/>
      <c r="S382" s="192"/>
      <c r="T382" s="192"/>
      <c r="U382" s="192"/>
      <c r="Z382" s="68"/>
    </row>
    <row r="383" spans="1:26" s="48" customFormat="1" ht="18.75" customHeight="1" x14ac:dyDescent="0.2">
      <c r="A383" s="192" t="s">
        <v>970</v>
      </c>
      <c r="B383" s="192"/>
      <c r="C383" s="192"/>
      <c r="D383" s="192"/>
      <c r="E383" s="192"/>
      <c r="F383" s="192"/>
      <c r="G383" s="192"/>
      <c r="H383" s="192"/>
      <c r="I383" s="192"/>
      <c r="J383" s="192"/>
      <c r="K383" s="192"/>
      <c r="L383" s="192"/>
      <c r="M383" s="192"/>
      <c r="N383" s="192"/>
      <c r="O383" s="192"/>
      <c r="P383" s="192"/>
      <c r="Q383" s="192"/>
      <c r="R383" s="192"/>
      <c r="S383" s="192"/>
      <c r="T383" s="192"/>
      <c r="U383" s="192"/>
      <c r="Z383" s="64"/>
    </row>
    <row r="384" spans="1:26" s="48" customFormat="1" ht="17.25" customHeight="1" x14ac:dyDescent="0.2">
      <c r="A384" s="192" t="s">
        <v>871</v>
      </c>
      <c r="B384" s="192"/>
      <c r="C384" s="192"/>
      <c r="D384" s="192"/>
      <c r="E384" s="192"/>
      <c r="F384" s="192"/>
      <c r="G384" s="192"/>
      <c r="H384" s="192"/>
      <c r="I384" s="192"/>
      <c r="J384" s="192"/>
      <c r="K384" s="192"/>
      <c r="L384" s="192"/>
      <c r="M384" s="192"/>
      <c r="N384" s="192"/>
      <c r="O384" s="192"/>
      <c r="P384" s="192"/>
      <c r="Q384" s="192"/>
      <c r="R384" s="192"/>
      <c r="S384" s="192"/>
      <c r="T384" s="192"/>
      <c r="U384" s="192"/>
      <c r="Z384" s="64"/>
    </row>
    <row r="385" spans="1:26" ht="33.75" customHeight="1" x14ac:dyDescent="0.25">
      <c r="A385" s="199"/>
      <c r="B385" s="199"/>
      <c r="C385" s="199"/>
      <c r="D385" s="199"/>
      <c r="E385" s="199"/>
      <c r="F385" s="199"/>
      <c r="G385" s="199"/>
      <c r="H385" s="199"/>
      <c r="I385" s="199"/>
      <c r="J385" s="199"/>
      <c r="K385" s="199"/>
      <c r="L385" s="199"/>
      <c r="M385" s="199"/>
      <c r="N385" s="199"/>
      <c r="O385" s="199"/>
      <c r="P385" s="199"/>
      <c r="Q385" s="199"/>
      <c r="R385" s="199"/>
      <c r="S385" s="199"/>
      <c r="T385" s="199"/>
      <c r="U385" s="199"/>
      <c r="Z385" s="69"/>
    </row>
    <row r="386" spans="1:26" ht="15.75" customHeight="1" x14ac:dyDescent="0.25">
      <c r="A386" s="70"/>
      <c r="B386" s="70"/>
      <c r="C386" s="71"/>
      <c r="K386" s="71"/>
      <c r="O386" s="71"/>
      <c r="P386" s="71"/>
      <c r="Z386" s="69"/>
    </row>
    <row r="387" spans="1:26" ht="15.75" x14ac:dyDescent="0.25">
      <c r="A387" s="72"/>
      <c r="B387" s="71"/>
      <c r="C387" s="71"/>
      <c r="D387" s="71"/>
      <c r="E387" s="71"/>
      <c r="F387" s="71"/>
      <c r="G387" s="71"/>
      <c r="H387" s="71"/>
      <c r="I387" s="71"/>
      <c r="J387" s="71"/>
      <c r="K387" s="71"/>
      <c r="L387" s="71"/>
      <c r="M387" s="71"/>
      <c r="N387" s="71"/>
      <c r="O387" s="71"/>
      <c r="P387" s="71"/>
      <c r="Q387" s="71"/>
      <c r="R387" s="71"/>
      <c r="S387" s="71"/>
      <c r="T387" s="71"/>
      <c r="U387" s="71"/>
      <c r="Z387" s="69"/>
    </row>
    <row r="388" spans="1:26" ht="33.75" customHeight="1" x14ac:dyDescent="0.25">
      <c r="A388" s="199"/>
      <c r="B388" s="199"/>
      <c r="C388" s="199"/>
      <c r="D388" s="199"/>
      <c r="E388" s="199"/>
      <c r="F388" s="199"/>
      <c r="G388" s="199"/>
      <c r="H388" s="199"/>
      <c r="I388" s="199"/>
      <c r="J388" s="199"/>
      <c r="K388" s="199"/>
      <c r="L388" s="199"/>
      <c r="M388" s="199"/>
      <c r="N388" s="199"/>
      <c r="O388" s="199"/>
      <c r="P388" s="199"/>
      <c r="Q388" s="199"/>
      <c r="R388" s="199"/>
      <c r="S388" s="199"/>
      <c r="T388" s="199"/>
      <c r="U388" s="199"/>
      <c r="Z388" s="69"/>
    </row>
    <row r="389" spans="1:26" x14ac:dyDescent="0.2">
      <c r="N389" s="71"/>
      <c r="O389" s="71"/>
      <c r="P389" s="71"/>
    </row>
    <row r="390" spans="1:26" x14ac:dyDescent="0.2">
      <c r="P390" s="71"/>
    </row>
  </sheetData>
  <mergeCells count="14">
    <mergeCell ref="A1:U1"/>
    <mergeCell ref="T2:U2"/>
    <mergeCell ref="A3:A6"/>
    <mergeCell ref="B3:E5"/>
    <mergeCell ref="F4:I5"/>
    <mergeCell ref="F3:U3"/>
    <mergeCell ref="J4:M5"/>
    <mergeCell ref="N4:Q5"/>
    <mergeCell ref="R4:U5"/>
    <mergeCell ref="A382:U382"/>
    <mergeCell ref="A383:U383"/>
    <mergeCell ref="A384:U384"/>
    <mergeCell ref="A385:U385"/>
    <mergeCell ref="A388:U388"/>
  </mergeCells>
  <printOptions horizontalCentered="1"/>
  <pageMargins left="0.11811023622047245" right="0.11811023622047245" top="0.15748031496062992" bottom="0.15748031496062992" header="0" footer="0"/>
  <pageSetup paperSize="9" scale="2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8"/>
  <sheetViews>
    <sheetView showZeros="0" view="pageBreakPreview" zoomScale="70" zoomScaleNormal="70" zoomScaleSheetLayoutView="70" workbookViewId="0">
      <pane xSplit="1" ySplit="6" topLeftCell="B7" activePane="bottomRight" state="frozen"/>
      <selection activeCell="H29" sqref="H29"/>
      <selection pane="topRight" activeCell="H29" sqref="H29"/>
      <selection pane="bottomLeft" activeCell="H29" sqref="H29"/>
      <selection pane="bottomRight" activeCell="D61" sqref="D61"/>
    </sheetView>
  </sheetViews>
  <sheetFormatPr defaultRowHeight="14.25" x14ac:dyDescent="0.2"/>
  <cols>
    <col min="1" max="1" width="21.5" style="39" customWidth="1"/>
    <col min="2" max="2" width="13.875" style="39" customWidth="1"/>
    <col min="3" max="3" width="15.625" style="39" customWidth="1"/>
    <col min="4" max="6" width="13.125" style="39" customWidth="1"/>
    <col min="7" max="7" width="13.25" style="39" customWidth="1"/>
    <col min="8" max="8" width="10.75" style="39" customWidth="1"/>
    <col min="9" max="9" width="11.125" style="39" customWidth="1"/>
    <col min="10" max="10" width="13.25" style="39" customWidth="1"/>
    <col min="11" max="11" width="13.5" style="39" customWidth="1"/>
    <col min="12" max="13" width="11.125" style="39" customWidth="1"/>
    <col min="14" max="14" width="12.5" style="39" customWidth="1"/>
    <col min="15" max="15" width="14.875" style="39" customWidth="1"/>
    <col min="16" max="16" width="11.5" style="39" customWidth="1"/>
    <col min="17" max="18" width="12.5" style="39" customWidth="1"/>
    <col min="19" max="19" width="14.75" style="39" customWidth="1"/>
    <col min="20" max="20" width="13" style="39" customWidth="1"/>
    <col min="21" max="22" width="12.75" style="39" customWidth="1"/>
    <col min="23" max="23" width="14.25" style="39" customWidth="1"/>
    <col min="24" max="24" width="13.375" style="39" customWidth="1"/>
    <col min="25" max="25" width="11.125" style="39" customWidth="1"/>
  </cols>
  <sheetData>
    <row r="1" spans="1:25" ht="45" customHeight="1" x14ac:dyDescent="0.2">
      <c r="A1" s="216" t="s">
        <v>867</v>
      </c>
      <c r="B1" s="216"/>
      <c r="C1" s="216"/>
      <c r="D1" s="216"/>
      <c r="E1" s="216"/>
      <c r="F1" s="216"/>
      <c r="G1" s="216"/>
      <c r="H1" s="216"/>
      <c r="I1" s="216"/>
      <c r="J1" s="216"/>
      <c r="K1" s="216"/>
      <c r="L1" s="216"/>
      <c r="M1" s="216"/>
      <c r="N1" s="216"/>
      <c r="O1" s="216"/>
      <c r="P1" s="216"/>
      <c r="Q1" s="216"/>
      <c r="R1" s="216"/>
      <c r="S1" s="216"/>
      <c r="T1" s="216"/>
      <c r="U1" s="216"/>
      <c r="V1" s="216"/>
      <c r="W1" s="216"/>
      <c r="X1" s="216"/>
      <c r="Y1" s="216"/>
    </row>
    <row r="2" spans="1:25" ht="22.5" x14ac:dyDescent="0.3">
      <c r="A2" s="217"/>
      <c r="B2" s="217"/>
      <c r="C2" s="217"/>
      <c r="D2" s="217"/>
      <c r="E2" s="217"/>
      <c r="F2" s="217"/>
      <c r="G2" s="217"/>
      <c r="H2" s="217"/>
      <c r="I2" s="217"/>
      <c r="J2" s="217"/>
      <c r="K2" s="217"/>
      <c r="L2" s="217"/>
      <c r="M2" s="217"/>
      <c r="N2" s="217"/>
      <c r="O2" s="217"/>
      <c r="P2" s="217"/>
      <c r="Q2" s="217"/>
      <c r="R2" s="217"/>
      <c r="S2" s="217"/>
      <c r="T2" s="217"/>
      <c r="U2" s="217"/>
      <c r="V2" s="217"/>
      <c r="W2" s="217"/>
      <c r="X2" s="217"/>
      <c r="Y2" s="217"/>
    </row>
    <row r="3" spans="1:25" x14ac:dyDescent="0.2">
      <c r="X3" s="218" t="s">
        <v>278</v>
      </c>
      <c r="Y3" s="218"/>
    </row>
    <row r="4" spans="1:25" ht="17.25" customHeight="1" x14ac:dyDescent="0.2">
      <c r="A4" s="212" t="s">
        <v>279</v>
      </c>
      <c r="B4" s="219" t="s">
        <v>658</v>
      </c>
      <c r="C4" s="220"/>
      <c r="D4" s="220"/>
      <c r="E4" s="221"/>
      <c r="F4" s="226"/>
      <c r="G4" s="227"/>
      <c r="H4" s="227"/>
      <c r="I4" s="227"/>
      <c r="J4" s="227"/>
      <c r="K4" s="227"/>
      <c r="L4" s="227"/>
      <c r="M4" s="227"/>
      <c r="N4" s="227"/>
      <c r="O4" s="227"/>
      <c r="P4" s="227"/>
      <c r="Q4" s="227"/>
      <c r="R4" s="227"/>
      <c r="S4" s="227"/>
      <c r="T4" s="227"/>
      <c r="U4" s="227"/>
      <c r="V4" s="227"/>
      <c r="W4" s="227"/>
      <c r="X4" s="227"/>
      <c r="Y4" s="228"/>
    </row>
    <row r="5" spans="1:25" ht="87" customHeight="1" x14ac:dyDescent="0.2">
      <c r="A5" s="212"/>
      <c r="B5" s="222"/>
      <c r="C5" s="223"/>
      <c r="D5" s="223"/>
      <c r="E5" s="224"/>
      <c r="F5" s="225" t="s">
        <v>659</v>
      </c>
      <c r="G5" s="225"/>
      <c r="H5" s="225"/>
      <c r="I5" s="225"/>
      <c r="J5" s="229" t="s">
        <v>868</v>
      </c>
      <c r="K5" s="230"/>
      <c r="L5" s="230"/>
      <c r="M5" s="231"/>
      <c r="N5" s="229" t="s">
        <v>660</v>
      </c>
      <c r="O5" s="230"/>
      <c r="P5" s="230"/>
      <c r="Q5" s="231"/>
      <c r="R5" s="229" t="s">
        <v>661</v>
      </c>
      <c r="S5" s="230"/>
      <c r="T5" s="230"/>
      <c r="U5" s="231"/>
      <c r="V5" s="229" t="s">
        <v>662</v>
      </c>
      <c r="W5" s="230"/>
      <c r="X5" s="230"/>
      <c r="Y5" s="231"/>
    </row>
    <row r="6" spans="1:25" ht="47.25" x14ac:dyDescent="0.2">
      <c r="A6" s="212"/>
      <c r="B6" s="135" t="s">
        <v>865</v>
      </c>
      <c r="C6" s="135" t="s">
        <v>717</v>
      </c>
      <c r="D6" s="42" t="s">
        <v>284</v>
      </c>
      <c r="E6" s="135" t="s">
        <v>6</v>
      </c>
      <c r="F6" s="74" t="s">
        <v>865</v>
      </c>
      <c r="G6" s="74" t="s">
        <v>717</v>
      </c>
      <c r="H6" s="75" t="s">
        <v>284</v>
      </c>
      <c r="I6" s="74" t="s">
        <v>6</v>
      </c>
      <c r="J6" s="74" t="s">
        <v>865</v>
      </c>
      <c r="K6" s="74" t="s">
        <v>717</v>
      </c>
      <c r="L6" s="75" t="s">
        <v>284</v>
      </c>
      <c r="M6" s="74" t="s">
        <v>6</v>
      </c>
      <c r="N6" s="74" t="s">
        <v>865</v>
      </c>
      <c r="O6" s="74" t="s">
        <v>717</v>
      </c>
      <c r="P6" s="75" t="s">
        <v>284</v>
      </c>
      <c r="Q6" s="74" t="s">
        <v>6</v>
      </c>
      <c r="R6" s="137" t="s">
        <v>865</v>
      </c>
      <c r="S6" s="137" t="s">
        <v>717</v>
      </c>
      <c r="T6" s="75" t="s">
        <v>284</v>
      </c>
      <c r="U6" s="137" t="s">
        <v>6</v>
      </c>
      <c r="V6" s="137" t="s">
        <v>865</v>
      </c>
      <c r="W6" s="74" t="s">
        <v>717</v>
      </c>
      <c r="X6" s="75" t="s">
        <v>284</v>
      </c>
      <c r="Y6" s="74" t="s">
        <v>6</v>
      </c>
    </row>
    <row r="7" spans="1:25" s="80" customFormat="1" ht="36" customHeight="1" x14ac:dyDescent="0.2">
      <c r="A7" s="76" t="s">
        <v>285</v>
      </c>
      <c r="B7" s="77">
        <f>SUM(B8:B45)</f>
        <v>3386184.4999999995</v>
      </c>
      <c r="C7" s="77">
        <f>SUM(C8:C45)</f>
        <v>4294002.7</v>
      </c>
      <c r="D7" s="77">
        <f>SUM(D8:D45)</f>
        <v>4286287.5</v>
      </c>
      <c r="E7" s="78">
        <f>D7/C7*100</f>
        <v>99.820326149305856</v>
      </c>
      <c r="F7" s="78"/>
      <c r="G7" s="77"/>
      <c r="H7" s="77"/>
      <c r="I7" s="78"/>
      <c r="J7" s="78"/>
      <c r="K7" s="79"/>
      <c r="L7" s="79"/>
      <c r="M7" s="79"/>
      <c r="N7" s="79"/>
      <c r="O7" s="79"/>
      <c r="P7" s="79"/>
      <c r="Q7" s="79"/>
      <c r="R7" s="77">
        <f>SUM(R8:R45)</f>
        <v>3159599.1</v>
      </c>
      <c r="S7" s="77">
        <f>SUM(S8:S45)</f>
        <v>3147139.6000000006</v>
      </c>
      <c r="T7" s="77">
        <f>SUM(T8:T45)</f>
        <v>3147139.6000000006</v>
      </c>
      <c r="U7" s="77">
        <f>T7/S7*100</f>
        <v>100</v>
      </c>
      <c r="V7" s="77">
        <f>SUM(V8:V45)</f>
        <v>226585.40000000002</v>
      </c>
      <c r="W7" s="77">
        <f>SUM(W8:W45)</f>
        <v>1146863.0999999999</v>
      </c>
      <c r="X7" s="77">
        <f>SUM(X8:X45)</f>
        <v>1139147.8999999999</v>
      </c>
      <c r="Y7" s="77">
        <f>X7/W7*100</f>
        <v>99.327278033446191</v>
      </c>
    </row>
    <row r="8" spans="1:25" s="48" customFormat="1" ht="15.75" x14ac:dyDescent="0.25">
      <c r="A8" s="49" t="s">
        <v>286</v>
      </c>
      <c r="B8" s="50">
        <f>F8++J8+N8+R8+V8</f>
        <v>74007.100000000006</v>
      </c>
      <c r="C8" s="50">
        <f>G8++K8+O8+S8+W8</f>
        <v>91695.8</v>
      </c>
      <c r="D8" s="50">
        <f>H8+P8+T8+X8</f>
        <v>91695.8</v>
      </c>
      <c r="E8" s="50">
        <f>D8/C8*100</f>
        <v>100</v>
      </c>
      <c r="F8" s="50"/>
      <c r="G8" s="51"/>
      <c r="H8" s="51"/>
      <c r="I8" s="50"/>
      <c r="J8" s="50"/>
      <c r="K8" s="51"/>
      <c r="L8" s="51"/>
      <c r="M8" s="50"/>
      <c r="N8" s="50"/>
      <c r="O8" s="51"/>
      <c r="P8" s="51"/>
      <c r="Q8" s="50"/>
      <c r="R8" s="50">
        <v>58579.3</v>
      </c>
      <c r="S8" s="50">
        <v>58579.3</v>
      </c>
      <c r="T8" s="51">
        <v>58579.3</v>
      </c>
      <c r="U8" s="81">
        <f>T8/S8*100</f>
        <v>100</v>
      </c>
      <c r="V8" s="81">
        <v>15427.8</v>
      </c>
      <c r="W8" s="81">
        <v>33116.5</v>
      </c>
      <c r="X8" s="81">
        <v>33116.5</v>
      </c>
      <c r="Y8" s="50">
        <f>X8/W8*100</f>
        <v>100</v>
      </c>
    </row>
    <row r="9" spans="1:25" s="48" customFormat="1" ht="15.75" x14ac:dyDescent="0.25">
      <c r="A9" s="49" t="s">
        <v>287</v>
      </c>
      <c r="B9" s="50">
        <f t="shared" ref="B9:B45" si="0">F9++J9+N9+R9+V9</f>
        <v>83945.8</v>
      </c>
      <c r="C9" s="50">
        <f t="shared" ref="C9:C45" si="1">G9++K9+O9+S9+W9</f>
        <v>83945.8</v>
      </c>
      <c r="D9" s="50">
        <f t="shared" ref="D9:D45" si="2">H9+P9+T9+X9</f>
        <v>83945.8</v>
      </c>
      <c r="E9" s="50">
        <f t="shared" ref="E9:E49" si="3">D9/C9*100</f>
        <v>100</v>
      </c>
      <c r="F9" s="50"/>
      <c r="G9" s="51"/>
      <c r="H9" s="51"/>
      <c r="I9" s="50"/>
      <c r="J9" s="50"/>
      <c r="K9" s="51"/>
      <c r="L9" s="51"/>
      <c r="M9" s="50"/>
      <c r="N9" s="50"/>
      <c r="O9" s="51"/>
      <c r="P9" s="51"/>
      <c r="Q9" s="50"/>
      <c r="R9" s="50">
        <v>83945.8</v>
      </c>
      <c r="S9" s="50">
        <v>83945.8</v>
      </c>
      <c r="T9" s="51">
        <v>83945.8</v>
      </c>
      <c r="U9" s="81">
        <f t="shared" ref="U9:U45" si="4">T9/S9*100</f>
        <v>100</v>
      </c>
      <c r="V9" s="81"/>
      <c r="W9" s="81"/>
      <c r="X9" s="81"/>
      <c r="Y9" s="50"/>
    </row>
    <row r="10" spans="1:25" s="48" customFormat="1" ht="15.75" x14ac:dyDescent="0.25">
      <c r="A10" s="49" t="s">
        <v>288</v>
      </c>
      <c r="B10" s="50">
        <f t="shared" si="0"/>
        <v>120799.1</v>
      </c>
      <c r="C10" s="50">
        <f t="shared" si="1"/>
        <v>120799.1</v>
      </c>
      <c r="D10" s="50">
        <f t="shared" si="2"/>
        <v>120799.1</v>
      </c>
      <c r="E10" s="50">
        <f t="shared" si="3"/>
        <v>100</v>
      </c>
      <c r="F10" s="50"/>
      <c r="G10" s="51"/>
      <c r="H10" s="51"/>
      <c r="I10" s="50"/>
      <c r="J10" s="50"/>
      <c r="K10" s="51"/>
      <c r="L10" s="51"/>
      <c r="M10" s="50"/>
      <c r="N10" s="50"/>
      <c r="O10" s="51"/>
      <c r="P10" s="51"/>
      <c r="Q10" s="50"/>
      <c r="R10" s="50">
        <v>120799.1</v>
      </c>
      <c r="S10" s="50">
        <v>120799.1</v>
      </c>
      <c r="T10" s="51">
        <v>120799.1</v>
      </c>
      <c r="U10" s="81">
        <f t="shared" si="4"/>
        <v>100</v>
      </c>
      <c r="V10" s="81"/>
      <c r="W10" s="81"/>
      <c r="X10" s="81"/>
      <c r="Y10" s="50"/>
    </row>
    <row r="11" spans="1:25" s="48" customFormat="1" ht="15.75" customHeight="1" x14ac:dyDescent="0.25">
      <c r="A11" s="49" t="s">
        <v>289</v>
      </c>
      <c r="B11" s="50">
        <f t="shared" si="0"/>
        <v>113822</v>
      </c>
      <c r="C11" s="50">
        <f t="shared" si="1"/>
        <v>218045</v>
      </c>
      <c r="D11" s="50">
        <f t="shared" si="2"/>
        <v>218045</v>
      </c>
      <c r="E11" s="50">
        <f t="shared" si="3"/>
        <v>100</v>
      </c>
      <c r="F11" s="50"/>
      <c r="G11" s="51"/>
      <c r="H11" s="51"/>
      <c r="I11" s="50"/>
      <c r="J11" s="50"/>
      <c r="K11" s="51"/>
      <c r="L11" s="51"/>
      <c r="M11" s="50"/>
      <c r="N11" s="50"/>
      <c r="O11" s="51"/>
      <c r="P11" s="51"/>
      <c r="Q11" s="50"/>
      <c r="R11" s="50">
        <v>96405.2</v>
      </c>
      <c r="S11" s="50">
        <v>96405.2</v>
      </c>
      <c r="T11" s="51">
        <v>96405.2</v>
      </c>
      <c r="U11" s="81">
        <f t="shared" si="4"/>
        <v>100</v>
      </c>
      <c r="V11" s="81">
        <v>17416.8</v>
      </c>
      <c r="W11" s="81">
        <v>121639.8</v>
      </c>
      <c r="X11" s="81">
        <v>121639.8</v>
      </c>
      <c r="Y11" s="50">
        <f t="shared" ref="Y11:Y45" si="5">X11/W11*100</f>
        <v>100</v>
      </c>
    </row>
    <row r="12" spans="1:25" s="48" customFormat="1" ht="15.75" x14ac:dyDescent="0.25">
      <c r="A12" s="49" t="s">
        <v>290</v>
      </c>
      <c r="B12" s="50">
        <f t="shared" si="0"/>
        <v>0</v>
      </c>
      <c r="C12" s="50">
        <f t="shared" si="1"/>
        <v>14960.8</v>
      </c>
      <c r="D12" s="50">
        <f t="shared" si="2"/>
        <v>14960.8</v>
      </c>
      <c r="E12" s="50">
        <f t="shared" si="3"/>
        <v>100</v>
      </c>
      <c r="F12" s="50"/>
      <c r="G12" s="51"/>
      <c r="H12" s="51"/>
      <c r="I12" s="50"/>
      <c r="J12" s="50"/>
      <c r="K12" s="51"/>
      <c r="L12" s="51"/>
      <c r="M12" s="50"/>
      <c r="N12" s="50"/>
      <c r="O12" s="51"/>
      <c r="P12" s="51"/>
      <c r="Q12" s="50"/>
      <c r="R12" s="50"/>
      <c r="S12" s="50"/>
      <c r="T12" s="51"/>
      <c r="U12" s="81"/>
      <c r="V12" s="81"/>
      <c r="W12" s="81">
        <v>14960.8</v>
      </c>
      <c r="X12" s="81">
        <v>14960.8</v>
      </c>
      <c r="Y12" s="50">
        <f t="shared" si="5"/>
        <v>100</v>
      </c>
    </row>
    <row r="13" spans="1:25" s="48" customFormat="1" ht="15.75" x14ac:dyDescent="0.25">
      <c r="A13" s="49" t="s">
        <v>291</v>
      </c>
      <c r="B13" s="50">
        <f t="shared" si="0"/>
        <v>170300.6</v>
      </c>
      <c r="C13" s="50">
        <f t="shared" si="1"/>
        <v>262009.5</v>
      </c>
      <c r="D13" s="50">
        <f t="shared" si="2"/>
        <v>262009.5</v>
      </c>
      <c r="E13" s="50">
        <f t="shared" si="3"/>
        <v>100</v>
      </c>
      <c r="F13" s="50"/>
      <c r="G13" s="51"/>
      <c r="H13" s="51"/>
      <c r="I13" s="50"/>
      <c r="J13" s="50"/>
      <c r="K13" s="51"/>
      <c r="L13" s="51"/>
      <c r="M13" s="50"/>
      <c r="N13" s="50"/>
      <c r="O13" s="51"/>
      <c r="P13" s="51"/>
      <c r="Q13" s="50"/>
      <c r="R13" s="50">
        <v>170300.6</v>
      </c>
      <c r="S13" s="50">
        <v>170300.6</v>
      </c>
      <c r="T13" s="51">
        <v>170300.6</v>
      </c>
      <c r="U13" s="81">
        <f t="shared" si="4"/>
        <v>100</v>
      </c>
      <c r="V13" s="81"/>
      <c r="W13" s="81">
        <v>91708.9</v>
      </c>
      <c r="X13" s="81">
        <v>91708.9</v>
      </c>
      <c r="Y13" s="50">
        <f t="shared" si="5"/>
        <v>100</v>
      </c>
    </row>
    <row r="14" spans="1:25" s="48" customFormat="1" ht="15.75" x14ac:dyDescent="0.25">
      <c r="A14" s="49" t="s">
        <v>292</v>
      </c>
      <c r="B14" s="50">
        <f t="shared" si="0"/>
        <v>49008.299999999996</v>
      </c>
      <c r="C14" s="50">
        <f t="shared" si="1"/>
        <v>63836.2</v>
      </c>
      <c r="D14" s="50">
        <f t="shared" si="2"/>
        <v>63836.2</v>
      </c>
      <c r="E14" s="50">
        <f t="shared" si="3"/>
        <v>100</v>
      </c>
      <c r="F14" s="50"/>
      <c r="G14" s="51"/>
      <c r="H14" s="51"/>
      <c r="I14" s="50"/>
      <c r="J14" s="50"/>
      <c r="K14" s="51"/>
      <c r="L14" s="51"/>
      <c r="M14" s="50"/>
      <c r="N14" s="50"/>
      <c r="O14" s="51"/>
      <c r="P14" s="51"/>
      <c r="Q14" s="50"/>
      <c r="R14" s="50">
        <v>42061.7</v>
      </c>
      <c r="S14" s="50">
        <v>42061.7</v>
      </c>
      <c r="T14" s="51">
        <v>42061.7</v>
      </c>
      <c r="U14" s="81">
        <f t="shared" si="4"/>
        <v>100</v>
      </c>
      <c r="V14" s="81">
        <v>6946.6</v>
      </c>
      <c r="W14" s="81">
        <v>21774.5</v>
      </c>
      <c r="X14" s="81">
        <v>21774.5</v>
      </c>
      <c r="Y14" s="50">
        <f t="shared" si="5"/>
        <v>100</v>
      </c>
    </row>
    <row r="15" spans="1:25" s="48" customFormat="1" ht="15.75" x14ac:dyDescent="0.25">
      <c r="A15" s="49" t="s">
        <v>293</v>
      </c>
      <c r="B15" s="50">
        <f t="shared" si="0"/>
        <v>91813.9</v>
      </c>
      <c r="C15" s="50">
        <f t="shared" si="1"/>
        <v>203921.3</v>
      </c>
      <c r="D15" s="50">
        <f t="shared" si="2"/>
        <v>203921.3</v>
      </c>
      <c r="E15" s="50">
        <f t="shared" si="3"/>
        <v>100</v>
      </c>
      <c r="F15" s="50"/>
      <c r="G15" s="51"/>
      <c r="H15" s="51"/>
      <c r="I15" s="50"/>
      <c r="J15" s="50"/>
      <c r="K15" s="51"/>
      <c r="L15" s="51"/>
      <c r="M15" s="50"/>
      <c r="N15" s="50"/>
      <c r="O15" s="51"/>
      <c r="P15" s="51"/>
      <c r="Q15" s="50"/>
      <c r="R15" s="50">
        <v>91813.9</v>
      </c>
      <c r="S15" s="50">
        <v>91813.9</v>
      </c>
      <c r="T15" s="51">
        <v>91813.9</v>
      </c>
      <c r="U15" s="81">
        <f t="shared" si="4"/>
        <v>100</v>
      </c>
      <c r="V15" s="81"/>
      <c r="W15" s="81">
        <v>112107.4</v>
      </c>
      <c r="X15" s="81">
        <v>112107.4</v>
      </c>
      <c r="Y15" s="50">
        <f t="shared" si="5"/>
        <v>100</v>
      </c>
    </row>
    <row r="16" spans="1:25" s="48" customFormat="1" ht="15.75" x14ac:dyDescent="0.25">
      <c r="A16" s="49" t="s">
        <v>294</v>
      </c>
      <c r="B16" s="50">
        <f t="shared" si="0"/>
        <v>39777.599999999999</v>
      </c>
      <c r="C16" s="50">
        <f t="shared" si="1"/>
        <v>56679.9</v>
      </c>
      <c r="D16" s="50">
        <f t="shared" si="2"/>
        <v>56679.9</v>
      </c>
      <c r="E16" s="50">
        <f t="shared" si="3"/>
        <v>100</v>
      </c>
      <c r="F16" s="50"/>
      <c r="G16" s="51"/>
      <c r="H16" s="51"/>
      <c r="I16" s="50"/>
      <c r="J16" s="50"/>
      <c r="K16" s="51"/>
      <c r="L16" s="51"/>
      <c r="M16" s="50"/>
      <c r="N16" s="50"/>
      <c r="O16" s="51"/>
      <c r="P16" s="51"/>
      <c r="Q16" s="50"/>
      <c r="R16" s="50">
        <v>39777.599999999999</v>
      </c>
      <c r="S16" s="50">
        <v>39379.800000000003</v>
      </c>
      <c r="T16" s="51">
        <v>39379.800000000003</v>
      </c>
      <c r="U16" s="81">
        <f t="shared" si="4"/>
        <v>100</v>
      </c>
      <c r="V16" s="81"/>
      <c r="W16" s="81">
        <v>17300.099999999999</v>
      </c>
      <c r="X16" s="81">
        <v>17300.099999999999</v>
      </c>
      <c r="Y16" s="50">
        <f t="shared" si="5"/>
        <v>100</v>
      </c>
    </row>
    <row r="17" spans="1:25" s="48" customFormat="1" ht="15.75" x14ac:dyDescent="0.25">
      <c r="A17" s="49" t="s">
        <v>295</v>
      </c>
      <c r="B17" s="50">
        <f t="shared" si="0"/>
        <v>93614.399999999994</v>
      </c>
      <c r="C17" s="50">
        <f t="shared" si="1"/>
        <v>99860.800000000003</v>
      </c>
      <c r="D17" s="50">
        <f t="shared" si="2"/>
        <v>99860.800000000003</v>
      </c>
      <c r="E17" s="50">
        <f t="shared" si="3"/>
        <v>100</v>
      </c>
      <c r="F17" s="50"/>
      <c r="G17" s="51"/>
      <c r="H17" s="51"/>
      <c r="I17" s="50"/>
      <c r="J17" s="50"/>
      <c r="K17" s="51"/>
      <c r="L17" s="51"/>
      <c r="M17" s="50"/>
      <c r="N17" s="50"/>
      <c r="O17" s="51"/>
      <c r="P17" s="51"/>
      <c r="Q17" s="50"/>
      <c r="R17" s="50">
        <v>93614.399999999994</v>
      </c>
      <c r="S17" s="50">
        <v>92678.3</v>
      </c>
      <c r="T17" s="51">
        <v>92678.3</v>
      </c>
      <c r="U17" s="81">
        <f t="shared" si="4"/>
        <v>100</v>
      </c>
      <c r="V17" s="81"/>
      <c r="W17" s="81">
        <v>7182.5</v>
      </c>
      <c r="X17" s="81">
        <v>7182.5</v>
      </c>
      <c r="Y17" s="50">
        <f t="shared" si="5"/>
        <v>100</v>
      </c>
    </row>
    <row r="18" spans="1:25" s="48" customFormat="1" ht="15.75" x14ac:dyDescent="0.25">
      <c r="A18" s="49" t="s">
        <v>296</v>
      </c>
      <c r="B18" s="50">
        <f t="shared" si="0"/>
        <v>31397.5</v>
      </c>
      <c r="C18" s="50">
        <f t="shared" si="1"/>
        <v>44695.9</v>
      </c>
      <c r="D18" s="50">
        <f t="shared" si="2"/>
        <v>44695.9</v>
      </c>
      <c r="E18" s="50">
        <f t="shared" si="3"/>
        <v>100</v>
      </c>
      <c r="F18" s="50"/>
      <c r="G18" s="51"/>
      <c r="H18" s="51"/>
      <c r="I18" s="50"/>
      <c r="J18" s="50"/>
      <c r="K18" s="51"/>
      <c r="L18" s="51"/>
      <c r="M18" s="50"/>
      <c r="N18" s="50"/>
      <c r="O18" s="51"/>
      <c r="P18" s="51"/>
      <c r="Q18" s="50"/>
      <c r="R18" s="50">
        <v>31397.5</v>
      </c>
      <c r="S18" s="50">
        <v>31083.5</v>
      </c>
      <c r="T18" s="51">
        <v>31083.5</v>
      </c>
      <c r="U18" s="81">
        <f t="shared" si="4"/>
        <v>100</v>
      </c>
      <c r="V18" s="81"/>
      <c r="W18" s="81">
        <v>13612.4</v>
      </c>
      <c r="X18" s="81">
        <v>13612.4</v>
      </c>
      <c r="Y18" s="50">
        <f t="shared" si="5"/>
        <v>100</v>
      </c>
    </row>
    <row r="19" spans="1:25" s="48" customFormat="1" ht="15.75" x14ac:dyDescent="0.25">
      <c r="A19" s="49" t="s">
        <v>297</v>
      </c>
      <c r="B19" s="50">
        <f t="shared" si="0"/>
        <v>43582.200000000004</v>
      </c>
      <c r="C19" s="50">
        <f t="shared" si="1"/>
        <v>77246.3</v>
      </c>
      <c r="D19" s="50">
        <f t="shared" si="2"/>
        <v>77246.3</v>
      </c>
      <c r="E19" s="50">
        <f t="shared" si="3"/>
        <v>100</v>
      </c>
      <c r="F19" s="50"/>
      <c r="G19" s="51"/>
      <c r="H19" s="51"/>
      <c r="I19" s="50"/>
      <c r="J19" s="50"/>
      <c r="K19" s="51"/>
      <c r="L19" s="51"/>
      <c r="M19" s="50"/>
      <c r="N19" s="50"/>
      <c r="O19" s="51"/>
      <c r="P19" s="51"/>
      <c r="Q19" s="50"/>
      <c r="R19" s="50">
        <v>33685.800000000003</v>
      </c>
      <c r="S19" s="50">
        <v>33685.800000000003</v>
      </c>
      <c r="T19" s="51">
        <v>33685.800000000003</v>
      </c>
      <c r="U19" s="81">
        <f t="shared" si="4"/>
        <v>100</v>
      </c>
      <c r="V19" s="81">
        <v>9896.4</v>
      </c>
      <c r="W19" s="81">
        <v>43560.5</v>
      </c>
      <c r="X19" s="81">
        <v>43560.5</v>
      </c>
      <c r="Y19" s="50">
        <f t="shared" si="5"/>
        <v>100</v>
      </c>
    </row>
    <row r="20" spans="1:25" s="48" customFormat="1" ht="15.75" x14ac:dyDescent="0.25">
      <c r="A20" s="49" t="s">
        <v>298</v>
      </c>
      <c r="B20" s="50">
        <f t="shared" si="0"/>
        <v>124147.20000000001</v>
      </c>
      <c r="C20" s="50">
        <f t="shared" si="1"/>
        <v>125096.3</v>
      </c>
      <c r="D20" s="50">
        <f t="shared" si="2"/>
        <v>125096.3</v>
      </c>
      <c r="E20" s="50">
        <f t="shared" si="3"/>
        <v>100</v>
      </c>
      <c r="F20" s="50"/>
      <c r="G20" s="51"/>
      <c r="H20" s="51"/>
      <c r="I20" s="50"/>
      <c r="J20" s="50"/>
      <c r="K20" s="51"/>
      <c r="L20" s="51"/>
      <c r="M20" s="50"/>
      <c r="N20" s="50"/>
      <c r="O20" s="51"/>
      <c r="P20" s="51"/>
      <c r="Q20" s="50"/>
      <c r="R20" s="50">
        <v>110817.1</v>
      </c>
      <c r="S20" s="50">
        <v>110817.1</v>
      </c>
      <c r="T20" s="51">
        <v>110817.1</v>
      </c>
      <c r="U20" s="81">
        <f t="shared" si="4"/>
        <v>100</v>
      </c>
      <c r="V20" s="81">
        <v>13330.1</v>
      </c>
      <c r="W20" s="81">
        <v>14279.2</v>
      </c>
      <c r="X20" s="81">
        <v>14279.2</v>
      </c>
      <c r="Y20" s="50">
        <f t="shared" si="5"/>
        <v>100</v>
      </c>
    </row>
    <row r="21" spans="1:25" s="48" customFormat="1" ht="15.75" x14ac:dyDescent="0.25">
      <c r="A21" s="49" t="s">
        <v>299</v>
      </c>
      <c r="B21" s="50">
        <f t="shared" si="0"/>
        <v>65481.4</v>
      </c>
      <c r="C21" s="50">
        <f t="shared" si="1"/>
        <v>67063.3</v>
      </c>
      <c r="D21" s="50">
        <f t="shared" si="2"/>
        <v>67063.3</v>
      </c>
      <c r="E21" s="50">
        <f t="shared" si="3"/>
        <v>100</v>
      </c>
      <c r="F21" s="50"/>
      <c r="G21" s="51"/>
      <c r="H21" s="51"/>
      <c r="I21" s="50"/>
      <c r="J21" s="50"/>
      <c r="K21" s="51"/>
      <c r="L21" s="51"/>
      <c r="M21" s="50"/>
      <c r="N21" s="50"/>
      <c r="O21" s="51"/>
      <c r="P21" s="51"/>
      <c r="Q21" s="50"/>
      <c r="R21" s="50">
        <v>11496.1</v>
      </c>
      <c r="S21" s="50">
        <v>11496.1</v>
      </c>
      <c r="T21" s="51">
        <v>11496.1</v>
      </c>
      <c r="U21" s="81">
        <f t="shared" si="4"/>
        <v>100</v>
      </c>
      <c r="V21" s="81">
        <v>53985.3</v>
      </c>
      <c r="W21" s="81">
        <v>55567.199999999997</v>
      </c>
      <c r="X21" s="81">
        <v>55567.199999999997</v>
      </c>
      <c r="Y21" s="50">
        <f t="shared" si="5"/>
        <v>100</v>
      </c>
    </row>
    <row r="22" spans="1:25" s="48" customFormat="1" ht="15.75" x14ac:dyDescent="0.25">
      <c r="A22" s="49" t="s">
        <v>300</v>
      </c>
      <c r="B22" s="50">
        <f t="shared" si="0"/>
        <v>77843</v>
      </c>
      <c r="C22" s="50">
        <f t="shared" si="1"/>
        <v>99132.7</v>
      </c>
      <c r="D22" s="50">
        <f t="shared" si="2"/>
        <v>99132.7</v>
      </c>
      <c r="E22" s="50">
        <f t="shared" si="3"/>
        <v>100</v>
      </c>
      <c r="F22" s="50"/>
      <c r="G22" s="51"/>
      <c r="H22" s="51"/>
      <c r="I22" s="50"/>
      <c r="J22" s="50"/>
      <c r="K22" s="51"/>
      <c r="L22" s="51"/>
      <c r="M22" s="50"/>
      <c r="N22" s="50"/>
      <c r="O22" s="51"/>
      <c r="P22" s="51"/>
      <c r="Q22" s="50"/>
      <c r="R22" s="50">
        <v>73155.5</v>
      </c>
      <c r="S22" s="50">
        <v>72377</v>
      </c>
      <c r="T22" s="51">
        <v>72377</v>
      </c>
      <c r="U22" s="81">
        <f t="shared" si="4"/>
        <v>100</v>
      </c>
      <c r="V22" s="81">
        <v>4687.5</v>
      </c>
      <c r="W22" s="81">
        <v>26755.7</v>
      </c>
      <c r="X22" s="81">
        <v>26755.7</v>
      </c>
      <c r="Y22" s="50">
        <f t="shared" si="5"/>
        <v>100</v>
      </c>
    </row>
    <row r="23" spans="1:25" s="48" customFormat="1" ht="15.75" x14ac:dyDescent="0.25">
      <c r="A23" s="49" t="s">
        <v>301</v>
      </c>
      <c r="B23" s="50">
        <f t="shared" si="0"/>
        <v>153452.6</v>
      </c>
      <c r="C23" s="50">
        <f t="shared" si="1"/>
        <v>175066.80000000002</v>
      </c>
      <c r="D23" s="50">
        <f t="shared" si="2"/>
        <v>175066.80000000002</v>
      </c>
      <c r="E23" s="50">
        <f t="shared" si="3"/>
        <v>100</v>
      </c>
      <c r="F23" s="50"/>
      <c r="G23" s="51"/>
      <c r="H23" s="51"/>
      <c r="I23" s="50"/>
      <c r="J23" s="50"/>
      <c r="K23" s="51"/>
      <c r="L23" s="51"/>
      <c r="M23" s="50"/>
      <c r="N23" s="50"/>
      <c r="O23" s="51"/>
      <c r="P23" s="51"/>
      <c r="Q23" s="50"/>
      <c r="R23" s="50">
        <v>153452.6</v>
      </c>
      <c r="S23" s="50">
        <v>153452.6</v>
      </c>
      <c r="T23" s="51">
        <v>153452.6</v>
      </c>
      <c r="U23" s="81">
        <f t="shared" si="4"/>
        <v>100</v>
      </c>
      <c r="V23" s="81"/>
      <c r="W23" s="81">
        <v>21614.2</v>
      </c>
      <c r="X23" s="81">
        <v>21614.2</v>
      </c>
      <c r="Y23" s="50">
        <f t="shared" si="5"/>
        <v>100</v>
      </c>
    </row>
    <row r="24" spans="1:25" s="48" customFormat="1" ht="15.75" x14ac:dyDescent="0.25">
      <c r="A24" s="49" t="s">
        <v>302</v>
      </c>
      <c r="B24" s="50">
        <f t="shared" si="0"/>
        <v>96993.2</v>
      </c>
      <c r="C24" s="50">
        <f t="shared" si="1"/>
        <v>102940.2</v>
      </c>
      <c r="D24" s="50">
        <f t="shared" si="2"/>
        <v>102940.2</v>
      </c>
      <c r="E24" s="50">
        <f t="shared" si="3"/>
        <v>100</v>
      </c>
      <c r="F24" s="50"/>
      <c r="G24" s="51"/>
      <c r="H24" s="51"/>
      <c r="I24" s="50"/>
      <c r="J24" s="50"/>
      <c r="K24" s="51"/>
      <c r="L24" s="51"/>
      <c r="M24" s="50"/>
      <c r="N24" s="50"/>
      <c r="O24" s="51"/>
      <c r="P24" s="51"/>
      <c r="Q24" s="50"/>
      <c r="R24" s="50">
        <v>96993.2</v>
      </c>
      <c r="S24" s="50">
        <v>96023.3</v>
      </c>
      <c r="T24" s="51">
        <v>96023.3</v>
      </c>
      <c r="U24" s="81">
        <f t="shared" si="4"/>
        <v>100</v>
      </c>
      <c r="V24" s="81"/>
      <c r="W24" s="81">
        <v>6916.9</v>
      </c>
      <c r="X24" s="81">
        <v>6916.9</v>
      </c>
      <c r="Y24" s="50">
        <f t="shared" si="5"/>
        <v>100</v>
      </c>
    </row>
    <row r="25" spans="1:25" s="48" customFormat="1" ht="15.75" x14ac:dyDescent="0.25">
      <c r="A25" s="49" t="s">
        <v>303</v>
      </c>
      <c r="B25" s="50">
        <f t="shared" si="0"/>
        <v>54276</v>
      </c>
      <c r="C25" s="50">
        <f t="shared" si="1"/>
        <v>69768.399999999994</v>
      </c>
      <c r="D25" s="50">
        <f t="shared" si="2"/>
        <v>69768.399999999994</v>
      </c>
      <c r="E25" s="50">
        <f t="shared" si="3"/>
        <v>100</v>
      </c>
      <c r="F25" s="50"/>
      <c r="G25" s="51"/>
      <c r="H25" s="51"/>
      <c r="I25" s="50"/>
      <c r="J25" s="50"/>
      <c r="K25" s="51"/>
      <c r="L25" s="51"/>
      <c r="M25" s="50"/>
      <c r="N25" s="50"/>
      <c r="O25" s="51"/>
      <c r="P25" s="51"/>
      <c r="Q25" s="50"/>
      <c r="R25" s="50">
        <v>54276</v>
      </c>
      <c r="S25" s="50">
        <v>54276</v>
      </c>
      <c r="T25" s="51">
        <v>54276</v>
      </c>
      <c r="U25" s="81">
        <f t="shared" si="4"/>
        <v>100</v>
      </c>
      <c r="V25" s="81"/>
      <c r="W25" s="81">
        <v>15492.4</v>
      </c>
      <c r="X25" s="81">
        <v>15492.4</v>
      </c>
      <c r="Y25" s="50">
        <f t="shared" si="5"/>
        <v>100</v>
      </c>
    </row>
    <row r="26" spans="1:25" s="48" customFormat="1" ht="15.75" x14ac:dyDescent="0.25">
      <c r="A26" s="49" t="s">
        <v>304</v>
      </c>
      <c r="B26" s="50">
        <f t="shared" si="0"/>
        <v>74968.800000000003</v>
      </c>
      <c r="C26" s="50">
        <f t="shared" si="1"/>
        <v>85890.9</v>
      </c>
      <c r="D26" s="50">
        <f t="shared" si="2"/>
        <v>85890.9</v>
      </c>
      <c r="E26" s="50">
        <f t="shared" si="3"/>
        <v>100</v>
      </c>
      <c r="F26" s="50"/>
      <c r="G26" s="51"/>
      <c r="H26" s="51"/>
      <c r="I26" s="50"/>
      <c r="J26" s="50"/>
      <c r="K26" s="51"/>
      <c r="L26" s="51"/>
      <c r="M26" s="50"/>
      <c r="N26" s="50"/>
      <c r="O26" s="51"/>
      <c r="P26" s="51"/>
      <c r="Q26" s="50"/>
      <c r="R26" s="50">
        <v>73364.600000000006</v>
      </c>
      <c r="S26" s="50">
        <v>71865.399999999994</v>
      </c>
      <c r="T26" s="51">
        <v>71865.399999999994</v>
      </c>
      <c r="U26" s="81">
        <f t="shared" si="4"/>
        <v>100</v>
      </c>
      <c r="V26" s="81">
        <v>1604.2</v>
      </c>
      <c r="W26" s="81">
        <v>14025.5</v>
      </c>
      <c r="X26" s="81">
        <v>14025.5</v>
      </c>
      <c r="Y26" s="50">
        <f t="shared" si="5"/>
        <v>100</v>
      </c>
    </row>
    <row r="27" spans="1:25" s="48" customFormat="1" ht="15.75" x14ac:dyDescent="0.25">
      <c r="A27" s="49" t="s">
        <v>305</v>
      </c>
      <c r="B27" s="50">
        <f t="shared" si="0"/>
        <v>204437.4</v>
      </c>
      <c r="C27" s="50">
        <f t="shared" si="1"/>
        <v>243066</v>
      </c>
      <c r="D27" s="50">
        <f t="shared" si="2"/>
        <v>243066</v>
      </c>
      <c r="E27" s="50">
        <f t="shared" si="3"/>
        <v>100</v>
      </c>
      <c r="F27" s="50"/>
      <c r="G27" s="51"/>
      <c r="H27" s="51"/>
      <c r="I27" s="50"/>
      <c r="J27" s="50"/>
      <c r="K27" s="51"/>
      <c r="L27" s="51"/>
      <c r="M27" s="50"/>
      <c r="N27" s="50"/>
      <c r="O27" s="51"/>
      <c r="P27" s="51"/>
      <c r="Q27" s="50"/>
      <c r="R27" s="50">
        <v>204437.4</v>
      </c>
      <c r="S27" s="50">
        <v>204437.4</v>
      </c>
      <c r="T27" s="51">
        <v>204437.4</v>
      </c>
      <c r="U27" s="81">
        <f t="shared" si="4"/>
        <v>100</v>
      </c>
      <c r="V27" s="81"/>
      <c r="W27" s="81">
        <v>38628.6</v>
      </c>
      <c r="X27" s="81">
        <v>38628.6</v>
      </c>
      <c r="Y27" s="50">
        <f t="shared" si="5"/>
        <v>100</v>
      </c>
    </row>
    <row r="28" spans="1:25" s="48" customFormat="1" ht="15" customHeight="1" x14ac:dyDescent="0.25">
      <c r="A28" s="49" t="s">
        <v>306</v>
      </c>
      <c r="B28" s="50">
        <f t="shared" si="0"/>
        <v>97899</v>
      </c>
      <c r="C28" s="50">
        <f t="shared" si="1"/>
        <v>108768.1</v>
      </c>
      <c r="D28" s="50">
        <f t="shared" si="2"/>
        <v>108768.1</v>
      </c>
      <c r="E28" s="50">
        <f t="shared" si="3"/>
        <v>100</v>
      </c>
      <c r="F28" s="50"/>
      <c r="G28" s="51"/>
      <c r="H28" s="51"/>
      <c r="I28" s="50"/>
      <c r="J28" s="50"/>
      <c r="K28" s="51"/>
      <c r="L28" s="51"/>
      <c r="M28" s="50"/>
      <c r="N28" s="50"/>
      <c r="O28" s="51"/>
      <c r="P28" s="51"/>
      <c r="Q28" s="50"/>
      <c r="R28" s="50">
        <v>71990.600000000006</v>
      </c>
      <c r="S28" s="50">
        <v>71990.600000000006</v>
      </c>
      <c r="T28" s="51">
        <v>71990.600000000006</v>
      </c>
      <c r="U28" s="81">
        <f t="shared" si="4"/>
        <v>100</v>
      </c>
      <c r="V28" s="81">
        <v>25908.400000000001</v>
      </c>
      <c r="W28" s="81">
        <v>36777.5</v>
      </c>
      <c r="X28" s="81">
        <v>36777.5</v>
      </c>
      <c r="Y28" s="50">
        <f t="shared" si="5"/>
        <v>100</v>
      </c>
    </row>
    <row r="29" spans="1:25" s="48" customFormat="1" ht="15.75" x14ac:dyDescent="0.25">
      <c r="A29" s="49" t="s">
        <v>307</v>
      </c>
      <c r="B29" s="50">
        <f t="shared" si="0"/>
        <v>160886</v>
      </c>
      <c r="C29" s="50">
        <f t="shared" si="1"/>
        <v>208545.1</v>
      </c>
      <c r="D29" s="50">
        <f t="shared" si="2"/>
        <v>208545.1</v>
      </c>
      <c r="E29" s="50">
        <f t="shared" si="3"/>
        <v>100</v>
      </c>
      <c r="F29" s="50"/>
      <c r="G29" s="51"/>
      <c r="H29" s="51"/>
      <c r="I29" s="50"/>
      <c r="J29" s="50"/>
      <c r="K29" s="51"/>
      <c r="L29" s="51"/>
      <c r="M29" s="50"/>
      <c r="N29" s="50"/>
      <c r="O29" s="51"/>
      <c r="P29" s="51"/>
      <c r="Q29" s="50"/>
      <c r="R29" s="50">
        <v>160886</v>
      </c>
      <c r="S29" s="50">
        <v>159277.1</v>
      </c>
      <c r="T29" s="51">
        <v>159277.1</v>
      </c>
      <c r="U29" s="81">
        <f t="shared" si="4"/>
        <v>100</v>
      </c>
      <c r="V29" s="81"/>
      <c r="W29" s="81">
        <v>49268</v>
      </c>
      <c r="X29" s="81">
        <v>49268</v>
      </c>
      <c r="Y29" s="50">
        <f t="shared" si="5"/>
        <v>100</v>
      </c>
    </row>
    <row r="30" spans="1:25" s="48" customFormat="1" ht="15.75" x14ac:dyDescent="0.25">
      <c r="A30" s="49" t="s">
        <v>308</v>
      </c>
      <c r="B30" s="50">
        <f t="shared" si="0"/>
        <v>96161.9</v>
      </c>
      <c r="C30" s="50">
        <f t="shared" si="1"/>
        <v>110202.1</v>
      </c>
      <c r="D30" s="50">
        <f t="shared" si="2"/>
        <v>110202.1</v>
      </c>
      <c r="E30" s="50">
        <f t="shared" si="3"/>
        <v>100</v>
      </c>
      <c r="F30" s="50"/>
      <c r="G30" s="51"/>
      <c r="H30" s="51"/>
      <c r="I30" s="50"/>
      <c r="J30" s="50"/>
      <c r="K30" s="51"/>
      <c r="L30" s="51"/>
      <c r="M30" s="50"/>
      <c r="N30" s="50"/>
      <c r="O30" s="51"/>
      <c r="P30" s="51"/>
      <c r="Q30" s="50"/>
      <c r="R30" s="50">
        <v>96161.9</v>
      </c>
      <c r="S30" s="50">
        <v>95200.3</v>
      </c>
      <c r="T30" s="51">
        <v>95200.3</v>
      </c>
      <c r="U30" s="81">
        <f t="shared" si="4"/>
        <v>100</v>
      </c>
      <c r="V30" s="81"/>
      <c r="W30" s="81">
        <v>15001.8</v>
      </c>
      <c r="X30" s="81">
        <v>15001.8</v>
      </c>
      <c r="Y30" s="50">
        <f t="shared" si="5"/>
        <v>100</v>
      </c>
    </row>
    <row r="31" spans="1:25" s="48" customFormat="1" ht="15.75" x14ac:dyDescent="0.25">
      <c r="A31" s="49" t="s">
        <v>309</v>
      </c>
      <c r="B31" s="50">
        <f t="shared" si="0"/>
        <v>42269.3</v>
      </c>
      <c r="C31" s="50">
        <f t="shared" si="1"/>
        <v>58508.5</v>
      </c>
      <c r="D31" s="50">
        <f t="shared" si="2"/>
        <v>58508.5</v>
      </c>
      <c r="E31" s="50">
        <f t="shared" si="3"/>
        <v>100</v>
      </c>
      <c r="F31" s="50"/>
      <c r="G31" s="51"/>
      <c r="H31" s="51"/>
      <c r="I31" s="50"/>
      <c r="J31" s="50"/>
      <c r="K31" s="51"/>
      <c r="L31" s="51"/>
      <c r="M31" s="50"/>
      <c r="N31" s="50"/>
      <c r="O31" s="51"/>
      <c r="P31" s="51"/>
      <c r="Q31" s="50"/>
      <c r="R31" s="50">
        <v>40048.300000000003</v>
      </c>
      <c r="S31" s="50">
        <v>39625.599999999999</v>
      </c>
      <c r="T31" s="51">
        <v>39625.599999999999</v>
      </c>
      <c r="U31" s="81">
        <f t="shared" si="4"/>
        <v>100</v>
      </c>
      <c r="V31" s="81">
        <v>2221</v>
      </c>
      <c r="W31" s="81">
        <v>18882.900000000001</v>
      </c>
      <c r="X31" s="81">
        <v>18882.900000000001</v>
      </c>
      <c r="Y31" s="50">
        <f t="shared" si="5"/>
        <v>100</v>
      </c>
    </row>
    <row r="32" spans="1:25" s="48" customFormat="1" ht="15.75" x14ac:dyDescent="0.25">
      <c r="A32" s="49" t="s">
        <v>310</v>
      </c>
      <c r="B32" s="50">
        <f t="shared" si="0"/>
        <v>167118.29999999999</v>
      </c>
      <c r="C32" s="50">
        <f t="shared" si="1"/>
        <v>167316.6</v>
      </c>
      <c r="D32" s="50">
        <f t="shared" si="2"/>
        <v>167316.6</v>
      </c>
      <c r="E32" s="50">
        <f t="shared" si="3"/>
        <v>100</v>
      </c>
      <c r="F32" s="50"/>
      <c r="G32" s="51"/>
      <c r="H32" s="51"/>
      <c r="I32" s="50"/>
      <c r="J32" s="50"/>
      <c r="K32" s="51"/>
      <c r="L32" s="51"/>
      <c r="M32" s="50"/>
      <c r="N32" s="50"/>
      <c r="O32" s="51"/>
      <c r="P32" s="51"/>
      <c r="Q32" s="50"/>
      <c r="R32" s="50">
        <v>150436.9</v>
      </c>
      <c r="S32" s="50">
        <v>150436.9</v>
      </c>
      <c r="T32" s="51">
        <v>150436.9</v>
      </c>
      <c r="U32" s="81">
        <f t="shared" si="4"/>
        <v>100</v>
      </c>
      <c r="V32" s="81">
        <v>16681.400000000001</v>
      </c>
      <c r="W32" s="81">
        <v>16879.7</v>
      </c>
      <c r="X32" s="81">
        <v>16879.7</v>
      </c>
      <c r="Y32" s="50">
        <f t="shared" si="5"/>
        <v>100</v>
      </c>
    </row>
    <row r="33" spans="1:25" s="48" customFormat="1" ht="15.75" x14ac:dyDescent="0.25">
      <c r="A33" s="49" t="s">
        <v>311</v>
      </c>
      <c r="B33" s="50">
        <f t="shared" si="0"/>
        <v>71067.599999999991</v>
      </c>
      <c r="C33" s="50">
        <f t="shared" si="1"/>
        <v>73797.3</v>
      </c>
      <c r="D33" s="50">
        <f t="shared" si="2"/>
        <v>73797.3</v>
      </c>
      <c r="E33" s="50">
        <f t="shared" si="3"/>
        <v>100</v>
      </c>
      <c r="F33" s="50"/>
      <c r="G33" s="51"/>
      <c r="H33" s="51"/>
      <c r="I33" s="50"/>
      <c r="J33" s="50"/>
      <c r="K33" s="51"/>
      <c r="L33" s="51"/>
      <c r="M33" s="50"/>
      <c r="N33" s="50"/>
      <c r="O33" s="51"/>
      <c r="P33" s="51"/>
      <c r="Q33" s="50"/>
      <c r="R33" s="50">
        <v>65849.399999999994</v>
      </c>
      <c r="S33" s="50">
        <v>64428</v>
      </c>
      <c r="T33" s="51">
        <v>64428</v>
      </c>
      <c r="U33" s="81">
        <f t="shared" si="4"/>
        <v>100</v>
      </c>
      <c r="V33" s="81">
        <v>5218.2</v>
      </c>
      <c r="W33" s="81">
        <v>9369.2999999999993</v>
      </c>
      <c r="X33" s="81">
        <v>9369.2999999999993</v>
      </c>
      <c r="Y33" s="50">
        <f t="shared" si="5"/>
        <v>100</v>
      </c>
    </row>
    <row r="34" spans="1:25" s="48" customFormat="1" ht="15.75" x14ac:dyDescent="0.25">
      <c r="A34" s="49" t="s">
        <v>312</v>
      </c>
      <c r="B34" s="50">
        <f t="shared" si="0"/>
        <v>164638</v>
      </c>
      <c r="C34" s="50">
        <f t="shared" si="1"/>
        <v>202281.60000000001</v>
      </c>
      <c r="D34" s="50">
        <f t="shared" si="2"/>
        <v>202281.60000000001</v>
      </c>
      <c r="E34" s="50">
        <f t="shared" si="3"/>
        <v>100</v>
      </c>
      <c r="F34" s="50"/>
      <c r="G34" s="51"/>
      <c r="H34" s="51"/>
      <c r="I34" s="50"/>
      <c r="J34" s="50"/>
      <c r="K34" s="51"/>
      <c r="L34" s="51"/>
      <c r="M34" s="50"/>
      <c r="N34" s="50"/>
      <c r="O34" s="51"/>
      <c r="P34" s="51"/>
      <c r="Q34" s="50"/>
      <c r="R34" s="50">
        <v>164638</v>
      </c>
      <c r="S34" s="50">
        <v>164638</v>
      </c>
      <c r="T34" s="51">
        <v>164638</v>
      </c>
      <c r="U34" s="81">
        <f t="shared" si="4"/>
        <v>100</v>
      </c>
      <c r="V34" s="81"/>
      <c r="W34" s="81">
        <v>37643.599999999999</v>
      </c>
      <c r="X34" s="81">
        <v>37643.599999999999</v>
      </c>
      <c r="Y34" s="50">
        <f t="shared" si="5"/>
        <v>100</v>
      </c>
    </row>
    <row r="35" spans="1:25" s="48" customFormat="1" ht="15.75" x14ac:dyDescent="0.25">
      <c r="A35" s="49" t="s">
        <v>313</v>
      </c>
      <c r="B35" s="50">
        <f t="shared" si="0"/>
        <v>87115.5</v>
      </c>
      <c r="C35" s="50">
        <f t="shared" si="1"/>
        <v>87115.5</v>
      </c>
      <c r="D35" s="50">
        <f t="shared" si="2"/>
        <v>87115.5</v>
      </c>
      <c r="E35" s="50">
        <f t="shared" si="3"/>
        <v>100</v>
      </c>
      <c r="F35" s="50"/>
      <c r="G35" s="51"/>
      <c r="H35" s="51"/>
      <c r="I35" s="50"/>
      <c r="J35" s="50"/>
      <c r="K35" s="51"/>
      <c r="L35" s="51"/>
      <c r="M35" s="50"/>
      <c r="N35" s="50"/>
      <c r="O35" s="51"/>
      <c r="P35" s="51"/>
      <c r="Q35" s="50"/>
      <c r="R35" s="50">
        <v>87115.5</v>
      </c>
      <c r="S35" s="50">
        <v>87115.5</v>
      </c>
      <c r="T35" s="51">
        <v>87115.5</v>
      </c>
      <c r="U35" s="81">
        <f t="shared" si="4"/>
        <v>100</v>
      </c>
      <c r="V35" s="81"/>
      <c r="W35" s="81"/>
      <c r="X35" s="81"/>
      <c r="Y35" s="50"/>
    </row>
    <row r="36" spans="1:25" s="48" customFormat="1" ht="15.75" x14ac:dyDescent="0.25">
      <c r="A36" s="49" t="s">
        <v>314</v>
      </c>
      <c r="B36" s="50">
        <f t="shared" si="0"/>
        <v>55914</v>
      </c>
      <c r="C36" s="50">
        <f t="shared" si="1"/>
        <v>57082.1</v>
      </c>
      <c r="D36" s="50">
        <f t="shared" si="2"/>
        <v>57082.1</v>
      </c>
      <c r="E36" s="50">
        <f t="shared" si="3"/>
        <v>100</v>
      </c>
      <c r="F36" s="50"/>
      <c r="G36" s="51"/>
      <c r="H36" s="51"/>
      <c r="I36" s="50"/>
      <c r="J36" s="50"/>
      <c r="K36" s="51"/>
      <c r="L36" s="51"/>
      <c r="M36" s="50"/>
      <c r="N36" s="50"/>
      <c r="O36" s="51"/>
      <c r="P36" s="51"/>
      <c r="Q36" s="50"/>
      <c r="R36" s="50">
        <v>53966.7</v>
      </c>
      <c r="S36" s="50">
        <v>53407.5</v>
      </c>
      <c r="T36" s="51">
        <v>53407.5</v>
      </c>
      <c r="U36" s="81">
        <f t="shared" si="4"/>
        <v>100</v>
      </c>
      <c r="V36" s="81">
        <v>1947.3</v>
      </c>
      <c r="W36" s="81">
        <v>3674.6</v>
      </c>
      <c r="X36" s="81">
        <v>3674.6</v>
      </c>
      <c r="Y36" s="50">
        <f t="shared" si="5"/>
        <v>100</v>
      </c>
    </row>
    <row r="37" spans="1:25" s="48" customFormat="1" ht="15.75" x14ac:dyDescent="0.25">
      <c r="A37" s="49" t="s">
        <v>315</v>
      </c>
      <c r="B37" s="50">
        <f t="shared" si="0"/>
        <v>138865.29999999999</v>
      </c>
      <c r="C37" s="50">
        <f t="shared" si="1"/>
        <v>139242.29999999999</v>
      </c>
      <c r="D37" s="50">
        <f t="shared" si="2"/>
        <v>139242.29999999999</v>
      </c>
      <c r="E37" s="50">
        <f t="shared" si="3"/>
        <v>100</v>
      </c>
      <c r="F37" s="50"/>
      <c r="G37" s="51"/>
      <c r="H37" s="51"/>
      <c r="I37" s="50"/>
      <c r="J37" s="50"/>
      <c r="K37" s="51"/>
      <c r="L37" s="51"/>
      <c r="M37" s="50"/>
      <c r="N37" s="50"/>
      <c r="O37" s="51"/>
      <c r="P37" s="51"/>
      <c r="Q37" s="50"/>
      <c r="R37" s="50">
        <v>105262.6</v>
      </c>
      <c r="S37" s="50">
        <v>105262.6</v>
      </c>
      <c r="T37" s="51">
        <v>105262.6</v>
      </c>
      <c r="U37" s="81">
        <f t="shared" si="4"/>
        <v>100</v>
      </c>
      <c r="V37" s="81">
        <v>33602.699999999997</v>
      </c>
      <c r="W37" s="81">
        <v>33979.699999999997</v>
      </c>
      <c r="X37" s="81">
        <v>33979.699999999997</v>
      </c>
      <c r="Y37" s="50">
        <f t="shared" si="5"/>
        <v>100</v>
      </c>
    </row>
    <row r="38" spans="1:25" s="48" customFormat="1" ht="15.75" x14ac:dyDescent="0.25">
      <c r="A38" s="49" t="s">
        <v>316</v>
      </c>
      <c r="B38" s="50">
        <f t="shared" si="0"/>
        <v>55338.9</v>
      </c>
      <c r="C38" s="50">
        <f t="shared" si="1"/>
        <v>54914.600000000006</v>
      </c>
      <c r="D38" s="50">
        <f t="shared" si="2"/>
        <v>54914.600000000006</v>
      </c>
      <c r="E38" s="50">
        <f t="shared" si="3"/>
        <v>100</v>
      </c>
      <c r="F38" s="50"/>
      <c r="G38" s="51"/>
      <c r="H38" s="51"/>
      <c r="I38" s="50"/>
      <c r="J38" s="50"/>
      <c r="K38" s="51"/>
      <c r="L38" s="51"/>
      <c r="M38" s="50"/>
      <c r="N38" s="50"/>
      <c r="O38" s="51"/>
      <c r="P38" s="51"/>
      <c r="Q38" s="50"/>
      <c r="R38" s="50">
        <v>43838.8</v>
      </c>
      <c r="S38" s="50">
        <v>43285.4</v>
      </c>
      <c r="T38" s="51">
        <v>43285.4</v>
      </c>
      <c r="U38" s="81">
        <f t="shared" si="4"/>
        <v>100</v>
      </c>
      <c r="V38" s="81">
        <v>11500.1</v>
      </c>
      <c r="W38" s="81">
        <v>11629.2</v>
      </c>
      <c r="X38" s="81">
        <v>11629.2</v>
      </c>
      <c r="Y38" s="50">
        <f t="shared" si="5"/>
        <v>100</v>
      </c>
    </row>
    <row r="39" spans="1:25" s="48" customFormat="1" ht="15.75" x14ac:dyDescent="0.25">
      <c r="A39" s="49" t="s">
        <v>317</v>
      </c>
      <c r="B39" s="50">
        <f t="shared" si="0"/>
        <v>0</v>
      </c>
      <c r="C39" s="50">
        <f t="shared" si="1"/>
        <v>7715.2</v>
      </c>
      <c r="D39" s="50">
        <f t="shared" si="2"/>
        <v>0</v>
      </c>
      <c r="E39" s="50"/>
      <c r="F39" s="50"/>
      <c r="G39" s="51"/>
      <c r="H39" s="51"/>
      <c r="I39" s="50"/>
      <c r="J39" s="50"/>
      <c r="K39" s="51"/>
      <c r="L39" s="51"/>
      <c r="M39" s="50"/>
      <c r="N39" s="50"/>
      <c r="O39" s="51"/>
      <c r="P39" s="51"/>
      <c r="Q39" s="50"/>
      <c r="R39" s="50"/>
      <c r="S39" s="50"/>
      <c r="T39" s="51"/>
      <c r="U39" s="81"/>
      <c r="V39" s="81"/>
      <c r="W39" s="81">
        <v>7715.2</v>
      </c>
      <c r="X39" s="81">
        <v>0</v>
      </c>
      <c r="Y39" s="50">
        <f t="shared" si="5"/>
        <v>0</v>
      </c>
    </row>
    <row r="40" spans="1:25" s="48" customFormat="1" ht="15.75" x14ac:dyDescent="0.25">
      <c r="A40" s="49" t="s">
        <v>318</v>
      </c>
      <c r="B40" s="50">
        <f t="shared" si="0"/>
        <v>52361</v>
      </c>
      <c r="C40" s="50">
        <f t="shared" si="1"/>
        <v>54045.9</v>
      </c>
      <c r="D40" s="50">
        <f t="shared" si="2"/>
        <v>54045.9</v>
      </c>
      <c r="E40" s="50">
        <f t="shared" si="3"/>
        <v>100</v>
      </c>
      <c r="F40" s="50"/>
      <c r="G40" s="51"/>
      <c r="H40" s="51"/>
      <c r="I40" s="50"/>
      <c r="J40" s="50"/>
      <c r="K40" s="51"/>
      <c r="L40" s="51"/>
      <c r="M40" s="50"/>
      <c r="N40" s="50"/>
      <c r="O40" s="51"/>
      <c r="P40" s="51"/>
      <c r="Q40" s="50"/>
      <c r="R40" s="50">
        <v>52361</v>
      </c>
      <c r="S40" s="50">
        <v>52361</v>
      </c>
      <c r="T40" s="51">
        <v>52361</v>
      </c>
      <c r="U40" s="81">
        <f t="shared" si="4"/>
        <v>100</v>
      </c>
      <c r="V40" s="81"/>
      <c r="W40" s="81">
        <v>1684.9</v>
      </c>
      <c r="X40" s="81">
        <v>1684.9</v>
      </c>
      <c r="Y40" s="50">
        <f t="shared" si="5"/>
        <v>100</v>
      </c>
    </row>
    <row r="41" spans="1:25" s="48" customFormat="1" ht="15.75" x14ac:dyDescent="0.25">
      <c r="A41" s="49" t="s">
        <v>319</v>
      </c>
      <c r="B41" s="50">
        <f t="shared" si="0"/>
        <v>10141.200000000001</v>
      </c>
      <c r="C41" s="50">
        <f t="shared" si="1"/>
        <v>41470.9</v>
      </c>
      <c r="D41" s="50">
        <f t="shared" si="2"/>
        <v>41470.9</v>
      </c>
      <c r="E41" s="50">
        <f t="shared" si="3"/>
        <v>100</v>
      </c>
      <c r="F41" s="50"/>
      <c r="G41" s="51"/>
      <c r="H41" s="51"/>
      <c r="I41" s="50"/>
      <c r="J41" s="50"/>
      <c r="K41" s="51"/>
      <c r="L41" s="51"/>
      <c r="M41" s="50"/>
      <c r="N41" s="50"/>
      <c r="O41" s="51"/>
      <c r="P41" s="51"/>
      <c r="Q41" s="50"/>
      <c r="R41" s="50">
        <v>10141.200000000001</v>
      </c>
      <c r="S41" s="50">
        <v>10141.200000000001</v>
      </c>
      <c r="T41" s="51">
        <v>10141.200000000001</v>
      </c>
      <c r="U41" s="81">
        <f t="shared" si="4"/>
        <v>100</v>
      </c>
      <c r="V41" s="81"/>
      <c r="W41" s="81">
        <v>31329.7</v>
      </c>
      <c r="X41" s="81">
        <v>31329.7</v>
      </c>
      <c r="Y41" s="50">
        <f t="shared" si="5"/>
        <v>100</v>
      </c>
    </row>
    <row r="42" spans="1:25" s="48" customFormat="1" ht="15.75" x14ac:dyDescent="0.25">
      <c r="A42" s="49" t="s">
        <v>320</v>
      </c>
      <c r="B42" s="50">
        <f t="shared" si="0"/>
        <v>61264.2</v>
      </c>
      <c r="C42" s="50">
        <f t="shared" si="1"/>
        <v>61090.6</v>
      </c>
      <c r="D42" s="50">
        <f t="shared" si="2"/>
        <v>61090.6</v>
      </c>
      <c r="E42" s="50">
        <f t="shared" si="3"/>
        <v>100</v>
      </c>
      <c r="F42" s="50"/>
      <c r="G42" s="51"/>
      <c r="H42" s="51"/>
      <c r="I42" s="50"/>
      <c r="J42" s="50"/>
      <c r="K42" s="51"/>
      <c r="L42" s="51"/>
      <c r="M42" s="50"/>
      <c r="N42" s="50"/>
      <c r="O42" s="51"/>
      <c r="P42" s="51"/>
      <c r="Q42" s="50"/>
      <c r="R42" s="50">
        <v>55052.6</v>
      </c>
      <c r="S42" s="50">
        <v>53833.5</v>
      </c>
      <c r="T42" s="51">
        <v>53833.5</v>
      </c>
      <c r="U42" s="81">
        <f t="shared" si="4"/>
        <v>100</v>
      </c>
      <c r="V42" s="81">
        <v>6211.6</v>
      </c>
      <c r="W42" s="81">
        <v>7257.1</v>
      </c>
      <c r="X42" s="81">
        <v>7257.1</v>
      </c>
      <c r="Y42" s="50">
        <f t="shared" si="5"/>
        <v>100</v>
      </c>
    </row>
    <row r="43" spans="1:25" s="48" customFormat="1" ht="15.75" x14ac:dyDescent="0.25">
      <c r="A43" s="49" t="s">
        <v>321</v>
      </c>
      <c r="B43" s="50">
        <f t="shared" si="0"/>
        <v>76156.5</v>
      </c>
      <c r="C43" s="50">
        <f t="shared" si="1"/>
        <v>79593.100000000006</v>
      </c>
      <c r="D43" s="50">
        <f t="shared" si="2"/>
        <v>79593.100000000006</v>
      </c>
      <c r="E43" s="50">
        <f t="shared" si="3"/>
        <v>100</v>
      </c>
      <c r="F43" s="50"/>
      <c r="G43" s="51"/>
      <c r="H43" s="51"/>
      <c r="I43" s="50"/>
      <c r="J43" s="50"/>
      <c r="K43" s="51"/>
      <c r="L43" s="51"/>
      <c r="M43" s="50"/>
      <c r="N43" s="50"/>
      <c r="O43" s="51"/>
      <c r="P43" s="51"/>
      <c r="Q43" s="50"/>
      <c r="R43" s="50">
        <v>76156.5</v>
      </c>
      <c r="S43" s="50">
        <v>76156.5</v>
      </c>
      <c r="T43" s="51">
        <v>76156.5</v>
      </c>
      <c r="U43" s="81">
        <f t="shared" si="4"/>
        <v>100</v>
      </c>
      <c r="V43" s="81"/>
      <c r="W43" s="81">
        <v>3436.6</v>
      </c>
      <c r="X43" s="81">
        <v>3436.6</v>
      </c>
      <c r="Y43" s="50">
        <f t="shared" si="5"/>
        <v>100</v>
      </c>
    </row>
    <row r="44" spans="1:25" s="48" customFormat="1" ht="15.75" x14ac:dyDescent="0.25">
      <c r="A44" s="49" t="s">
        <v>322</v>
      </c>
      <c r="B44" s="50">
        <f t="shared" si="0"/>
        <v>81768.399999999994</v>
      </c>
      <c r="C44" s="50">
        <f t="shared" si="1"/>
        <v>87803.5</v>
      </c>
      <c r="D44" s="50">
        <f t="shared" si="2"/>
        <v>87803.5</v>
      </c>
      <c r="E44" s="50">
        <f t="shared" si="3"/>
        <v>100</v>
      </c>
      <c r="F44" s="50"/>
      <c r="G44" s="51"/>
      <c r="H44" s="51"/>
      <c r="I44" s="50"/>
      <c r="J44" s="50"/>
      <c r="K44" s="51"/>
      <c r="L44" s="51"/>
      <c r="M44" s="50"/>
      <c r="N44" s="50"/>
      <c r="O44" s="51"/>
      <c r="P44" s="51"/>
      <c r="Q44" s="50"/>
      <c r="R44" s="50">
        <v>81768.399999999994</v>
      </c>
      <c r="S44" s="50">
        <v>80950.7</v>
      </c>
      <c r="T44" s="51">
        <v>80950.7</v>
      </c>
      <c r="U44" s="81">
        <f t="shared" si="4"/>
        <v>100</v>
      </c>
      <c r="V44" s="81"/>
      <c r="W44" s="81">
        <v>6852.8</v>
      </c>
      <c r="X44" s="81">
        <v>6852.8</v>
      </c>
      <c r="Y44" s="50">
        <f t="shared" si="5"/>
        <v>100</v>
      </c>
    </row>
    <row r="45" spans="1:25" s="48" customFormat="1" ht="15.75" x14ac:dyDescent="0.25">
      <c r="A45" s="49" t="s">
        <v>323</v>
      </c>
      <c r="B45" s="50">
        <f t="shared" si="0"/>
        <v>203551.3</v>
      </c>
      <c r="C45" s="50">
        <f t="shared" si="1"/>
        <v>388788.69999999995</v>
      </c>
      <c r="D45" s="50">
        <f t="shared" si="2"/>
        <v>388788.69999999995</v>
      </c>
      <c r="E45" s="50">
        <f t="shared" si="3"/>
        <v>100</v>
      </c>
      <c r="F45" s="50"/>
      <c r="G45" s="51"/>
      <c r="H45" s="51"/>
      <c r="I45" s="50"/>
      <c r="J45" s="50"/>
      <c r="K45" s="51"/>
      <c r="L45" s="51"/>
      <c r="M45" s="50"/>
      <c r="N45" s="50"/>
      <c r="O45" s="51"/>
      <c r="P45" s="51"/>
      <c r="Q45" s="50"/>
      <c r="R45" s="50">
        <v>203551.3</v>
      </c>
      <c r="S45" s="51">
        <v>203551.3</v>
      </c>
      <c r="T45" s="51">
        <v>203551.3</v>
      </c>
      <c r="U45" s="81">
        <f t="shared" si="4"/>
        <v>100</v>
      </c>
      <c r="V45" s="81"/>
      <c r="W45" s="81">
        <v>185237.4</v>
      </c>
      <c r="X45" s="81">
        <v>185237.4</v>
      </c>
      <c r="Y45" s="50">
        <f t="shared" si="5"/>
        <v>100</v>
      </c>
    </row>
    <row r="46" spans="1:25" s="48" customFormat="1" ht="31.5" x14ac:dyDescent="0.25">
      <c r="A46" s="76" t="s">
        <v>324</v>
      </c>
      <c r="B46" s="82">
        <f>SUM(B47:B50)</f>
        <v>288106.5</v>
      </c>
      <c r="C46" s="82">
        <f>SUM(C47:C50)</f>
        <v>290291.8</v>
      </c>
      <c r="D46" s="82">
        <f>SUM(D47:D50)</f>
        <v>290106.5</v>
      </c>
      <c r="E46" s="82">
        <f t="shared" si="3"/>
        <v>99.936167676799698</v>
      </c>
      <c r="F46" s="82">
        <f>SUM(F47:F50)</f>
        <v>41021</v>
      </c>
      <c r="G46" s="82">
        <f>SUM(G47:G50)</f>
        <v>41021</v>
      </c>
      <c r="H46" s="82">
        <f>SUM(H47:H50)</f>
        <v>41021</v>
      </c>
      <c r="I46" s="82">
        <f t="shared" ref="I46:I49" si="6">H46/G46*100</f>
        <v>100</v>
      </c>
      <c r="J46" s="82">
        <f>SUM(J47:J50)</f>
        <v>57696</v>
      </c>
      <c r="K46" s="82">
        <f>SUM(K47:K50)</f>
        <v>57696</v>
      </c>
      <c r="L46" s="82">
        <f>SUM(L47:L50)</f>
        <v>57696</v>
      </c>
      <c r="M46" s="82">
        <f t="shared" ref="M46:M48" si="7">L46/K46*100</f>
        <v>100</v>
      </c>
      <c r="N46" s="82">
        <f>SUM(N47:N50)</f>
        <v>40443.500000000007</v>
      </c>
      <c r="O46" s="82">
        <f>SUM(O47:O50)</f>
        <v>40443.500000000007</v>
      </c>
      <c r="P46" s="82">
        <f>SUM(P47:P50)</f>
        <v>40443.500000000007</v>
      </c>
      <c r="Q46" s="82">
        <f t="shared" ref="Q46:Q49" si="8">P46/O46*100</f>
        <v>100</v>
      </c>
      <c r="R46" s="82">
        <f>SUM(R47:R50)</f>
        <v>130909.3</v>
      </c>
      <c r="S46" s="82">
        <f>SUM(S47:S50)</f>
        <v>130909.3</v>
      </c>
      <c r="T46" s="82">
        <f>SUM(T47:T50)</f>
        <v>130909.3</v>
      </c>
      <c r="U46" s="82">
        <f>T46/S46*100</f>
        <v>100</v>
      </c>
      <c r="V46" s="82">
        <f>SUM(V47:V50)</f>
        <v>18036.7</v>
      </c>
      <c r="W46" s="82">
        <f>SUM(W47:W50)</f>
        <v>20222</v>
      </c>
      <c r="X46" s="82">
        <f>SUM(X47:X50)</f>
        <v>20036.7</v>
      </c>
      <c r="Y46" s="82">
        <f>X46/W46*100</f>
        <v>99.083671249134611</v>
      </c>
    </row>
    <row r="47" spans="1:25" s="48" customFormat="1" ht="15.75" x14ac:dyDescent="0.25">
      <c r="A47" s="49" t="s">
        <v>325</v>
      </c>
      <c r="B47" s="50">
        <f>F47+J47+N47+R47+V47</f>
        <v>39454.9</v>
      </c>
      <c r="C47" s="50">
        <f t="shared" ref="C47:D47" si="9">G47+K47+O47+S47+W47</f>
        <v>39640.200000000004</v>
      </c>
      <c r="D47" s="50">
        <f t="shared" si="9"/>
        <v>39454.9</v>
      </c>
      <c r="E47" s="50">
        <f t="shared" si="3"/>
        <v>99.532545244474036</v>
      </c>
      <c r="F47" s="50"/>
      <c r="G47" s="51"/>
      <c r="H47" s="51"/>
      <c r="I47" s="50"/>
      <c r="J47" s="50"/>
      <c r="K47" s="50"/>
      <c r="L47" s="50"/>
      <c r="M47" s="50"/>
      <c r="N47" s="50">
        <v>39454.9</v>
      </c>
      <c r="O47" s="50">
        <v>39454.9</v>
      </c>
      <c r="P47" s="50">
        <v>39454.9</v>
      </c>
      <c r="Q47" s="50">
        <f t="shared" si="8"/>
        <v>100</v>
      </c>
      <c r="R47" s="50"/>
      <c r="S47" s="51">
        <v>0</v>
      </c>
      <c r="T47" s="51">
        <v>0</v>
      </c>
      <c r="U47" s="50"/>
      <c r="V47" s="50"/>
      <c r="W47" s="81">
        <v>185.3</v>
      </c>
      <c r="X47" s="81">
        <v>0</v>
      </c>
      <c r="Y47" s="50"/>
    </row>
    <row r="48" spans="1:25" s="48" customFormat="1" ht="15.75" x14ac:dyDescent="0.25">
      <c r="A48" s="49" t="s">
        <v>326</v>
      </c>
      <c r="B48" s="50">
        <f t="shared" ref="B48:B50" si="10">F48+J48+N48+R48+V48</f>
        <v>48941.200000000004</v>
      </c>
      <c r="C48" s="50">
        <f t="shared" ref="C48:C50" si="11">G48+K48+O48+S48+W48</f>
        <v>49941.200000000004</v>
      </c>
      <c r="D48" s="50">
        <f t="shared" ref="D48:D50" si="12">H48+L48+P48+T48+X48</f>
        <v>49941.200000000004</v>
      </c>
      <c r="E48" s="50">
        <f t="shared" si="3"/>
        <v>100</v>
      </c>
      <c r="F48" s="50"/>
      <c r="G48" s="50"/>
      <c r="H48" s="50"/>
      <c r="I48" s="50"/>
      <c r="J48" s="50">
        <v>24489</v>
      </c>
      <c r="K48" s="50">
        <v>24489</v>
      </c>
      <c r="L48" s="50">
        <v>24489</v>
      </c>
      <c r="M48" s="50">
        <f t="shared" si="7"/>
        <v>100</v>
      </c>
      <c r="N48" s="50">
        <v>123.3</v>
      </c>
      <c r="O48" s="50">
        <v>123.3</v>
      </c>
      <c r="P48" s="50">
        <v>123.3</v>
      </c>
      <c r="Q48" s="50">
        <f t="shared" si="8"/>
        <v>100</v>
      </c>
      <c r="R48" s="50">
        <v>21361.5</v>
      </c>
      <c r="S48" s="50">
        <v>21361.5</v>
      </c>
      <c r="T48" s="50">
        <v>21361.5</v>
      </c>
      <c r="U48" s="50">
        <f>T48/S48*100</f>
        <v>100</v>
      </c>
      <c r="V48" s="50">
        <v>2967.4</v>
      </c>
      <c r="W48" s="81">
        <v>3967.4</v>
      </c>
      <c r="X48" s="81">
        <v>3967.4</v>
      </c>
      <c r="Y48" s="50">
        <f t="shared" ref="Y48" si="13">X48/W48*100</f>
        <v>100</v>
      </c>
    </row>
    <row r="49" spans="1:25" s="48" customFormat="1" ht="17.25" customHeight="1" x14ac:dyDescent="0.25">
      <c r="A49" s="49" t="s">
        <v>327</v>
      </c>
      <c r="B49" s="50">
        <f t="shared" si="10"/>
        <v>123309.1</v>
      </c>
      <c r="C49" s="50">
        <f t="shared" si="11"/>
        <v>123309.1</v>
      </c>
      <c r="D49" s="50">
        <f t="shared" si="12"/>
        <v>123309.1</v>
      </c>
      <c r="E49" s="50">
        <f t="shared" si="3"/>
        <v>100</v>
      </c>
      <c r="F49" s="50">
        <v>41021</v>
      </c>
      <c r="G49" s="50">
        <v>41021</v>
      </c>
      <c r="H49" s="50">
        <v>41021</v>
      </c>
      <c r="I49" s="50">
        <f t="shared" si="6"/>
        <v>100</v>
      </c>
      <c r="J49" s="50"/>
      <c r="K49" s="50"/>
      <c r="L49" s="50"/>
      <c r="M49" s="50"/>
      <c r="N49" s="50">
        <v>598.5</v>
      </c>
      <c r="O49" s="50">
        <v>598.5</v>
      </c>
      <c r="P49" s="50">
        <v>598.5</v>
      </c>
      <c r="Q49" s="50">
        <f t="shared" si="8"/>
        <v>100</v>
      </c>
      <c r="R49" s="50">
        <v>81689.600000000006</v>
      </c>
      <c r="S49" s="50">
        <v>81689.600000000006</v>
      </c>
      <c r="T49" s="50">
        <v>81689.600000000006</v>
      </c>
      <c r="U49" s="50">
        <f t="shared" ref="U49:U50" si="14">T49/S49*100</f>
        <v>100</v>
      </c>
      <c r="V49" s="50"/>
      <c r="W49" s="81">
        <v>0</v>
      </c>
      <c r="X49" s="81">
        <v>0</v>
      </c>
      <c r="Y49" s="50"/>
    </row>
    <row r="50" spans="1:25" s="48" customFormat="1" ht="15.75" x14ac:dyDescent="0.25">
      <c r="A50" s="49" t="s">
        <v>328</v>
      </c>
      <c r="B50" s="50">
        <f t="shared" si="10"/>
        <v>76401.3</v>
      </c>
      <c r="C50" s="50">
        <f t="shared" si="11"/>
        <v>77401.3</v>
      </c>
      <c r="D50" s="50">
        <f t="shared" si="12"/>
        <v>77401.3</v>
      </c>
      <c r="E50" s="50">
        <f>D50/C50*100</f>
        <v>100</v>
      </c>
      <c r="F50" s="50"/>
      <c r="G50" s="50"/>
      <c r="H50" s="50"/>
      <c r="I50" s="50"/>
      <c r="J50" s="50">
        <v>33207</v>
      </c>
      <c r="K50" s="50">
        <v>33207</v>
      </c>
      <c r="L50" s="50">
        <v>33207</v>
      </c>
      <c r="M50" s="50">
        <f>L50/K50*100</f>
        <v>100</v>
      </c>
      <c r="N50" s="50">
        <v>266.8</v>
      </c>
      <c r="O50" s="50">
        <v>266.8</v>
      </c>
      <c r="P50" s="50">
        <v>266.8</v>
      </c>
      <c r="Q50" s="50">
        <f>P50/O50*100</f>
        <v>100</v>
      </c>
      <c r="R50" s="50">
        <v>27858.2</v>
      </c>
      <c r="S50" s="50">
        <v>27858.2</v>
      </c>
      <c r="T50" s="50">
        <v>27858.2</v>
      </c>
      <c r="U50" s="50">
        <f t="shared" si="14"/>
        <v>100</v>
      </c>
      <c r="V50" s="50">
        <v>15069.3</v>
      </c>
      <c r="W50" s="81">
        <v>16069.3</v>
      </c>
      <c r="X50" s="81">
        <v>16069.3</v>
      </c>
      <c r="Y50" s="50">
        <f>X50/W50*100</f>
        <v>100</v>
      </c>
    </row>
    <row r="51" spans="1:25" s="48" customFormat="1" ht="31.5" customHeight="1" x14ac:dyDescent="0.25">
      <c r="A51" s="76" t="s">
        <v>872</v>
      </c>
      <c r="B51" s="76"/>
      <c r="C51" s="83"/>
      <c r="D51" s="83"/>
      <c r="E51" s="83"/>
      <c r="F51" s="83"/>
      <c r="G51" s="83"/>
      <c r="H51" s="83"/>
      <c r="I51" s="83"/>
      <c r="J51" s="83"/>
      <c r="K51" s="83"/>
      <c r="L51" s="83"/>
      <c r="M51" s="83"/>
      <c r="N51" s="83"/>
      <c r="O51" s="83"/>
      <c r="P51" s="83"/>
      <c r="Q51" s="83"/>
      <c r="R51" s="83"/>
      <c r="S51" s="83"/>
      <c r="T51" s="83"/>
      <c r="U51" s="83"/>
      <c r="V51" s="83"/>
      <c r="W51" s="83"/>
      <c r="X51" s="83"/>
      <c r="Y51" s="83"/>
    </row>
    <row r="52" spans="1:25" s="48" customFormat="1" ht="21" customHeight="1" x14ac:dyDescent="0.25">
      <c r="A52" s="76" t="s">
        <v>657</v>
      </c>
      <c r="B52" s="82">
        <f>F52+J52+N52+R52+V52</f>
        <v>3674291</v>
      </c>
      <c r="C52" s="82">
        <f>G52+K52+O52+S52+W52</f>
        <v>4584294.5</v>
      </c>
      <c r="D52" s="82">
        <f>H52+L52+P52+T52+X52</f>
        <v>4576394</v>
      </c>
      <c r="E52" s="82">
        <f>D52/C52*100</f>
        <v>99.82766159547559</v>
      </c>
      <c r="F52" s="82">
        <f>F48+F49+F50</f>
        <v>41021</v>
      </c>
      <c r="G52" s="82">
        <f>G48+G49+G50</f>
        <v>41021</v>
      </c>
      <c r="H52" s="82">
        <f>H48+H49+H50</f>
        <v>41021</v>
      </c>
      <c r="I52" s="82">
        <f>H52/G52*100</f>
        <v>100</v>
      </c>
      <c r="J52" s="82">
        <f>J46</f>
        <v>57696</v>
      </c>
      <c r="K52" s="82">
        <f>K46</f>
        <v>57696</v>
      </c>
      <c r="L52" s="82">
        <f>L46</f>
        <v>57696</v>
      </c>
      <c r="M52" s="82">
        <f>L52/K52*100</f>
        <v>100</v>
      </c>
      <c r="N52" s="82">
        <f>N46</f>
        <v>40443.500000000007</v>
      </c>
      <c r="O52" s="82">
        <f>O46</f>
        <v>40443.500000000007</v>
      </c>
      <c r="P52" s="82">
        <f>P46</f>
        <v>40443.500000000007</v>
      </c>
      <c r="Q52" s="82">
        <f>P52/O52*100</f>
        <v>100</v>
      </c>
      <c r="R52" s="82">
        <f>R46+R7</f>
        <v>3290508.4</v>
      </c>
      <c r="S52" s="82">
        <f>S46+S7</f>
        <v>3278048.9000000004</v>
      </c>
      <c r="T52" s="82">
        <f>T46+T7</f>
        <v>3278048.9000000004</v>
      </c>
      <c r="U52" s="82">
        <f>T52/S52*100</f>
        <v>100</v>
      </c>
      <c r="V52" s="82">
        <f>V46+V7</f>
        <v>244622.10000000003</v>
      </c>
      <c r="W52" s="82">
        <f>W46+W7</f>
        <v>1167085.0999999999</v>
      </c>
      <c r="X52" s="82">
        <f t="shared" ref="X52" si="15">X46+X7</f>
        <v>1159184.5999999999</v>
      </c>
      <c r="Y52" s="82">
        <f>X52/W52*100</f>
        <v>99.323057076129246</v>
      </c>
    </row>
    <row r="53" spans="1:25" s="48" customFormat="1" ht="15.75" x14ac:dyDescent="0.25">
      <c r="A53" s="84"/>
      <c r="B53" s="139"/>
      <c r="C53" s="85"/>
      <c r="D53" s="85"/>
      <c r="E53" s="86"/>
      <c r="F53" s="86"/>
      <c r="G53" s="85"/>
      <c r="H53" s="85"/>
      <c r="I53" s="86"/>
      <c r="J53" s="86"/>
      <c r="K53" s="86"/>
      <c r="L53" s="86"/>
      <c r="M53" s="86"/>
      <c r="N53" s="86"/>
      <c r="O53" s="85"/>
      <c r="P53" s="85"/>
      <c r="Q53" s="86"/>
      <c r="R53" s="86"/>
      <c r="S53" s="85"/>
      <c r="T53" s="85"/>
      <c r="U53" s="86"/>
      <c r="V53" s="86"/>
      <c r="W53" s="85"/>
      <c r="X53" s="85"/>
      <c r="Y53" s="86"/>
    </row>
    <row r="54" spans="1:25" s="48" customFormat="1" ht="15" customHeight="1" x14ac:dyDescent="0.2">
      <c r="A54" s="192" t="s">
        <v>869</v>
      </c>
      <c r="B54" s="192"/>
      <c r="C54" s="192"/>
      <c r="D54" s="192"/>
      <c r="E54" s="192"/>
      <c r="F54" s="192"/>
      <c r="G54" s="192"/>
      <c r="H54" s="192"/>
      <c r="I54" s="192"/>
      <c r="J54" s="192"/>
      <c r="K54" s="192"/>
      <c r="L54" s="192"/>
      <c r="M54" s="192"/>
      <c r="N54" s="192"/>
      <c r="O54" s="192"/>
      <c r="P54" s="192"/>
      <c r="Q54" s="192"/>
      <c r="R54" s="192"/>
      <c r="S54" s="192"/>
      <c r="T54" s="192"/>
      <c r="U54" s="192"/>
      <c r="V54" s="192"/>
      <c r="W54" s="192"/>
      <c r="X54" s="192"/>
      <c r="Y54" s="192"/>
    </row>
    <row r="55" spans="1:25" s="48" customFormat="1" ht="15" customHeight="1" x14ac:dyDescent="0.2">
      <c r="A55" s="192" t="s">
        <v>870</v>
      </c>
      <c r="B55" s="192"/>
      <c r="C55" s="192"/>
      <c r="D55" s="192"/>
      <c r="E55" s="192"/>
      <c r="F55" s="192"/>
      <c r="G55" s="192"/>
      <c r="H55" s="192"/>
      <c r="I55" s="192"/>
      <c r="J55" s="192"/>
      <c r="K55" s="192"/>
      <c r="L55" s="192"/>
      <c r="M55" s="192"/>
      <c r="N55" s="192"/>
      <c r="O55" s="192"/>
      <c r="P55" s="192"/>
      <c r="Q55" s="192"/>
      <c r="R55" s="192"/>
      <c r="S55" s="192"/>
      <c r="T55" s="192"/>
      <c r="U55" s="192"/>
      <c r="V55" s="192"/>
      <c r="W55" s="192"/>
      <c r="X55" s="192"/>
      <c r="Y55" s="192"/>
    </row>
    <row r="56" spans="1:25" s="48" customFormat="1" ht="15.75" x14ac:dyDescent="0.2">
      <c r="A56" s="192" t="s">
        <v>871</v>
      </c>
      <c r="B56" s="192"/>
      <c r="C56" s="192"/>
      <c r="D56" s="192"/>
      <c r="E56" s="192"/>
      <c r="F56" s="192"/>
      <c r="G56" s="192"/>
      <c r="H56" s="192"/>
      <c r="I56" s="192"/>
      <c r="J56" s="192"/>
      <c r="K56" s="192"/>
      <c r="L56" s="192"/>
      <c r="M56" s="192"/>
      <c r="N56" s="192"/>
      <c r="O56" s="192"/>
      <c r="P56" s="192"/>
      <c r="Q56" s="192"/>
      <c r="R56" s="192"/>
      <c r="S56" s="192"/>
      <c r="T56" s="192"/>
      <c r="U56" s="192"/>
      <c r="V56" s="192"/>
      <c r="W56" s="192"/>
      <c r="X56" s="192"/>
      <c r="Y56" s="192"/>
    </row>
    <row r="58" spans="1:25" x14ac:dyDescent="0.2">
      <c r="D58" s="71"/>
    </row>
    <row r="61" spans="1:25" x14ac:dyDescent="0.2">
      <c r="D61" s="71"/>
    </row>
    <row r="108" spans="3:3" x14ac:dyDescent="0.2">
      <c r="C108" s="39" t="s">
        <v>275</v>
      </c>
    </row>
  </sheetData>
  <mergeCells count="14">
    <mergeCell ref="A56:Y56"/>
    <mergeCell ref="A1:Y1"/>
    <mergeCell ref="A2:Y2"/>
    <mergeCell ref="X3:Y3"/>
    <mergeCell ref="A4:A6"/>
    <mergeCell ref="B4:E5"/>
    <mergeCell ref="F5:I5"/>
    <mergeCell ref="F4:Y4"/>
    <mergeCell ref="J5:M5"/>
    <mergeCell ref="N5:Q5"/>
    <mergeCell ref="R5:U5"/>
    <mergeCell ref="V5:Y5"/>
    <mergeCell ref="A55:Y55"/>
    <mergeCell ref="A54:Y54"/>
  </mergeCells>
  <pageMargins left="0.11811023622047245" right="0.11811023622047245" top="0.35433070866141736" bottom="0.35433070866141736" header="0.11811023622047245" footer="0.11811023622047245"/>
  <pageSetup paperSize="9" scale="40" fitToHeight="0" orientation="landscape" r:id="rId1"/>
  <colBreaks count="1" manualBreakCount="1">
    <brk id="2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376"/>
  <sheetViews>
    <sheetView showZeros="0" view="pageBreakPreview" zoomScale="70" zoomScaleNormal="55" zoomScaleSheetLayoutView="70" workbookViewId="0">
      <pane xSplit="1" ySplit="7" topLeftCell="B8" activePane="bottomRight" state="frozen"/>
      <selection activeCell="H29" sqref="H29"/>
      <selection pane="topRight" activeCell="H29" sqref="H29"/>
      <selection pane="bottomLeft" activeCell="H29" sqref="H29"/>
      <selection pane="bottomRight" activeCell="HT169" sqref="HT169"/>
    </sheetView>
  </sheetViews>
  <sheetFormatPr defaultRowHeight="14.25" x14ac:dyDescent="0.2"/>
  <cols>
    <col min="1" max="1" width="29.375" style="103" customWidth="1"/>
    <col min="2" max="2" width="14.125" style="39" customWidth="1"/>
    <col min="3" max="3" width="16.125" style="39" customWidth="1"/>
    <col min="4" max="4" width="13.75" style="39" customWidth="1"/>
    <col min="5" max="5" width="12.5" style="39" customWidth="1"/>
    <col min="6" max="6" width="13.75" style="39" customWidth="1"/>
    <col min="7" max="7" width="15.625" style="39" customWidth="1"/>
    <col min="8" max="8" width="11.125" style="39" customWidth="1"/>
    <col min="9" max="10" width="12.375" style="39" customWidth="1"/>
    <col min="11" max="11" width="15" style="39" customWidth="1"/>
    <col min="12" max="13" width="12.375" style="39" customWidth="1"/>
    <col min="14" max="14" width="13.25" style="39" customWidth="1"/>
    <col min="15" max="15" width="15.75" style="39" customWidth="1"/>
    <col min="16" max="16" width="11.625" style="39" customWidth="1"/>
    <col min="17" max="17" width="11.875" style="39" customWidth="1"/>
    <col min="18" max="18" width="13.25" style="39" customWidth="1"/>
    <col min="19" max="19" width="15.25" style="39" customWidth="1"/>
    <col min="20" max="20" width="11.25" style="39" customWidth="1"/>
    <col min="21" max="22" width="12.375" style="39" customWidth="1"/>
    <col min="23" max="23" width="15.875" style="39" customWidth="1"/>
    <col min="24" max="24" width="13.5" style="39" customWidth="1"/>
    <col min="25" max="25" width="11.875" style="39" customWidth="1"/>
    <col min="26" max="26" width="13.625" style="39" customWidth="1"/>
    <col min="27" max="27" width="15.375" style="39" customWidth="1"/>
    <col min="28" max="28" width="14.125" style="39" customWidth="1"/>
    <col min="29" max="29" width="12.125" style="39" customWidth="1"/>
    <col min="30" max="30" width="13.875" style="39" customWidth="1"/>
    <col min="31" max="31" width="15" style="39" customWidth="1"/>
    <col min="32" max="32" width="14.125" style="39" customWidth="1"/>
    <col min="33" max="33" width="11.875" style="39" customWidth="1"/>
    <col min="34" max="34" width="13.125" style="39" customWidth="1"/>
    <col min="35" max="35" width="14.75" style="39" customWidth="1"/>
    <col min="36" max="36" width="12.5" style="39" customWidth="1"/>
    <col min="37" max="37" width="12.125" style="39" customWidth="1"/>
    <col min="38" max="38" width="13.5" style="39" customWidth="1"/>
    <col min="39" max="39" width="15.375" style="39" customWidth="1"/>
    <col min="40" max="40" width="15.625" style="39" customWidth="1"/>
    <col min="41" max="42" width="12.25" style="39" customWidth="1"/>
    <col min="43" max="43" width="15.375" style="39" customWidth="1"/>
    <col min="44" max="44" width="13.375" style="39" customWidth="1"/>
    <col min="45" max="45" width="11.875" style="39" customWidth="1"/>
    <col min="46" max="46" width="12.625" style="39" customWidth="1"/>
    <col min="47" max="47" width="15.75" style="39" customWidth="1"/>
    <col min="48" max="48" width="12.75" style="39" customWidth="1"/>
    <col min="49" max="49" width="11.875" style="39" customWidth="1"/>
    <col min="50" max="50" width="12.375" style="39" customWidth="1"/>
    <col min="51" max="51" width="15.625" style="39" customWidth="1"/>
    <col min="52" max="52" width="12.75" style="39" customWidth="1"/>
    <col min="53" max="53" width="12.125" style="39" customWidth="1"/>
    <col min="54" max="54" width="13.75" style="39" customWidth="1"/>
    <col min="55" max="55" width="16.25" style="39" customWidth="1"/>
    <col min="56" max="56" width="13.375" style="39" customWidth="1"/>
    <col min="57" max="57" width="12" style="39" customWidth="1"/>
    <col min="58" max="58" width="12.875" style="39" customWidth="1"/>
    <col min="59" max="59" width="15.125" style="39" customWidth="1"/>
    <col min="60" max="61" width="11.75" style="39" customWidth="1"/>
    <col min="62" max="62" width="13.125" style="39" customWidth="1"/>
    <col min="63" max="63" width="15.25" style="39" customWidth="1"/>
    <col min="64" max="64" width="12.25" style="39" customWidth="1"/>
    <col min="65" max="66" width="12.5" style="39" customWidth="1"/>
    <col min="67" max="67" width="15.125" style="39" customWidth="1"/>
    <col min="68" max="68" width="11.5" style="39" customWidth="1"/>
    <col min="69" max="69" width="12.125" style="39" customWidth="1"/>
    <col min="70" max="70" width="12.625" style="39" customWidth="1"/>
    <col min="71" max="71" width="15.125" style="39" customWidth="1"/>
    <col min="72" max="73" width="12.125" style="39" customWidth="1"/>
    <col min="74" max="74" width="13.875" style="39" customWidth="1"/>
    <col min="75" max="75" width="14.875" style="39" customWidth="1"/>
    <col min="76" max="77" width="12.125" style="39" customWidth="1"/>
    <col min="78" max="78" width="13.5" style="39" customWidth="1"/>
    <col min="79" max="79" width="15.125" style="39" customWidth="1"/>
    <col min="80" max="80" width="13.125" style="39" customWidth="1"/>
    <col min="81" max="82" width="12.25" style="39" customWidth="1"/>
    <col min="83" max="83" width="15.25" style="39" customWidth="1"/>
    <col min="84" max="86" width="12.25" style="39" customWidth="1"/>
    <col min="87" max="87" width="17.5" style="39" customWidth="1"/>
    <col min="88" max="88" width="11.75" style="39" customWidth="1"/>
    <col min="89" max="89" width="13.375" style="39" bestFit="1" customWidth="1"/>
    <col min="90" max="90" width="13.375" style="39" customWidth="1"/>
    <col min="91" max="91" width="15.875" style="39" customWidth="1"/>
    <col min="92" max="92" width="12.875" style="39" customWidth="1"/>
    <col min="93" max="94" width="13.375" style="39" customWidth="1"/>
    <col min="95" max="95" width="14.75" style="39" customWidth="1"/>
    <col min="96" max="96" width="12.125" style="39" customWidth="1"/>
    <col min="97" max="98" width="14.25" style="39" customWidth="1"/>
    <col min="99" max="99" width="16.125" style="39" customWidth="1"/>
    <col min="100" max="100" width="12.125" style="39" customWidth="1"/>
    <col min="101" max="101" width="12" style="39" customWidth="1"/>
    <col min="102" max="102" width="13.25" style="39" customWidth="1"/>
    <col min="103" max="103" width="15" style="39" customWidth="1"/>
    <col min="104" max="104" width="11.25" style="39" customWidth="1"/>
    <col min="105" max="105" width="12" style="39" customWidth="1"/>
    <col min="106" max="106" width="13.625" style="39" customWidth="1"/>
    <col min="107" max="107" width="16" style="39" customWidth="1"/>
    <col min="108" max="108" width="12.875" style="39" customWidth="1"/>
    <col min="109" max="109" width="11.75" style="39" customWidth="1"/>
    <col min="110" max="110" width="13.75" style="39" customWidth="1"/>
    <col min="111" max="111" width="14.75" style="39" customWidth="1"/>
    <col min="112" max="112" width="11.5" style="39" customWidth="1"/>
    <col min="113" max="113" width="12.375" style="39" customWidth="1"/>
    <col min="114" max="114" width="13.25" style="39" customWidth="1"/>
    <col min="115" max="115" width="15.625" style="39" customWidth="1"/>
    <col min="116" max="116" width="12.5" style="39" customWidth="1"/>
    <col min="117" max="117" width="12.25" style="39" customWidth="1"/>
    <col min="118" max="118" width="15.125" style="39" customWidth="1"/>
    <col min="119" max="119" width="14.625" style="39" customWidth="1"/>
    <col min="120" max="120" width="11.75" style="39" customWidth="1"/>
    <col min="121" max="121" width="11.125" style="39" customWidth="1"/>
    <col min="122" max="122" width="13.75" style="39" customWidth="1"/>
    <col min="123" max="123" width="15.75" style="39" customWidth="1"/>
    <col min="124" max="124" width="12.125" style="39" customWidth="1"/>
    <col min="125" max="126" width="12.625" style="39" customWidth="1"/>
    <col min="127" max="127" width="14.5" style="39" customWidth="1"/>
    <col min="128" max="128" width="11.75" style="39" customWidth="1"/>
    <col min="129" max="130" width="12.375" style="39" customWidth="1"/>
    <col min="131" max="131" width="16.5" style="39" customWidth="1"/>
    <col min="132" max="132" width="14.5" style="39" customWidth="1"/>
    <col min="133" max="133" width="12.375" style="39" customWidth="1"/>
    <col min="134" max="134" width="13.5" style="39" customWidth="1"/>
    <col min="135" max="135" width="14.5" style="39" customWidth="1"/>
    <col min="136" max="136" width="11" style="39" customWidth="1"/>
    <col min="137" max="138" width="12.125" style="39" customWidth="1"/>
    <col min="139" max="139" width="16.25" style="39" customWidth="1"/>
    <col min="140" max="140" width="12" style="39" customWidth="1"/>
    <col min="141" max="141" width="11.75" style="39" customWidth="1"/>
    <col min="142" max="142" width="13.125" style="39" customWidth="1"/>
    <col min="143" max="143" width="14.5" style="39" customWidth="1"/>
    <col min="144" max="144" width="10.875" style="39" customWidth="1"/>
    <col min="145" max="145" width="11.375" style="39" customWidth="1"/>
    <col min="146" max="146" width="13.75" style="39" customWidth="1"/>
    <col min="147" max="147" width="15.625" style="39" customWidth="1"/>
    <col min="148" max="148" width="10.875" style="39" customWidth="1"/>
    <col min="149" max="150" width="13.125" style="39" customWidth="1"/>
    <col min="151" max="151" width="15.375" style="39" customWidth="1"/>
    <col min="152" max="152" width="13.125" style="39" customWidth="1"/>
    <col min="153" max="153" width="11.75" style="39" customWidth="1"/>
    <col min="154" max="154" width="13.75" style="39" customWidth="1"/>
    <col min="155" max="155" width="15.625" style="39" customWidth="1"/>
    <col min="156" max="156" width="11.25" style="39" customWidth="1"/>
    <col min="157" max="158" width="12.625" style="39" customWidth="1"/>
    <col min="159" max="159" width="14.875" style="39" customWidth="1"/>
    <col min="160" max="160" width="10.875" style="39" customWidth="1"/>
    <col min="161" max="162" width="14" style="39" customWidth="1"/>
    <col min="163" max="163" width="15.625" style="39" customWidth="1"/>
    <col min="164" max="164" width="11.25" style="39" customWidth="1"/>
    <col min="165" max="166" width="11.75" style="39" customWidth="1"/>
    <col min="167" max="167" width="15.125" style="39" customWidth="1"/>
    <col min="168" max="168" width="12.625" style="39" customWidth="1"/>
    <col min="169" max="170" width="12.75" style="39" customWidth="1"/>
    <col min="171" max="171" width="16.875" style="39" customWidth="1"/>
    <col min="172" max="172" width="11" style="39" customWidth="1"/>
    <col min="173" max="174" width="13.5" style="39" customWidth="1"/>
    <col min="175" max="175" width="15.125" style="39" customWidth="1"/>
    <col min="176" max="178" width="11.75" style="39" customWidth="1"/>
    <col min="179" max="179" width="14.375" style="39" customWidth="1"/>
    <col min="180" max="180" width="11" style="39" customWidth="1"/>
    <col min="181" max="182" width="13.25" style="39" customWidth="1"/>
    <col min="183" max="183" width="15.25" style="39" customWidth="1"/>
    <col min="184" max="184" width="11.375" style="39" customWidth="1"/>
    <col min="185" max="185" width="12" style="39" customWidth="1"/>
    <col min="186" max="186" width="12.75" style="39" customWidth="1"/>
    <col min="187" max="187" width="13.25" style="39" customWidth="1"/>
    <col min="188" max="189" width="12.75" style="39" customWidth="1"/>
    <col min="190" max="190" width="13.125" style="39" customWidth="1"/>
    <col min="191" max="191" width="14.5" style="39" customWidth="1"/>
    <col min="192" max="192" width="11" style="39" customWidth="1"/>
    <col min="193" max="194" width="12.375" style="39" customWidth="1"/>
    <col min="195" max="195" width="15.75" style="39" customWidth="1"/>
    <col min="196" max="196" width="13.125" style="39" customWidth="1"/>
    <col min="197" max="197" width="11" style="39" customWidth="1"/>
    <col min="198" max="198" width="14.25" style="39" customWidth="1"/>
    <col min="199" max="199" width="16.5" style="39" customWidth="1"/>
    <col min="200" max="200" width="12.875" style="39" customWidth="1"/>
    <col min="201" max="201" width="11.5" style="39" customWidth="1"/>
    <col min="202" max="202" width="14.375" style="39" customWidth="1"/>
    <col min="203" max="203" width="15.5" style="39" customWidth="1"/>
    <col min="204" max="204" width="11.375" style="39" customWidth="1"/>
    <col min="205" max="206" width="12.625" style="39" customWidth="1"/>
    <col min="207" max="207" width="14.875" style="39" customWidth="1"/>
    <col min="208" max="210" width="12.625" style="39" customWidth="1"/>
    <col min="211" max="211" width="13.875" style="39" customWidth="1"/>
    <col min="212" max="214" width="12.625" style="39" customWidth="1"/>
    <col min="215" max="215" width="14.25" style="39" customWidth="1"/>
    <col min="216" max="217" width="12.625" style="39" customWidth="1"/>
    <col min="218" max="218" width="14.875" style="39" customWidth="1"/>
    <col min="219" max="219" width="17.625" style="39" customWidth="1"/>
    <col min="220" max="222" width="12.625" style="39" customWidth="1"/>
    <col min="223" max="223" width="14.625" style="39" customWidth="1"/>
    <col min="224" max="225" width="12.625" style="39" customWidth="1"/>
    <col min="226" max="226" width="14.625" style="39" customWidth="1"/>
    <col min="227" max="227" width="15.125" style="39" customWidth="1"/>
    <col min="228" max="229" width="12.625" style="39" customWidth="1"/>
    <col min="230" max="230" width="14.375" customWidth="1"/>
    <col min="231" max="231" width="15.75" customWidth="1"/>
    <col min="232" max="232" width="12" customWidth="1"/>
    <col min="233" max="233" width="12.875" customWidth="1"/>
  </cols>
  <sheetData>
    <row r="1" spans="1:234" s="39" customFormat="1" ht="29.25" customHeight="1" x14ac:dyDescent="0.25">
      <c r="A1" s="103"/>
      <c r="AN1" s="236"/>
      <c r="AO1" s="236"/>
      <c r="AP1" s="144"/>
      <c r="AV1" s="236" t="s">
        <v>663</v>
      </c>
      <c r="AW1" s="236"/>
      <c r="BN1" s="144"/>
      <c r="BT1" s="236" t="s">
        <v>663</v>
      </c>
      <c r="BU1" s="236"/>
      <c r="CN1" s="236"/>
      <c r="CO1" s="236"/>
      <c r="CP1" s="136"/>
      <c r="CR1" s="236" t="s">
        <v>663</v>
      </c>
      <c r="CS1" s="236"/>
      <c r="CT1" s="144"/>
      <c r="DP1" s="236" t="s">
        <v>663</v>
      </c>
      <c r="DQ1" s="236"/>
      <c r="DZ1" s="148"/>
      <c r="EC1" s="87"/>
      <c r="ED1" s="87"/>
      <c r="EE1" s="88"/>
      <c r="EF1" s="89"/>
      <c r="EN1" s="237" t="s">
        <v>663</v>
      </c>
      <c r="EO1" s="237"/>
      <c r="EP1" s="158"/>
      <c r="FF1" s="148"/>
      <c r="FL1" s="236" t="s">
        <v>663</v>
      </c>
      <c r="FM1" s="236"/>
      <c r="GJ1" s="236" t="s">
        <v>663</v>
      </c>
      <c r="GK1" s="236"/>
      <c r="GL1" s="148"/>
      <c r="GX1" s="148"/>
      <c r="GY1" s="148"/>
      <c r="GZ1" s="148"/>
      <c r="HA1" s="148"/>
      <c r="HB1" s="148"/>
      <c r="HC1" s="148"/>
      <c r="HD1" s="148"/>
      <c r="HE1" s="148"/>
      <c r="HF1" s="148"/>
      <c r="HG1" s="233" t="s">
        <v>663</v>
      </c>
      <c r="HH1" s="233"/>
      <c r="HI1" s="233"/>
      <c r="HJ1" s="148"/>
      <c r="HK1" s="148"/>
      <c r="HL1" s="148"/>
      <c r="HM1" s="148"/>
      <c r="HN1" s="148"/>
      <c r="HO1" s="148"/>
      <c r="HP1" s="148"/>
      <c r="HQ1" s="148"/>
      <c r="HR1" s="148"/>
      <c r="HS1" s="148"/>
      <c r="HT1" s="148"/>
      <c r="HU1" s="148"/>
      <c r="HX1" s="233" t="s">
        <v>663</v>
      </c>
      <c r="HY1" s="233"/>
      <c r="HZ1" s="158"/>
    </row>
    <row r="2" spans="1:234" s="39" customFormat="1" ht="36" customHeight="1" x14ac:dyDescent="0.2">
      <c r="A2" s="154"/>
      <c r="B2" s="90"/>
      <c r="C2" s="200" t="s">
        <v>874</v>
      </c>
      <c r="D2" s="200"/>
      <c r="E2" s="200"/>
      <c r="F2" s="200"/>
      <c r="G2" s="200"/>
      <c r="H2" s="200"/>
      <c r="I2" s="200"/>
      <c r="J2" s="200"/>
      <c r="K2" s="200"/>
      <c r="L2" s="200"/>
      <c r="M2" s="200"/>
      <c r="N2" s="200"/>
      <c r="O2" s="200"/>
      <c r="P2" s="200"/>
      <c r="Q2" s="200"/>
      <c r="R2" s="200"/>
      <c r="S2" s="200"/>
      <c r="T2" s="200"/>
      <c r="U2" s="200"/>
      <c r="V2" s="200"/>
      <c r="W2" s="200"/>
      <c r="X2" s="200"/>
      <c r="Y2" s="200"/>
      <c r="Z2" s="91"/>
      <c r="AA2" s="200" t="s">
        <v>874</v>
      </c>
      <c r="AB2" s="200"/>
      <c r="AC2" s="200"/>
      <c r="AD2" s="200"/>
      <c r="AE2" s="200"/>
      <c r="AF2" s="200"/>
      <c r="AG2" s="200"/>
      <c r="AH2" s="200"/>
      <c r="AI2" s="200"/>
      <c r="AJ2" s="200"/>
      <c r="AK2" s="200"/>
      <c r="AL2" s="200"/>
      <c r="AM2" s="200"/>
      <c r="AN2" s="200"/>
      <c r="AO2" s="200"/>
      <c r="AP2" s="200"/>
      <c r="AQ2" s="200"/>
      <c r="AR2" s="200"/>
      <c r="AS2" s="200"/>
      <c r="AT2" s="200"/>
      <c r="AU2" s="200"/>
      <c r="AV2" s="200"/>
      <c r="AW2" s="200"/>
      <c r="AX2" s="91"/>
      <c r="AY2" s="91"/>
      <c r="AZ2" s="200" t="s">
        <v>874</v>
      </c>
      <c r="BA2" s="200"/>
      <c r="BB2" s="200"/>
      <c r="BC2" s="200"/>
      <c r="BD2" s="200"/>
      <c r="BE2" s="200"/>
      <c r="BF2" s="200"/>
      <c r="BG2" s="200"/>
      <c r="BH2" s="200"/>
      <c r="BI2" s="200"/>
      <c r="BJ2" s="200"/>
      <c r="BK2" s="200"/>
      <c r="BL2" s="200"/>
      <c r="BM2" s="200"/>
      <c r="BN2" s="200"/>
      <c r="BO2" s="200"/>
      <c r="BP2" s="200"/>
      <c r="BQ2" s="200"/>
      <c r="BR2" s="200"/>
      <c r="BS2" s="200"/>
      <c r="BT2" s="200"/>
      <c r="BU2" s="200"/>
      <c r="BV2" s="92"/>
      <c r="BW2" s="216" t="s">
        <v>874</v>
      </c>
      <c r="BX2" s="216"/>
      <c r="BY2" s="216"/>
      <c r="BZ2" s="216"/>
      <c r="CA2" s="216"/>
      <c r="CB2" s="216"/>
      <c r="CC2" s="216"/>
      <c r="CD2" s="216"/>
      <c r="CE2" s="216"/>
      <c r="CF2" s="216"/>
      <c r="CG2" s="216"/>
      <c r="CH2" s="216"/>
      <c r="CI2" s="216"/>
      <c r="CJ2" s="216"/>
      <c r="CK2" s="216"/>
      <c r="CL2" s="216"/>
      <c r="CM2" s="216"/>
      <c r="CN2" s="216"/>
      <c r="CO2" s="216"/>
      <c r="CP2" s="216"/>
      <c r="CQ2" s="216"/>
      <c r="CR2" s="216"/>
      <c r="CS2" s="216"/>
      <c r="CU2" s="200" t="s">
        <v>874</v>
      </c>
      <c r="CV2" s="200"/>
      <c r="CW2" s="200"/>
      <c r="CX2" s="200"/>
      <c r="CY2" s="200"/>
      <c r="CZ2" s="200"/>
      <c r="DA2" s="200"/>
      <c r="DB2" s="200"/>
      <c r="DC2" s="200"/>
      <c r="DD2" s="200"/>
      <c r="DE2" s="200"/>
      <c r="DF2" s="200"/>
      <c r="DG2" s="200"/>
      <c r="DH2" s="200"/>
      <c r="DI2" s="200"/>
      <c r="DJ2" s="200"/>
      <c r="DK2" s="200"/>
      <c r="DL2" s="200"/>
      <c r="DM2" s="200"/>
      <c r="DN2" s="200"/>
      <c r="DO2" s="200"/>
      <c r="DP2" s="200"/>
      <c r="DQ2" s="200"/>
      <c r="DR2" s="91"/>
      <c r="DS2" s="200" t="s">
        <v>873</v>
      </c>
      <c r="DT2" s="200"/>
      <c r="DU2" s="200"/>
      <c r="DV2" s="200"/>
      <c r="DW2" s="200"/>
      <c r="DX2" s="200"/>
      <c r="DY2" s="200"/>
      <c r="DZ2" s="200"/>
      <c r="EA2" s="200"/>
      <c r="EB2" s="200"/>
      <c r="EC2" s="200"/>
      <c r="ED2" s="200"/>
      <c r="EE2" s="200"/>
      <c r="EF2" s="200"/>
      <c r="EG2" s="200"/>
      <c r="EH2" s="200"/>
      <c r="EI2" s="200"/>
      <c r="EJ2" s="200"/>
      <c r="EK2" s="200"/>
      <c r="EL2" s="200"/>
      <c r="EM2" s="200"/>
      <c r="EN2" s="200"/>
      <c r="EO2" s="200"/>
      <c r="EP2" s="91"/>
      <c r="EQ2" s="200" t="s">
        <v>874</v>
      </c>
      <c r="ER2" s="200"/>
      <c r="ES2" s="200"/>
      <c r="ET2" s="200"/>
      <c r="EU2" s="200"/>
      <c r="EV2" s="200"/>
      <c r="EW2" s="200"/>
      <c r="EX2" s="200"/>
      <c r="EY2" s="200"/>
      <c r="EZ2" s="200"/>
      <c r="FA2" s="200"/>
      <c r="FB2" s="200"/>
      <c r="FC2" s="200"/>
      <c r="FD2" s="200"/>
      <c r="FE2" s="200"/>
      <c r="FF2" s="200"/>
      <c r="FG2" s="200"/>
      <c r="FH2" s="200"/>
      <c r="FI2" s="200"/>
      <c r="FJ2" s="200"/>
      <c r="FK2" s="200"/>
      <c r="FL2" s="200"/>
      <c r="FM2" s="200"/>
      <c r="FN2" s="91"/>
      <c r="FO2" s="200" t="s">
        <v>874</v>
      </c>
      <c r="FP2" s="200"/>
      <c r="FQ2" s="200"/>
      <c r="FR2" s="200"/>
      <c r="FS2" s="200"/>
      <c r="FT2" s="200"/>
      <c r="FU2" s="200"/>
      <c r="FV2" s="200"/>
      <c r="FW2" s="200"/>
      <c r="FX2" s="200"/>
      <c r="FY2" s="200"/>
      <c r="FZ2" s="200"/>
      <c r="GA2" s="200"/>
      <c r="GB2" s="200"/>
      <c r="GC2" s="200"/>
      <c r="GD2" s="200"/>
      <c r="GE2" s="200"/>
      <c r="GF2" s="200"/>
      <c r="GG2" s="200"/>
      <c r="GH2" s="200"/>
      <c r="GI2" s="200"/>
      <c r="GJ2" s="200"/>
      <c r="GK2" s="200"/>
      <c r="GM2" s="216" t="s">
        <v>874</v>
      </c>
      <c r="GN2" s="216"/>
      <c r="GO2" s="216"/>
      <c r="GP2" s="216"/>
      <c r="GQ2" s="216"/>
      <c r="GR2" s="216"/>
      <c r="GS2" s="216"/>
      <c r="GT2" s="216"/>
      <c r="GU2" s="216"/>
      <c r="GV2" s="216"/>
      <c r="GW2" s="216"/>
      <c r="GX2" s="216"/>
      <c r="GY2" s="216"/>
      <c r="GZ2" s="216"/>
      <c r="HA2" s="216"/>
      <c r="HB2" s="216"/>
      <c r="HC2" s="216"/>
      <c r="HD2" s="216"/>
      <c r="HE2" s="216"/>
      <c r="HF2" s="216"/>
      <c r="HG2" s="216"/>
      <c r="HH2" s="216"/>
      <c r="HI2" s="216"/>
      <c r="HJ2" s="146"/>
      <c r="HK2" s="216" t="s">
        <v>874</v>
      </c>
      <c r="HL2" s="216"/>
      <c r="HM2" s="216"/>
      <c r="HN2" s="216"/>
      <c r="HO2" s="216"/>
      <c r="HP2" s="216"/>
      <c r="HQ2" s="216"/>
      <c r="HR2" s="216"/>
      <c r="HS2" s="216"/>
      <c r="HT2" s="216"/>
      <c r="HU2" s="216"/>
      <c r="HV2" s="216"/>
      <c r="HW2" s="216"/>
      <c r="HX2" s="216"/>
      <c r="HY2" s="216"/>
    </row>
    <row r="3" spans="1:234" s="39" customFormat="1" ht="26.25" customHeight="1" x14ac:dyDescent="0.3">
      <c r="A3" s="155"/>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3"/>
      <c r="AJ3" s="93"/>
      <c r="AK3" s="93"/>
      <c r="AL3" s="93"/>
      <c r="AM3" s="93"/>
      <c r="AN3" s="93"/>
      <c r="AO3" s="93"/>
      <c r="AP3" s="93"/>
      <c r="AQ3" s="93"/>
      <c r="AR3" s="93"/>
      <c r="AS3" s="93"/>
      <c r="AT3" s="93"/>
      <c r="AU3" s="93"/>
      <c r="AV3" s="93"/>
      <c r="AW3" s="93"/>
      <c r="AX3" s="93"/>
      <c r="AY3" s="93"/>
      <c r="AZ3" s="93"/>
      <c r="BA3" s="93"/>
      <c r="BB3" s="93"/>
      <c r="BC3" s="93"/>
      <c r="BD3" s="93"/>
      <c r="BE3" s="93"/>
      <c r="BF3" s="93"/>
      <c r="BG3" s="93"/>
      <c r="BH3" s="93"/>
      <c r="BI3" s="93"/>
      <c r="BJ3" s="93"/>
      <c r="BK3" s="93"/>
      <c r="BL3" s="93"/>
      <c r="BM3" s="93"/>
      <c r="BN3" s="93"/>
      <c r="BO3" s="93"/>
      <c r="BP3" s="93"/>
      <c r="BQ3" s="93"/>
      <c r="BR3" s="93"/>
      <c r="BS3" s="93"/>
      <c r="BT3" s="93"/>
      <c r="BU3" s="93"/>
      <c r="BV3" s="93"/>
      <c r="BW3" s="93"/>
      <c r="BX3" s="93"/>
      <c r="BY3" s="93"/>
      <c r="BZ3" s="93"/>
      <c r="CA3" s="93"/>
      <c r="CB3" s="93"/>
      <c r="CC3" s="93"/>
      <c r="CD3" s="93"/>
      <c r="CE3" s="93"/>
      <c r="CF3" s="93"/>
      <c r="CG3" s="93"/>
      <c r="CH3" s="93"/>
      <c r="CI3" s="93"/>
      <c r="CJ3" s="93"/>
      <c r="CK3" s="93"/>
      <c r="CL3" s="93"/>
      <c r="CM3" s="93"/>
      <c r="CN3" s="93"/>
      <c r="CO3" s="93"/>
      <c r="CP3" s="93"/>
    </row>
    <row r="4" spans="1:234" s="39" customFormat="1" x14ac:dyDescent="0.2">
      <c r="A4" s="103"/>
      <c r="X4" s="218" t="s">
        <v>278</v>
      </c>
      <c r="Y4" s="218"/>
      <c r="AH4" s="143"/>
      <c r="AN4" s="218"/>
      <c r="AO4" s="218"/>
      <c r="AP4" s="143"/>
      <c r="AV4" s="218" t="s">
        <v>278</v>
      </c>
      <c r="AW4" s="218"/>
      <c r="BN4" s="143"/>
      <c r="BT4" s="218" t="s">
        <v>278</v>
      </c>
      <c r="BU4" s="218"/>
      <c r="CN4" s="218"/>
      <c r="CO4" s="218"/>
      <c r="CP4" s="134"/>
      <c r="CR4" s="218" t="s">
        <v>278</v>
      </c>
      <c r="CS4" s="218"/>
      <c r="CT4" s="143"/>
      <c r="DP4" s="218" t="s">
        <v>278</v>
      </c>
      <c r="DQ4" s="218"/>
      <c r="DZ4" s="147"/>
      <c r="EN4" s="218" t="s">
        <v>278</v>
      </c>
      <c r="EO4" s="218"/>
      <c r="FF4" s="147"/>
      <c r="FL4" s="218" t="s">
        <v>278</v>
      </c>
      <c r="FM4" s="218"/>
      <c r="GJ4" s="218" t="s">
        <v>278</v>
      </c>
      <c r="GK4" s="218"/>
      <c r="GL4" s="147"/>
      <c r="HH4" s="218" t="s">
        <v>278</v>
      </c>
      <c r="HI4" s="218"/>
      <c r="HX4" s="218" t="s">
        <v>278</v>
      </c>
      <c r="HY4" s="218"/>
    </row>
    <row r="5" spans="1:234" s="39" customFormat="1" ht="17.25" customHeight="1" x14ac:dyDescent="0.25">
      <c r="A5" s="213" t="s">
        <v>279</v>
      </c>
      <c r="B5" s="245" t="s">
        <v>664</v>
      </c>
      <c r="C5" s="246"/>
      <c r="D5" s="246"/>
      <c r="E5" s="247"/>
      <c r="F5" s="213" t="s">
        <v>665</v>
      </c>
      <c r="G5" s="213"/>
      <c r="H5" s="213"/>
      <c r="I5" s="213"/>
      <c r="J5" s="213"/>
      <c r="K5" s="213"/>
      <c r="L5" s="213"/>
      <c r="M5" s="213"/>
      <c r="N5" s="213"/>
      <c r="O5" s="213"/>
      <c r="P5" s="213"/>
      <c r="Q5" s="213"/>
      <c r="R5" s="213"/>
      <c r="S5" s="213"/>
      <c r="T5" s="213"/>
      <c r="U5" s="213"/>
      <c r="V5" s="213"/>
      <c r="W5" s="213"/>
      <c r="X5" s="213"/>
      <c r="Y5" s="213"/>
      <c r="Z5" s="213" t="s">
        <v>665</v>
      </c>
      <c r="AA5" s="213"/>
      <c r="AB5" s="213"/>
      <c r="AC5" s="213"/>
      <c r="AD5" s="213"/>
      <c r="AE5" s="213"/>
      <c r="AF5" s="213"/>
      <c r="AG5" s="213"/>
      <c r="AH5" s="213"/>
      <c r="AI5" s="213"/>
      <c r="AJ5" s="213"/>
      <c r="AK5" s="213"/>
      <c r="AL5" s="213"/>
      <c r="AM5" s="213"/>
      <c r="AN5" s="213"/>
      <c r="AO5" s="213"/>
      <c r="AP5" s="213"/>
      <c r="AQ5" s="213"/>
      <c r="AR5" s="213"/>
      <c r="AS5" s="213"/>
      <c r="AT5" s="213"/>
      <c r="AU5" s="213"/>
      <c r="AV5" s="213"/>
      <c r="AW5" s="213"/>
      <c r="AX5" s="239" t="s">
        <v>665</v>
      </c>
      <c r="AY5" s="240"/>
      <c r="AZ5" s="240"/>
      <c r="BA5" s="240"/>
      <c r="BB5" s="240"/>
      <c r="BC5" s="240"/>
      <c r="BD5" s="240"/>
      <c r="BE5" s="240"/>
      <c r="BF5" s="240"/>
      <c r="BG5" s="240"/>
      <c r="BH5" s="240"/>
      <c r="BI5" s="240"/>
      <c r="BJ5" s="240"/>
      <c r="BK5" s="240"/>
      <c r="BL5" s="240"/>
      <c r="BM5" s="240"/>
      <c r="BN5" s="240"/>
      <c r="BO5" s="240"/>
      <c r="BP5" s="240"/>
      <c r="BQ5" s="240"/>
      <c r="BR5" s="240"/>
      <c r="BS5" s="240"/>
      <c r="BT5" s="240"/>
      <c r="BU5" s="240"/>
      <c r="BV5" s="213" t="s">
        <v>665</v>
      </c>
      <c r="BW5" s="213"/>
      <c r="BX5" s="213"/>
      <c r="BY5" s="213"/>
      <c r="BZ5" s="213"/>
      <c r="CA5" s="213"/>
      <c r="CB5" s="213"/>
      <c r="CC5" s="213"/>
      <c r="CD5" s="213"/>
      <c r="CE5" s="213"/>
      <c r="CF5" s="213"/>
      <c r="CG5" s="213"/>
      <c r="CH5" s="213"/>
      <c r="CI5" s="213"/>
      <c r="CJ5" s="213"/>
      <c r="CK5" s="213"/>
      <c r="CL5" s="213"/>
      <c r="CM5" s="213"/>
      <c r="CN5" s="213"/>
      <c r="CO5" s="213"/>
      <c r="CP5" s="213"/>
      <c r="CQ5" s="213"/>
      <c r="CR5" s="213"/>
      <c r="CS5" s="213"/>
      <c r="CT5" s="234" t="s">
        <v>665</v>
      </c>
      <c r="CU5" s="235"/>
      <c r="CV5" s="235"/>
      <c r="CW5" s="235"/>
      <c r="CX5" s="235"/>
      <c r="CY5" s="235"/>
      <c r="CZ5" s="235"/>
      <c r="DA5" s="235"/>
      <c r="DB5" s="235"/>
      <c r="DC5" s="235"/>
      <c r="DD5" s="235"/>
      <c r="DE5" s="235"/>
      <c r="DF5" s="235"/>
      <c r="DG5" s="235"/>
      <c r="DH5" s="235"/>
      <c r="DI5" s="235"/>
      <c r="DJ5" s="235"/>
      <c r="DK5" s="235"/>
      <c r="DL5" s="235"/>
      <c r="DM5" s="235"/>
      <c r="DN5" s="235"/>
      <c r="DO5" s="235"/>
      <c r="DP5" s="235"/>
      <c r="DQ5" s="235"/>
      <c r="DR5" s="235" t="s">
        <v>665</v>
      </c>
      <c r="DS5" s="235"/>
      <c r="DT5" s="235"/>
      <c r="DU5" s="235"/>
      <c r="DV5" s="235"/>
      <c r="DW5" s="235"/>
      <c r="DX5" s="235"/>
      <c r="DY5" s="235"/>
      <c r="DZ5" s="235"/>
      <c r="EA5" s="235"/>
      <c r="EB5" s="235"/>
      <c r="EC5" s="235"/>
      <c r="ED5" s="235"/>
      <c r="EE5" s="235"/>
      <c r="EF5" s="235"/>
      <c r="EG5" s="235"/>
      <c r="EH5" s="235"/>
      <c r="EI5" s="235"/>
      <c r="EJ5" s="235"/>
      <c r="EK5" s="235"/>
      <c r="EL5" s="235"/>
      <c r="EM5" s="235"/>
      <c r="EN5" s="235"/>
      <c r="EO5" s="235"/>
      <c r="EP5" s="238" t="s">
        <v>665</v>
      </c>
      <c r="EQ5" s="238"/>
      <c r="ER5" s="238"/>
      <c r="ES5" s="238"/>
      <c r="ET5" s="238"/>
      <c r="EU5" s="238"/>
      <c r="EV5" s="238"/>
      <c r="EW5" s="238"/>
      <c r="EX5" s="238"/>
      <c r="EY5" s="238"/>
      <c r="EZ5" s="238"/>
      <c r="FA5" s="238"/>
      <c r="FB5" s="238"/>
      <c r="FC5" s="238"/>
      <c r="FD5" s="238"/>
      <c r="FE5" s="238"/>
      <c r="FF5" s="238"/>
      <c r="FG5" s="238"/>
      <c r="FH5" s="238"/>
      <c r="FI5" s="238"/>
      <c r="FJ5" s="238"/>
      <c r="FK5" s="238"/>
      <c r="FL5" s="238"/>
      <c r="FM5" s="238"/>
      <c r="FN5" s="238" t="s">
        <v>665</v>
      </c>
      <c r="FO5" s="238"/>
      <c r="FP5" s="238"/>
      <c r="FQ5" s="238"/>
      <c r="FR5" s="238"/>
      <c r="FS5" s="238"/>
      <c r="FT5" s="238"/>
      <c r="FU5" s="238"/>
      <c r="FV5" s="238"/>
      <c r="FW5" s="238"/>
      <c r="FX5" s="238"/>
      <c r="FY5" s="238"/>
      <c r="FZ5" s="238"/>
      <c r="GA5" s="238"/>
      <c r="GB5" s="238"/>
      <c r="GC5" s="238"/>
      <c r="GD5" s="238"/>
      <c r="GE5" s="238"/>
      <c r="GF5" s="238"/>
      <c r="GG5" s="238"/>
      <c r="GH5" s="238"/>
      <c r="GI5" s="238"/>
      <c r="GJ5" s="238"/>
      <c r="GK5" s="244"/>
      <c r="GL5" s="232" t="s">
        <v>665</v>
      </c>
      <c r="GM5" s="232"/>
      <c r="GN5" s="232"/>
      <c r="GO5" s="232"/>
      <c r="GP5" s="232"/>
      <c r="GQ5" s="232"/>
      <c r="GR5" s="232"/>
      <c r="GS5" s="232"/>
      <c r="GT5" s="232"/>
      <c r="GU5" s="232"/>
      <c r="GV5" s="232"/>
      <c r="GW5" s="232"/>
      <c r="GX5" s="232"/>
      <c r="GY5" s="232"/>
      <c r="GZ5" s="232"/>
      <c r="HA5" s="232"/>
      <c r="HB5" s="232"/>
      <c r="HC5" s="232"/>
      <c r="HD5" s="232"/>
      <c r="HE5" s="232"/>
      <c r="HF5" s="232"/>
      <c r="HG5" s="232"/>
      <c r="HH5" s="232"/>
      <c r="HI5" s="232"/>
      <c r="HJ5" s="232" t="s">
        <v>665</v>
      </c>
      <c r="HK5" s="232"/>
      <c r="HL5" s="232"/>
      <c r="HM5" s="232"/>
      <c r="HN5" s="232"/>
      <c r="HO5" s="232"/>
      <c r="HP5" s="232"/>
      <c r="HQ5" s="232"/>
      <c r="HR5" s="232"/>
      <c r="HS5" s="232"/>
      <c r="HT5" s="232"/>
      <c r="HU5" s="232"/>
      <c r="HV5" s="232"/>
      <c r="HW5" s="232"/>
      <c r="HX5" s="232"/>
      <c r="HY5" s="232"/>
    </row>
    <row r="6" spans="1:234" s="39" customFormat="1" ht="138.75" customHeight="1" x14ac:dyDescent="0.2">
      <c r="A6" s="213"/>
      <c r="B6" s="248"/>
      <c r="C6" s="249"/>
      <c r="D6" s="249"/>
      <c r="E6" s="250"/>
      <c r="F6" s="251" t="s">
        <v>666</v>
      </c>
      <c r="G6" s="252"/>
      <c r="H6" s="252"/>
      <c r="I6" s="253"/>
      <c r="J6" s="241" t="s">
        <v>945</v>
      </c>
      <c r="K6" s="242"/>
      <c r="L6" s="242"/>
      <c r="M6" s="243"/>
      <c r="N6" s="241" t="s">
        <v>667</v>
      </c>
      <c r="O6" s="242"/>
      <c r="P6" s="242"/>
      <c r="Q6" s="243"/>
      <c r="R6" s="241" t="s">
        <v>890</v>
      </c>
      <c r="S6" s="242"/>
      <c r="T6" s="242"/>
      <c r="U6" s="243"/>
      <c r="V6" s="241" t="s">
        <v>668</v>
      </c>
      <c r="W6" s="242"/>
      <c r="X6" s="242"/>
      <c r="Y6" s="243"/>
      <c r="Z6" s="241" t="s">
        <v>669</v>
      </c>
      <c r="AA6" s="242"/>
      <c r="AB6" s="242"/>
      <c r="AC6" s="243"/>
      <c r="AD6" s="241" t="s">
        <v>670</v>
      </c>
      <c r="AE6" s="242"/>
      <c r="AF6" s="242"/>
      <c r="AG6" s="243"/>
      <c r="AH6" s="241" t="s">
        <v>671</v>
      </c>
      <c r="AI6" s="242"/>
      <c r="AJ6" s="242"/>
      <c r="AK6" s="243"/>
      <c r="AL6" s="241" t="s">
        <v>672</v>
      </c>
      <c r="AM6" s="242"/>
      <c r="AN6" s="242"/>
      <c r="AO6" s="243"/>
      <c r="AP6" s="241" t="s">
        <v>673</v>
      </c>
      <c r="AQ6" s="242"/>
      <c r="AR6" s="242"/>
      <c r="AS6" s="243"/>
      <c r="AT6" s="241" t="s">
        <v>674</v>
      </c>
      <c r="AU6" s="242"/>
      <c r="AV6" s="242"/>
      <c r="AW6" s="243"/>
      <c r="AX6" s="241" t="s">
        <v>675</v>
      </c>
      <c r="AY6" s="242"/>
      <c r="AZ6" s="242"/>
      <c r="BA6" s="243"/>
      <c r="BB6" s="241" t="s">
        <v>676</v>
      </c>
      <c r="BC6" s="242"/>
      <c r="BD6" s="242"/>
      <c r="BE6" s="243"/>
      <c r="BF6" s="241" t="s">
        <v>677</v>
      </c>
      <c r="BG6" s="242"/>
      <c r="BH6" s="242"/>
      <c r="BI6" s="243"/>
      <c r="BJ6" s="241" t="s">
        <v>678</v>
      </c>
      <c r="BK6" s="242"/>
      <c r="BL6" s="242"/>
      <c r="BM6" s="243"/>
      <c r="BN6" s="241" t="s">
        <v>679</v>
      </c>
      <c r="BO6" s="242"/>
      <c r="BP6" s="242"/>
      <c r="BQ6" s="243"/>
      <c r="BR6" s="241" t="s">
        <v>680</v>
      </c>
      <c r="BS6" s="242"/>
      <c r="BT6" s="242"/>
      <c r="BU6" s="243"/>
      <c r="BV6" s="241" t="s">
        <v>892</v>
      </c>
      <c r="BW6" s="242"/>
      <c r="BX6" s="242"/>
      <c r="BY6" s="243"/>
      <c r="BZ6" s="241" t="s">
        <v>681</v>
      </c>
      <c r="CA6" s="242"/>
      <c r="CB6" s="242"/>
      <c r="CC6" s="243"/>
      <c r="CD6" s="241" t="s">
        <v>682</v>
      </c>
      <c r="CE6" s="242"/>
      <c r="CF6" s="242"/>
      <c r="CG6" s="243"/>
      <c r="CH6" s="241" t="s">
        <v>683</v>
      </c>
      <c r="CI6" s="242"/>
      <c r="CJ6" s="242"/>
      <c r="CK6" s="243"/>
      <c r="CL6" s="241" t="s">
        <v>684</v>
      </c>
      <c r="CM6" s="242"/>
      <c r="CN6" s="242"/>
      <c r="CO6" s="243"/>
      <c r="CP6" s="241" t="s">
        <v>685</v>
      </c>
      <c r="CQ6" s="242"/>
      <c r="CR6" s="242"/>
      <c r="CS6" s="243"/>
      <c r="CT6" s="241" t="s">
        <v>686</v>
      </c>
      <c r="CU6" s="242"/>
      <c r="CV6" s="242"/>
      <c r="CW6" s="243"/>
      <c r="CX6" s="241" t="s">
        <v>687</v>
      </c>
      <c r="CY6" s="242"/>
      <c r="CZ6" s="242"/>
      <c r="DA6" s="243"/>
      <c r="DB6" s="241" t="s">
        <v>688</v>
      </c>
      <c r="DC6" s="242"/>
      <c r="DD6" s="242"/>
      <c r="DE6" s="243"/>
      <c r="DF6" s="241" t="s">
        <v>689</v>
      </c>
      <c r="DG6" s="242"/>
      <c r="DH6" s="242"/>
      <c r="DI6" s="243"/>
      <c r="DJ6" s="241" t="s">
        <v>906</v>
      </c>
      <c r="DK6" s="242"/>
      <c r="DL6" s="242"/>
      <c r="DM6" s="243"/>
      <c r="DN6" s="241" t="s">
        <v>905</v>
      </c>
      <c r="DO6" s="242"/>
      <c r="DP6" s="242"/>
      <c r="DQ6" s="243"/>
      <c r="DR6" s="241" t="s">
        <v>690</v>
      </c>
      <c r="DS6" s="242"/>
      <c r="DT6" s="242"/>
      <c r="DU6" s="243"/>
      <c r="DV6" s="241" t="s">
        <v>691</v>
      </c>
      <c r="DW6" s="242"/>
      <c r="DX6" s="242"/>
      <c r="DY6" s="243"/>
      <c r="DZ6" s="241" t="s">
        <v>692</v>
      </c>
      <c r="EA6" s="242"/>
      <c r="EB6" s="242"/>
      <c r="EC6" s="243"/>
      <c r="ED6" s="241" t="s">
        <v>693</v>
      </c>
      <c r="EE6" s="242"/>
      <c r="EF6" s="242"/>
      <c r="EG6" s="243"/>
      <c r="EH6" s="241" t="s">
        <v>694</v>
      </c>
      <c r="EI6" s="242"/>
      <c r="EJ6" s="242"/>
      <c r="EK6" s="243"/>
      <c r="EL6" s="241" t="s">
        <v>695</v>
      </c>
      <c r="EM6" s="242"/>
      <c r="EN6" s="242"/>
      <c r="EO6" s="243"/>
      <c r="EP6" s="241" t="s">
        <v>696</v>
      </c>
      <c r="EQ6" s="242"/>
      <c r="ER6" s="242"/>
      <c r="ES6" s="243"/>
      <c r="ET6" s="241" t="s">
        <v>697</v>
      </c>
      <c r="EU6" s="242"/>
      <c r="EV6" s="242"/>
      <c r="EW6" s="243"/>
      <c r="EX6" s="241" t="s">
        <v>698</v>
      </c>
      <c r="EY6" s="242"/>
      <c r="EZ6" s="242"/>
      <c r="FA6" s="243"/>
      <c r="FB6" s="241" t="s">
        <v>699</v>
      </c>
      <c r="FC6" s="242"/>
      <c r="FD6" s="242"/>
      <c r="FE6" s="243"/>
      <c r="FF6" s="241" t="s">
        <v>700</v>
      </c>
      <c r="FG6" s="242"/>
      <c r="FH6" s="242"/>
      <c r="FI6" s="243"/>
      <c r="FJ6" s="241" t="s">
        <v>701</v>
      </c>
      <c r="FK6" s="242"/>
      <c r="FL6" s="242"/>
      <c r="FM6" s="243"/>
      <c r="FN6" s="241" t="s">
        <v>702</v>
      </c>
      <c r="FO6" s="242"/>
      <c r="FP6" s="242"/>
      <c r="FQ6" s="243"/>
      <c r="FR6" s="241" t="s">
        <v>703</v>
      </c>
      <c r="FS6" s="242"/>
      <c r="FT6" s="242"/>
      <c r="FU6" s="243"/>
      <c r="FV6" s="241" t="s">
        <v>704</v>
      </c>
      <c r="FW6" s="242"/>
      <c r="FX6" s="242"/>
      <c r="FY6" s="243"/>
      <c r="FZ6" s="241" t="s">
        <v>705</v>
      </c>
      <c r="GA6" s="242"/>
      <c r="GB6" s="242"/>
      <c r="GC6" s="243"/>
      <c r="GD6" s="241" t="s">
        <v>706</v>
      </c>
      <c r="GE6" s="242"/>
      <c r="GF6" s="242"/>
      <c r="GG6" s="243"/>
      <c r="GH6" s="241" t="s">
        <v>707</v>
      </c>
      <c r="GI6" s="242"/>
      <c r="GJ6" s="242"/>
      <c r="GK6" s="243"/>
      <c r="GL6" s="241" t="s">
        <v>708</v>
      </c>
      <c r="GM6" s="242"/>
      <c r="GN6" s="242"/>
      <c r="GO6" s="243"/>
      <c r="GP6" s="241" t="s">
        <v>709</v>
      </c>
      <c r="GQ6" s="242"/>
      <c r="GR6" s="242"/>
      <c r="GS6" s="243"/>
      <c r="GT6" s="241" t="s">
        <v>888</v>
      </c>
      <c r="GU6" s="242"/>
      <c r="GV6" s="242"/>
      <c r="GW6" s="243"/>
      <c r="GX6" s="241" t="s">
        <v>918</v>
      </c>
      <c r="GY6" s="242"/>
      <c r="GZ6" s="242"/>
      <c r="HA6" s="243"/>
      <c r="HB6" s="241" t="s">
        <v>922</v>
      </c>
      <c r="HC6" s="242"/>
      <c r="HD6" s="242"/>
      <c r="HE6" s="243"/>
      <c r="HF6" s="241" t="s">
        <v>926</v>
      </c>
      <c r="HG6" s="242"/>
      <c r="HH6" s="242"/>
      <c r="HI6" s="243"/>
      <c r="HJ6" s="241" t="s">
        <v>935</v>
      </c>
      <c r="HK6" s="242"/>
      <c r="HL6" s="242"/>
      <c r="HM6" s="243"/>
      <c r="HN6" s="241" t="s">
        <v>944</v>
      </c>
      <c r="HO6" s="242"/>
      <c r="HP6" s="242"/>
      <c r="HQ6" s="243"/>
      <c r="HR6" s="241" t="s">
        <v>930</v>
      </c>
      <c r="HS6" s="242"/>
      <c r="HT6" s="242"/>
      <c r="HU6" s="243"/>
      <c r="HV6" s="241" t="s">
        <v>912</v>
      </c>
      <c r="HW6" s="242"/>
      <c r="HX6" s="242"/>
      <c r="HY6" s="243"/>
    </row>
    <row r="7" spans="1:234" s="39" customFormat="1" ht="65.25" customHeight="1" x14ac:dyDescent="0.2">
      <c r="A7" s="213"/>
      <c r="B7" s="152" t="s">
        <v>865</v>
      </c>
      <c r="C7" s="152" t="s">
        <v>710</v>
      </c>
      <c r="D7" s="152" t="s">
        <v>284</v>
      </c>
      <c r="E7" s="152" t="s">
        <v>6</v>
      </c>
      <c r="F7" s="95" t="s">
        <v>865</v>
      </c>
      <c r="G7" s="95" t="s">
        <v>717</v>
      </c>
      <c r="H7" s="95" t="s">
        <v>284</v>
      </c>
      <c r="I7" s="95" t="s">
        <v>6</v>
      </c>
      <c r="J7" s="95" t="s">
        <v>865</v>
      </c>
      <c r="K7" s="95" t="s">
        <v>717</v>
      </c>
      <c r="L7" s="95" t="s">
        <v>284</v>
      </c>
      <c r="M7" s="95" t="s">
        <v>6</v>
      </c>
      <c r="N7" s="95" t="s">
        <v>865</v>
      </c>
      <c r="O7" s="95" t="s">
        <v>717</v>
      </c>
      <c r="P7" s="95" t="s">
        <v>284</v>
      </c>
      <c r="Q7" s="95" t="s">
        <v>6</v>
      </c>
      <c r="R7" s="95" t="s">
        <v>865</v>
      </c>
      <c r="S7" s="95" t="s">
        <v>717</v>
      </c>
      <c r="T7" s="95" t="s">
        <v>284</v>
      </c>
      <c r="U7" s="95" t="s">
        <v>6</v>
      </c>
      <c r="V7" s="95" t="s">
        <v>865</v>
      </c>
      <c r="W7" s="95" t="s">
        <v>717</v>
      </c>
      <c r="X7" s="95" t="s">
        <v>284</v>
      </c>
      <c r="Y7" s="95" t="s">
        <v>6</v>
      </c>
      <c r="Z7" s="95" t="s">
        <v>865</v>
      </c>
      <c r="AA7" s="95" t="s">
        <v>713</v>
      </c>
      <c r="AB7" s="95" t="s">
        <v>284</v>
      </c>
      <c r="AC7" s="95" t="s">
        <v>6</v>
      </c>
      <c r="AD7" s="95" t="s">
        <v>865</v>
      </c>
      <c r="AE7" s="95" t="s">
        <v>713</v>
      </c>
      <c r="AF7" s="95" t="s">
        <v>284</v>
      </c>
      <c r="AG7" s="95" t="s">
        <v>6</v>
      </c>
      <c r="AH7" s="95" t="s">
        <v>865</v>
      </c>
      <c r="AI7" s="95" t="s">
        <v>713</v>
      </c>
      <c r="AJ7" s="95" t="s">
        <v>284</v>
      </c>
      <c r="AK7" s="95" t="s">
        <v>6</v>
      </c>
      <c r="AL7" s="95" t="s">
        <v>865</v>
      </c>
      <c r="AM7" s="95" t="s">
        <v>713</v>
      </c>
      <c r="AN7" s="95" t="s">
        <v>284</v>
      </c>
      <c r="AO7" s="95" t="s">
        <v>6</v>
      </c>
      <c r="AP7" s="95" t="s">
        <v>865</v>
      </c>
      <c r="AQ7" s="95" t="s">
        <v>713</v>
      </c>
      <c r="AR7" s="95" t="s">
        <v>284</v>
      </c>
      <c r="AS7" s="95" t="s">
        <v>6</v>
      </c>
      <c r="AT7" s="95" t="s">
        <v>865</v>
      </c>
      <c r="AU7" s="95" t="s">
        <v>713</v>
      </c>
      <c r="AV7" s="95" t="s">
        <v>284</v>
      </c>
      <c r="AW7" s="95" t="s">
        <v>6</v>
      </c>
      <c r="AX7" s="95" t="s">
        <v>865</v>
      </c>
      <c r="AY7" s="95" t="s">
        <v>717</v>
      </c>
      <c r="AZ7" s="95" t="s">
        <v>284</v>
      </c>
      <c r="BA7" s="95" t="s">
        <v>6</v>
      </c>
      <c r="BB7" s="95" t="s">
        <v>865</v>
      </c>
      <c r="BC7" s="95" t="s">
        <v>717</v>
      </c>
      <c r="BD7" s="95" t="s">
        <v>284</v>
      </c>
      <c r="BE7" s="95" t="s">
        <v>6</v>
      </c>
      <c r="BF7" s="95" t="s">
        <v>865</v>
      </c>
      <c r="BG7" s="95" t="s">
        <v>717</v>
      </c>
      <c r="BH7" s="95" t="s">
        <v>284</v>
      </c>
      <c r="BI7" s="95" t="s">
        <v>6</v>
      </c>
      <c r="BJ7" s="95" t="s">
        <v>865</v>
      </c>
      <c r="BK7" s="95" t="s">
        <v>717</v>
      </c>
      <c r="BL7" s="95" t="s">
        <v>284</v>
      </c>
      <c r="BM7" s="95" t="s">
        <v>6</v>
      </c>
      <c r="BN7" s="95" t="s">
        <v>865</v>
      </c>
      <c r="BO7" s="95" t="s">
        <v>715</v>
      </c>
      <c r="BP7" s="95" t="s">
        <v>284</v>
      </c>
      <c r="BQ7" s="95" t="s">
        <v>6</v>
      </c>
      <c r="BR7" s="95" t="s">
        <v>865</v>
      </c>
      <c r="BS7" s="95" t="s">
        <v>717</v>
      </c>
      <c r="BT7" s="95" t="s">
        <v>284</v>
      </c>
      <c r="BU7" s="95" t="s">
        <v>6</v>
      </c>
      <c r="BV7" s="95" t="s">
        <v>865</v>
      </c>
      <c r="BW7" s="95" t="s">
        <v>717</v>
      </c>
      <c r="BX7" s="95" t="s">
        <v>284</v>
      </c>
      <c r="BY7" s="95" t="s">
        <v>6</v>
      </c>
      <c r="BZ7" s="95" t="s">
        <v>865</v>
      </c>
      <c r="CA7" s="95" t="s">
        <v>717</v>
      </c>
      <c r="CB7" s="95" t="s">
        <v>284</v>
      </c>
      <c r="CC7" s="95" t="s">
        <v>6</v>
      </c>
      <c r="CD7" s="95" t="s">
        <v>865</v>
      </c>
      <c r="CE7" s="95" t="s">
        <v>875</v>
      </c>
      <c r="CF7" s="95" t="s">
        <v>284</v>
      </c>
      <c r="CG7" s="95" t="s">
        <v>6</v>
      </c>
      <c r="CH7" s="95" t="s">
        <v>865</v>
      </c>
      <c r="CI7" s="95" t="s">
        <v>712</v>
      </c>
      <c r="CJ7" s="95" t="s">
        <v>284</v>
      </c>
      <c r="CK7" s="95" t="s">
        <v>6</v>
      </c>
      <c r="CL7" s="95" t="s">
        <v>865</v>
      </c>
      <c r="CM7" s="95" t="s">
        <v>711</v>
      </c>
      <c r="CN7" s="95" t="s">
        <v>284</v>
      </c>
      <c r="CO7" s="95" t="s">
        <v>6</v>
      </c>
      <c r="CP7" s="95" t="s">
        <v>865</v>
      </c>
      <c r="CQ7" s="95" t="s">
        <v>717</v>
      </c>
      <c r="CR7" s="95" t="s">
        <v>284</v>
      </c>
      <c r="CS7" s="95" t="s">
        <v>6</v>
      </c>
      <c r="CT7" s="95" t="s">
        <v>865</v>
      </c>
      <c r="CU7" s="95" t="s">
        <v>717</v>
      </c>
      <c r="CV7" s="95" t="s">
        <v>284</v>
      </c>
      <c r="CW7" s="95" t="s">
        <v>6</v>
      </c>
      <c r="CX7" s="95" t="s">
        <v>865</v>
      </c>
      <c r="CY7" s="95" t="s">
        <v>717</v>
      </c>
      <c r="CZ7" s="95" t="s">
        <v>284</v>
      </c>
      <c r="DA7" s="95" t="s">
        <v>6</v>
      </c>
      <c r="DB7" s="95" t="s">
        <v>865</v>
      </c>
      <c r="DC7" s="95" t="s">
        <v>717</v>
      </c>
      <c r="DD7" s="95" t="s">
        <v>284</v>
      </c>
      <c r="DE7" s="95" t="s">
        <v>6</v>
      </c>
      <c r="DF7" s="95" t="s">
        <v>865</v>
      </c>
      <c r="DG7" s="95" t="s">
        <v>717</v>
      </c>
      <c r="DH7" s="95" t="s">
        <v>284</v>
      </c>
      <c r="DI7" s="95" t="s">
        <v>6</v>
      </c>
      <c r="DJ7" s="95" t="s">
        <v>865</v>
      </c>
      <c r="DK7" s="95" t="s">
        <v>717</v>
      </c>
      <c r="DL7" s="95" t="s">
        <v>284</v>
      </c>
      <c r="DM7" s="95" t="s">
        <v>716</v>
      </c>
      <c r="DN7" s="95" t="s">
        <v>865</v>
      </c>
      <c r="DO7" s="95" t="s">
        <v>717</v>
      </c>
      <c r="DP7" s="95" t="s">
        <v>284</v>
      </c>
      <c r="DQ7" s="95" t="s">
        <v>716</v>
      </c>
      <c r="DR7" s="95" t="s">
        <v>865</v>
      </c>
      <c r="DS7" s="95" t="s">
        <v>717</v>
      </c>
      <c r="DT7" s="95" t="s">
        <v>284</v>
      </c>
      <c r="DU7" s="95" t="s">
        <v>716</v>
      </c>
      <c r="DV7" s="95" t="s">
        <v>865</v>
      </c>
      <c r="DW7" s="95" t="s">
        <v>717</v>
      </c>
      <c r="DX7" s="95" t="s">
        <v>284</v>
      </c>
      <c r="DY7" s="95" t="s">
        <v>716</v>
      </c>
      <c r="DZ7" s="95" t="s">
        <v>865</v>
      </c>
      <c r="EA7" s="95" t="s">
        <v>718</v>
      </c>
      <c r="EB7" s="95" t="s">
        <v>284</v>
      </c>
      <c r="EC7" s="95" t="s">
        <v>716</v>
      </c>
      <c r="ED7" s="95" t="s">
        <v>865</v>
      </c>
      <c r="EE7" s="95" t="s">
        <v>718</v>
      </c>
      <c r="EF7" s="95" t="s">
        <v>284</v>
      </c>
      <c r="EG7" s="95" t="s">
        <v>716</v>
      </c>
      <c r="EH7" s="95" t="s">
        <v>865</v>
      </c>
      <c r="EI7" s="95" t="s">
        <v>714</v>
      </c>
      <c r="EJ7" s="95" t="s">
        <v>284</v>
      </c>
      <c r="EK7" s="95" t="s">
        <v>716</v>
      </c>
      <c r="EL7" s="95" t="s">
        <v>865</v>
      </c>
      <c r="EM7" s="95" t="s">
        <v>713</v>
      </c>
      <c r="EN7" s="95" t="s">
        <v>284</v>
      </c>
      <c r="EO7" s="95" t="s">
        <v>716</v>
      </c>
      <c r="EP7" s="95" t="s">
        <v>865</v>
      </c>
      <c r="EQ7" s="95" t="s">
        <v>876</v>
      </c>
      <c r="ER7" s="95" t="s">
        <v>284</v>
      </c>
      <c r="ES7" s="95" t="s">
        <v>716</v>
      </c>
      <c r="ET7" s="95" t="s">
        <v>865</v>
      </c>
      <c r="EU7" s="95" t="s">
        <v>719</v>
      </c>
      <c r="EV7" s="95" t="s">
        <v>284</v>
      </c>
      <c r="EW7" s="95" t="s">
        <v>716</v>
      </c>
      <c r="EX7" s="95" t="s">
        <v>865</v>
      </c>
      <c r="EY7" s="95" t="s">
        <v>877</v>
      </c>
      <c r="EZ7" s="95" t="s">
        <v>284</v>
      </c>
      <c r="FA7" s="95" t="s">
        <v>716</v>
      </c>
      <c r="FB7" s="95" t="s">
        <v>865</v>
      </c>
      <c r="FC7" s="95" t="s">
        <v>877</v>
      </c>
      <c r="FD7" s="95" t="s">
        <v>284</v>
      </c>
      <c r="FE7" s="95" t="s">
        <v>716</v>
      </c>
      <c r="FF7" s="95" t="s">
        <v>865</v>
      </c>
      <c r="FG7" s="95" t="s">
        <v>877</v>
      </c>
      <c r="FH7" s="95" t="s">
        <v>284</v>
      </c>
      <c r="FI7" s="95" t="s">
        <v>716</v>
      </c>
      <c r="FJ7" s="95" t="s">
        <v>865</v>
      </c>
      <c r="FK7" s="95" t="s">
        <v>877</v>
      </c>
      <c r="FL7" s="95" t="s">
        <v>284</v>
      </c>
      <c r="FM7" s="95" t="s">
        <v>716</v>
      </c>
      <c r="FN7" s="95" t="s">
        <v>865</v>
      </c>
      <c r="FO7" s="95" t="s">
        <v>877</v>
      </c>
      <c r="FP7" s="95" t="s">
        <v>284</v>
      </c>
      <c r="FQ7" s="95" t="s">
        <v>716</v>
      </c>
      <c r="FR7" s="95" t="s">
        <v>865</v>
      </c>
      <c r="FS7" s="95" t="s">
        <v>877</v>
      </c>
      <c r="FT7" s="95" t="s">
        <v>284</v>
      </c>
      <c r="FU7" s="95" t="s">
        <v>716</v>
      </c>
      <c r="FV7" s="95" t="s">
        <v>865</v>
      </c>
      <c r="FW7" s="95" t="s">
        <v>877</v>
      </c>
      <c r="FX7" s="95" t="s">
        <v>284</v>
      </c>
      <c r="FY7" s="95" t="s">
        <v>716</v>
      </c>
      <c r="FZ7" s="95" t="s">
        <v>865</v>
      </c>
      <c r="GA7" s="95" t="s">
        <v>877</v>
      </c>
      <c r="GB7" s="95" t="s">
        <v>284</v>
      </c>
      <c r="GC7" s="95" t="s">
        <v>716</v>
      </c>
      <c r="GD7" s="95" t="s">
        <v>865</v>
      </c>
      <c r="GE7" s="95" t="s">
        <v>877</v>
      </c>
      <c r="GF7" s="95" t="s">
        <v>284</v>
      </c>
      <c r="GG7" s="95" t="s">
        <v>716</v>
      </c>
      <c r="GH7" s="95" t="s">
        <v>865</v>
      </c>
      <c r="GI7" s="95" t="s">
        <v>877</v>
      </c>
      <c r="GJ7" s="95" t="s">
        <v>284</v>
      </c>
      <c r="GK7" s="95" t="s">
        <v>716</v>
      </c>
      <c r="GL7" s="95" t="s">
        <v>865</v>
      </c>
      <c r="GM7" s="95" t="s">
        <v>720</v>
      </c>
      <c r="GN7" s="95" t="s">
        <v>284</v>
      </c>
      <c r="GO7" s="95" t="s">
        <v>716</v>
      </c>
      <c r="GP7" s="95" t="s">
        <v>865</v>
      </c>
      <c r="GQ7" s="95" t="s">
        <v>878</v>
      </c>
      <c r="GR7" s="95" t="s">
        <v>284</v>
      </c>
      <c r="GS7" s="95" t="s">
        <v>716</v>
      </c>
      <c r="GT7" s="95" t="s">
        <v>865</v>
      </c>
      <c r="GU7" s="95" t="s">
        <v>877</v>
      </c>
      <c r="GV7" s="95" t="s">
        <v>284</v>
      </c>
      <c r="GW7" s="95" t="s">
        <v>716</v>
      </c>
      <c r="GX7" s="95" t="s">
        <v>865</v>
      </c>
      <c r="GY7" s="95" t="s">
        <v>877</v>
      </c>
      <c r="GZ7" s="95" t="s">
        <v>284</v>
      </c>
      <c r="HA7" s="95" t="s">
        <v>716</v>
      </c>
      <c r="HB7" s="95" t="s">
        <v>865</v>
      </c>
      <c r="HC7" s="95" t="s">
        <v>877</v>
      </c>
      <c r="HD7" s="95" t="s">
        <v>284</v>
      </c>
      <c r="HE7" s="95" t="s">
        <v>716</v>
      </c>
      <c r="HF7" s="95" t="s">
        <v>865</v>
      </c>
      <c r="HG7" s="95" t="s">
        <v>877</v>
      </c>
      <c r="HH7" s="95" t="s">
        <v>284</v>
      </c>
      <c r="HI7" s="95" t="s">
        <v>716</v>
      </c>
      <c r="HJ7" s="95" t="s">
        <v>865</v>
      </c>
      <c r="HK7" s="95" t="s">
        <v>917</v>
      </c>
      <c r="HL7" s="95" t="s">
        <v>284</v>
      </c>
      <c r="HM7" s="95" t="s">
        <v>716</v>
      </c>
      <c r="HN7" s="95" t="s">
        <v>865</v>
      </c>
      <c r="HO7" s="95" t="s">
        <v>929</v>
      </c>
      <c r="HP7" s="95" t="s">
        <v>284</v>
      </c>
      <c r="HQ7" s="95" t="s">
        <v>716</v>
      </c>
      <c r="HR7" s="95" t="s">
        <v>865</v>
      </c>
      <c r="HS7" s="95" t="s">
        <v>933</v>
      </c>
      <c r="HT7" s="95" t="s">
        <v>284</v>
      </c>
      <c r="HU7" s="95" t="s">
        <v>716</v>
      </c>
      <c r="HV7" s="95" t="s">
        <v>865</v>
      </c>
      <c r="HW7" s="95" t="s">
        <v>941</v>
      </c>
      <c r="HX7" s="95" t="s">
        <v>284</v>
      </c>
      <c r="HY7" s="95" t="s">
        <v>716</v>
      </c>
    </row>
    <row r="8" spans="1:234" s="48" customFormat="1" ht="31.5" x14ac:dyDescent="0.25">
      <c r="A8" s="96" t="s">
        <v>285</v>
      </c>
      <c r="B8" s="97">
        <f>SUM(B9:B46)</f>
        <v>1827142.7</v>
      </c>
      <c r="C8" s="97">
        <f>SUM(C9:C46)</f>
        <v>4367912.7726699989</v>
      </c>
      <c r="D8" s="97">
        <f>SUM(D9:D46)</f>
        <v>4249137.867899999</v>
      </c>
      <c r="E8" s="97">
        <f>D8/C8*100</f>
        <v>97.280740002108701</v>
      </c>
      <c r="F8" s="97"/>
      <c r="G8" s="97">
        <f>SUM(G9:G46)</f>
        <v>1573</v>
      </c>
      <c r="H8" s="97">
        <f>SUM(H9:H46)</f>
        <v>1573</v>
      </c>
      <c r="I8" s="97">
        <f>H8/G8*100</f>
        <v>100</v>
      </c>
      <c r="J8" s="97"/>
      <c r="K8" s="97">
        <f>SUM(K9:K46)</f>
        <v>1573.1</v>
      </c>
      <c r="L8" s="97">
        <f>SUM(L9:L46)</f>
        <v>1573.1</v>
      </c>
      <c r="M8" s="97">
        <f>L8/K8*100</f>
        <v>100</v>
      </c>
      <c r="N8" s="97"/>
      <c r="O8" s="97">
        <f>SUM(O9:O46)</f>
        <v>18906.900000000001</v>
      </c>
      <c r="P8" s="97">
        <f>SUM(P9:P46)</f>
        <v>18906.895620000003</v>
      </c>
      <c r="Q8" s="97">
        <f>P8/O8*100</f>
        <v>99.999976833854319</v>
      </c>
      <c r="R8" s="97">
        <f>SUM(R9:R46)</f>
        <v>229617</v>
      </c>
      <c r="S8" s="97">
        <f>SUM(S9:S46)</f>
        <v>309650</v>
      </c>
      <c r="T8" s="97">
        <f>SUM(T9:T46)</f>
        <v>309650</v>
      </c>
      <c r="U8" s="97">
        <f>T8/S8*100</f>
        <v>100</v>
      </c>
      <c r="V8" s="97"/>
      <c r="W8" s="97">
        <f>SUM(W9:W46)</f>
        <v>66271.8</v>
      </c>
      <c r="X8" s="97">
        <f>SUM(X9:X46)</f>
        <v>65011.535199999998</v>
      </c>
      <c r="Y8" s="97">
        <f>X8/W8*100</f>
        <v>98.098339263457461</v>
      </c>
      <c r="Z8" s="97"/>
      <c r="AA8" s="97">
        <f>SUM(AA9:AA46)</f>
        <v>5658.4</v>
      </c>
      <c r="AB8" s="97">
        <f>SUM(AB9:AB46)</f>
        <v>5658.4269599999998</v>
      </c>
      <c r="AC8" s="97">
        <f>AB8/AA8*100</f>
        <v>100.00047645977661</v>
      </c>
      <c r="AD8" s="97"/>
      <c r="AE8" s="97">
        <f>SUM(AE9:AE46)</f>
        <v>830.8268599999999</v>
      </c>
      <c r="AF8" s="97">
        <f>SUM(AF9:AF46)</f>
        <v>830.8268599999999</v>
      </c>
      <c r="AG8" s="97">
        <f>AF8/AE8*100</f>
        <v>100</v>
      </c>
      <c r="AH8" s="97"/>
      <c r="AI8" s="97">
        <f>SUM(AI9:AI46)</f>
        <v>4766.4045000000015</v>
      </c>
      <c r="AJ8" s="97">
        <f>SUM(AJ9:AJ46)</f>
        <v>4766.4045000000015</v>
      </c>
      <c r="AK8" s="97">
        <f>AJ8/AI8*100</f>
        <v>100</v>
      </c>
      <c r="AL8" s="97"/>
      <c r="AM8" s="97">
        <f>SUM(AM9:AM46)</f>
        <v>37845.664049999999</v>
      </c>
      <c r="AN8" s="97">
        <f>SUM(AN9:AN46)</f>
        <v>37845.664049999999</v>
      </c>
      <c r="AO8" s="97">
        <f>AN8/AM8*100</f>
        <v>100</v>
      </c>
      <c r="AP8" s="97"/>
      <c r="AQ8" s="97">
        <f>SUM(AQ9:AQ46)</f>
        <v>2300</v>
      </c>
      <c r="AR8" s="97">
        <f>SUM(AR9:AR46)</f>
        <v>2300</v>
      </c>
      <c r="AS8" s="97">
        <f>AR8/AQ8*100</f>
        <v>100</v>
      </c>
      <c r="AT8" s="97"/>
      <c r="AU8" s="97">
        <f>SUM(AU9:AU46)</f>
        <v>1000</v>
      </c>
      <c r="AV8" s="97">
        <f>SUM(AV9:AV46)</f>
        <v>1000</v>
      </c>
      <c r="AW8" s="97">
        <f>AV8/AU8*100</f>
        <v>100</v>
      </c>
      <c r="AX8" s="97"/>
      <c r="AY8" s="97">
        <f>SUM(AY9:AY46)</f>
        <v>0</v>
      </c>
      <c r="AZ8" s="97">
        <f>SUM(AZ9:AZ46)</f>
        <v>0</v>
      </c>
      <c r="BA8" s="97"/>
      <c r="BB8" s="97">
        <f>SUM(BB9:BB46)</f>
        <v>5100</v>
      </c>
      <c r="BC8" s="97">
        <f>SUM(BC9:BC46)</f>
        <v>5100</v>
      </c>
      <c r="BD8" s="97">
        <f>SUM(BD9:BD46)</f>
        <v>5100</v>
      </c>
      <c r="BE8" s="97">
        <f>BD8/BC8*100</f>
        <v>100</v>
      </c>
      <c r="BF8" s="97"/>
      <c r="BG8" s="97">
        <f>SUM(BG9:BG46)</f>
        <v>0</v>
      </c>
      <c r="BH8" s="97">
        <f>SUM(BH9:BH46)</f>
        <v>0</v>
      </c>
      <c r="BI8" s="97"/>
      <c r="BJ8" s="97"/>
      <c r="BK8" s="97">
        <f>SUM(BK9:BK46)</f>
        <v>0</v>
      </c>
      <c r="BL8" s="97">
        <f>SUM(BL9:BL46)</f>
        <v>0</v>
      </c>
      <c r="BM8" s="97"/>
      <c r="BN8" s="97"/>
      <c r="BO8" s="97">
        <f>SUM(BO9:BO46)</f>
        <v>6705.6</v>
      </c>
      <c r="BP8" s="97">
        <f>SUM(BP9:BP46)</f>
        <v>6705.6209999999992</v>
      </c>
      <c r="BQ8" s="97">
        <f>BP8/BO8*100</f>
        <v>100.00031317108086</v>
      </c>
      <c r="BR8" s="97"/>
      <c r="BS8" s="97">
        <f>SUM(BS9:BS46)</f>
        <v>0</v>
      </c>
      <c r="BT8" s="97">
        <f>SUM(BT9:BT46)</f>
        <v>0</v>
      </c>
      <c r="BU8" s="97"/>
      <c r="BV8" s="97">
        <f>SUM(BV9:BV46)</f>
        <v>300000</v>
      </c>
      <c r="BW8" s="97">
        <f>SUM(BW9:BW46)</f>
        <v>300000</v>
      </c>
      <c r="BX8" s="97">
        <f>SUM(BX9:BX46)</f>
        <v>293793.67202000006</v>
      </c>
      <c r="BY8" s="97">
        <f t="shared" ref="BY8:BY46" si="0">BX8/BW8*100</f>
        <v>97.931224006666682</v>
      </c>
      <c r="BZ8" s="97">
        <f>SUM(BZ9:BZ46)</f>
        <v>358828.6999999999</v>
      </c>
      <c r="CA8" s="97">
        <f>SUM(CA9:CA46)</f>
        <v>357836.59999999992</v>
      </c>
      <c r="CB8" s="97">
        <f>SUM(CB9:CB46)</f>
        <v>306330.39810999995</v>
      </c>
      <c r="CC8" s="97">
        <f>CB8/CA8*100</f>
        <v>85.606223094563276</v>
      </c>
      <c r="CD8" s="97"/>
      <c r="CE8" s="97">
        <f>SUM(CE9:CE46)</f>
        <v>0</v>
      </c>
      <c r="CF8" s="97">
        <f>SUM(CF9:CF46)</f>
        <v>0</v>
      </c>
      <c r="CG8" s="97"/>
      <c r="CH8" s="97"/>
      <c r="CI8" s="97">
        <f>SUM(CI9:CI46)</f>
        <v>0</v>
      </c>
      <c r="CJ8" s="97">
        <f>SUM(CJ9:CJ46)</f>
        <v>0</v>
      </c>
      <c r="CK8" s="97"/>
      <c r="CL8" s="97"/>
      <c r="CM8" s="97">
        <f>SUM(CM9:CM46)</f>
        <v>0</v>
      </c>
      <c r="CN8" s="97">
        <f>SUM(CN9:CN46)</f>
        <v>0</v>
      </c>
      <c r="CO8" s="97"/>
      <c r="CP8" s="97">
        <f>SUM(CP9:CP46)</f>
        <v>483980</v>
      </c>
      <c r="CQ8" s="97">
        <f>SUM(CQ9:CQ46)</f>
        <v>563763.5</v>
      </c>
      <c r="CR8" s="97">
        <f>SUM(CR9:CR46)</f>
        <v>540241.93146999995</v>
      </c>
      <c r="CS8" s="97">
        <f>CR8/CQ8*100</f>
        <v>95.827759596000789</v>
      </c>
      <c r="CT8" s="97">
        <f>SUM(CT9:CT46)</f>
        <v>424106.80000000016</v>
      </c>
      <c r="CU8" s="97">
        <f>SUM(CU9:CU46)</f>
        <v>354942.90000000008</v>
      </c>
      <c r="CV8" s="97">
        <f>SUM(CV9:CV46)</f>
        <v>350988.5569400001</v>
      </c>
      <c r="CW8" s="97">
        <f>CV8/CU8*100</f>
        <v>98.885921352420354</v>
      </c>
      <c r="CX8" s="97">
        <f>SUM(CX9:CX46)</f>
        <v>25510.2</v>
      </c>
      <c r="CY8" s="97">
        <f>SUM(CY9:CY46)</f>
        <v>25510.2</v>
      </c>
      <c r="CZ8" s="97">
        <f>SUM(CZ9:CZ46)</f>
        <v>25510.205000000002</v>
      </c>
      <c r="DA8" s="97">
        <f>CZ8/CY8*100</f>
        <v>100.00001960000313</v>
      </c>
      <c r="DB8" s="97"/>
      <c r="DC8" s="97">
        <f>SUM(DC9:DC46)</f>
        <v>103486.19999999998</v>
      </c>
      <c r="DD8" s="97">
        <f>SUM(DD9:DD46)</f>
        <v>103486.21999999999</v>
      </c>
      <c r="DE8" s="97">
        <f>DD8/DC8*100</f>
        <v>100.00001932624834</v>
      </c>
      <c r="DF8" s="97"/>
      <c r="DG8" s="97">
        <f>SUM(DG9:DG46)</f>
        <v>0</v>
      </c>
      <c r="DH8" s="97">
        <f>SUM(DH9:DH46)</f>
        <v>0</v>
      </c>
      <c r="DI8" s="97"/>
      <c r="DJ8" s="97"/>
      <c r="DK8" s="97">
        <f>SUM(DK9:DK46)</f>
        <v>35000</v>
      </c>
      <c r="DL8" s="97">
        <f>SUM(DL9:DL46)</f>
        <v>34772.597000000002</v>
      </c>
      <c r="DM8" s="97">
        <f>DL8/DK8*100</f>
        <v>99.350277142857152</v>
      </c>
      <c r="DN8" s="97"/>
      <c r="DO8" s="97">
        <f>SUM(DO9:DO46)</f>
        <v>0</v>
      </c>
      <c r="DP8" s="97">
        <f>SUM(DP9:DP46)</f>
        <v>0</v>
      </c>
      <c r="DQ8" s="97"/>
      <c r="DR8" s="97"/>
      <c r="DS8" s="97">
        <f>SUM(DS9:DS46)</f>
        <v>0</v>
      </c>
      <c r="DT8" s="97">
        <f>SUM(DT9:DT46)</f>
        <v>0</v>
      </c>
      <c r="DU8" s="97"/>
      <c r="DV8" s="97"/>
      <c r="DW8" s="97">
        <f>SUM(DW9:DW46)</f>
        <v>0</v>
      </c>
      <c r="DX8" s="97">
        <f>SUM(DX9:DX46)</f>
        <v>0</v>
      </c>
      <c r="DY8" s="97"/>
      <c r="DZ8" s="97"/>
      <c r="EA8" s="97">
        <f>SUM(EA9:EA46)</f>
        <v>215200</v>
      </c>
      <c r="EB8" s="97">
        <f>SUM(EB9:EB46)</f>
        <v>215200</v>
      </c>
      <c r="EC8" s="97">
        <f>EB8/EA8*100</f>
        <v>100</v>
      </c>
      <c r="ED8" s="97"/>
      <c r="EE8" s="97">
        <f>SUM(EE9:EE46)</f>
        <v>972064.3</v>
      </c>
      <c r="EF8" s="97">
        <f>SUM(EF9:EF46)</f>
        <v>967855.58938999986</v>
      </c>
      <c r="EG8" s="97">
        <f>EF8/EE8*100</f>
        <v>99.567033722974898</v>
      </c>
      <c r="EH8" s="97"/>
      <c r="EI8" s="97">
        <f>SUM(EI9:EI46)</f>
        <v>43762.7</v>
      </c>
      <c r="EJ8" s="97">
        <f>SUM(EJ9:EJ46)</f>
        <v>43762.7</v>
      </c>
      <c r="EK8" s="97">
        <f>EJ8/EI8*100</f>
        <v>100</v>
      </c>
      <c r="EL8" s="97"/>
      <c r="EM8" s="97">
        <f>SUM(EM9:EM46)</f>
        <v>55805.280900000005</v>
      </c>
      <c r="EN8" s="97">
        <f>SUM(EN9:EN46)</f>
        <v>55805.280900000005</v>
      </c>
      <c r="EO8" s="97">
        <f>EN8/EM8*100</f>
        <v>100</v>
      </c>
      <c r="EP8" s="97"/>
      <c r="EQ8" s="97">
        <f>SUM(EQ9:EQ46)</f>
        <v>19035.816360000001</v>
      </c>
      <c r="ER8" s="97">
        <f>SUM(ER9:ER46)</f>
        <v>19035.816360000001</v>
      </c>
      <c r="ES8" s="97">
        <f>ER8/EQ8*100</f>
        <v>100</v>
      </c>
      <c r="ET8" s="97"/>
      <c r="EU8" s="97">
        <f>SUM(EU9:EU46)</f>
        <v>30698.880000000001</v>
      </c>
      <c r="EV8" s="97">
        <f>SUM(EV9:EV46)</f>
        <v>26094.84</v>
      </c>
      <c r="EW8" s="97">
        <f>EV8/EU8*100</f>
        <v>85.002579898680338</v>
      </c>
      <c r="EX8" s="97"/>
      <c r="EY8" s="97">
        <f>SUM(EY9:EY46)</f>
        <v>4900</v>
      </c>
      <c r="EZ8" s="97">
        <f>SUM(EZ9:EZ46)</f>
        <v>4825.8112099999998</v>
      </c>
      <c r="FA8" s="97">
        <f>EZ8/EY8*100</f>
        <v>98.485943061224489</v>
      </c>
      <c r="FB8" s="97"/>
      <c r="FC8" s="97">
        <f>SUM(FC9:FC46)</f>
        <v>9900</v>
      </c>
      <c r="FD8" s="97">
        <f>SUM(FD9:FD46)</f>
        <v>3906.25</v>
      </c>
      <c r="FE8" s="97"/>
      <c r="FF8" s="97"/>
      <c r="FG8" s="97">
        <f>SUM(FG9:FG46)</f>
        <v>95656.60000000002</v>
      </c>
      <c r="FH8" s="97">
        <f>SUM(FH9:FH46)</f>
        <v>85994.602470000013</v>
      </c>
      <c r="FI8" s="97">
        <f>FH8/FG8*100</f>
        <v>89.899288151575533</v>
      </c>
      <c r="FJ8" s="97"/>
      <c r="FK8" s="97">
        <f>SUM(FK9:FK46)</f>
        <v>185780.19999999995</v>
      </c>
      <c r="FL8" s="97">
        <f>SUM(FL9:FL46)</f>
        <v>185780.19499999995</v>
      </c>
      <c r="FM8" s="97">
        <f>FL8/FK8*100</f>
        <v>99.999997308647522</v>
      </c>
      <c r="FN8" s="97"/>
      <c r="FO8" s="97">
        <f>SUM(FO9:FO46)</f>
        <v>390863.90000000008</v>
      </c>
      <c r="FP8" s="97">
        <f>SUM(FP9:FP46)</f>
        <v>390863.90000000008</v>
      </c>
      <c r="FQ8" s="97">
        <f>FP8/FO8*100</f>
        <v>100</v>
      </c>
      <c r="FR8" s="97"/>
      <c r="FS8" s="97">
        <f>SUM(FS9:FS46)</f>
        <v>0</v>
      </c>
      <c r="FT8" s="97">
        <f>SUM(FT9:FT46)</f>
        <v>0</v>
      </c>
      <c r="FU8" s="97"/>
      <c r="FV8" s="97"/>
      <c r="FW8" s="97">
        <f>SUM(FW9:FW46)</f>
        <v>0</v>
      </c>
      <c r="FX8" s="97">
        <f>SUM(FX9:FX46)</f>
        <v>0</v>
      </c>
      <c r="FY8" s="97"/>
      <c r="FZ8" s="97"/>
      <c r="GA8" s="97">
        <f>SUM(GA9:GA46)</f>
        <v>0</v>
      </c>
      <c r="GB8" s="97">
        <f>SUM(GB9:GB46)</f>
        <v>0</v>
      </c>
      <c r="GC8" s="97"/>
      <c r="GD8" s="97"/>
      <c r="GE8" s="97">
        <f>SUM(GE9:GE46)</f>
        <v>3000</v>
      </c>
      <c r="GF8" s="97">
        <f>SUM(GF9:GF46)</f>
        <v>3000</v>
      </c>
      <c r="GG8" s="97">
        <f>GF8/GE8*100</f>
        <v>100</v>
      </c>
      <c r="GH8" s="97"/>
      <c r="GI8" s="97">
        <f>SUM(GI9:GI46)</f>
        <v>0</v>
      </c>
      <c r="GJ8" s="97">
        <f>SUM(GJ9:GJ46)</f>
        <v>0</v>
      </c>
      <c r="GK8" s="97"/>
      <c r="GL8" s="97"/>
      <c r="GM8" s="97">
        <f>SUM(GM9:GM46)</f>
        <v>0</v>
      </c>
      <c r="GN8" s="97">
        <f>SUM(GN9:GN46)</f>
        <v>0</v>
      </c>
      <c r="GO8" s="97"/>
      <c r="GP8" s="97"/>
      <c r="GQ8" s="97">
        <f>SUM(GQ9:GQ46)</f>
        <v>0</v>
      </c>
      <c r="GR8" s="97">
        <f>SUM(GR9:GR46)</f>
        <v>0</v>
      </c>
      <c r="GS8" s="97"/>
      <c r="GT8" s="97"/>
      <c r="GU8" s="97">
        <f>SUM(GU9:GU46)</f>
        <v>0</v>
      </c>
      <c r="GV8" s="97">
        <f>SUM(GV9:GV46)</f>
        <v>0</v>
      </c>
      <c r="GW8" s="97"/>
      <c r="GX8" s="97"/>
      <c r="GY8" s="97">
        <f>SUM(GY9:GY46)</f>
        <v>138376.40000000002</v>
      </c>
      <c r="GZ8" s="97">
        <f>SUM(GZ9:GZ46)</f>
        <v>130820.22784000001</v>
      </c>
      <c r="HA8" s="97">
        <f>GZ8/GY8*100</f>
        <v>94.539406893082912</v>
      </c>
      <c r="HB8" s="97"/>
      <c r="HC8" s="97">
        <f>SUM(HC9:HC46)</f>
        <v>0</v>
      </c>
      <c r="HD8" s="97">
        <f>SUM(HD9:HD46)</f>
        <v>0</v>
      </c>
      <c r="HE8" s="97"/>
      <c r="HF8" s="97"/>
      <c r="HG8" s="97">
        <f>SUM(HG9:HG46)</f>
        <v>0</v>
      </c>
      <c r="HH8" s="97">
        <f>SUM(HH9:HH46)</f>
        <v>0</v>
      </c>
      <c r="HI8" s="97"/>
      <c r="HJ8" s="97"/>
      <c r="HK8" s="97">
        <f>SUM(HK9:HK46)</f>
        <v>0</v>
      </c>
      <c r="HL8" s="97">
        <f>SUM(HL9:HL46)</f>
        <v>0</v>
      </c>
      <c r="HM8" s="97"/>
      <c r="HN8" s="97"/>
      <c r="HO8" s="97">
        <f>SUM(HO9:HO46)</f>
        <v>0</v>
      </c>
      <c r="HP8" s="97">
        <f>SUM(HP9:HP46)</f>
        <v>0</v>
      </c>
      <c r="HQ8" s="97"/>
      <c r="HR8" s="97"/>
      <c r="HS8" s="97">
        <f>SUM(HS9:HS46)</f>
        <v>147.6</v>
      </c>
      <c r="HT8" s="97">
        <f>SUM(HT9:HT46)</f>
        <v>147.6</v>
      </c>
      <c r="HU8" s="97">
        <f>HT8/HS8*100</f>
        <v>100</v>
      </c>
      <c r="HV8" s="97"/>
      <c r="HW8" s="97">
        <f>SUM(HW9:HW46)</f>
        <v>0</v>
      </c>
      <c r="HX8" s="97">
        <f>SUM(HX9:HX46)</f>
        <v>0</v>
      </c>
      <c r="HY8" s="97"/>
    </row>
    <row r="9" spans="1:234" s="48" customFormat="1" ht="18" customHeight="1" x14ac:dyDescent="0.25">
      <c r="A9" s="100" t="s">
        <v>286</v>
      </c>
      <c r="B9" s="156">
        <f>F9+J9+N9+R9+V9+Z9+AD9+AH9+AL9+AP9+AT9+AX9+BB9+BF9+BJ9+BN9+BR9+BV9+BZ9+CD9+CH9+CL9+CP9+CT9+CX9+DB9+DF9+DJ9+DN9+DR9+DV9+DZ9+ED9+EH9+EL9+EP9+ET9++EX9+FB9+FF9+FJ9+FN9+FR9+FV9+FZ9+GD9+GH9+GL9+GP9+GT9+GX9+HB9+HF9+HJ9+HN9+HR9+HV9</f>
        <v>35130.5</v>
      </c>
      <c r="C9" s="156">
        <f t="shared" ref="C9:D9" si="1">G9+K9+O9+S9+W9+AA9+AE9+AI9+AM9+AQ9+AU9+AY9+BC9+BG9+BK9+BO9+BS9+BW9+CA9+CE9+CI9+CM9+CQ9+CU9+CY9+DC9+DG9+DK9+DO9+DS9+DW9+EA9+EE9+EI9+EM9+EQ9+EU9++EY9+FC9+FG9+FK9+FO9+FS9+FW9+GA9+GE9+GI9+GM9+GQ9+GU9+GY9+HC9+HG9+HK9+HO9+HS9+HW9</f>
        <v>81471.459419999985</v>
      </c>
      <c r="D9" s="156">
        <f t="shared" si="1"/>
        <v>74882.922289999988</v>
      </c>
      <c r="E9" s="50">
        <f t="shared" ref="E9:E52" si="2">D9/C9*100</f>
        <v>91.913073391707755</v>
      </c>
      <c r="F9" s="50"/>
      <c r="G9" s="51"/>
      <c r="H9" s="51"/>
      <c r="I9" s="50"/>
      <c r="J9" s="50"/>
      <c r="K9" s="50">
        <v>0</v>
      </c>
      <c r="L9" s="50">
        <v>0</v>
      </c>
      <c r="M9" s="50"/>
      <c r="N9" s="50"/>
      <c r="O9" s="51">
        <v>1400</v>
      </c>
      <c r="P9" s="51">
        <v>1400</v>
      </c>
      <c r="Q9" s="50">
        <f t="shared" ref="Q9" si="3">P9/O9*100</f>
        <v>100</v>
      </c>
      <c r="R9" s="50"/>
      <c r="S9" s="51"/>
      <c r="T9" s="51"/>
      <c r="U9" s="50"/>
      <c r="V9" s="50"/>
      <c r="W9" s="51">
        <v>0</v>
      </c>
      <c r="X9" s="51">
        <v>0</v>
      </c>
      <c r="Y9" s="50"/>
      <c r="Z9" s="50"/>
      <c r="AA9" s="51">
        <v>0</v>
      </c>
      <c r="AB9" s="51">
        <v>0</v>
      </c>
      <c r="AC9" s="50"/>
      <c r="AD9" s="50"/>
      <c r="AE9" s="51">
        <v>7.9773300000000003</v>
      </c>
      <c r="AF9" s="51">
        <v>7.9773300000000003</v>
      </c>
      <c r="AG9" s="51">
        <f>AF9/AE9*100</f>
        <v>100</v>
      </c>
      <c r="AH9" s="51"/>
      <c r="AI9" s="51">
        <v>95.328000000000003</v>
      </c>
      <c r="AJ9" s="51">
        <v>95.328000000000003</v>
      </c>
      <c r="AK9" s="51">
        <f>AJ9/AI9*100</f>
        <v>100</v>
      </c>
      <c r="AL9" s="51"/>
      <c r="AM9" s="51"/>
      <c r="AN9" s="51"/>
      <c r="AO9" s="50"/>
      <c r="AP9" s="50"/>
      <c r="AQ9" s="51">
        <v>100</v>
      </c>
      <c r="AR9" s="51">
        <v>100</v>
      </c>
      <c r="AS9" s="50">
        <f>AR9/AQ9*100</f>
        <v>100</v>
      </c>
      <c r="AT9" s="50"/>
      <c r="AU9" s="51"/>
      <c r="AV9" s="51"/>
      <c r="AW9" s="50"/>
      <c r="AX9" s="50"/>
      <c r="AY9" s="51"/>
      <c r="AZ9" s="51"/>
      <c r="BA9" s="50"/>
      <c r="BB9" s="50"/>
      <c r="BC9" s="51"/>
      <c r="BD9" s="51"/>
      <c r="BE9" s="50"/>
      <c r="BF9" s="50"/>
      <c r="BG9" s="50"/>
      <c r="BH9" s="51"/>
      <c r="BI9" s="51"/>
      <c r="BJ9" s="51"/>
      <c r="BK9" s="51"/>
      <c r="BL9" s="51"/>
      <c r="BM9" s="50"/>
      <c r="BN9" s="50"/>
      <c r="BO9" s="51"/>
      <c r="BP9" s="51"/>
      <c r="BQ9" s="50"/>
      <c r="BR9" s="50"/>
      <c r="BS9" s="50">
        <v>0</v>
      </c>
      <c r="BT9" s="50">
        <v>0</v>
      </c>
      <c r="BU9" s="50"/>
      <c r="BV9" s="50">
        <v>9289.9</v>
      </c>
      <c r="BW9" s="50">
        <v>9289.9</v>
      </c>
      <c r="BX9" s="50">
        <v>9289.9429999999993</v>
      </c>
      <c r="BY9" s="50">
        <f t="shared" si="0"/>
        <v>100.0004628682763</v>
      </c>
      <c r="BZ9" s="50">
        <v>11952.7</v>
      </c>
      <c r="CA9" s="51">
        <v>11952.7</v>
      </c>
      <c r="CB9" s="50">
        <v>5364.1228700000001</v>
      </c>
      <c r="CC9" s="51">
        <f>CB9/CA9*100</f>
        <v>44.87791770896952</v>
      </c>
      <c r="CD9" s="51"/>
      <c r="CE9" s="50"/>
      <c r="CF9" s="50"/>
      <c r="CG9" s="50"/>
      <c r="CH9" s="50"/>
      <c r="CI9" s="51">
        <v>0</v>
      </c>
      <c r="CJ9" s="51"/>
      <c r="CK9" s="50"/>
      <c r="CL9" s="50"/>
      <c r="CM9" s="51">
        <v>0</v>
      </c>
      <c r="CN9" s="51">
        <v>0</v>
      </c>
      <c r="CO9" s="50"/>
      <c r="CP9" s="50">
        <v>8106</v>
      </c>
      <c r="CQ9" s="51">
        <v>9543.7999999999993</v>
      </c>
      <c r="CR9" s="51">
        <v>9543.7999999999993</v>
      </c>
      <c r="CS9" s="51">
        <f>CR9/CQ9*100</f>
        <v>100</v>
      </c>
      <c r="CT9" s="51">
        <v>5781.9</v>
      </c>
      <c r="CU9" s="51">
        <v>1577</v>
      </c>
      <c r="CV9" s="51">
        <v>1577</v>
      </c>
      <c r="CW9" s="51">
        <f t="shared" ref="CW9:CW44" si="4">CV9/CU9*100</f>
        <v>100</v>
      </c>
      <c r="CX9" s="51"/>
      <c r="CY9" s="51"/>
      <c r="CZ9" s="98"/>
      <c r="DA9" s="98"/>
      <c r="DB9" s="98"/>
      <c r="DC9" s="51">
        <v>3184.2</v>
      </c>
      <c r="DD9" s="51">
        <v>3184.2</v>
      </c>
      <c r="DE9" s="51">
        <f>DD9/DC9*100</f>
        <v>100</v>
      </c>
      <c r="DF9" s="51"/>
      <c r="DG9" s="51"/>
      <c r="DH9" s="98"/>
      <c r="DI9" s="98"/>
      <c r="DJ9" s="98"/>
      <c r="DK9" s="51">
        <v>4999.7</v>
      </c>
      <c r="DL9" s="51">
        <v>4999.6970000000001</v>
      </c>
      <c r="DM9" s="51">
        <f t="shared" ref="DM9:DM43" si="5">DL9/DK9*100</f>
        <v>99.999939996399789</v>
      </c>
      <c r="DN9" s="51"/>
      <c r="DO9" s="51"/>
      <c r="DP9" s="98"/>
      <c r="DQ9" s="98"/>
      <c r="DR9" s="98"/>
      <c r="DS9" s="51"/>
      <c r="DT9" s="98"/>
      <c r="DU9" s="98"/>
      <c r="DV9" s="98"/>
      <c r="DW9" s="51"/>
      <c r="DX9" s="98"/>
      <c r="DY9" s="98"/>
      <c r="DZ9" s="98"/>
      <c r="EA9" s="51"/>
      <c r="EB9" s="98"/>
      <c r="EC9" s="98"/>
      <c r="ED9" s="98"/>
      <c r="EE9" s="51"/>
      <c r="EF9" s="98"/>
      <c r="EG9" s="98"/>
      <c r="EH9" s="98"/>
      <c r="EI9" s="51"/>
      <c r="EJ9" s="98"/>
      <c r="EK9" s="98"/>
      <c r="EL9" s="98"/>
      <c r="EM9" s="51"/>
      <c r="EN9" s="51"/>
      <c r="EO9" s="51"/>
      <c r="EP9" s="51"/>
      <c r="EQ9" s="51">
        <v>4758.9540900000002</v>
      </c>
      <c r="ER9" s="51">
        <v>4758.9540900000002</v>
      </c>
      <c r="ES9" s="51">
        <f>ER9/EQ9*100</f>
        <v>100</v>
      </c>
      <c r="ET9" s="51"/>
      <c r="EU9" s="51"/>
      <c r="EV9" s="98"/>
      <c r="EW9" s="98"/>
      <c r="EX9" s="98"/>
      <c r="EY9" s="51"/>
      <c r="EZ9" s="98"/>
      <c r="FA9" s="98"/>
      <c r="FB9" s="98"/>
      <c r="FC9" s="51"/>
      <c r="FD9" s="98"/>
      <c r="FE9" s="98"/>
      <c r="FF9" s="98"/>
      <c r="FG9" s="51">
        <v>3005.7</v>
      </c>
      <c r="FH9" s="51">
        <v>3005.7</v>
      </c>
      <c r="FI9" s="51">
        <f>FH9/FG9*100</f>
        <v>100</v>
      </c>
      <c r="FJ9" s="51"/>
      <c r="FK9" s="51">
        <v>4835</v>
      </c>
      <c r="FL9" s="51">
        <v>4835</v>
      </c>
      <c r="FM9" s="51">
        <f t="shared" ref="FM9:FM10" si="6">FL9/FK9*100</f>
        <v>100</v>
      </c>
      <c r="FN9" s="51"/>
      <c r="FO9" s="51">
        <v>26721.200000000001</v>
      </c>
      <c r="FP9" s="51">
        <v>26721.200000000001</v>
      </c>
      <c r="FQ9" s="51">
        <f>FP9/FO9*100</f>
        <v>100</v>
      </c>
      <c r="FR9" s="51"/>
      <c r="FS9" s="51"/>
      <c r="FT9" s="98"/>
      <c r="FU9" s="98"/>
      <c r="FV9" s="98"/>
      <c r="FW9" s="51"/>
      <c r="FX9" s="98"/>
      <c r="FY9" s="98"/>
      <c r="FZ9" s="98"/>
      <c r="GA9" s="51"/>
      <c r="GB9" s="98"/>
      <c r="GC9" s="98"/>
      <c r="GD9" s="98"/>
      <c r="GE9" s="51"/>
      <c r="GF9" s="98"/>
      <c r="GG9" s="98"/>
      <c r="GH9" s="98"/>
      <c r="GI9" s="51"/>
      <c r="GJ9" s="98"/>
      <c r="GK9" s="98"/>
      <c r="GL9" s="98"/>
      <c r="GM9" s="51"/>
      <c r="GN9" s="98"/>
      <c r="GO9" s="98"/>
      <c r="GP9" s="98"/>
      <c r="GQ9" s="51"/>
      <c r="GR9" s="98"/>
      <c r="GS9" s="98"/>
      <c r="GT9" s="98"/>
      <c r="GU9" s="51"/>
      <c r="GV9" s="98"/>
      <c r="GW9" s="98"/>
      <c r="GX9" s="98"/>
      <c r="GY9" s="51"/>
      <c r="GZ9" s="98"/>
      <c r="HA9" s="98"/>
      <c r="HB9" s="98"/>
      <c r="HC9" s="51"/>
      <c r="HD9" s="98"/>
      <c r="HE9" s="98"/>
      <c r="HF9" s="98"/>
      <c r="HG9" s="51"/>
      <c r="HH9" s="98"/>
      <c r="HI9" s="98"/>
      <c r="HJ9" s="98"/>
      <c r="HK9" s="51"/>
      <c r="HL9" s="98"/>
      <c r="HM9" s="98"/>
      <c r="HN9" s="98"/>
      <c r="HO9" s="51"/>
      <c r="HP9" s="98"/>
      <c r="HQ9" s="98"/>
      <c r="HR9" s="98"/>
      <c r="HS9" s="51"/>
      <c r="HT9" s="98"/>
      <c r="HU9" s="98"/>
      <c r="HV9" s="98"/>
      <c r="HW9" s="51"/>
      <c r="HX9" s="98"/>
      <c r="HY9" s="98"/>
    </row>
    <row r="10" spans="1:234" s="48" customFormat="1" ht="15.75" x14ac:dyDescent="0.25">
      <c r="A10" s="100" t="s">
        <v>287</v>
      </c>
      <c r="B10" s="156">
        <f t="shared" ref="B10:B48" si="7">F10+J10+N10+R10+V10+Z10+AD10+AH10+AL10+AP10+AT10+AX10+BB10+BF10+BJ10+BN10+BR10+BV10+BZ10+CD10+CH10+CL10+CP10+CT10+CX10+DB10+DF10+DJ10+DN10+DR10+DV10+DZ10+ED10+EH10+EL10+EP10+ET10++EX10+FB10+FF10+FJ10+FN10+FR10+FV10+FZ10+GD10+GH10+GL10+GP10+GT10+GX10+HB10+HF10+HJ10+HN10+HR10+HV10</f>
        <v>22567.9</v>
      </c>
      <c r="C10" s="156">
        <f t="shared" ref="C10:C46" si="8">G10+K10+O10+S10+W10+AA10+AE10+AI10+AM10+AQ10+AU10+AY10+BC10+BG10+BK10+BO10+BS10+BW10+CA10+CE10+CI10+CM10+CQ10+CU10+CY10+DC10+DG10+DK10+DO10+DS10+DW10+EA10+EE10+EI10+EM10+EQ10+EU10++EY10+FC10+FG10+FK10+FO10+FS10+FW10+GA10+GE10+GI10+GM10+GQ10+GU10+GY10+HC10+HG10+HK10+HO10+HS10+HW10</f>
        <v>31884.321549999993</v>
      </c>
      <c r="D10" s="156">
        <f t="shared" ref="D10:D46" si="9">H10+L10+P10+T10+X10+AB10+AF10+AJ10+AN10+AR10+AV10+AZ10+BD10+BH10+BL10+BP10+BT10+BX10+CB10+CF10+CJ10+CN10+CR10+CV10+CZ10+DD10+DH10+DL10+DP10+DT10+DX10+EB10+EF10+EJ10+EN10+ER10+EV10++EZ10+FD10+FH10+FL10+FP10+FT10+FX10+GB10+GF10+GJ10+GN10+GR10+GV10+GZ10+HD10+HH10+HL10+HP10+HT10+HX10</f>
        <v>29119.544750000001</v>
      </c>
      <c r="E10" s="50">
        <f t="shared" si="2"/>
        <v>91.328726265464496</v>
      </c>
      <c r="F10" s="50"/>
      <c r="G10" s="51"/>
      <c r="H10" s="51"/>
      <c r="I10" s="50"/>
      <c r="J10" s="50"/>
      <c r="K10" s="50">
        <v>0</v>
      </c>
      <c r="L10" s="50">
        <v>0</v>
      </c>
      <c r="M10" s="50"/>
      <c r="N10" s="50"/>
      <c r="O10" s="51">
        <v>0</v>
      </c>
      <c r="P10" s="51">
        <v>0</v>
      </c>
      <c r="Q10" s="50"/>
      <c r="R10" s="50"/>
      <c r="S10" s="51"/>
      <c r="T10" s="51"/>
      <c r="U10" s="50"/>
      <c r="V10" s="50"/>
      <c r="W10" s="51">
        <v>271.7</v>
      </c>
      <c r="X10" s="51">
        <v>271.7</v>
      </c>
      <c r="Y10" s="51">
        <f>X10/W10*100</f>
        <v>100</v>
      </c>
      <c r="Z10" s="51"/>
      <c r="AA10" s="51">
        <v>0</v>
      </c>
      <c r="AB10" s="51">
        <v>0</v>
      </c>
      <c r="AC10" s="50"/>
      <c r="AD10" s="50"/>
      <c r="AE10" s="51">
        <v>11.401549999999999</v>
      </c>
      <c r="AF10" s="51">
        <v>11.401549999999999</v>
      </c>
      <c r="AG10" s="51">
        <f t="shared" ref="AG10:AG46" si="10">AF10/AE10*100</f>
        <v>100</v>
      </c>
      <c r="AH10" s="51"/>
      <c r="AI10" s="51">
        <v>190.65600000000001</v>
      </c>
      <c r="AJ10" s="51">
        <v>190.65600000000001</v>
      </c>
      <c r="AK10" s="51">
        <f t="shared" ref="AK10:AK46" si="11">AJ10/AI10*100</f>
        <v>100</v>
      </c>
      <c r="AL10" s="51"/>
      <c r="AM10" s="51">
        <v>2670.364</v>
      </c>
      <c r="AN10" s="51">
        <v>2670.364</v>
      </c>
      <c r="AO10" s="50">
        <f>AN10/AM10*100</f>
        <v>100</v>
      </c>
      <c r="AP10" s="50"/>
      <c r="AQ10" s="51">
        <v>100</v>
      </c>
      <c r="AR10" s="51">
        <v>100</v>
      </c>
      <c r="AS10" s="50">
        <f>AR10/AQ10*100</f>
        <v>100</v>
      </c>
      <c r="AT10" s="50"/>
      <c r="AU10" s="51">
        <v>50</v>
      </c>
      <c r="AV10" s="51">
        <v>50</v>
      </c>
      <c r="AW10" s="50">
        <f>AV10/AU10*100</f>
        <v>100</v>
      </c>
      <c r="AX10" s="50"/>
      <c r="AY10" s="51"/>
      <c r="AZ10" s="51"/>
      <c r="BA10" s="50"/>
      <c r="BB10" s="50"/>
      <c r="BC10" s="51"/>
      <c r="BD10" s="51"/>
      <c r="BE10" s="50"/>
      <c r="BF10" s="50"/>
      <c r="BG10" s="50"/>
      <c r="BH10" s="51"/>
      <c r="BI10" s="51"/>
      <c r="BJ10" s="51"/>
      <c r="BK10" s="51"/>
      <c r="BL10" s="51"/>
      <c r="BM10" s="50"/>
      <c r="BN10" s="50"/>
      <c r="BO10" s="51">
        <v>0</v>
      </c>
      <c r="BP10" s="51">
        <v>0</v>
      </c>
      <c r="BQ10" s="50"/>
      <c r="BR10" s="50"/>
      <c r="BS10" s="50">
        <v>0</v>
      </c>
      <c r="BT10" s="50">
        <v>0</v>
      </c>
      <c r="BU10" s="50"/>
      <c r="BV10" s="50">
        <v>7386.8</v>
      </c>
      <c r="BW10" s="50">
        <v>7386.8</v>
      </c>
      <c r="BX10" s="50">
        <v>7312.9639999999999</v>
      </c>
      <c r="BY10" s="50">
        <f t="shared" si="0"/>
        <v>99.00043320517679</v>
      </c>
      <c r="BZ10" s="50">
        <v>6964.7</v>
      </c>
      <c r="CA10" s="51">
        <v>6964.7</v>
      </c>
      <c r="CB10" s="50">
        <v>4765.3241399999997</v>
      </c>
      <c r="CC10" s="51">
        <f t="shared" ref="CC10:CC50" si="12">CB10/CA10*100</f>
        <v>68.421096960385938</v>
      </c>
      <c r="CD10" s="51"/>
      <c r="CE10" s="50"/>
      <c r="CF10" s="50"/>
      <c r="CG10" s="50"/>
      <c r="CH10" s="50"/>
      <c r="CI10" s="51">
        <v>0</v>
      </c>
      <c r="CJ10" s="51"/>
      <c r="CK10" s="50"/>
      <c r="CL10" s="50"/>
      <c r="CM10" s="51">
        <v>0</v>
      </c>
      <c r="CN10" s="51">
        <v>0</v>
      </c>
      <c r="CO10" s="50"/>
      <c r="CP10" s="50">
        <v>8191</v>
      </c>
      <c r="CQ10" s="51">
        <v>9486.4</v>
      </c>
      <c r="CR10" s="51">
        <v>9426.0350600000002</v>
      </c>
      <c r="CS10" s="51">
        <f t="shared" ref="CS10:CS46" si="13">CR10/CQ10*100</f>
        <v>99.363668620340704</v>
      </c>
      <c r="CT10" s="51">
        <v>25.4</v>
      </c>
      <c r="CU10" s="51">
        <v>0</v>
      </c>
      <c r="CV10" s="51">
        <v>0</v>
      </c>
      <c r="CW10" s="51"/>
      <c r="CX10" s="51"/>
      <c r="CY10" s="51"/>
      <c r="CZ10" s="98"/>
      <c r="DA10" s="98"/>
      <c r="DB10" s="98"/>
      <c r="DC10" s="51">
        <v>1592.1</v>
      </c>
      <c r="DD10" s="51">
        <v>1592.1</v>
      </c>
      <c r="DE10" s="51">
        <f t="shared" ref="DE10:DE46" si="14">DD10/DC10*100</f>
        <v>100</v>
      </c>
      <c r="DF10" s="51"/>
      <c r="DG10" s="51"/>
      <c r="DH10" s="98"/>
      <c r="DI10" s="98"/>
      <c r="DJ10" s="98"/>
      <c r="DK10" s="51"/>
      <c r="DL10" s="51"/>
      <c r="DM10" s="51"/>
      <c r="DN10" s="51"/>
      <c r="DO10" s="51"/>
      <c r="DP10" s="98"/>
      <c r="DQ10" s="98"/>
      <c r="DR10" s="98"/>
      <c r="DS10" s="51"/>
      <c r="DT10" s="98"/>
      <c r="DU10" s="98"/>
      <c r="DV10" s="98"/>
      <c r="DW10" s="51"/>
      <c r="DX10" s="98"/>
      <c r="DY10" s="98"/>
      <c r="DZ10" s="98"/>
      <c r="EA10" s="51"/>
      <c r="EB10" s="98"/>
      <c r="EC10" s="98"/>
      <c r="ED10" s="98"/>
      <c r="EE10" s="51"/>
      <c r="EF10" s="98"/>
      <c r="EG10" s="98"/>
      <c r="EH10" s="98"/>
      <c r="EI10" s="51"/>
      <c r="EJ10" s="98"/>
      <c r="EK10" s="98"/>
      <c r="EL10" s="98"/>
      <c r="EM10" s="51"/>
      <c r="EN10" s="51"/>
      <c r="EO10" s="51"/>
      <c r="EP10" s="51"/>
      <c r="EQ10" s="51"/>
      <c r="ER10" s="51"/>
      <c r="ES10" s="51"/>
      <c r="ET10" s="51"/>
      <c r="EU10" s="51"/>
      <c r="EV10" s="98"/>
      <c r="EW10" s="98"/>
      <c r="EX10" s="98"/>
      <c r="EY10" s="51"/>
      <c r="EZ10" s="98"/>
      <c r="FA10" s="98"/>
      <c r="FB10" s="98"/>
      <c r="FC10" s="51"/>
      <c r="FD10" s="98"/>
      <c r="FE10" s="98"/>
      <c r="FF10" s="98"/>
      <c r="FG10" s="51">
        <v>1174.5999999999999</v>
      </c>
      <c r="FH10" s="51">
        <v>743.4</v>
      </c>
      <c r="FI10" s="51">
        <f t="shared" ref="FI10:FI46" si="15">FH10/FG10*100</f>
        <v>63.289630512514904</v>
      </c>
      <c r="FJ10" s="51"/>
      <c r="FK10" s="51">
        <v>1985.6</v>
      </c>
      <c r="FL10" s="51">
        <v>1985.6</v>
      </c>
      <c r="FM10" s="51">
        <f t="shared" si="6"/>
        <v>100</v>
      </c>
      <c r="FN10" s="51"/>
      <c r="FO10" s="51"/>
      <c r="FP10" s="51"/>
      <c r="FQ10" s="51"/>
      <c r="FR10" s="51"/>
      <c r="FS10" s="51"/>
      <c r="FT10" s="98"/>
      <c r="FU10" s="98"/>
      <c r="FV10" s="98"/>
      <c r="FW10" s="51"/>
      <c r="FX10" s="98"/>
      <c r="FY10" s="98"/>
      <c r="FZ10" s="98"/>
      <c r="GA10" s="51"/>
      <c r="GB10" s="98"/>
      <c r="GC10" s="98"/>
      <c r="GD10" s="98"/>
      <c r="GE10" s="51"/>
      <c r="GF10" s="98"/>
      <c r="GG10" s="98"/>
      <c r="GH10" s="98"/>
      <c r="GI10" s="51"/>
      <c r="GJ10" s="98"/>
      <c r="GK10" s="98"/>
      <c r="GL10" s="98"/>
      <c r="GM10" s="51"/>
      <c r="GN10" s="98"/>
      <c r="GO10" s="98"/>
      <c r="GP10" s="98"/>
      <c r="GQ10" s="51"/>
      <c r="GR10" s="98"/>
      <c r="GS10" s="98"/>
      <c r="GT10" s="98"/>
      <c r="GU10" s="51"/>
      <c r="GV10" s="98"/>
      <c r="GW10" s="98"/>
      <c r="GX10" s="98"/>
      <c r="GY10" s="51"/>
      <c r="GZ10" s="98"/>
      <c r="HA10" s="98"/>
      <c r="HB10" s="98"/>
      <c r="HC10" s="51"/>
      <c r="HD10" s="98"/>
      <c r="HE10" s="98"/>
      <c r="HF10" s="98"/>
      <c r="HG10" s="51"/>
      <c r="HH10" s="98"/>
      <c r="HI10" s="98"/>
      <c r="HJ10" s="98"/>
      <c r="HK10" s="51"/>
      <c r="HL10" s="51"/>
      <c r="HM10" s="98"/>
      <c r="HN10" s="98"/>
      <c r="HO10" s="51"/>
      <c r="HP10" s="51"/>
      <c r="HQ10" s="98"/>
      <c r="HR10" s="98"/>
      <c r="HS10" s="51"/>
      <c r="HT10" s="51"/>
      <c r="HU10" s="98"/>
      <c r="HV10" s="98"/>
      <c r="HW10" s="51"/>
      <c r="HX10" s="98"/>
      <c r="HY10" s="98"/>
    </row>
    <row r="11" spans="1:234" s="48" customFormat="1" ht="15.75" x14ac:dyDescent="0.25">
      <c r="A11" s="100" t="s">
        <v>288</v>
      </c>
      <c r="B11" s="156">
        <f t="shared" si="7"/>
        <v>45505.1</v>
      </c>
      <c r="C11" s="156">
        <f t="shared" si="8"/>
        <v>64103.725579999998</v>
      </c>
      <c r="D11" s="156">
        <f t="shared" si="9"/>
        <v>55312.8508</v>
      </c>
      <c r="E11" s="50">
        <f t="shared" si="2"/>
        <v>86.286483819057935</v>
      </c>
      <c r="F11" s="50"/>
      <c r="G11" s="51"/>
      <c r="H11" s="51"/>
      <c r="I11" s="50"/>
      <c r="J11" s="50"/>
      <c r="K11" s="50">
        <v>0</v>
      </c>
      <c r="L11" s="50">
        <v>0</v>
      </c>
      <c r="M11" s="50"/>
      <c r="N11" s="50"/>
      <c r="O11" s="51">
        <v>0</v>
      </c>
      <c r="P11" s="51">
        <v>0</v>
      </c>
      <c r="Q11" s="50"/>
      <c r="R11" s="50"/>
      <c r="S11" s="51"/>
      <c r="T11" s="51"/>
      <c r="U11" s="50"/>
      <c r="V11" s="50"/>
      <c r="W11" s="51">
        <v>330.2</v>
      </c>
      <c r="X11" s="51">
        <v>330.2</v>
      </c>
      <c r="Y11" s="51">
        <f>X11/W11*100</f>
        <v>100</v>
      </c>
      <c r="Z11" s="51"/>
      <c r="AA11" s="51">
        <v>0</v>
      </c>
      <c r="AB11" s="51">
        <v>0</v>
      </c>
      <c r="AC11" s="50"/>
      <c r="AD11" s="50"/>
      <c r="AE11" s="51">
        <v>20.569580000000002</v>
      </c>
      <c r="AF11" s="51">
        <v>20.569580000000002</v>
      </c>
      <c r="AG11" s="51">
        <f t="shared" si="10"/>
        <v>100</v>
      </c>
      <c r="AH11" s="51"/>
      <c r="AI11" s="51">
        <v>190.65600000000001</v>
      </c>
      <c r="AJ11" s="51">
        <v>190.65600000000001</v>
      </c>
      <c r="AK11" s="51">
        <f t="shared" si="11"/>
        <v>100</v>
      </c>
      <c r="AL11" s="51"/>
      <c r="AM11" s="51"/>
      <c r="AN11" s="51"/>
      <c r="AO11" s="50"/>
      <c r="AP11" s="50"/>
      <c r="AQ11" s="51"/>
      <c r="AR11" s="51"/>
      <c r="AS11" s="50"/>
      <c r="AT11" s="50"/>
      <c r="AU11" s="51"/>
      <c r="AV11" s="51"/>
      <c r="AW11" s="50"/>
      <c r="AX11" s="50"/>
      <c r="AY11" s="51"/>
      <c r="AZ11" s="51"/>
      <c r="BA11" s="50"/>
      <c r="BB11" s="50"/>
      <c r="BC11" s="51"/>
      <c r="BD11" s="51"/>
      <c r="BE11" s="50"/>
      <c r="BF11" s="50"/>
      <c r="BG11" s="50"/>
      <c r="BH11" s="51"/>
      <c r="BI11" s="51"/>
      <c r="BJ11" s="51"/>
      <c r="BK11" s="51"/>
      <c r="BL11" s="51"/>
      <c r="BM11" s="50"/>
      <c r="BN11" s="50"/>
      <c r="BO11" s="51">
        <v>0</v>
      </c>
      <c r="BP11" s="51">
        <v>0</v>
      </c>
      <c r="BQ11" s="50"/>
      <c r="BR11" s="50"/>
      <c r="BS11" s="50">
        <v>0</v>
      </c>
      <c r="BT11" s="50">
        <v>0</v>
      </c>
      <c r="BU11" s="50"/>
      <c r="BV11" s="50">
        <v>10975.8</v>
      </c>
      <c r="BW11" s="50">
        <v>10975.8</v>
      </c>
      <c r="BX11" s="50">
        <v>10975.834000000001</v>
      </c>
      <c r="BY11" s="50">
        <f t="shared" si="0"/>
        <v>100.00030977240841</v>
      </c>
      <c r="BZ11" s="50">
        <v>21075.8</v>
      </c>
      <c r="CA11" s="50">
        <v>21075.8</v>
      </c>
      <c r="CB11" s="50">
        <v>12666.875119999999</v>
      </c>
      <c r="CC11" s="51">
        <f t="shared" si="12"/>
        <v>60.101515102629556</v>
      </c>
      <c r="CD11" s="51"/>
      <c r="CE11" s="50"/>
      <c r="CF11" s="50"/>
      <c r="CG11" s="50"/>
      <c r="CH11" s="50"/>
      <c r="CI11" s="51">
        <v>0</v>
      </c>
      <c r="CJ11" s="51"/>
      <c r="CK11" s="50"/>
      <c r="CL11" s="50"/>
      <c r="CM11" s="51">
        <v>0</v>
      </c>
      <c r="CN11" s="51">
        <v>0</v>
      </c>
      <c r="CO11" s="50"/>
      <c r="CP11" s="50">
        <v>12550</v>
      </c>
      <c r="CQ11" s="51">
        <v>14377.5</v>
      </c>
      <c r="CR11" s="51">
        <v>13995.4961</v>
      </c>
      <c r="CS11" s="51">
        <f t="shared" si="13"/>
        <v>97.343043644583545</v>
      </c>
      <c r="CT11" s="51">
        <v>903.5</v>
      </c>
      <c r="CU11" s="51">
        <v>0</v>
      </c>
      <c r="CV11" s="51">
        <v>0</v>
      </c>
      <c r="CW11" s="51"/>
      <c r="CX11" s="51"/>
      <c r="CY11" s="51"/>
      <c r="CZ11" s="98"/>
      <c r="DA11" s="98"/>
      <c r="DB11" s="98"/>
      <c r="DC11" s="51">
        <v>4776.2</v>
      </c>
      <c r="DD11" s="51">
        <v>4776.22</v>
      </c>
      <c r="DE11" s="51">
        <f t="shared" si="14"/>
        <v>100.00041874293373</v>
      </c>
      <c r="DF11" s="51"/>
      <c r="DG11" s="51"/>
      <c r="DH11" s="98"/>
      <c r="DI11" s="98"/>
      <c r="DJ11" s="98"/>
      <c r="DK11" s="51"/>
      <c r="DL11" s="51"/>
      <c r="DM11" s="51"/>
      <c r="DN11" s="51"/>
      <c r="DO11" s="51"/>
      <c r="DP11" s="98"/>
      <c r="DQ11" s="98"/>
      <c r="DR11" s="98"/>
      <c r="DS11" s="51"/>
      <c r="DT11" s="98"/>
      <c r="DU11" s="98"/>
      <c r="DV11" s="98"/>
      <c r="DW11" s="51"/>
      <c r="DX11" s="98"/>
      <c r="DY11" s="98"/>
      <c r="DZ11" s="98"/>
      <c r="EA11" s="51"/>
      <c r="EB11" s="98"/>
      <c r="EC11" s="98"/>
      <c r="ED11" s="98"/>
      <c r="EE11" s="51"/>
      <c r="EF11" s="98"/>
      <c r="EG11" s="98"/>
      <c r="EH11" s="98"/>
      <c r="EI11" s="51"/>
      <c r="EJ11" s="98"/>
      <c r="EK11" s="98"/>
      <c r="EL11" s="98"/>
      <c r="EM11" s="51"/>
      <c r="EN11" s="51"/>
      <c r="EO11" s="51"/>
      <c r="EP11" s="51"/>
      <c r="EQ11" s="51"/>
      <c r="ER11" s="51"/>
      <c r="ES11" s="51"/>
      <c r="ET11" s="51"/>
      <c r="EU11" s="51"/>
      <c r="EV11" s="98"/>
      <c r="EW11" s="98"/>
      <c r="EX11" s="98"/>
      <c r="EY11" s="51"/>
      <c r="EZ11" s="98"/>
      <c r="FA11" s="98"/>
      <c r="FB11" s="98"/>
      <c r="FC11" s="51"/>
      <c r="FD11" s="98"/>
      <c r="FE11" s="98"/>
      <c r="FF11" s="98"/>
      <c r="FG11" s="51">
        <v>4723.8</v>
      </c>
      <c r="FH11" s="51">
        <v>4723.8</v>
      </c>
      <c r="FI11" s="51">
        <f t="shared" si="15"/>
        <v>100</v>
      </c>
      <c r="FJ11" s="51"/>
      <c r="FK11" s="51">
        <v>7485.6</v>
      </c>
      <c r="FL11" s="51">
        <v>7485.6</v>
      </c>
      <c r="FM11" s="51">
        <f>FL11/FK11*100</f>
        <v>100</v>
      </c>
      <c r="FN11" s="51"/>
      <c r="FO11" s="51"/>
      <c r="FP11" s="51"/>
      <c r="FQ11" s="51"/>
      <c r="FR11" s="51"/>
      <c r="FS11" s="51"/>
      <c r="FT11" s="98"/>
      <c r="FU11" s="98"/>
      <c r="FV11" s="98"/>
      <c r="FW11" s="51"/>
      <c r="FX11" s="98"/>
      <c r="FY11" s="98"/>
      <c r="FZ11" s="98"/>
      <c r="GA11" s="51"/>
      <c r="GB11" s="98"/>
      <c r="GC11" s="98"/>
      <c r="GD11" s="98"/>
      <c r="GE11" s="51"/>
      <c r="GF11" s="98"/>
      <c r="GG11" s="98"/>
      <c r="GH11" s="98"/>
      <c r="GI11" s="51"/>
      <c r="GJ11" s="98"/>
      <c r="GK11" s="98"/>
      <c r="GL11" s="98"/>
      <c r="GM11" s="51"/>
      <c r="GN11" s="98"/>
      <c r="GO11" s="98"/>
      <c r="GP11" s="98"/>
      <c r="GQ11" s="51"/>
      <c r="GR11" s="98"/>
      <c r="GS11" s="98"/>
      <c r="GT11" s="98"/>
      <c r="GU11" s="51"/>
      <c r="GV11" s="98"/>
      <c r="GW11" s="98"/>
      <c r="GX11" s="98"/>
      <c r="GY11" s="51"/>
      <c r="GZ11" s="98"/>
      <c r="HA11" s="98"/>
      <c r="HB11" s="98"/>
      <c r="HC11" s="51"/>
      <c r="HD11" s="98"/>
      <c r="HE11" s="98"/>
      <c r="HF11" s="98"/>
      <c r="HG11" s="51"/>
      <c r="HH11" s="98"/>
      <c r="HI11" s="98"/>
      <c r="HJ11" s="98"/>
      <c r="HK11" s="51"/>
      <c r="HL11" s="51"/>
      <c r="HM11" s="51"/>
      <c r="HN11" s="98"/>
      <c r="HO11" s="51"/>
      <c r="HP11" s="51"/>
      <c r="HQ11" s="51"/>
      <c r="HR11" s="98"/>
      <c r="HS11" s="51">
        <v>147.6</v>
      </c>
      <c r="HT11" s="51">
        <v>147.6</v>
      </c>
      <c r="HU11" s="51">
        <f>HT11/HS11*100</f>
        <v>100</v>
      </c>
      <c r="HV11" s="98"/>
      <c r="HW11" s="51"/>
      <c r="HX11" s="98"/>
      <c r="HY11" s="98"/>
    </row>
    <row r="12" spans="1:234" s="48" customFormat="1" ht="15.75" x14ac:dyDescent="0.25">
      <c r="A12" s="100" t="s">
        <v>289</v>
      </c>
      <c r="B12" s="156">
        <f t="shared" si="7"/>
        <v>37584.699999999997</v>
      </c>
      <c r="C12" s="156">
        <f t="shared" si="8"/>
        <v>75156.737560000009</v>
      </c>
      <c r="D12" s="156">
        <f t="shared" si="9"/>
        <v>71191.158060000002</v>
      </c>
      <c r="E12" s="50">
        <f t="shared" si="2"/>
        <v>94.723587493624024</v>
      </c>
      <c r="F12" s="50"/>
      <c r="G12" s="51"/>
      <c r="H12" s="51"/>
      <c r="I12" s="50"/>
      <c r="J12" s="50"/>
      <c r="K12" s="50">
        <v>0</v>
      </c>
      <c r="L12" s="50">
        <v>0</v>
      </c>
      <c r="M12" s="50"/>
      <c r="N12" s="50"/>
      <c r="O12" s="51">
        <v>1200</v>
      </c>
      <c r="P12" s="51">
        <v>1200</v>
      </c>
      <c r="Q12" s="50">
        <f>P12/O12*100</f>
        <v>100</v>
      </c>
      <c r="R12" s="50"/>
      <c r="S12" s="51"/>
      <c r="T12" s="51"/>
      <c r="U12" s="50"/>
      <c r="V12" s="50"/>
      <c r="W12" s="51">
        <v>386.4</v>
      </c>
      <c r="X12" s="51">
        <v>386.4</v>
      </c>
      <c r="Y12" s="51">
        <f t="shared" ref="Y12:Y46" si="16">X12/W12*100</f>
        <v>100</v>
      </c>
      <c r="Z12" s="51"/>
      <c r="AA12" s="51">
        <v>0</v>
      </c>
      <c r="AB12" s="51">
        <v>0</v>
      </c>
      <c r="AC12" s="50"/>
      <c r="AD12" s="50"/>
      <c r="AE12" s="51">
        <v>14.58156</v>
      </c>
      <c r="AF12" s="51">
        <v>14.58156</v>
      </c>
      <c r="AG12" s="51">
        <f t="shared" si="10"/>
        <v>100</v>
      </c>
      <c r="AH12" s="51"/>
      <c r="AI12" s="51">
        <v>190.65600000000001</v>
      </c>
      <c r="AJ12" s="51">
        <v>190.65600000000001</v>
      </c>
      <c r="AK12" s="51">
        <f t="shared" si="11"/>
        <v>100</v>
      </c>
      <c r="AL12" s="51"/>
      <c r="AM12" s="51"/>
      <c r="AN12" s="51"/>
      <c r="AO12" s="50"/>
      <c r="AP12" s="50"/>
      <c r="AQ12" s="51"/>
      <c r="AR12" s="51"/>
      <c r="AS12" s="50"/>
      <c r="AT12" s="50"/>
      <c r="AU12" s="51"/>
      <c r="AV12" s="51"/>
      <c r="AW12" s="50"/>
      <c r="AX12" s="50"/>
      <c r="AY12" s="51"/>
      <c r="AZ12" s="51"/>
      <c r="BA12" s="50"/>
      <c r="BB12" s="50"/>
      <c r="BC12" s="51"/>
      <c r="BD12" s="51"/>
      <c r="BE12" s="50"/>
      <c r="BF12" s="50"/>
      <c r="BG12" s="50"/>
      <c r="BH12" s="51"/>
      <c r="BI12" s="51"/>
      <c r="BJ12" s="51"/>
      <c r="BK12" s="51"/>
      <c r="BL12" s="51"/>
      <c r="BM12" s="50"/>
      <c r="BN12" s="50"/>
      <c r="BO12" s="51">
        <v>0</v>
      </c>
      <c r="BP12" s="51">
        <v>0</v>
      </c>
      <c r="BQ12" s="50"/>
      <c r="BR12" s="50"/>
      <c r="BS12" s="50">
        <v>0</v>
      </c>
      <c r="BT12" s="50">
        <v>0</v>
      </c>
      <c r="BU12" s="50"/>
      <c r="BV12" s="50">
        <v>6798.7</v>
      </c>
      <c r="BW12" s="50">
        <v>6798.7</v>
      </c>
      <c r="BX12" s="50">
        <v>6798.7</v>
      </c>
      <c r="BY12" s="50">
        <f t="shared" si="0"/>
        <v>100</v>
      </c>
      <c r="BZ12" s="51">
        <v>1376.9</v>
      </c>
      <c r="CA12" s="51">
        <v>1376.9</v>
      </c>
      <c r="CB12" s="51">
        <v>995.85179000000005</v>
      </c>
      <c r="CC12" s="51">
        <f t="shared" si="12"/>
        <v>72.325643837606208</v>
      </c>
      <c r="CD12" s="51"/>
      <c r="CE12" s="50"/>
      <c r="CF12" s="50"/>
      <c r="CG12" s="50"/>
      <c r="CH12" s="50"/>
      <c r="CI12" s="51">
        <v>0</v>
      </c>
      <c r="CJ12" s="51"/>
      <c r="CK12" s="50"/>
      <c r="CL12" s="50"/>
      <c r="CM12" s="51">
        <v>0</v>
      </c>
      <c r="CN12" s="51">
        <v>0</v>
      </c>
      <c r="CO12" s="50"/>
      <c r="CP12" s="50">
        <v>9246</v>
      </c>
      <c r="CQ12" s="51">
        <v>10549.3</v>
      </c>
      <c r="CR12" s="51">
        <v>7412.1080000000002</v>
      </c>
      <c r="CS12" s="51">
        <f t="shared" si="13"/>
        <v>70.261609775056172</v>
      </c>
      <c r="CT12" s="51">
        <v>20163.099999999999</v>
      </c>
      <c r="CU12" s="51">
        <v>6729.6</v>
      </c>
      <c r="CV12" s="51">
        <v>6282.2607099999996</v>
      </c>
      <c r="CW12" s="51">
        <f t="shared" si="4"/>
        <v>93.35266152520208</v>
      </c>
      <c r="CX12" s="51"/>
      <c r="CY12" s="51"/>
      <c r="CZ12" s="98"/>
      <c r="DA12" s="98"/>
      <c r="DB12" s="98"/>
      <c r="DC12" s="51">
        <v>3184.2</v>
      </c>
      <c r="DD12" s="51">
        <v>3184.2</v>
      </c>
      <c r="DE12" s="51">
        <f t="shared" si="14"/>
        <v>100</v>
      </c>
      <c r="DF12" s="51"/>
      <c r="DG12" s="51"/>
      <c r="DH12" s="98"/>
      <c r="DI12" s="98"/>
      <c r="DJ12" s="98"/>
      <c r="DK12" s="51"/>
      <c r="DL12" s="51"/>
      <c r="DM12" s="51"/>
      <c r="DN12" s="51"/>
      <c r="DO12" s="51"/>
      <c r="DP12" s="98"/>
      <c r="DQ12" s="98"/>
      <c r="DR12" s="98"/>
      <c r="DS12" s="51"/>
      <c r="DT12" s="98"/>
      <c r="DU12" s="98"/>
      <c r="DV12" s="98"/>
      <c r="DW12" s="51"/>
      <c r="DX12" s="98"/>
      <c r="DY12" s="98"/>
      <c r="DZ12" s="98"/>
      <c r="EA12" s="51"/>
      <c r="EB12" s="98"/>
      <c r="EC12" s="98"/>
      <c r="ED12" s="98"/>
      <c r="EE12" s="51"/>
      <c r="EF12" s="98"/>
      <c r="EG12" s="98"/>
      <c r="EH12" s="98"/>
      <c r="EI12" s="51"/>
      <c r="EJ12" s="98"/>
      <c r="EK12" s="98"/>
      <c r="EL12" s="98"/>
      <c r="EM12" s="51"/>
      <c r="EN12" s="51"/>
      <c r="EO12" s="51"/>
      <c r="EP12" s="51"/>
      <c r="EQ12" s="51"/>
      <c r="ER12" s="51"/>
      <c r="ES12" s="51"/>
      <c r="ET12" s="51"/>
      <c r="EU12" s="51"/>
      <c r="EV12" s="98"/>
      <c r="EW12" s="98"/>
      <c r="EX12" s="98"/>
      <c r="EY12" s="51"/>
      <c r="EZ12" s="98"/>
      <c r="FA12" s="98"/>
      <c r="FB12" s="98"/>
      <c r="FC12" s="51"/>
      <c r="FD12" s="98"/>
      <c r="FE12" s="98"/>
      <c r="FF12" s="98"/>
      <c r="FG12" s="51">
        <v>2349.1</v>
      </c>
      <c r="FH12" s="51">
        <v>2349.1</v>
      </c>
      <c r="FI12" s="51">
        <f t="shared" si="15"/>
        <v>100</v>
      </c>
      <c r="FJ12" s="51"/>
      <c r="FK12" s="51">
        <v>5995.5</v>
      </c>
      <c r="FL12" s="51">
        <v>5995.5</v>
      </c>
      <c r="FM12" s="51">
        <f t="shared" ref="FM12:FM48" si="17">FL12/FK12*100</f>
        <v>100</v>
      </c>
      <c r="FN12" s="51"/>
      <c r="FO12" s="51">
        <v>36381.800000000003</v>
      </c>
      <c r="FP12" s="51">
        <v>36381.800000000003</v>
      </c>
      <c r="FQ12" s="51">
        <f t="shared" ref="FQ12:FQ48" si="18">FP12/FO12*100</f>
        <v>100</v>
      </c>
      <c r="FR12" s="51"/>
      <c r="FS12" s="51"/>
      <c r="FT12" s="98"/>
      <c r="FU12" s="98"/>
      <c r="FV12" s="98"/>
      <c r="FW12" s="51"/>
      <c r="FX12" s="98"/>
      <c r="FY12" s="98"/>
      <c r="FZ12" s="98"/>
      <c r="GA12" s="51"/>
      <c r="GB12" s="98"/>
      <c r="GC12" s="98"/>
      <c r="GD12" s="98"/>
      <c r="GE12" s="51"/>
      <c r="GF12" s="98"/>
      <c r="GG12" s="98"/>
      <c r="GH12" s="98"/>
      <c r="GI12" s="51"/>
      <c r="GJ12" s="98"/>
      <c r="GK12" s="98"/>
      <c r="GL12" s="98"/>
      <c r="GM12" s="51"/>
      <c r="GN12" s="98"/>
      <c r="GO12" s="98"/>
      <c r="GP12" s="98"/>
      <c r="GQ12" s="51"/>
      <c r="GR12" s="98"/>
      <c r="GS12" s="98"/>
      <c r="GT12" s="98"/>
      <c r="GU12" s="51"/>
      <c r="GV12" s="98"/>
      <c r="GW12" s="98"/>
      <c r="GX12" s="98"/>
      <c r="GY12" s="51"/>
      <c r="GZ12" s="98"/>
      <c r="HA12" s="98"/>
      <c r="HB12" s="98"/>
      <c r="HC12" s="51"/>
      <c r="HD12" s="98"/>
      <c r="HE12" s="98"/>
      <c r="HF12" s="98"/>
      <c r="HG12" s="51"/>
      <c r="HH12" s="98"/>
      <c r="HI12" s="98"/>
      <c r="HJ12" s="98"/>
      <c r="HK12" s="51"/>
      <c r="HL12" s="98"/>
      <c r="HM12" s="98"/>
      <c r="HN12" s="98"/>
      <c r="HO12" s="51"/>
      <c r="HP12" s="98"/>
      <c r="HQ12" s="98"/>
      <c r="HR12" s="98"/>
      <c r="HS12" s="51"/>
      <c r="HT12" s="98"/>
      <c r="HU12" s="98"/>
      <c r="HV12" s="98"/>
      <c r="HW12" s="51"/>
      <c r="HX12" s="98"/>
      <c r="HY12" s="98"/>
    </row>
    <row r="13" spans="1:234" s="48" customFormat="1" ht="15.75" x14ac:dyDescent="0.25">
      <c r="A13" s="100" t="s">
        <v>290</v>
      </c>
      <c r="B13" s="156">
        <f t="shared" si="7"/>
        <v>78327.199999999997</v>
      </c>
      <c r="C13" s="156">
        <f t="shared" si="8"/>
        <v>381988.85206999996</v>
      </c>
      <c r="D13" s="156">
        <f t="shared" si="9"/>
        <v>374390.43000999995</v>
      </c>
      <c r="E13" s="50">
        <f t="shared" si="2"/>
        <v>98.010826227303724</v>
      </c>
      <c r="F13" s="50"/>
      <c r="G13" s="51"/>
      <c r="H13" s="51"/>
      <c r="I13" s="50"/>
      <c r="J13" s="50"/>
      <c r="K13" s="50">
        <v>0</v>
      </c>
      <c r="L13" s="50">
        <v>0</v>
      </c>
      <c r="M13" s="50"/>
      <c r="N13" s="50"/>
      <c r="O13" s="51"/>
      <c r="P13" s="51"/>
      <c r="Q13" s="50"/>
      <c r="R13" s="50"/>
      <c r="S13" s="51"/>
      <c r="T13" s="51"/>
      <c r="U13" s="50"/>
      <c r="V13" s="50"/>
      <c r="W13" s="51">
        <v>7669</v>
      </c>
      <c r="X13" s="51">
        <v>7453.2128499999999</v>
      </c>
      <c r="Y13" s="51">
        <f t="shared" si="16"/>
        <v>97.186241361324804</v>
      </c>
      <c r="Z13" s="51"/>
      <c r="AA13" s="51">
        <v>0</v>
      </c>
      <c r="AB13" s="51">
        <v>0</v>
      </c>
      <c r="AC13" s="51"/>
      <c r="AD13" s="51"/>
      <c r="AE13" s="51">
        <v>107.99607</v>
      </c>
      <c r="AF13" s="51">
        <v>107.99607</v>
      </c>
      <c r="AG13" s="51">
        <f t="shared" si="10"/>
        <v>100</v>
      </c>
      <c r="AH13" s="51"/>
      <c r="AI13" s="51">
        <v>190.65600000000001</v>
      </c>
      <c r="AJ13" s="51">
        <v>190.65600000000001</v>
      </c>
      <c r="AK13" s="51">
        <f t="shared" si="11"/>
        <v>100</v>
      </c>
      <c r="AL13" s="51"/>
      <c r="AM13" s="51"/>
      <c r="AN13" s="51"/>
      <c r="AO13" s="50"/>
      <c r="AP13" s="50"/>
      <c r="AQ13" s="51"/>
      <c r="AR13" s="51"/>
      <c r="AS13" s="50"/>
      <c r="AT13" s="50"/>
      <c r="AU13" s="51"/>
      <c r="AV13" s="51"/>
      <c r="AW13" s="50"/>
      <c r="AX13" s="50"/>
      <c r="AY13" s="51"/>
      <c r="AZ13" s="51"/>
      <c r="BA13" s="50"/>
      <c r="BB13" s="51">
        <v>5100</v>
      </c>
      <c r="BC13" s="51">
        <v>5100</v>
      </c>
      <c r="BD13" s="51">
        <v>5100</v>
      </c>
      <c r="BE13" s="50">
        <f>BD13/BC13*100</f>
        <v>100</v>
      </c>
      <c r="BF13" s="50"/>
      <c r="BG13" s="50"/>
      <c r="BH13" s="51"/>
      <c r="BI13" s="51"/>
      <c r="BJ13" s="51"/>
      <c r="BK13" s="51"/>
      <c r="BL13" s="51"/>
      <c r="BM13" s="50"/>
      <c r="BN13" s="50"/>
      <c r="BO13" s="51">
        <v>0</v>
      </c>
      <c r="BP13" s="51">
        <v>0</v>
      </c>
      <c r="BQ13" s="50"/>
      <c r="BR13" s="50"/>
      <c r="BS13" s="50">
        <v>0</v>
      </c>
      <c r="BT13" s="50">
        <v>0</v>
      </c>
      <c r="BU13" s="50"/>
      <c r="BV13" s="50">
        <v>13632.5</v>
      </c>
      <c r="BW13" s="50">
        <v>13632.5</v>
      </c>
      <c r="BX13" s="50">
        <v>13630.245080000001</v>
      </c>
      <c r="BY13" s="50">
        <f t="shared" si="0"/>
        <v>99.98345923344948</v>
      </c>
      <c r="BZ13" s="50">
        <v>18376</v>
      </c>
      <c r="CA13" s="51">
        <v>17383.900000000001</v>
      </c>
      <c r="CB13" s="51">
        <v>13961.1</v>
      </c>
      <c r="CC13" s="51">
        <f t="shared" si="12"/>
        <v>80.310517202699046</v>
      </c>
      <c r="CD13" s="51"/>
      <c r="CE13" s="50"/>
      <c r="CF13" s="50"/>
      <c r="CG13" s="50"/>
      <c r="CH13" s="50"/>
      <c r="CI13" s="51">
        <v>0</v>
      </c>
      <c r="CJ13" s="51"/>
      <c r="CK13" s="50"/>
      <c r="CL13" s="50"/>
      <c r="CM13" s="51">
        <v>0</v>
      </c>
      <c r="CN13" s="51">
        <v>0</v>
      </c>
      <c r="CO13" s="50"/>
      <c r="CP13" s="50">
        <v>39689</v>
      </c>
      <c r="CQ13" s="51">
        <v>45912.800000000003</v>
      </c>
      <c r="CR13" s="51">
        <v>41955.20001</v>
      </c>
      <c r="CS13" s="51">
        <f t="shared" si="13"/>
        <v>91.380181583349298</v>
      </c>
      <c r="CT13" s="51">
        <v>1529.7</v>
      </c>
      <c r="CU13" s="51">
        <v>0</v>
      </c>
      <c r="CV13" s="51">
        <v>0</v>
      </c>
      <c r="CW13" s="51"/>
      <c r="CX13" s="51"/>
      <c r="CY13" s="51"/>
      <c r="CZ13" s="98"/>
      <c r="DA13" s="98"/>
      <c r="DB13" s="98"/>
      <c r="DC13" s="51">
        <v>4776.2</v>
      </c>
      <c r="DD13" s="51">
        <v>4776.22</v>
      </c>
      <c r="DE13" s="51">
        <f t="shared" si="14"/>
        <v>100.00041874293373</v>
      </c>
      <c r="DF13" s="51"/>
      <c r="DG13" s="51"/>
      <c r="DH13" s="98"/>
      <c r="DI13" s="98"/>
      <c r="DJ13" s="98"/>
      <c r="DK13" s="51"/>
      <c r="DL13" s="51"/>
      <c r="DM13" s="51"/>
      <c r="DN13" s="51"/>
      <c r="DO13" s="51"/>
      <c r="DP13" s="98"/>
      <c r="DQ13" s="98"/>
      <c r="DR13" s="98"/>
      <c r="DS13" s="51"/>
      <c r="DT13" s="98"/>
      <c r="DU13" s="98"/>
      <c r="DV13" s="98"/>
      <c r="DW13" s="51"/>
      <c r="DX13" s="98"/>
      <c r="DY13" s="98"/>
      <c r="DZ13" s="98"/>
      <c r="EA13" s="51"/>
      <c r="EB13" s="98"/>
      <c r="EC13" s="98"/>
      <c r="ED13" s="98"/>
      <c r="EE13" s="51">
        <v>225023.9</v>
      </c>
      <c r="EF13" s="51">
        <v>225023.9</v>
      </c>
      <c r="EG13" s="51">
        <f>EF13/EE13*100</f>
        <v>100</v>
      </c>
      <c r="EH13" s="51"/>
      <c r="EI13" s="51"/>
      <c r="EJ13" s="98"/>
      <c r="EK13" s="98"/>
      <c r="EL13" s="98"/>
      <c r="EM13" s="51"/>
      <c r="EN13" s="51"/>
      <c r="EO13" s="51"/>
      <c r="EP13" s="51"/>
      <c r="EQ13" s="51"/>
      <c r="ER13" s="51"/>
      <c r="ES13" s="51"/>
      <c r="ET13" s="51"/>
      <c r="EU13" s="51">
        <v>25268.7</v>
      </c>
      <c r="EV13" s="51">
        <v>25268.7</v>
      </c>
      <c r="EW13" s="51">
        <f>EV13/EU13*100</f>
        <v>100</v>
      </c>
      <c r="EX13" s="98"/>
      <c r="EY13" s="51"/>
      <c r="EZ13" s="98"/>
      <c r="FA13" s="98"/>
      <c r="FB13" s="98"/>
      <c r="FC13" s="51"/>
      <c r="FD13" s="98"/>
      <c r="FE13" s="98"/>
      <c r="FF13" s="98"/>
      <c r="FG13" s="51">
        <v>3703.8</v>
      </c>
      <c r="FH13" s="51">
        <v>3703.8</v>
      </c>
      <c r="FI13" s="51">
        <f t="shared" si="15"/>
        <v>100</v>
      </c>
      <c r="FJ13" s="51"/>
      <c r="FK13" s="51">
        <v>5233.3</v>
      </c>
      <c r="FL13" s="51">
        <v>5233.3</v>
      </c>
      <c r="FM13" s="51">
        <f t="shared" si="17"/>
        <v>100</v>
      </c>
      <c r="FN13" s="51"/>
      <c r="FO13" s="51"/>
      <c r="FP13" s="51"/>
      <c r="FQ13" s="51"/>
      <c r="FR13" s="51"/>
      <c r="FS13" s="51"/>
      <c r="FT13" s="98"/>
      <c r="FU13" s="98"/>
      <c r="FV13" s="98"/>
      <c r="FW13" s="51"/>
      <c r="FX13" s="98"/>
      <c r="FY13" s="98"/>
      <c r="FZ13" s="98"/>
      <c r="GA13" s="51"/>
      <c r="GB13" s="98"/>
      <c r="GC13" s="98"/>
      <c r="GD13" s="98"/>
      <c r="GE13" s="51"/>
      <c r="GF13" s="98"/>
      <c r="GG13" s="98"/>
      <c r="GH13" s="98"/>
      <c r="GI13" s="51"/>
      <c r="GJ13" s="98"/>
      <c r="GK13" s="98"/>
      <c r="GL13" s="98"/>
      <c r="GM13" s="51"/>
      <c r="GN13" s="98"/>
      <c r="GO13" s="98"/>
      <c r="GP13" s="98"/>
      <c r="GQ13" s="51"/>
      <c r="GR13" s="98"/>
      <c r="GS13" s="98"/>
      <c r="GT13" s="98"/>
      <c r="GU13" s="51"/>
      <c r="GV13" s="98"/>
      <c r="GW13" s="98"/>
      <c r="GX13" s="98"/>
      <c r="GY13" s="51">
        <v>27986.1</v>
      </c>
      <c r="GZ13" s="51">
        <v>27986.1</v>
      </c>
      <c r="HA13" s="51">
        <f>GZ13/GY13*100</f>
        <v>100</v>
      </c>
      <c r="HB13" s="98"/>
      <c r="HC13" s="51"/>
      <c r="HD13" s="51"/>
      <c r="HE13" s="51"/>
      <c r="HF13" s="98"/>
      <c r="HG13" s="51"/>
      <c r="HH13" s="51"/>
      <c r="HI13" s="51"/>
      <c r="HJ13" s="98"/>
      <c r="HK13" s="51"/>
      <c r="HL13" s="98"/>
      <c r="HM13" s="98"/>
      <c r="HN13" s="98"/>
      <c r="HO13" s="51"/>
      <c r="HP13" s="98"/>
      <c r="HQ13" s="98"/>
      <c r="HR13" s="98"/>
      <c r="HS13" s="51"/>
      <c r="HT13" s="98"/>
      <c r="HU13" s="98"/>
      <c r="HV13" s="98"/>
      <c r="HW13" s="51"/>
      <c r="HX13" s="98"/>
      <c r="HY13" s="98"/>
    </row>
    <row r="14" spans="1:234" s="48" customFormat="1" ht="15.75" x14ac:dyDescent="0.25">
      <c r="A14" s="100" t="s">
        <v>291</v>
      </c>
      <c r="B14" s="156">
        <f t="shared" si="7"/>
        <v>141131.79999999999</v>
      </c>
      <c r="C14" s="156">
        <f t="shared" si="8"/>
        <v>224394.42677000002</v>
      </c>
      <c r="D14" s="156">
        <f t="shared" si="9"/>
        <v>218974.03905000002</v>
      </c>
      <c r="E14" s="50">
        <f t="shared" si="2"/>
        <v>97.584437457728939</v>
      </c>
      <c r="F14" s="50"/>
      <c r="G14" s="51"/>
      <c r="H14" s="51"/>
      <c r="I14" s="50"/>
      <c r="J14" s="50"/>
      <c r="K14" s="50">
        <v>0</v>
      </c>
      <c r="L14" s="50">
        <v>0</v>
      </c>
      <c r="M14" s="50"/>
      <c r="N14" s="50"/>
      <c r="O14" s="51"/>
      <c r="P14" s="51"/>
      <c r="Q14" s="50"/>
      <c r="R14" s="50"/>
      <c r="S14" s="51"/>
      <c r="T14" s="51"/>
      <c r="U14" s="50"/>
      <c r="V14" s="50"/>
      <c r="W14" s="51">
        <v>5484.3</v>
      </c>
      <c r="X14" s="51">
        <v>5286.6290099999997</v>
      </c>
      <c r="Y14" s="51">
        <f t="shared" si="16"/>
        <v>96.395693342814937</v>
      </c>
      <c r="Z14" s="51"/>
      <c r="AA14" s="51">
        <v>5658.4</v>
      </c>
      <c r="AB14" s="51">
        <v>5658.4269599999998</v>
      </c>
      <c r="AC14" s="51">
        <f>AB14/AA14*100</f>
        <v>100.00047645977661</v>
      </c>
      <c r="AD14" s="51"/>
      <c r="AE14" s="51">
        <v>54.669640000000001</v>
      </c>
      <c r="AF14" s="51">
        <v>54.669640000000001</v>
      </c>
      <c r="AG14" s="51">
        <f t="shared" si="10"/>
        <v>100</v>
      </c>
      <c r="AH14" s="51"/>
      <c r="AI14" s="51">
        <v>190.65600000000001</v>
      </c>
      <c r="AJ14" s="51">
        <v>190.65600000000001</v>
      </c>
      <c r="AK14" s="51">
        <f t="shared" si="11"/>
        <v>100</v>
      </c>
      <c r="AL14" s="51"/>
      <c r="AM14" s="51"/>
      <c r="AN14" s="51"/>
      <c r="AO14" s="50"/>
      <c r="AP14" s="50"/>
      <c r="AQ14" s="51">
        <v>100</v>
      </c>
      <c r="AR14" s="51">
        <v>100</v>
      </c>
      <c r="AS14" s="50">
        <f t="shared" ref="AS14:AS46" si="19">AR14/AQ14*100</f>
        <v>100</v>
      </c>
      <c r="AT14" s="50"/>
      <c r="AU14" s="51">
        <v>50</v>
      </c>
      <c r="AV14" s="51">
        <v>50</v>
      </c>
      <c r="AW14" s="50">
        <f t="shared" ref="AW14:AW46" si="20">AV14/AU14*100</f>
        <v>100</v>
      </c>
      <c r="AX14" s="50"/>
      <c r="AY14" s="51"/>
      <c r="AZ14" s="51"/>
      <c r="BA14" s="50"/>
      <c r="BB14" s="50"/>
      <c r="BC14" s="51"/>
      <c r="BD14" s="51"/>
      <c r="BE14" s="50"/>
      <c r="BF14" s="50"/>
      <c r="BG14" s="50"/>
      <c r="BH14" s="51"/>
      <c r="BI14" s="51"/>
      <c r="BJ14" s="51"/>
      <c r="BK14" s="51"/>
      <c r="BL14" s="51"/>
      <c r="BM14" s="50"/>
      <c r="BN14" s="50"/>
      <c r="BO14" s="51">
        <v>0</v>
      </c>
      <c r="BP14" s="51">
        <v>0</v>
      </c>
      <c r="BQ14" s="50"/>
      <c r="BR14" s="50"/>
      <c r="BS14" s="50">
        <v>0</v>
      </c>
      <c r="BT14" s="50">
        <v>0</v>
      </c>
      <c r="BU14" s="50"/>
      <c r="BV14" s="50">
        <v>12705.2</v>
      </c>
      <c r="BW14" s="50">
        <v>12705.2</v>
      </c>
      <c r="BX14" s="50">
        <v>12705.166999999999</v>
      </c>
      <c r="BY14" s="50">
        <f t="shared" si="0"/>
        <v>99.999740263828969</v>
      </c>
      <c r="BZ14" s="51">
        <v>21821</v>
      </c>
      <c r="CA14" s="51">
        <v>21821</v>
      </c>
      <c r="CB14" s="51">
        <v>18890.640629999998</v>
      </c>
      <c r="CC14" s="51">
        <f t="shared" si="12"/>
        <v>86.570920810228671</v>
      </c>
      <c r="CD14" s="51"/>
      <c r="CE14" s="50"/>
      <c r="CF14" s="50"/>
      <c r="CG14" s="50"/>
      <c r="CH14" s="50"/>
      <c r="CI14" s="51">
        <v>0</v>
      </c>
      <c r="CJ14" s="51"/>
      <c r="CK14" s="50"/>
      <c r="CL14" s="50"/>
      <c r="CM14" s="51">
        <v>0</v>
      </c>
      <c r="CN14" s="51">
        <v>0</v>
      </c>
      <c r="CO14" s="50"/>
      <c r="CP14" s="50">
        <v>32421</v>
      </c>
      <c r="CQ14" s="51">
        <v>38243.300000000003</v>
      </c>
      <c r="CR14" s="51">
        <v>38243.300000000003</v>
      </c>
      <c r="CS14" s="51">
        <f t="shared" si="13"/>
        <v>100</v>
      </c>
      <c r="CT14" s="51">
        <v>74184.600000000006</v>
      </c>
      <c r="CU14" s="51">
        <v>113195.2</v>
      </c>
      <c r="CV14" s="51">
        <v>110902.84868000001</v>
      </c>
      <c r="CW14" s="51">
        <f t="shared" si="4"/>
        <v>97.974868793023035</v>
      </c>
      <c r="CX14" s="51"/>
      <c r="CY14" s="51"/>
      <c r="CZ14" s="98"/>
      <c r="DA14" s="98"/>
      <c r="DB14" s="98"/>
      <c r="DC14" s="51">
        <v>3184.2</v>
      </c>
      <c r="DD14" s="51">
        <v>3184.2</v>
      </c>
      <c r="DE14" s="51">
        <f t="shared" si="14"/>
        <v>100</v>
      </c>
      <c r="DF14" s="51"/>
      <c r="DG14" s="51"/>
      <c r="DH14" s="98"/>
      <c r="DI14" s="98"/>
      <c r="DJ14" s="98"/>
      <c r="DK14" s="51"/>
      <c r="DL14" s="51"/>
      <c r="DM14" s="51"/>
      <c r="DN14" s="51"/>
      <c r="DO14" s="51"/>
      <c r="DP14" s="98"/>
      <c r="DQ14" s="98"/>
      <c r="DR14" s="98"/>
      <c r="DS14" s="51"/>
      <c r="DT14" s="98"/>
      <c r="DU14" s="98"/>
      <c r="DV14" s="98"/>
      <c r="DW14" s="51"/>
      <c r="DX14" s="98"/>
      <c r="DY14" s="98"/>
      <c r="DZ14" s="98"/>
      <c r="EA14" s="51"/>
      <c r="EB14" s="98"/>
      <c r="EC14" s="98"/>
      <c r="ED14" s="98"/>
      <c r="EE14" s="51"/>
      <c r="EF14" s="51"/>
      <c r="EG14" s="51"/>
      <c r="EH14" s="51"/>
      <c r="EI14" s="51"/>
      <c r="EJ14" s="98"/>
      <c r="EK14" s="98"/>
      <c r="EL14" s="98"/>
      <c r="EM14" s="51">
        <v>4099.10113</v>
      </c>
      <c r="EN14" s="51">
        <v>4099.10113</v>
      </c>
      <c r="EO14" s="51">
        <f t="shared" ref="EO14" si="21">EN14/EM14*100</f>
        <v>100</v>
      </c>
      <c r="EP14" s="51"/>
      <c r="EQ14" s="51"/>
      <c r="ER14" s="51"/>
      <c r="ES14" s="51"/>
      <c r="ET14" s="51"/>
      <c r="EU14" s="51"/>
      <c r="EV14" s="98"/>
      <c r="EW14" s="98"/>
      <c r="EX14" s="98"/>
      <c r="EY14" s="51"/>
      <c r="EZ14" s="98"/>
      <c r="FA14" s="98"/>
      <c r="FB14" s="98"/>
      <c r="FC14" s="51"/>
      <c r="FD14" s="98"/>
      <c r="FE14" s="98"/>
      <c r="FF14" s="98"/>
      <c r="FG14" s="51">
        <v>2499.1</v>
      </c>
      <c r="FH14" s="51">
        <v>2499.1</v>
      </c>
      <c r="FI14" s="51">
        <f t="shared" si="15"/>
        <v>100</v>
      </c>
      <c r="FJ14" s="51"/>
      <c r="FK14" s="51">
        <v>3604</v>
      </c>
      <c r="FL14" s="51">
        <v>3604</v>
      </c>
      <c r="FM14" s="51">
        <f t="shared" si="17"/>
        <v>100</v>
      </c>
      <c r="FN14" s="51"/>
      <c r="FO14" s="51">
        <v>13505.3</v>
      </c>
      <c r="FP14" s="51">
        <v>13505.3</v>
      </c>
      <c r="FQ14" s="51">
        <f t="shared" si="18"/>
        <v>100</v>
      </c>
      <c r="FR14" s="51"/>
      <c r="FS14" s="51"/>
      <c r="FT14" s="98"/>
      <c r="FU14" s="98"/>
      <c r="FV14" s="98"/>
      <c r="FW14" s="51"/>
      <c r="FX14" s="98"/>
      <c r="FY14" s="98"/>
      <c r="FZ14" s="98"/>
      <c r="GA14" s="51"/>
      <c r="GB14" s="98"/>
      <c r="GC14" s="98"/>
      <c r="GD14" s="98"/>
      <c r="GE14" s="51"/>
      <c r="GF14" s="98"/>
      <c r="GG14" s="98"/>
      <c r="GH14" s="98"/>
      <c r="GI14" s="51"/>
      <c r="GJ14" s="98"/>
      <c r="GK14" s="98"/>
      <c r="GL14" s="98"/>
      <c r="GM14" s="51"/>
      <c r="GN14" s="98"/>
      <c r="GO14" s="98"/>
      <c r="GP14" s="98"/>
      <c r="GQ14" s="51"/>
      <c r="GR14" s="98"/>
      <c r="GS14" s="98"/>
      <c r="GT14" s="98"/>
      <c r="GU14" s="51"/>
      <c r="GV14" s="98"/>
      <c r="GW14" s="98"/>
      <c r="GX14" s="98"/>
      <c r="GY14" s="51"/>
      <c r="GZ14" s="98"/>
      <c r="HA14" s="98"/>
      <c r="HB14" s="98"/>
      <c r="HC14" s="51"/>
      <c r="HD14" s="98"/>
      <c r="HE14" s="98"/>
      <c r="HF14" s="98"/>
      <c r="HG14" s="51"/>
      <c r="HH14" s="98"/>
      <c r="HI14" s="98"/>
      <c r="HJ14" s="98"/>
      <c r="HK14" s="51"/>
      <c r="HL14" s="98"/>
      <c r="HM14" s="98"/>
      <c r="HN14" s="98"/>
      <c r="HO14" s="51"/>
      <c r="HP14" s="98"/>
      <c r="HQ14" s="98"/>
      <c r="HR14" s="98"/>
      <c r="HS14" s="51"/>
      <c r="HT14" s="98"/>
      <c r="HU14" s="98"/>
      <c r="HV14" s="98"/>
      <c r="HW14" s="51"/>
      <c r="HX14" s="98"/>
      <c r="HY14" s="98"/>
    </row>
    <row r="15" spans="1:234" s="48" customFormat="1" ht="15.75" x14ac:dyDescent="0.25">
      <c r="A15" s="100" t="s">
        <v>292</v>
      </c>
      <c r="B15" s="156">
        <f t="shared" si="7"/>
        <v>21569.3</v>
      </c>
      <c r="C15" s="156">
        <f t="shared" si="8"/>
        <v>48343.679530000001</v>
      </c>
      <c r="D15" s="156">
        <f t="shared" si="9"/>
        <v>48075.774900000004</v>
      </c>
      <c r="E15" s="50">
        <f t="shared" si="2"/>
        <v>99.445833183149119</v>
      </c>
      <c r="F15" s="50"/>
      <c r="G15" s="51"/>
      <c r="H15" s="51"/>
      <c r="I15" s="50"/>
      <c r="J15" s="50"/>
      <c r="K15" s="50">
        <v>0</v>
      </c>
      <c r="L15" s="50">
        <v>0</v>
      </c>
      <c r="M15" s="50"/>
      <c r="N15" s="50"/>
      <c r="O15" s="51"/>
      <c r="P15" s="51"/>
      <c r="Q15" s="50"/>
      <c r="R15" s="50"/>
      <c r="S15" s="51"/>
      <c r="T15" s="51"/>
      <c r="U15" s="50"/>
      <c r="V15" s="50"/>
      <c r="W15" s="51"/>
      <c r="X15" s="51"/>
      <c r="Y15" s="51"/>
      <c r="Z15" s="51"/>
      <c r="AA15" s="51">
        <v>0</v>
      </c>
      <c r="AB15" s="51">
        <v>0</v>
      </c>
      <c r="AC15" s="50"/>
      <c r="AD15" s="50"/>
      <c r="AE15" s="51">
        <v>5.7515299999999998</v>
      </c>
      <c r="AF15" s="51">
        <v>5.7515299999999998</v>
      </c>
      <c r="AG15" s="51">
        <f t="shared" si="10"/>
        <v>100</v>
      </c>
      <c r="AH15" s="51"/>
      <c r="AI15" s="51">
        <v>95.328000000000003</v>
      </c>
      <c r="AJ15" s="51">
        <v>95.328000000000003</v>
      </c>
      <c r="AK15" s="51">
        <f t="shared" si="11"/>
        <v>100</v>
      </c>
      <c r="AL15" s="51"/>
      <c r="AM15" s="51">
        <v>3100</v>
      </c>
      <c r="AN15" s="51">
        <v>3100</v>
      </c>
      <c r="AO15" s="50">
        <f t="shared" ref="AO15:AO46" si="22">AN15/AM15*100</f>
        <v>100</v>
      </c>
      <c r="AP15" s="50"/>
      <c r="AQ15" s="51">
        <v>100</v>
      </c>
      <c r="AR15" s="51">
        <v>100</v>
      </c>
      <c r="AS15" s="50">
        <f t="shared" si="19"/>
        <v>100</v>
      </c>
      <c r="AT15" s="50"/>
      <c r="AU15" s="51">
        <v>50</v>
      </c>
      <c r="AV15" s="51">
        <v>50</v>
      </c>
      <c r="AW15" s="50">
        <f t="shared" si="20"/>
        <v>100</v>
      </c>
      <c r="AX15" s="50"/>
      <c r="AY15" s="51"/>
      <c r="AZ15" s="51"/>
      <c r="BA15" s="50"/>
      <c r="BB15" s="50"/>
      <c r="BC15" s="51"/>
      <c r="BD15" s="51"/>
      <c r="BE15" s="50"/>
      <c r="BF15" s="50"/>
      <c r="BG15" s="50"/>
      <c r="BH15" s="51"/>
      <c r="BI15" s="51"/>
      <c r="BJ15" s="51"/>
      <c r="BK15" s="51"/>
      <c r="BL15" s="51"/>
      <c r="BM15" s="50"/>
      <c r="BN15" s="50"/>
      <c r="BO15" s="51">
        <v>0</v>
      </c>
      <c r="BP15" s="51">
        <v>0</v>
      </c>
      <c r="BQ15" s="50"/>
      <c r="BR15" s="50"/>
      <c r="BS15" s="50">
        <v>0</v>
      </c>
      <c r="BT15" s="50">
        <v>0</v>
      </c>
      <c r="BU15" s="50"/>
      <c r="BV15" s="50">
        <v>2798.7</v>
      </c>
      <c r="BW15" s="50">
        <v>2798.7</v>
      </c>
      <c r="BX15" s="50">
        <v>2798.6790000000001</v>
      </c>
      <c r="BY15" s="50">
        <f t="shared" si="0"/>
        <v>99.999249651623984</v>
      </c>
      <c r="BZ15" s="51">
        <v>4099.3999999999996</v>
      </c>
      <c r="CA15" s="51">
        <v>4099.3999999999996</v>
      </c>
      <c r="CB15" s="51">
        <v>4099.3999999999996</v>
      </c>
      <c r="CC15" s="51">
        <f t="shared" si="12"/>
        <v>100</v>
      </c>
      <c r="CD15" s="51"/>
      <c r="CE15" s="50"/>
      <c r="CF15" s="50"/>
      <c r="CG15" s="50"/>
      <c r="CH15" s="50"/>
      <c r="CI15" s="51">
        <v>0</v>
      </c>
      <c r="CJ15" s="51"/>
      <c r="CK15" s="50"/>
      <c r="CL15" s="50"/>
      <c r="CM15" s="51">
        <v>0</v>
      </c>
      <c r="CN15" s="51">
        <v>0</v>
      </c>
      <c r="CO15" s="50"/>
      <c r="CP15" s="50">
        <v>5800</v>
      </c>
      <c r="CQ15" s="51">
        <v>6594.8</v>
      </c>
      <c r="CR15" s="51">
        <v>6341.9172199999994</v>
      </c>
      <c r="CS15" s="51">
        <f t="shared" si="13"/>
        <v>96.165421544246968</v>
      </c>
      <c r="CT15" s="51">
        <v>8871.2000000000007</v>
      </c>
      <c r="CU15" s="51">
        <v>4771.5</v>
      </c>
      <c r="CV15" s="51">
        <v>4756.4991500000006</v>
      </c>
      <c r="CW15" s="51">
        <f t="shared" si="4"/>
        <v>99.6856156344965</v>
      </c>
      <c r="CX15" s="51"/>
      <c r="CY15" s="51"/>
      <c r="CZ15" s="98"/>
      <c r="DA15" s="98"/>
      <c r="DB15" s="98"/>
      <c r="DC15" s="51">
        <v>1592.1</v>
      </c>
      <c r="DD15" s="51">
        <v>1592.1</v>
      </c>
      <c r="DE15" s="51">
        <f t="shared" si="14"/>
        <v>100</v>
      </c>
      <c r="DF15" s="51"/>
      <c r="DG15" s="51"/>
      <c r="DH15" s="98"/>
      <c r="DI15" s="98"/>
      <c r="DJ15" s="98"/>
      <c r="DK15" s="51"/>
      <c r="DL15" s="51"/>
      <c r="DM15" s="51"/>
      <c r="DN15" s="51"/>
      <c r="DO15" s="51"/>
      <c r="DP15" s="98"/>
      <c r="DQ15" s="98"/>
      <c r="DR15" s="98"/>
      <c r="DS15" s="51"/>
      <c r="DT15" s="98"/>
      <c r="DU15" s="98"/>
      <c r="DV15" s="98"/>
      <c r="DW15" s="51"/>
      <c r="DX15" s="98"/>
      <c r="DY15" s="98"/>
      <c r="DZ15" s="98"/>
      <c r="EA15" s="51"/>
      <c r="EB15" s="98"/>
      <c r="EC15" s="98"/>
      <c r="ED15" s="98"/>
      <c r="EE15" s="51"/>
      <c r="EF15" s="51"/>
      <c r="EG15" s="51"/>
      <c r="EH15" s="51"/>
      <c r="EI15" s="51"/>
      <c r="EJ15" s="98"/>
      <c r="EK15" s="98"/>
      <c r="EL15" s="98"/>
      <c r="EM15" s="51"/>
      <c r="EN15" s="51"/>
      <c r="EO15" s="51"/>
      <c r="EP15" s="51"/>
      <c r="EQ15" s="51"/>
      <c r="ER15" s="51"/>
      <c r="ES15" s="51"/>
      <c r="ET15" s="51"/>
      <c r="EU15" s="51"/>
      <c r="EV15" s="98"/>
      <c r="EW15" s="98"/>
      <c r="EX15" s="98"/>
      <c r="EY15" s="51"/>
      <c r="EZ15" s="98"/>
      <c r="FA15" s="98"/>
      <c r="FB15" s="98"/>
      <c r="FC15" s="51"/>
      <c r="FD15" s="98"/>
      <c r="FE15" s="98"/>
      <c r="FF15" s="98"/>
      <c r="FG15" s="51">
        <v>2069.5</v>
      </c>
      <c r="FH15" s="51">
        <v>2069.5</v>
      </c>
      <c r="FI15" s="51">
        <f t="shared" si="15"/>
        <v>100</v>
      </c>
      <c r="FJ15" s="51"/>
      <c r="FK15" s="51">
        <v>3991.7</v>
      </c>
      <c r="FL15" s="51">
        <v>3991.7</v>
      </c>
      <c r="FM15" s="51">
        <f t="shared" si="17"/>
        <v>100</v>
      </c>
      <c r="FN15" s="51"/>
      <c r="FO15" s="51">
        <v>19074.900000000001</v>
      </c>
      <c r="FP15" s="51">
        <v>19074.900000000001</v>
      </c>
      <c r="FQ15" s="51">
        <f t="shared" si="18"/>
        <v>100</v>
      </c>
      <c r="FR15" s="51"/>
      <c r="FS15" s="51"/>
      <c r="FT15" s="98"/>
      <c r="FU15" s="98"/>
      <c r="FV15" s="98"/>
      <c r="FW15" s="51"/>
      <c r="FX15" s="98"/>
      <c r="FY15" s="98"/>
      <c r="FZ15" s="98"/>
      <c r="GA15" s="51"/>
      <c r="GB15" s="98"/>
      <c r="GC15" s="98"/>
      <c r="GD15" s="98"/>
      <c r="GE15" s="51"/>
      <c r="GF15" s="98"/>
      <c r="GG15" s="98"/>
      <c r="GH15" s="98"/>
      <c r="GI15" s="51"/>
      <c r="GJ15" s="98"/>
      <c r="GK15" s="98"/>
      <c r="GL15" s="98"/>
      <c r="GM15" s="51"/>
      <c r="GN15" s="98"/>
      <c r="GO15" s="98"/>
      <c r="GP15" s="98"/>
      <c r="GQ15" s="51"/>
      <c r="GR15" s="98"/>
      <c r="GS15" s="98"/>
      <c r="GT15" s="98"/>
      <c r="GU15" s="51"/>
      <c r="GV15" s="98"/>
      <c r="GW15" s="98"/>
      <c r="GX15" s="98"/>
      <c r="GY15" s="51"/>
      <c r="GZ15" s="98"/>
      <c r="HA15" s="98"/>
      <c r="HB15" s="98"/>
      <c r="HC15" s="51"/>
      <c r="HD15" s="98"/>
      <c r="HE15" s="98"/>
      <c r="HF15" s="98"/>
      <c r="HG15" s="51"/>
      <c r="HH15" s="98"/>
      <c r="HI15" s="98"/>
      <c r="HJ15" s="98"/>
      <c r="HK15" s="51"/>
      <c r="HL15" s="98"/>
      <c r="HM15" s="98"/>
      <c r="HN15" s="98"/>
      <c r="HO15" s="51"/>
      <c r="HP15" s="98"/>
      <c r="HQ15" s="98"/>
      <c r="HR15" s="98"/>
      <c r="HS15" s="51"/>
      <c r="HT15" s="98"/>
      <c r="HU15" s="98"/>
      <c r="HV15" s="98"/>
      <c r="HW15" s="51"/>
      <c r="HX15" s="98"/>
      <c r="HY15" s="98"/>
    </row>
    <row r="16" spans="1:234" s="48" customFormat="1" ht="15.75" x14ac:dyDescent="0.25">
      <c r="A16" s="100" t="s">
        <v>293</v>
      </c>
      <c r="B16" s="156">
        <f t="shared" si="7"/>
        <v>80168</v>
      </c>
      <c r="C16" s="156">
        <f t="shared" si="8"/>
        <v>231685.36738000001</v>
      </c>
      <c r="D16" s="156">
        <f t="shared" si="9"/>
        <v>229470.38260000001</v>
      </c>
      <c r="E16" s="50">
        <f t="shared" si="2"/>
        <v>99.043968635115803</v>
      </c>
      <c r="F16" s="50"/>
      <c r="G16" s="51"/>
      <c r="H16" s="51"/>
      <c r="I16" s="50"/>
      <c r="J16" s="50"/>
      <c r="K16" s="50">
        <v>0</v>
      </c>
      <c r="L16" s="50">
        <v>0</v>
      </c>
      <c r="M16" s="50"/>
      <c r="N16" s="50"/>
      <c r="O16" s="51"/>
      <c r="P16" s="51"/>
      <c r="Q16" s="50"/>
      <c r="R16" s="50"/>
      <c r="S16" s="51"/>
      <c r="T16" s="51"/>
      <c r="U16" s="50"/>
      <c r="V16" s="50"/>
      <c r="W16" s="51">
        <v>4599.7</v>
      </c>
      <c r="X16" s="151">
        <v>4599.5711100000008</v>
      </c>
      <c r="Y16" s="51">
        <f t="shared" si="16"/>
        <v>99.997197860730068</v>
      </c>
      <c r="Z16" s="51"/>
      <c r="AA16" s="51">
        <v>0</v>
      </c>
      <c r="AB16" s="51">
        <v>0</v>
      </c>
      <c r="AC16" s="50"/>
      <c r="AD16" s="50"/>
      <c r="AE16" s="51">
        <v>45.56138</v>
      </c>
      <c r="AF16" s="51">
        <v>45.56138</v>
      </c>
      <c r="AG16" s="51">
        <f t="shared" si="10"/>
        <v>100</v>
      </c>
      <c r="AH16" s="51"/>
      <c r="AI16" s="51">
        <v>190.65600000000001</v>
      </c>
      <c r="AJ16" s="51">
        <v>190.65600000000001</v>
      </c>
      <c r="AK16" s="51">
        <f t="shared" si="11"/>
        <v>100</v>
      </c>
      <c r="AL16" s="51"/>
      <c r="AM16" s="51">
        <v>2561.65</v>
      </c>
      <c r="AN16" s="51">
        <v>2561.65</v>
      </c>
      <c r="AO16" s="50">
        <f t="shared" si="22"/>
        <v>100</v>
      </c>
      <c r="AP16" s="50"/>
      <c r="AQ16" s="51">
        <v>100</v>
      </c>
      <c r="AR16" s="51">
        <v>100</v>
      </c>
      <c r="AS16" s="50">
        <f t="shared" si="19"/>
        <v>100</v>
      </c>
      <c r="AT16" s="50"/>
      <c r="AU16" s="51"/>
      <c r="AV16" s="51"/>
      <c r="AW16" s="50"/>
      <c r="AX16" s="50"/>
      <c r="AY16" s="51"/>
      <c r="AZ16" s="51"/>
      <c r="BA16" s="50"/>
      <c r="BB16" s="50"/>
      <c r="BC16" s="51"/>
      <c r="BD16" s="51"/>
      <c r="BE16" s="50"/>
      <c r="BF16" s="50"/>
      <c r="BG16" s="50"/>
      <c r="BH16" s="51"/>
      <c r="BI16" s="51"/>
      <c r="BJ16" s="51"/>
      <c r="BK16" s="51"/>
      <c r="BL16" s="51"/>
      <c r="BM16" s="50"/>
      <c r="BN16" s="50"/>
      <c r="BO16" s="51">
        <v>0</v>
      </c>
      <c r="BP16" s="51">
        <v>0</v>
      </c>
      <c r="BQ16" s="50"/>
      <c r="BR16" s="50"/>
      <c r="BS16" s="50">
        <v>0</v>
      </c>
      <c r="BT16" s="50">
        <v>0</v>
      </c>
      <c r="BU16" s="50"/>
      <c r="BV16" s="50">
        <v>11679.3</v>
      </c>
      <c r="BW16" s="50">
        <v>11679.3</v>
      </c>
      <c r="BX16" s="50">
        <v>11679.263000000001</v>
      </c>
      <c r="BY16" s="50">
        <f t="shared" si="0"/>
        <v>99.999683200191797</v>
      </c>
      <c r="BZ16" s="50">
        <v>30198.2</v>
      </c>
      <c r="CA16" s="50">
        <v>30198.2</v>
      </c>
      <c r="CB16" s="50">
        <v>28541.705559999999</v>
      </c>
      <c r="CC16" s="51">
        <f t="shared" si="12"/>
        <v>94.514592128007621</v>
      </c>
      <c r="CD16" s="51"/>
      <c r="CE16" s="50"/>
      <c r="CF16" s="50"/>
      <c r="CG16" s="50"/>
      <c r="CH16" s="50"/>
      <c r="CI16" s="51">
        <v>0</v>
      </c>
      <c r="CJ16" s="51"/>
      <c r="CK16" s="50"/>
      <c r="CL16" s="50"/>
      <c r="CM16" s="51">
        <v>0</v>
      </c>
      <c r="CN16" s="51">
        <v>0</v>
      </c>
      <c r="CO16" s="50"/>
      <c r="CP16" s="50">
        <v>20588</v>
      </c>
      <c r="CQ16" s="51">
        <v>24149.1</v>
      </c>
      <c r="CR16" s="51">
        <v>24117.880160000001</v>
      </c>
      <c r="CS16" s="51">
        <f t="shared" si="13"/>
        <v>99.870720482336822</v>
      </c>
      <c r="CT16" s="51">
        <v>17702.5</v>
      </c>
      <c r="CU16" s="51">
        <v>343.3</v>
      </c>
      <c r="CV16" s="51">
        <v>343.3</v>
      </c>
      <c r="CW16" s="51">
        <f t="shared" si="4"/>
        <v>100</v>
      </c>
      <c r="CX16" s="51"/>
      <c r="CY16" s="51"/>
      <c r="CZ16" s="98"/>
      <c r="DA16" s="98"/>
      <c r="DB16" s="98"/>
      <c r="DC16" s="51">
        <v>3184.2</v>
      </c>
      <c r="DD16" s="51">
        <v>3184.2</v>
      </c>
      <c r="DE16" s="51">
        <f t="shared" si="14"/>
        <v>100</v>
      </c>
      <c r="DF16" s="51"/>
      <c r="DG16" s="51"/>
      <c r="DH16" s="98"/>
      <c r="DI16" s="98"/>
      <c r="DJ16" s="98"/>
      <c r="DK16" s="51"/>
      <c r="DL16" s="51"/>
      <c r="DM16" s="51"/>
      <c r="DN16" s="51"/>
      <c r="DO16" s="51"/>
      <c r="DP16" s="98"/>
      <c r="DQ16" s="98"/>
      <c r="DR16" s="98"/>
      <c r="DS16" s="51"/>
      <c r="DT16" s="98"/>
      <c r="DU16" s="98"/>
      <c r="DV16" s="98"/>
      <c r="DW16" s="51"/>
      <c r="DX16" s="98"/>
      <c r="DY16" s="98"/>
      <c r="DZ16" s="98"/>
      <c r="EA16" s="51"/>
      <c r="EB16" s="98"/>
      <c r="EC16" s="98"/>
      <c r="ED16" s="98"/>
      <c r="EE16" s="51">
        <v>97081.4</v>
      </c>
      <c r="EF16" s="51">
        <v>97081.4</v>
      </c>
      <c r="EG16" s="51">
        <f t="shared" ref="EG16:EG46" si="23">EF16/EE16*100</f>
        <v>100</v>
      </c>
      <c r="EH16" s="51"/>
      <c r="EI16" s="51"/>
      <c r="EJ16" s="98"/>
      <c r="EK16" s="98"/>
      <c r="EL16" s="98"/>
      <c r="EM16" s="51"/>
      <c r="EN16" s="51"/>
      <c r="EO16" s="51"/>
      <c r="EP16" s="51"/>
      <c r="EQ16" s="51"/>
      <c r="ER16" s="51"/>
      <c r="ES16" s="51"/>
      <c r="ET16" s="51"/>
      <c r="EU16" s="51"/>
      <c r="EV16" s="98"/>
      <c r="EW16" s="98"/>
      <c r="EX16" s="98"/>
      <c r="EY16" s="51"/>
      <c r="EZ16" s="98"/>
      <c r="FA16" s="98"/>
      <c r="FB16" s="98"/>
      <c r="FC16" s="51"/>
      <c r="FD16" s="98"/>
      <c r="FE16" s="98"/>
      <c r="FF16" s="98"/>
      <c r="FG16" s="51">
        <v>2549.1</v>
      </c>
      <c r="FH16" s="51">
        <v>2021.9953899999998</v>
      </c>
      <c r="FI16" s="51">
        <f t="shared" si="15"/>
        <v>79.321932839041224</v>
      </c>
      <c r="FJ16" s="51"/>
      <c r="FK16" s="51">
        <v>10575.6</v>
      </c>
      <c r="FL16" s="51">
        <v>10575.6</v>
      </c>
      <c r="FM16" s="51">
        <f t="shared" si="17"/>
        <v>100</v>
      </c>
      <c r="FN16" s="51"/>
      <c r="FO16" s="51">
        <v>44427.6</v>
      </c>
      <c r="FP16" s="51">
        <v>44427.6</v>
      </c>
      <c r="FQ16" s="51">
        <f t="shared" si="18"/>
        <v>100</v>
      </c>
      <c r="FR16" s="51"/>
      <c r="FS16" s="51"/>
      <c r="FT16" s="98"/>
      <c r="FU16" s="98"/>
      <c r="FV16" s="98"/>
      <c r="FW16" s="51"/>
      <c r="FX16" s="98"/>
      <c r="FY16" s="98"/>
      <c r="FZ16" s="98"/>
      <c r="GA16" s="51"/>
      <c r="GB16" s="98"/>
      <c r="GC16" s="98"/>
      <c r="GD16" s="98"/>
      <c r="GE16" s="51"/>
      <c r="GF16" s="98"/>
      <c r="GG16" s="98"/>
      <c r="GH16" s="98"/>
      <c r="GI16" s="51"/>
      <c r="GJ16" s="98"/>
      <c r="GK16" s="98"/>
      <c r="GL16" s="98"/>
      <c r="GM16" s="51"/>
      <c r="GN16" s="98"/>
      <c r="GO16" s="98"/>
      <c r="GP16" s="98"/>
      <c r="GQ16" s="51"/>
      <c r="GR16" s="98"/>
      <c r="GS16" s="98"/>
      <c r="GT16" s="98"/>
      <c r="GU16" s="51"/>
      <c r="GV16" s="98"/>
      <c r="GW16" s="98"/>
      <c r="GX16" s="98"/>
      <c r="GY16" s="51"/>
      <c r="GZ16" s="98"/>
      <c r="HA16" s="98"/>
      <c r="HB16" s="98"/>
      <c r="HC16" s="51"/>
      <c r="HD16" s="98"/>
      <c r="HE16" s="98"/>
      <c r="HF16" s="98"/>
      <c r="HG16" s="51"/>
      <c r="HH16" s="98"/>
      <c r="HI16" s="98"/>
      <c r="HJ16" s="98"/>
      <c r="HK16" s="51"/>
      <c r="HL16" s="98"/>
      <c r="HM16" s="98"/>
      <c r="HN16" s="98"/>
      <c r="HO16" s="51"/>
      <c r="HP16" s="98"/>
      <c r="HQ16" s="98"/>
      <c r="HR16" s="98"/>
      <c r="HS16" s="51"/>
      <c r="HT16" s="98"/>
      <c r="HU16" s="98"/>
      <c r="HV16" s="98"/>
      <c r="HW16" s="51"/>
      <c r="HX16" s="98"/>
      <c r="HY16" s="98"/>
    </row>
    <row r="17" spans="1:233" s="48" customFormat="1" ht="15.75" x14ac:dyDescent="0.25">
      <c r="A17" s="100" t="s">
        <v>294</v>
      </c>
      <c r="B17" s="156">
        <f t="shared" si="7"/>
        <v>17058.599999999999</v>
      </c>
      <c r="C17" s="156">
        <f t="shared" si="8"/>
        <v>41111.353579999995</v>
      </c>
      <c r="D17" s="156">
        <f t="shared" si="9"/>
        <v>39603.543870000001</v>
      </c>
      <c r="E17" s="50">
        <f t="shared" si="2"/>
        <v>96.332376390707026</v>
      </c>
      <c r="F17" s="50"/>
      <c r="G17" s="51"/>
      <c r="H17" s="51"/>
      <c r="I17" s="50"/>
      <c r="J17" s="50"/>
      <c r="K17" s="50">
        <v>0</v>
      </c>
      <c r="L17" s="50">
        <v>0</v>
      </c>
      <c r="M17" s="50"/>
      <c r="N17" s="50"/>
      <c r="O17" s="51"/>
      <c r="P17" s="51"/>
      <c r="Q17" s="50"/>
      <c r="R17" s="50"/>
      <c r="S17" s="51"/>
      <c r="T17" s="51"/>
      <c r="U17" s="50"/>
      <c r="V17" s="50"/>
      <c r="W17" s="51"/>
      <c r="X17" s="51"/>
      <c r="Y17" s="51"/>
      <c r="Z17" s="51"/>
      <c r="AA17" s="51">
        <v>0</v>
      </c>
      <c r="AB17" s="51">
        <v>0</v>
      </c>
      <c r="AC17" s="50"/>
      <c r="AD17" s="50"/>
      <c r="AE17" s="51">
        <v>6.1255800000000002</v>
      </c>
      <c r="AF17" s="51">
        <v>6.1255800000000002</v>
      </c>
      <c r="AG17" s="51">
        <f t="shared" si="10"/>
        <v>100</v>
      </c>
      <c r="AH17" s="51"/>
      <c r="AI17" s="51">
        <v>95.328000000000003</v>
      </c>
      <c r="AJ17" s="51">
        <v>95.328000000000003</v>
      </c>
      <c r="AK17" s="51">
        <f t="shared" si="11"/>
        <v>100</v>
      </c>
      <c r="AL17" s="51"/>
      <c r="AM17" s="51"/>
      <c r="AN17" s="51"/>
      <c r="AO17" s="50"/>
      <c r="AP17" s="50"/>
      <c r="AQ17" s="51"/>
      <c r="AR17" s="51"/>
      <c r="AS17" s="50"/>
      <c r="AT17" s="50"/>
      <c r="AU17" s="51"/>
      <c r="AV17" s="51"/>
      <c r="AW17" s="50"/>
      <c r="AX17" s="50"/>
      <c r="AY17" s="51"/>
      <c r="AZ17" s="51"/>
      <c r="BA17" s="50"/>
      <c r="BB17" s="50"/>
      <c r="BC17" s="51"/>
      <c r="BD17" s="51"/>
      <c r="BE17" s="50"/>
      <c r="BF17" s="50"/>
      <c r="BG17" s="50"/>
      <c r="BH17" s="51"/>
      <c r="BI17" s="51"/>
      <c r="BJ17" s="51"/>
      <c r="BK17" s="51"/>
      <c r="BL17" s="51"/>
      <c r="BM17" s="50"/>
      <c r="BN17" s="50"/>
      <c r="BO17" s="51">
        <v>0</v>
      </c>
      <c r="BP17" s="51">
        <v>0</v>
      </c>
      <c r="BQ17" s="50"/>
      <c r="BR17" s="50"/>
      <c r="BS17" s="50">
        <v>0</v>
      </c>
      <c r="BT17" s="50">
        <v>0</v>
      </c>
      <c r="BU17" s="50"/>
      <c r="BV17" s="50">
        <v>2940.7</v>
      </c>
      <c r="BW17" s="50">
        <v>2940.7</v>
      </c>
      <c r="BX17" s="50">
        <v>2940.7</v>
      </c>
      <c r="BY17" s="50">
        <f t="shared" si="0"/>
        <v>100</v>
      </c>
      <c r="BZ17" s="50">
        <v>5609.8</v>
      </c>
      <c r="CA17" s="50">
        <v>5609.8</v>
      </c>
      <c r="CB17" s="50">
        <v>4353.4902899999997</v>
      </c>
      <c r="CC17" s="51">
        <f t="shared" si="12"/>
        <v>77.605089129737237</v>
      </c>
      <c r="CD17" s="51"/>
      <c r="CE17" s="50"/>
      <c r="CF17" s="50"/>
      <c r="CG17" s="50"/>
      <c r="CH17" s="50"/>
      <c r="CI17" s="51">
        <v>0</v>
      </c>
      <c r="CJ17" s="51"/>
      <c r="CK17" s="50"/>
      <c r="CL17" s="50"/>
      <c r="CM17" s="51">
        <v>0</v>
      </c>
      <c r="CN17" s="51">
        <v>0</v>
      </c>
      <c r="CO17" s="50"/>
      <c r="CP17" s="50">
        <v>4805</v>
      </c>
      <c r="CQ17" s="51">
        <v>5661.1</v>
      </c>
      <c r="CR17" s="51">
        <v>5661.1</v>
      </c>
      <c r="CS17" s="51">
        <f t="shared" si="13"/>
        <v>100</v>
      </c>
      <c r="CT17" s="51">
        <v>3703.1</v>
      </c>
      <c r="CU17" s="51">
        <v>3591.8</v>
      </c>
      <c r="CV17" s="51">
        <v>3591.8</v>
      </c>
      <c r="CW17" s="51">
        <f t="shared" si="4"/>
        <v>100</v>
      </c>
      <c r="CX17" s="51"/>
      <c r="CY17" s="51"/>
      <c r="CZ17" s="98"/>
      <c r="DA17" s="98"/>
      <c r="DB17" s="98"/>
      <c r="DC17" s="51">
        <v>1592.1</v>
      </c>
      <c r="DD17" s="51">
        <v>1592.1</v>
      </c>
      <c r="DE17" s="51">
        <f t="shared" si="14"/>
        <v>100</v>
      </c>
      <c r="DF17" s="51"/>
      <c r="DG17" s="51"/>
      <c r="DH17" s="98"/>
      <c r="DI17" s="98"/>
      <c r="DJ17" s="98"/>
      <c r="DK17" s="51"/>
      <c r="DL17" s="51"/>
      <c r="DM17" s="51"/>
      <c r="DN17" s="51"/>
      <c r="DO17" s="51"/>
      <c r="DP17" s="98"/>
      <c r="DQ17" s="98"/>
      <c r="DR17" s="98"/>
      <c r="DS17" s="51"/>
      <c r="DT17" s="98"/>
      <c r="DU17" s="98"/>
      <c r="DV17" s="98"/>
      <c r="DW17" s="51"/>
      <c r="DX17" s="98"/>
      <c r="DY17" s="98"/>
      <c r="DZ17" s="98"/>
      <c r="EA17" s="51"/>
      <c r="EB17" s="98"/>
      <c r="EC17" s="98"/>
      <c r="ED17" s="98"/>
      <c r="EE17" s="51"/>
      <c r="EF17" s="51"/>
      <c r="EG17" s="51"/>
      <c r="EH17" s="51"/>
      <c r="EI17" s="51"/>
      <c r="EJ17" s="98"/>
      <c r="EK17" s="98"/>
      <c r="EL17" s="98"/>
      <c r="EM17" s="51"/>
      <c r="EN17" s="51"/>
      <c r="EO17" s="51"/>
      <c r="EP17" s="51"/>
      <c r="EQ17" s="51"/>
      <c r="ER17" s="51"/>
      <c r="ES17" s="51"/>
      <c r="ET17" s="51"/>
      <c r="EU17" s="51"/>
      <c r="EV17" s="98"/>
      <c r="EW17" s="98"/>
      <c r="EX17" s="98"/>
      <c r="EY17" s="51"/>
      <c r="EZ17" s="98"/>
      <c r="FA17" s="98"/>
      <c r="FB17" s="98"/>
      <c r="FC17" s="51"/>
      <c r="FD17" s="98"/>
      <c r="FE17" s="98"/>
      <c r="FF17" s="98"/>
      <c r="FG17" s="51">
        <v>1374.6</v>
      </c>
      <c r="FH17" s="51">
        <v>1123.0999999999999</v>
      </c>
      <c r="FI17" s="51">
        <f t="shared" si="15"/>
        <v>81.703768368980064</v>
      </c>
      <c r="FJ17" s="51"/>
      <c r="FK17" s="51">
        <v>17792.7</v>
      </c>
      <c r="FL17" s="51">
        <v>17792.7</v>
      </c>
      <c r="FM17" s="51">
        <f t="shared" si="17"/>
        <v>100</v>
      </c>
      <c r="FN17" s="51"/>
      <c r="FO17" s="51">
        <v>2447.1</v>
      </c>
      <c r="FP17" s="51">
        <v>2447.1</v>
      </c>
      <c r="FQ17" s="51">
        <f t="shared" si="18"/>
        <v>100</v>
      </c>
      <c r="FR17" s="51"/>
      <c r="FS17" s="51"/>
      <c r="FT17" s="98"/>
      <c r="FU17" s="98"/>
      <c r="FV17" s="98"/>
      <c r="FW17" s="51"/>
      <c r="FX17" s="98"/>
      <c r="FY17" s="98"/>
      <c r="FZ17" s="98"/>
      <c r="GA17" s="51"/>
      <c r="GB17" s="98"/>
      <c r="GC17" s="98"/>
      <c r="GD17" s="98"/>
      <c r="GE17" s="51"/>
      <c r="GF17" s="98"/>
      <c r="GG17" s="98"/>
      <c r="GH17" s="98"/>
      <c r="GI17" s="51"/>
      <c r="GJ17" s="98"/>
      <c r="GK17" s="98"/>
      <c r="GL17" s="98"/>
      <c r="GM17" s="51"/>
      <c r="GN17" s="98"/>
      <c r="GO17" s="98"/>
      <c r="GP17" s="98"/>
      <c r="GQ17" s="51"/>
      <c r="GR17" s="98"/>
      <c r="GS17" s="98"/>
      <c r="GT17" s="98"/>
      <c r="GU17" s="51"/>
      <c r="GV17" s="98"/>
      <c r="GW17" s="98"/>
      <c r="GX17" s="98"/>
      <c r="GY17" s="51"/>
      <c r="GZ17" s="98"/>
      <c r="HA17" s="98"/>
      <c r="HB17" s="98"/>
      <c r="HC17" s="51"/>
      <c r="HD17" s="98"/>
      <c r="HE17" s="98"/>
      <c r="HF17" s="98"/>
      <c r="HG17" s="51"/>
      <c r="HH17" s="98"/>
      <c r="HI17" s="98"/>
      <c r="HJ17" s="98"/>
      <c r="HK17" s="51"/>
      <c r="HL17" s="98"/>
      <c r="HM17" s="98"/>
      <c r="HN17" s="98"/>
      <c r="HO17" s="51"/>
      <c r="HP17" s="98"/>
      <c r="HQ17" s="98"/>
      <c r="HR17" s="98"/>
      <c r="HS17" s="51"/>
      <c r="HT17" s="98"/>
      <c r="HU17" s="98"/>
      <c r="HV17" s="98"/>
      <c r="HW17" s="51"/>
      <c r="HX17" s="98"/>
      <c r="HY17" s="98"/>
    </row>
    <row r="18" spans="1:233" s="48" customFormat="1" ht="15.75" x14ac:dyDescent="0.25">
      <c r="A18" s="100" t="s">
        <v>295</v>
      </c>
      <c r="B18" s="156">
        <f t="shared" si="7"/>
        <v>23312.9</v>
      </c>
      <c r="C18" s="156">
        <f t="shared" si="8"/>
        <v>33061.060849999994</v>
      </c>
      <c r="D18" s="156">
        <f t="shared" si="9"/>
        <v>33051.790829999991</v>
      </c>
      <c r="E18" s="50">
        <f t="shared" si="2"/>
        <v>99.971960911835041</v>
      </c>
      <c r="F18" s="50"/>
      <c r="G18" s="51"/>
      <c r="H18" s="51"/>
      <c r="I18" s="50"/>
      <c r="J18" s="50"/>
      <c r="K18" s="50">
        <v>0</v>
      </c>
      <c r="L18" s="50">
        <v>0</v>
      </c>
      <c r="M18" s="50"/>
      <c r="N18" s="50"/>
      <c r="O18" s="51"/>
      <c r="P18" s="51"/>
      <c r="Q18" s="50"/>
      <c r="R18" s="50"/>
      <c r="S18" s="51"/>
      <c r="T18" s="51"/>
      <c r="U18" s="50"/>
      <c r="V18" s="50"/>
      <c r="W18" s="51">
        <v>1355.7</v>
      </c>
      <c r="X18" s="51">
        <v>1346.4299799999999</v>
      </c>
      <c r="Y18" s="51">
        <f t="shared" si="16"/>
        <v>99.31621892749132</v>
      </c>
      <c r="Z18" s="51"/>
      <c r="AA18" s="51">
        <v>0</v>
      </c>
      <c r="AB18" s="51">
        <v>0</v>
      </c>
      <c r="AC18" s="50"/>
      <c r="AD18" s="50"/>
      <c r="AE18" s="51">
        <v>9.4328500000000002</v>
      </c>
      <c r="AF18" s="51">
        <v>9.4328500000000002</v>
      </c>
      <c r="AG18" s="51">
        <f t="shared" si="10"/>
        <v>100</v>
      </c>
      <c r="AH18" s="51"/>
      <c r="AI18" s="51">
        <v>95.328000000000003</v>
      </c>
      <c r="AJ18" s="51">
        <v>95.328000000000003</v>
      </c>
      <c r="AK18" s="51">
        <f t="shared" si="11"/>
        <v>100</v>
      </c>
      <c r="AL18" s="51"/>
      <c r="AM18" s="51">
        <v>2700</v>
      </c>
      <c r="AN18" s="51">
        <v>2700</v>
      </c>
      <c r="AO18" s="51">
        <f t="shared" si="22"/>
        <v>100</v>
      </c>
      <c r="AP18" s="51"/>
      <c r="AQ18" s="51"/>
      <c r="AR18" s="51"/>
      <c r="AS18" s="50"/>
      <c r="AT18" s="50"/>
      <c r="AU18" s="51"/>
      <c r="AV18" s="51"/>
      <c r="AW18" s="50"/>
      <c r="AX18" s="50"/>
      <c r="AY18" s="51"/>
      <c r="AZ18" s="51"/>
      <c r="BA18" s="50"/>
      <c r="BB18" s="50"/>
      <c r="BC18" s="51"/>
      <c r="BD18" s="51"/>
      <c r="BE18" s="50"/>
      <c r="BF18" s="50"/>
      <c r="BG18" s="50"/>
      <c r="BH18" s="51"/>
      <c r="BI18" s="51"/>
      <c r="BJ18" s="51"/>
      <c r="BK18" s="51"/>
      <c r="BL18" s="51"/>
      <c r="BM18" s="50"/>
      <c r="BN18" s="50"/>
      <c r="BO18" s="51">
        <v>0</v>
      </c>
      <c r="BP18" s="51">
        <v>0</v>
      </c>
      <c r="BQ18" s="50"/>
      <c r="BR18" s="50"/>
      <c r="BS18" s="50">
        <v>0</v>
      </c>
      <c r="BT18" s="50">
        <v>0</v>
      </c>
      <c r="BU18" s="50"/>
      <c r="BV18" s="50">
        <v>6162.1</v>
      </c>
      <c r="BW18" s="50">
        <v>6162.1</v>
      </c>
      <c r="BX18" s="50">
        <v>6162.1</v>
      </c>
      <c r="BY18" s="50">
        <f t="shared" si="0"/>
        <v>100</v>
      </c>
      <c r="BZ18" s="51">
        <v>5610.2</v>
      </c>
      <c r="CA18" s="51">
        <v>5610.2</v>
      </c>
      <c r="CB18" s="51">
        <v>5610.2</v>
      </c>
      <c r="CC18" s="51">
        <f t="shared" si="12"/>
        <v>100</v>
      </c>
      <c r="CD18" s="51"/>
      <c r="CE18" s="50"/>
      <c r="CF18" s="50"/>
      <c r="CG18" s="50"/>
      <c r="CH18" s="50"/>
      <c r="CI18" s="51">
        <v>0</v>
      </c>
      <c r="CJ18" s="51"/>
      <c r="CK18" s="50"/>
      <c r="CL18" s="50"/>
      <c r="CM18" s="51">
        <v>0</v>
      </c>
      <c r="CN18" s="51">
        <v>0</v>
      </c>
      <c r="CO18" s="50"/>
      <c r="CP18" s="50">
        <v>6658</v>
      </c>
      <c r="CQ18" s="51">
        <v>8000.8</v>
      </c>
      <c r="CR18" s="51">
        <v>8000.8</v>
      </c>
      <c r="CS18" s="51">
        <f t="shared" si="13"/>
        <v>100</v>
      </c>
      <c r="CT18" s="51">
        <v>4882.6000000000004</v>
      </c>
      <c r="CU18" s="51">
        <v>1339.6</v>
      </c>
      <c r="CV18" s="51">
        <v>1339.6</v>
      </c>
      <c r="CW18" s="51">
        <f t="shared" si="4"/>
        <v>100</v>
      </c>
      <c r="CX18" s="51"/>
      <c r="CY18" s="51"/>
      <c r="CZ18" s="98"/>
      <c r="DA18" s="98"/>
      <c r="DB18" s="98"/>
      <c r="DC18" s="51">
        <v>1592.1</v>
      </c>
      <c r="DD18" s="51">
        <v>1592.1</v>
      </c>
      <c r="DE18" s="51">
        <f t="shared" si="14"/>
        <v>100</v>
      </c>
      <c r="DF18" s="51"/>
      <c r="DG18" s="51"/>
      <c r="DH18" s="98"/>
      <c r="DI18" s="98"/>
      <c r="DJ18" s="98"/>
      <c r="DK18" s="51"/>
      <c r="DL18" s="51"/>
      <c r="DM18" s="51"/>
      <c r="DN18" s="51"/>
      <c r="DO18" s="51"/>
      <c r="DP18" s="98"/>
      <c r="DQ18" s="98"/>
      <c r="DR18" s="98"/>
      <c r="DS18" s="51"/>
      <c r="DT18" s="98"/>
      <c r="DU18" s="98"/>
      <c r="DV18" s="98"/>
      <c r="DW18" s="51"/>
      <c r="DX18" s="98"/>
      <c r="DY18" s="98"/>
      <c r="DZ18" s="98"/>
      <c r="EA18" s="51"/>
      <c r="EB18" s="98"/>
      <c r="EC18" s="98"/>
      <c r="ED18" s="98"/>
      <c r="EE18" s="51"/>
      <c r="EF18" s="51"/>
      <c r="EG18" s="51"/>
      <c r="EH18" s="51"/>
      <c r="EI18" s="51"/>
      <c r="EJ18" s="98"/>
      <c r="EK18" s="98"/>
      <c r="EL18" s="98"/>
      <c r="EM18" s="51"/>
      <c r="EN18" s="51"/>
      <c r="EO18" s="51"/>
      <c r="EP18" s="51"/>
      <c r="EQ18" s="51"/>
      <c r="ER18" s="51"/>
      <c r="ES18" s="51"/>
      <c r="ET18" s="51"/>
      <c r="EU18" s="51"/>
      <c r="EV18" s="98"/>
      <c r="EW18" s="98"/>
      <c r="EX18" s="98"/>
      <c r="EY18" s="51"/>
      <c r="EZ18" s="98"/>
      <c r="FA18" s="98"/>
      <c r="FB18" s="98"/>
      <c r="FC18" s="51"/>
      <c r="FD18" s="98"/>
      <c r="FE18" s="98"/>
      <c r="FF18" s="98"/>
      <c r="FG18" s="51">
        <v>1474.6</v>
      </c>
      <c r="FH18" s="51">
        <v>1474.6</v>
      </c>
      <c r="FI18" s="51">
        <f t="shared" si="15"/>
        <v>100</v>
      </c>
      <c r="FJ18" s="51"/>
      <c r="FK18" s="51">
        <v>979.1</v>
      </c>
      <c r="FL18" s="51">
        <v>979.1</v>
      </c>
      <c r="FM18" s="51">
        <f t="shared" si="17"/>
        <v>100</v>
      </c>
      <c r="FN18" s="51"/>
      <c r="FO18" s="51">
        <v>3742.1</v>
      </c>
      <c r="FP18" s="51">
        <v>3742.1</v>
      </c>
      <c r="FQ18" s="51">
        <f t="shared" si="18"/>
        <v>100</v>
      </c>
      <c r="FR18" s="51"/>
      <c r="FS18" s="51"/>
      <c r="FT18" s="98"/>
      <c r="FU18" s="98"/>
      <c r="FV18" s="98"/>
      <c r="FW18" s="51"/>
      <c r="FX18" s="98"/>
      <c r="FY18" s="98"/>
      <c r="FZ18" s="98"/>
      <c r="GA18" s="51"/>
      <c r="GB18" s="98"/>
      <c r="GC18" s="98"/>
      <c r="GD18" s="98"/>
      <c r="GE18" s="51"/>
      <c r="GF18" s="98"/>
      <c r="GG18" s="98"/>
      <c r="GH18" s="98"/>
      <c r="GI18" s="51"/>
      <c r="GJ18" s="98"/>
      <c r="GK18" s="98"/>
      <c r="GL18" s="98"/>
      <c r="GM18" s="51"/>
      <c r="GN18" s="98"/>
      <c r="GO18" s="98"/>
      <c r="GP18" s="98"/>
      <c r="GQ18" s="51"/>
      <c r="GR18" s="98"/>
      <c r="GS18" s="98"/>
      <c r="GT18" s="98"/>
      <c r="GU18" s="51"/>
      <c r="GV18" s="98"/>
      <c r="GW18" s="98"/>
      <c r="GX18" s="98"/>
      <c r="GY18" s="51"/>
      <c r="GZ18" s="98"/>
      <c r="HA18" s="98"/>
      <c r="HB18" s="98"/>
      <c r="HC18" s="51"/>
      <c r="HD18" s="98"/>
      <c r="HE18" s="98"/>
      <c r="HF18" s="98"/>
      <c r="HG18" s="51"/>
      <c r="HH18" s="98"/>
      <c r="HI18" s="98"/>
      <c r="HJ18" s="98"/>
      <c r="HK18" s="51"/>
      <c r="HL18" s="98"/>
      <c r="HM18" s="98"/>
      <c r="HN18" s="98"/>
      <c r="HO18" s="51"/>
      <c r="HP18" s="98"/>
      <c r="HQ18" s="98"/>
      <c r="HR18" s="98"/>
      <c r="HS18" s="51"/>
      <c r="HT18" s="98"/>
      <c r="HU18" s="98"/>
      <c r="HV18" s="98"/>
      <c r="HW18" s="51"/>
      <c r="HX18" s="98"/>
      <c r="HY18" s="98"/>
    </row>
    <row r="19" spans="1:233" s="48" customFormat="1" ht="15.75" x14ac:dyDescent="0.25">
      <c r="A19" s="100" t="s">
        <v>296</v>
      </c>
      <c r="B19" s="156">
        <f t="shared" si="7"/>
        <v>16867.8</v>
      </c>
      <c r="C19" s="156">
        <f t="shared" si="8"/>
        <v>36905.206229999996</v>
      </c>
      <c r="D19" s="156">
        <f t="shared" si="9"/>
        <v>34950.06508</v>
      </c>
      <c r="E19" s="50">
        <f t="shared" si="2"/>
        <v>94.702261957797504</v>
      </c>
      <c r="F19" s="50"/>
      <c r="G19" s="51"/>
      <c r="H19" s="51"/>
      <c r="I19" s="50"/>
      <c r="J19" s="50"/>
      <c r="K19" s="50">
        <v>0</v>
      </c>
      <c r="L19" s="50">
        <v>0</v>
      </c>
      <c r="M19" s="50"/>
      <c r="N19" s="50"/>
      <c r="O19" s="51"/>
      <c r="P19" s="51"/>
      <c r="Q19" s="50"/>
      <c r="R19" s="50"/>
      <c r="S19" s="51"/>
      <c r="T19" s="51"/>
      <c r="U19" s="50"/>
      <c r="V19" s="50"/>
      <c r="W19" s="51">
        <v>274</v>
      </c>
      <c r="X19" s="51">
        <v>274.02729999999997</v>
      </c>
      <c r="Y19" s="51">
        <f t="shared" si="16"/>
        <v>100.00996350364962</v>
      </c>
      <c r="Z19" s="51"/>
      <c r="AA19" s="51">
        <v>0</v>
      </c>
      <c r="AB19" s="51">
        <v>0</v>
      </c>
      <c r="AC19" s="50"/>
      <c r="AD19" s="50"/>
      <c r="AE19" s="51">
        <v>5.9782299999999999</v>
      </c>
      <c r="AF19" s="51">
        <v>5.9782299999999999</v>
      </c>
      <c r="AG19" s="51">
        <f t="shared" si="10"/>
        <v>100</v>
      </c>
      <c r="AH19" s="51"/>
      <c r="AI19" s="51">
        <v>95.328000000000003</v>
      </c>
      <c r="AJ19" s="51">
        <v>95.328000000000003</v>
      </c>
      <c r="AK19" s="51">
        <f t="shared" si="11"/>
        <v>100</v>
      </c>
      <c r="AL19" s="51"/>
      <c r="AM19" s="51"/>
      <c r="AN19" s="51"/>
      <c r="AO19" s="51"/>
      <c r="AP19" s="51"/>
      <c r="AQ19" s="51">
        <v>100</v>
      </c>
      <c r="AR19" s="51">
        <v>100</v>
      </c>
      <c r="AS19" s="50">
        <f t="shared" si="19"/>
        <v>100</v>
      </c>
      <c r="AT19" s="50"/>
      <c r="AU19" s="51"/>
      <c r="AV19" s="51"/>
      <c r="AW19" s="50"/>
      <c r="AX19" s="50"/>
      <c r="AY19" s="51"/>
      <c r="AZ19" s="51"/>
      <c r="BA19" s="50"/>
      <c r="BB19" s="50"/>
      <c r="BC19" s="51"/>
      <c r="BD19" s="51"/>
      <c r="BE19" s="50"/>
      <c r="BF19" s="50"/>
      <c r="BG19" s="50"/>
      <c r="BH19" s="51"/>
      <c r="BI19" s="51"/>
      <c r="BJ19" s="51"/>
      <c r="BK19" s="51"/>
      <c r="BL19" s="51"/>
      <c r="BM19" s="50"/>
      <c r="BN19" s="50"/>
      <c r="BO19" s="51">
        <v>0</v>
      </c>
      <c r="BP19" s="51">
        <v>0</v>
      </c>
      <c r="BQ19" s="50"/>
      <c r="BR19" s="50"/>
      <c r="BS19" s="50">
        <v>0</v>
      </c>
      <c r="BT19" s="50">
        <v>0</v>
      </c>
      <c r="BU19" s="50"/>
      <c r="BV19" s="50">
        <v>3634.1</v>
      </c>
      <c r="BW19" s="50">
        <v>3634.1</v>
      </c>
      <c r="BX19" s="50">
        <v>3634.105</v>
      </c>
      <c r="BY19" s="50">
        <f t="shared" si="0"/>
        <v>100.00013758564708</v>
      </c>
      <c r="BZ19" s="51">
        <v>4963.1000000000004</v>
      </c>
      <c r="CA19" s="51">
        <v>4963.1000000000004</v>
      </c>
      <c r="CB19" s="51">
        <v>3310.1689500000002</v>
      </c>
      <c r="CC19" s="51">
        <f t="shared" si="12"/>
        <v>66.695592472446648</v>
      </c>
      <c r="CD19" s="51"/>
      <c r="CE19" s="50"/>
      <c r="CF19" s="50"/>
      <c r="CG19" s="50"/>
      <c r="CH19" s="50"/>
      <c r="CI19" s="51">
        <v>0</v>
      </c>
      <c r="CJ19" s="51"/>
      <c r="CK19" s="50"/>
      <c r="CL19" s="50"/>
      <c r="CM19" s="51">
        <v>0</v>
      </c>
      <c r="CN19" s="51">
        <v>0</v>
      </c>
      <c r="CO19" s="50"/>
      <c r="CP19" s="50">
        <v>5865</v>
      </c>
      <c r="CQ19" s="51">
        <v>6704.7</v>
      </c>
      <c r="CR19" s="51">
        <v>6642.9575999999997</v>
      </c>
      <c r="CS19" s="51">
        <f t="shared" si="13"/>
        <v>99.079117633898605</v>
      </c>
      <c r="CT19" s="51">
        <v>2405.6</v>
      </c>
      <c r="CU19" s="51">
        <v>0</v>
      </c>
      <c r="CV19" s="51">
        <v>0</v>
      </c>
      <c r="CW19" s="51"/>
      <c r="CX19" s="51"/>
      <c r="CY19" s="51"/>
      <c r="CZ19" s="98"/>
      <c r="DA19" s="98"/>
      <c r="DB19" s="98"/>
      <c r="DC19" s="51">
        <v>1592.1</v>
      </c>
      <c r="DD19" s="51">
        <v>1592.1</v>
      </c>
      <c r="DE19" s="51">
        <f t="shared" si="14"/>
        <v>100</v>
      </c>
      <c r="DF19" s="51"/>
      <c r="DG19" s="51"/>
      <c r="DH19" s="98"/>
      <c r="DI19" s="98"/>
      <c r="DJ19" s="98"/>
      <c r="DK19" s="51"/>
      <c r="DL19" s="51"/>
      <c r="DM19" s="51"/>
      <c r="DN19" s="51"/>
      <c r="DO19" s="51"/>
      <c r="DP19" s="98"/>
      <c r="DQ19" s="98"/>
      <c r="DR19" s="98"/>
      <c r="DS19" s="51"/>
      <c r="DT19" s="98"/>
      <c r="DU19" s="98"/>
      <c r="DV19" s="98"/>
      <c r="DW19" s="51"/>
      <c r="DX19" s="98"/>
      <c r="DY19" s="98"/>
      <c r="DZ19" s="98"/>
      <c r="EA19" s="51"/>
      <c r="EB19" s="98"/>
      <c r="EC19" s="98"/>
      <c r="ED19" s="98"/>
      <c r="EE19" s="51"/>
      <c r="EF19" s="51"/>
      <c r="EG19" s="51"/>
      <c r="EH19" s="51"/>
      <c r="EI19" s="51"/>
      <c r="EJ19" s="98"/>
      <c r="EK19" s="98"/>
      <c r="EL19" s="98"/>
      <c r="EM19" s="51"/>
      <c r="EN19" s="51"/>
      <c r="EO19" s="51"/>
      <c r="EP19" s="51"/>
      <c r="EQ19" s="51"/>
      <c r="ER19" s="51"/>
      <c r="ES19" s="51"/>
      <c r="ET19" s="51"/>
      <c r="EU19" s="51"/>
      <c r="EV19" s="98"/>
      <c r="EW19" s="98"/>
      <c r="EX19" s="98"/>
      <c r="EY19" s="51"/>
      <c r="EZ19" s="98"/>
      <c r="FA19" s="98"/>
      <c r="FB19" s="98"/>
      <c r="FC19" s="51"/>
      <c r="FD19" s="98"/>
      <c r="FE19" s="98"/>
      <c r="FF19" s="98"/>
      <c r="FG19" s="51">
        <v>2474.6</v>
      </c>
      <c r="FH19" s="51">
        <v>2234.1</v>
      </c>
      <c r="FI19" s="51">
        <f t="shared" si="15"/>
        <v>90.281257576982142</v>
      </c>
      <c r="FJ19" s="51"/>
      <c r="FK19" s="51">
        <v>2075.6999999999998</v>
      </c>
      <c r="FL19" s="51">
        <v>2075.6999999999998</v>
      </c>
      <c r="FM19" s="51">
        <f t="shared" si="17"/>
        <v>100</v>
      </c>
      <c r="FN19" s="51"/>
      <c r="FO19" s="51">
        <v>14985.6</v>
      </c>
      <c r="FP19" s="51">
        <v>14985.6</v>
      </c>
      <c r="FQ19" s="51">
        <f t="shared" si="18"/>
        <v>100</v>
      </c>
      <c r="FR19" s="51"/>
      <c r="FS19" s="51"/>
      <c r="FT19" s="98"/>
      <c r="FU19" s="98"/>
      <c r="FV19" s="98"/>
      <c r="FW19" s="51"/>
      <c r="FX19" s="98"/>
      <c r="FY19" s="98"/>
      <c r="FZ19" s="98"/>
      <c r="GA19" s="51"/>
      <c r="GB19" s="98"/>
      <c r="GC19" s="98"/>
      <c r="GD19" s="98"/>
      <c r="GE19" s="51"/>
      <c r="GF19" s="98"/>
      <c r="GG19" s="98"/>
      <c r="GH19" s="98"/>
      <c r="GI19" s="51"/>
      <c r="GJ19" s="98"/>
      <c r="GK19" s="98"/>
      <c r="GL19" s="98"/>
      <c r="GM19" s="51"/>
      <c r="GN19" s="98"/>
      <c r="GO19" s="98"/>
      <c r="GP19" s="98"/>
      <c r="GQ19" s="51"/>
      <c r="GR19" s="98"/>
      <c r="GS19" s="98"/>
      <c r="GT19" s="98"/>
      <c r="GU19" s="51"/>
      <c r="GV19" s="98"/>
      <c r="GW19" s="98"/>
      <c r="GX19" s="98"/>
      <c r="GY19" s="51"/>
      <c r="GZ19" s="98"/>
      <c r="HA19" s="98"/>
      <c r="HB19" s="98"/>
      <c r="HC19" s="51"/>
      <c r="HD19" s="98"/>
      <c r="HE19" s="98"/>
      <c r="HF19" s="98"/>
      <c r="HG19" s="51"/>
      <c r="HH19" s="98"/>
      <c r="HI19" s="98"/>
      <c r="HJ19" s="98"/>
      <c r="HK19" s="51"/>
      <c r="HL19" s="98"/>
      <c r="HM19" s="98"/>
      <c r="HN19" s="98"/>
      <c r="HO19" s="51"/>
      <c r="HP19" s="98"/>
      <c r="HQ19" s="98"/>
      <c r="HR19" s="98"/>
      <c r="HS19" s="51"/>
      <c r="HT19" s="98"/>
      <c r="HU19" s="98"/>
      <c r="HV19" s="98"/>
      <c r="HW19" s="51"/>
      <c r="HX19" s="98"/>
      <c r="HY19" s="98"/>
    </row>
    <row r="20" spans="1:233" s="48" customFormat="1" ht="15.75" x14ac:dyDescent="0.25">
      <c r="A20" s="100" t="s">
        <v>297</v>
      </c>
      <c r="B20" s="156">
        <f t="shared" si="7"/>
        <v>29018.400000000001</v>
      </c>
      <c r="C20" s="156">
        <f t="shared" si="8"/>
        <v>72843.278369999985</v>
      </c>
      <c r="D20" s="156">
        <f t="shared" si="9"/>
        <v>67212.979980000004</v>
      </c>
      <c r="E20" s="50">
        <f t="shared" si="2"/>
        <v>92.270668597037258</v>
      </c>
      <c r="F20" s="50"/>
      <c r="G20" s="51"/>
      <c r="H20" s="51"/>
      <c r="I20" s="50"/>
      <c r="J20" s="50"/>
      <c r="K20" s="50">
        <v>0</v>
      </c>
      <c r="L20" s="50">
        <v>0</v>
      </c>
      <c r="M20" s="50"/>
      <c r="N20" s="50"/>
      <c r="O20" s="51"/>
      <c r="P20" s="51"/>
      <c r="Q20" s="50"/>
      <c r="R20" s="50"/>
      <c r="S20" s="51"/>
      <c r="T20" s="51"/>
      <c r="U20" s="50"/>
      <c r="V20" s="50"/>
      <c r="W20" s="51">
        <v>186</v>
      </c>
      <c r="X20" s="51">
        <v>186</v>
      </c>
      <c r="Y20" s="51">
        <f t="shared" si="16"/>
        <v>100</v>
      </c>
      <c r="Z20" s="51"/>
      <c r="AA20" s="51">
        <v>0</v>
      </c>
      <c r="AB20" s="51">
        <v>0</v>
      </c>
      <c r="AC20" s="50"/>
      <c r="AD20" s="50"/>
      <c r="AE20" s="51">
        <v>9.4503700000000013</v>
      </c>
      <c r="AF20" s="51">
        <v>9.4503700000000013</v>
      </c>
      <c r="AG20" s="51">
        <f t="shared" si="10"/>
        <v>100</v>
      </c>
      <c r="AH20" s="51"/>
      <c r="AI20" s="51">
        <v>95.328000000000003</v>
      </c>
      <c r="AJ20" s="51">
        <v>95.328000000000003</v>
      </c>
      <c r="AK20" s="51">
        <f t="shared" si="11"/>
        <v>100</v>
      </c>
      <c r="AL20" s="51"/>
      <c r="AM20" s="51"/>
      <c r="AN20" s="51"/>
      <c r="AO20" s="51"/>
      <c r="AP20" s="51"/>
      <c r="AQ20" s="51"/>
      <c r="AR20" s="51"/>
      <c r="AS20" s="50"/>
      <c r="AT20" s="50"/>
      <c r="AU20" s="51">
        <v>50</v>
      </c>
      <c r="AV20" s="51">
        <v>50</v>
      </c>
      <c r="AW20" s="50">
        <f t="shared" si="20"/>
        <v>100</v>
      </c>
      <c r="AX20" s="50"/>
      <c r="AY20" s="51"/>
      <c r="AZ20" s="51"/>
      <c r="BA20" s="50"/>
      <c r="BB20" s="50"/>
      <c r="BC20" s="51"/>
      <c r="BD20" s="51"/>
      <c r="BE20" s="50"/>
      <c r="BF20" s="50"/>
      <c r="BG20" s="50"/>
      <c r="BH20" s="51"/>
      <c r="BI20" s="51"/>
      <c r="BJ20" s="51"/>
      <c r="BK20" s="51"/>
      <c r="BL20" s="51"/>
      <c r="BM20" s="50"/>
      <c r="BN20" s="50"/>
      <c r="BO20" s="51">
        <v>0</v>
      </c>
      <c r="BP20" s="51">
        <v>0</v>
      </c>
      <c r="BQ20" s="50"/>
      <c r="BR20" s="50"/>
      <c r="BS20" s="50">
        <v>0</v>
      </c>
      <c r="BT20" s="50">
        <v>0</v>
      </c>
      <c r="BU20" s="50"/>
      <c r="BV20" s="50">
        <v>4939</v>
      </c>
      <c r="BW20" s="50">
        <v>4939</v>
      </c>
      <c r="BX20" s="50">
        <v>4247.6419999999998</v>
      </c>
      <c r="BY20" s="50">
        <f t="shared" si="0"/>
        <v>86.002065195383679</v>
      </c>
      <c r="BZ20" s="51">
        <v>5358</v>
      </c>
      <c r="CA20" s="51">
        <v>5358</v>
      </c>
      <c r="CB20" s="51">
        <v>3070.2592100000002</v>
      </c>
      <c r="CC20" s="51">
        <f t="shared" si="12"/>
        <v>57.302336879432623</v>
      </c>
      <c r="CD20" s="51"/>
      <c r="CE20" s="50"/>
      <c r="CF20" s="50"/>
      <c r="CG20" s="50"/>
      <c r="CH20" s="50"/>
      <c r="CI20" s="51">
        <v>0</v>
      </c>
      <c r="CJ20" s="51"/>
      <c r="CK20" s="50"/>
      <c r="CL20" s="50"/>
      <c r="CM20" s="51">
        <v>0</v>
      </c>
      <c r="CN20" s="51">
        <v>0</v>
      </c>
      <c r="CO20" s="50"/>
      <c r="CP20" s="50">
        <v>9976</v>
      </c>
      <c r="CQ20" s="51">
        <v>11566.1</v>
      </c>
      <c r="CR20" s="51">
        <v>9417.7003999999997</v>
      </c>
      <c r="CS20" s="51">
        <f t="shared" si="13"/>
        <v>81.425030044699582</v>
      </c>
      <c r="CT20" s="51">
        <v>8745.4</v>
      </c>
      <c r="CU20" s="51">
        <v>8684.1</v>
      </c>
      <c r="CV20" s="51">
        <v>8684.1</v>
      </c>
      <c r="CW20" s="51">
        <f t="shared" si="4"/>
        <v>100</v>
      </c>
      <c r="CX20" s="51"/>
      <c r="CY20" s="51"/>
      <c r="CZ20" s="98"/>
      <c r="DA20" s="98"/>
      <c r="DB20" s="98"/>
      <c r="DC20" s="51">
        <v>3184.2</v>
      </c>
      <c r="DD20" s="51">
        <v>3184.2</v>
      </c>
      <c r="DE20" s="51">
        <f t="shared" si="14"/>
        <v>100</v>
      </c>
      <c r="DF20" s="51"/>
      <c r="DG20" s="51"/>
      <c r="DH20" s="98"/>
      <c r="DI20" s="98"/>
      <c r="DJ20" s="98"/>
      <c r="DK20" s="51"/>
      <c r="DL20" s="51"/>
      <c r="DM20" s="51"/>
      <c r="DN20" s="51"/>
      <c r="DO20" s="51"/>
      <c r="DP20" s="98"/>
      <c r="DQ20" s="98"/>
      <c r="DR20" s="98"/>
      <c r="DS20" s="51"/>
      <c r="DT20" s="98"/>
      <c r="DU20" s="98"/>
      <c r="DV20" s="98"/>
      <c r="DW20" s="51"/>
      <c r="DX20" s="98"/>
      <c r="DY20" s="98"/>
      <c r="DZ20" s="98"/>
      <c r="EA20" s="51"/>
      <c r="EB20" s="98"/>
      <c r="EC20" s="98"/>
      <c r="ED20" s="98"/>
      <c r="EE20" s="51"/>
      <c r="EF20" s="51"/>
      <c r="EG20" s="51"/>
      <c r="EH20" s="51"/>
      <c r="EI20" s="51"/>
      <c r="EJ20" s="98"/>
      <c r="EK20" s="98"/>
      <c r="EL20" s="98"/>
      <c r="EM20" s="51"/>
      <c r="EN20" s="51"/>
      <c r="EO20" s="51"/>
      <c r="EP20" s="51"/>
      <c r="EQ20" s="51"/>
      <c r="ER20" s="51"/>
      <c r="ES20" s="51"/>
      <c r="ET20" s="51"/>
      <c r="EU20" s="51"/>
      <c r="EV20" s="98"/>
      <c r="EW20" s="98"/>
      <c r="EX20" s="98"/>
      <c r="EY20" s="51"/>
      <c r="EZ20" s="98"/>
      <c r="FA20" s="98"/>
      <c r="FB20" s="98"/>
      <c r="FC20" s="51"/>
      <c r="FD20" s="98"/>
      <c r="FE20" s="98"/>
      <c r="FF20" s="98"/>
      <c r="FG20" s="51">
        <v>2049.1</v>
      </c>
      <c r="FH20" s="51">
        <v>1546.3</v>
      </c>
      <c r="FI20" s="51">
        <f t="shared" si="15"/>
        <v>75.462398126006534</v>
      </c>
      <c r="FJ20" s="51"/>
      <c r="FK20" s="51">
        <v>2300</v>
      </c>
      <c r="FL20" s="51">
        <v>2300</v>
      </c>
      <c r="FM20" s="51">
        <f t="shared" si="17"/>
        <v>100</v>
      </c>
      <c r="FN20" s="51"/>
      <c r="FO20" s="51">
        <v>34422</v>
      </c>
      <c r="FP20" s="51">
        <v>34422</v>
      </c>
      <c r="FQ20" s="51">
        <f t="shared" si="18"/>
        <v>100</v>
      </c>
      <c r="FR20" s="51"/>
      <c r="FS20" s="51"/>
      <c r="FT20" s="98"/>
      <c r="FU20" s="98"/>
      <c r="FV20" s="98"/>
      <c r="FW20" s="51"/>
      <c r="FX20" s="98"/>
      <c r="FY20" s="98"/>
      <c r="FZ20" s="98"/>
      <c r="GA20" s="51"/>
      <c r="GB20" s="98"/>
      <c r="GC20" s="98"/>
      <c r="GD20" s="98"/>
      <c r="GE20" s="51"/>
      <c r="GF20" s="98"/>
      <c r="GG20" s="98"/>
      <c r="GH20" s="98"/>
      <c r="GI20" s="51"/>
      <c r="GJ20" s="98"/>
      <c r="GK20" s="98"/>
      <c r="GL20" s="98"/>
      <c r="GM20" s="51"/>
      <c r="GN20" s="98"/>
      <c r="GO20" s="98"/>
      <c r="GP20" s="98"/>
      <c r="GQ20" s="51"/>
      <c r="GR20" s="98"/>
      <c r="GS20" s="98"/>
      <c r="GT20" s="98"/>
      <c r="GU20" s="51"/>
      <c r="GV20" s="98"/>
      <c r="GW20" s="98"/>
      <c r="GX20" s="98"/>
      <c r="GY20" s="51"/>
      <c r="GZ20" s="98"/>
      <c r="HA20" s="98"/>
      <c r="HB20" s="98"/>
      <c r="HC20" s="51"/>
      <c r="HD20" s="98"/>
      <c r="HE20" s="98"/>
      <c r="HF20" s="98"/>
      <c r="HG20" s="51"/>
      <c r="HH20" s="98"/>
      <c r="HI20" s="98"/>
      <c r="HJ20" s="98"/>
      <c r="HK20" s="51"/>
      <c r="HL20" s="98"/>
      <c r="HM20" s="98"/>
      <c r="HN20" s="98"/>
      <c r="HO20" s="51"/>
      <c r="HP20" s="98"/>
      <c r="HQ20" s="98"/>
      <c r="HR20" s="98"/>
      <c r="HS20" s="51"/>
      <c r="HT20" s="98"/>
      <c r="HU20" s="98"/>
      <c r="HV20" s="98"/>
      <c r="HW20" s="51"/>
      <c r="HX20" s="98"/>
      <c r="HY20" s="98"/>
    </row>
    <row r="21" spans="1:233" s="48" customFormat="1" ht="15.75" x14ac:dyDescent="0.25">
      <c r="A21" s="100" t="s">
        <v>298</v>
      </c>
      <c r="B21" s="156">
        <f t="shared" si="7"/>
        <v>46809.299999999996</v>
      </c>
      <c r="C21" s="156">
        <f t="shared" si="8"/>
        <v>59682.749569999993</v>
      </c>
      <c r="D21" s="156">
        <f t="shared" si="9"/>
        <v>51418.114189999993</v>
      </c>
      <c r="E21" s="50">
        <f t="shared" si="2"/>
        <v>86.152388354181525</v>
      </c>
      <c r="F21" s="50"/>
      <c r="G21" s="51"/>
      <c r="H21" s="51"/>
      <c r="I21" s="50"/>
      <c r="J21" s="50"/>
      <c r="K21" s="50">
        <v>0</v>
      </c>
      <c r="L21" s="50">
        <v>0</v>
      </c>
      <c r="M21" s="50"/>
      <c r="N21" s="50"/>
      <c r="O21" s="51"/>
      <c r="P21" s="51"/>
      <c r="Q21" s="50"/>
      <c r="R21" s="50"/>
      <c r="S21" s="51"/>
      <c r="T21" s="51"/>
      <c r="U21" s="50"/>
      <c r="V21" s="50"/>
      <c r="W21" s="51">
        <v>690.9</v>
      </c>
      <c r="X21" s="51">
        <v>690.88</v>
      </c>
      <c r="Y21" s="51">
        <f t="shared" si="16"/>
        <v>99.997105225068751</v>
      </c>
      <c r="Z21" s="51"/>
      <c r="AA21" s="51">
        <v>0</v>
      </c>
      <c r="AB21" s="51">
        <v>0</v>
      </c>
      <c r="AC21" s="50"/>
      <c r="AD21" s="50"/>
      <c r="AE21" s="51">
        <v>18.793569999999999</v>
      </c>
      <c r="AF21" s="51">
        <v>18.793569999999999</v>
      </c>
      <c r="AG21" s="51">
        <f t="shared" si="10"/>
        <v>100</v>
      </c>
      <c r="AH21" s="51"/>
      <c r="AI21" s="51">
        <v>190.65600000000001</v>
      </c>
      <c r="AJ21" s="51">
        <v>190.65600000000001</v>
      </c>
      <c r="AK21" s="51">
        <f t="shared" si="11"/>
        <v>100</v>
      </c>
      <c r="AL21" s="51"/>
      <c r="AM21" s="51"/>
      <c r="AN21" s="51"/>
      <c r="AO21" s="51"/>
      <c r="AP21" s="51"/>
      <c r="AQ21" s="51"/>
      <c r="AR21" s="51"/>
      <c r="AS21" s="50"/>
      <c r="AT21" s="50"/>
      <c r="AU21" s="51">
        <v>50</v>
      </c>
      <c r="AV21" s="51">
        <v>50</v>
      </c>
      <c r="AW21" s="50">
        <f t="shared" si="20"/>
        <v>100</v>
      </c>
      <c r="AX21" s="50"/>
      <c r="AY21" s="51"/>
      <c r="AZ21" s="51"/>
      <c r="BA21" s="50"/>
      <c r="BB21" s="50"/>
      <c r="BC21" s="51"/>
      <c r="BD21" s="51"/>
      <c r="BE21" s="50"/>
      <c r="BF21" s="50"/>
      <c r="BG21" s="50"/>
      <c r="BH21" s="51"/>
      <c r="BI21" s="51"/>
      <c r="BJ21" s="51"/>
      <c r="BK21" s="51"/>
      <c r="BL21" s="51"/>
      <c r="BM21" s="50"/>
      <c r="BN21" s="50"/>
      <c r="BO21" s="51">
        <v>0</v>
      </c>
      <c r="BP21" s="51">
        <v>0</v>
      </c>
      <c r="BQ21" s="50"/>
      <c r="BR21" s="50"/>
      <c r="BS21" s="50">
        <v>0</v>
      </c>
      <c r="BT21" s="50">
        <v>0</v>
      </c>
      <c r="BU21" s="50"/>
      <c r="BV21" s="50">
        <v>9000.9</v>
      </c>
      <c r="BW21" s="50">
        <v>9000.9</v>
      </c>
      <c r="BX21" s="50">
        <v>9000.8860000000004</v>
      </c>
      <c r="BY21" s="50">
        <f t="shared" si="0"/>
        <v>99.999844459998457</v>
      </c>
      <c r="BZ21" s="50">
        <v>16431.8</v>
      </c>
      <c r="CA21" s="51">
        <v>16431.8</v>
      </c>
      <c r="CB21" s="51">
        <v>8931.7702799999988</v>
      </c>
      <c r="CC21" s="51">
        <f t="shared" si="12"/>
        <v>54.356615099989035</v>
      </c>
      <c r="CD21" s="51"/>
      <c r="CE21" s="50"/>
      <c r="CF21" s="50"/>
      <c r="CG21" s="50"/>
      <c r="CH21" s="50"/>
      <c r="CI21" s="51">
        <v>0</v>
      </c>
      <c r="CJ21" s="51"/>
      <c r="CK21" s="50"/>
      <c r="CL21" s="50"/>
      <c r="CM21" s="51">
        <v>0</v>
      </c>
      <c r="CN21" s="51">
        <v>0</v>
      </c>
      <c r="CO21" s="50"/>
      <c r="CP21" s="50">
        <v>11239</v>
      </c>
      <c r="CQ21" s="51">
        <v>13170.4</v>
      </c>
      <c r="CR21" s="51">
        <v>12935.775869999999</v>
      </c>
      <c r="CS21" s="51">
        <f t="shared" si="13"/>
        <v>98.218549702362878</v>
      </c>
      <c r="CT21" s="51">
        <v>10137.6</v>
      </c>
      <c r="CU21" s="51">
        <v>12709.4</v>
      </c>
      <c r="CV21" s="51">
        <v>12709.4</v>
      </c>
      <c r="CW21" s="51">
        <f t="shared" si="4"/>
        <v>100</v>
      </c>
      <c r="CX21" s="51"/>
      <c r="CY21" s="51"/>
      <c r="CZ21" s="98"/>
      <c r="DA21" s="98"/>
      <c r="DB21" s="98"/>
      <c r="DC21" s="51">
        <v>3184.2</v>
      </c>
      <c r="DD21" s="51">
        <v>3184.2</v>
      </c>
      <c r="DE21" s="51">
        <f t="shared" si="14"/>
        <v>100</v>
      </c>
      <c r="DF21" s="51"/>
      <c r="DG21" s="51"/>
      <c r="DH21" s="98"/>
      <c r="DI21" s="98"/>
      <c r="DJ21" s="98"/>
      <c r="DK21" s="51"/>
      <c r="DL21" s="51"/>
      <c r="DM21" s="51"/>
      <c r="DN21" s="51"/>
      <c r="DO21" s="51"/>
      <c r="DP21" s="98"/>
      <c r="DQ21" s="98"/>
      <c r="DR21" s="98"/>
      <c r="DS21" s="51"/>
      <c r="DT21" s="98"/>
      <c r="DU21" s="98"/>
      <c r="DV21" s="98"/>
      <c r="DW21" s="51"/>
      <c r="DX21" s="98"/>
      <c r="DY21" s="98"/>
      <c r="DZ21" s="98"/>
      <c r="EA21" s="51"/>
      <c r="EB21" s="98"/>
      <c r="EC21" s="98"/>
      <c r="ED21" s="98"/>
      <c r="EE21" s="51"/>
      <c r="EF21" s="51"/>
      <c r="EG21" s="51"/>
      <c r="EH21" s="51"/>
      <c r="EI21" s="51"/>
      <c r="EJ21" s="98"/>
      <c r="EK21" s="98"/>
      <c r="EL21" s="98"/>
      <c r="EM21" s="51"/>
      <c r="EN21" s="51"/>
      <c r="EO21" s="51"/>
      <c r="EP21" s="51"/>
      <c r="EQ21" s="51"/>
      <c r="ER21" s="51"/>
      <c r="ES21" s="51"/>
      <c r="ET21" s="51"/>
      <c r="EU21" s="51"/>
      <c r="EV21" s="98"/>
      <c r="EW21" s="98"/>
      <c r="EX21" s="98"/>
      <c r="EY21" s="51"/>
      <c r="EZ21" s="98"/>
      <c r="FA21" s="98"/>
      <c r="FB21" s="98"/>
      <c r="FC21" s="51"/>
      <c r="FD21" s="98"/>
      <c r="FE21" s="98"/>
      <c r="FF21" s="98"/>
      <c r="FG21" s="51">
        <v>2680.7</v>
      </c>
      <c r="FH21" s="51">
        <v>2150.75747</v>
      </c>
      <c r="FI21" s="51">
        <f t="shared" si="15"/>
        <v>80.231188495542213</v>
      </c>
      <c r="FJ21" s="51"/>
      <c r="FK21" s="51">
        <v>1555</v>
      </c>
      <c r="FL21" s="51">
        <v>1554.9949999999999</v>
      </c>
      <c r="FM21" s="51">
        <f t="shared" si="17"/>
        <v>99.999678456591639</v>
      </c>
      <c r="FN21" s="51"/>
      <c r="FO21" s="51"/>
      <c r="FP21" s="51"/>
      <c r="FQ21" s="51"/>
      <c r="FR21" s="51"/>
      <c r="FS21" s="51"/>
      <c r="FT21" s="98"/>
      <c r="FU21" s="98"/>
      <c r="FV21" s="98"/>
      <c r="FW21" s="51"/>
      <c r="FX21" s="98"/>
      <c r="FY21" s="98"/>
      <c r="FZ21" s="98"/>
      <c r="GA21" s="51"/>
      <c r="GB21" s="98"/>
      <c r="GC21" s="98"/>
      <c r="GD21" s="98"/>
      <c r="GE21" s="51"/>
      <c r="GF21" s="98"/>
      <c r="GG21" s="98"/>
      <c r="GH21" s="98"/>
      <c r="GI21" s="51"/>
      <c r="GJ21" s="98"/>
      <c r="GK21" s="98"/>
      <c r="GL21" s="98"/>
      <c r="GM21" s="51"/>
      <c r="GN21" s="98"/>
      <c r="GO21" s="98"/>
      <c r="GP21" s="98"/>
      <c r="GQ21" s="51"/>
      <c r="GR21" s="98"/>
      <c r="GS21" s="98"/>
      <c r="GT21" s="98"/>
      <c r="GU21" s="51"/>
      <c r="GV21" s="98"/>
      <c r="GW21" s="98"/>
      <c r="GX21" s="98"/>
      <c r="GY21" s="51"/>
      <c r="GZ21" s="98"/>
      <c r="HA21" s="98"/>
      <c r="HB21" s="98"/>
      <c r="HC21" s="51"/>
      <c r="HD21" s="98"/>
      <c r="HE21" s="98"/>
      <c r="HF21" s="98"/>
      <c r="HG21" s="51"/>
      <c r="HH21" s="98"/>
      <c r="HI21" s="98"/>
      <c r="HJ21" s="98"/>
      <c r="HK21" s="51"/>
      <c r="HL21" s="98"/>
      <c r="HM21" s="98"/>
      <c r="HN21" s="98"/>
      <c r="HO21" s="51"/>
      <c r="HP21" s="98"/>
      <c r="HQ21" s="98"/>
      <c r="HR21" s="98"/>
      <c r="HS21" s="51"/>
      <c r="HT21" s="98"/>
      <c r="HU21" s="98"/>
      <c r="HV21" s="98"/>
      <c r="HW21" s="51"/>
      <c r="HX21" s="98"/>
      <c r="HY21" s="98"/>
    </row>
    <row r="22" spans="1:233" s="48" customFormat="1" ht="15.75" x14ac:dyDescent="0.25">
      <c r="A22" s="100" t="s">
        <v>299</v>
      </c>
      <c r="B22" s="156">
        <f t="shared" si="7"/>
        <v>19837.600000000002</v>
      </c>
      <c r="C22" s="156">
        <f t="shared" si="8"/>
        <v>48324.776119999995</v>
      </c>
      <c r="D22" s="156">
        <f t="shared" si="9"/>
        <v>48324.779120000007</v>
      </c>
      <c r="E22" s="50">
        <f t="shared" si="2"/>
        <v>100.00000620799567</v>
      </c>
      <c r="F22" s="50"/>
      <c r="G22" s="51"/>
      <c r="H22" s="51"/>
      <c r="I22" s="50"/>
      <c r="J22" s="50"/>
      <c r="K22" s="50">
        <v>0</v>
      </c>
      <c r="L22" s="50">
        <v>0</v>
      </c>
      <c r="M22" s="50"/>
      <c r="N22" s="50"/>
      <c r="O22" s="51">
        <v>1506</v>
      </c>
      <c r="P22" s="51">
        <v>1506</v>
      </c>
      <c r="Q22" s="50">
        <f t="shared" ref="Q22" si="24">P22/O22*100</f>
        <v>100</v>
      </c>
      <c r="R22" s="50"/>
      <c r="S22" s="51"/>
      <c r="T22" s="51"/>
      <c r="U22" s="50"/>
      <c r="V22" s="50"/>
      <c r="W22" s="51"/>
      <c r="X22" s="51"/>
      <c r="Y22" s="50"/>
      <c r="Z22" s="50"/>
      <c r="AA22" s="51">
        <v>0</v>
      </c>
      <c r="AB22" s="51">
        <v>0</v>
      </c>
      <c r="AC22" s="50"/>
      <c r="AD22" s="50"/>
      <c r="AE22" s="51">
        <v>7.0710299999999995</v>
      </c>
      <c r="AF22" s="51">
        <v>7.0710299999999995</v>
      </c>
      <c r="AG22" s="51">
        <f t="shared" si="10"/>
        <v>100</v>
      </c>
      <c r="AH22" s="51"/>
      <c r="AI22" s="51">
        <v>95.328000000000003</v>
      </c>
      <c r="AJ22" s="51">
        <v>95.328000000000003</v>
      </c>
      <c r="AK22" s="51">
        <f t="shared" si="11"/>
        <v>100</v>
      </c>
      <c r="AL22" s="51"/>
      <c r="AM22" s="51">
        <v>2530.4229999999998</v>
      </c>
      <c r="AN22" s="51">
        <v>2530.4229999999998</v>
      </c>
      <c r="AO22" s="51">
        <f t="shared" si="22"/>
        <v>100</v>
      </c>
      <c r="AP22" s="51"/>
      <c r="AQ22" s="51">
        <v>100</v>
      </c>
      <c r="AR22" s="51">
        <v>100</v>
      </c>
      <c r="AS22" s="50">
        <f t="shared" si="19"/>
        <v>100</v>
      </c>
      <c r="AT22" s="50"/>
      <c r="AU22" s="51">
        <v>50</v>
      </c>
      <c r="AV22" s="51">
        <v>50</v>
      </c>
      <c r="AW22" s="50">
        <f t="shared" si="20"/>
        <v>100</v>
      </c>
      <c r="AX22" s="50"/>
      <c r="AY22" s="51"/>
      <c r="AZ22" s="51"/>
      <c r="BA22" s="50"/>
      <c r="BB22" s="50"/>
      <c r="BC22" s="51"/>
      <c r="BD22" s="51"/>
      <c r="BE22" s="50"/>
      <c r="BF22" s="50"/>
      <c r="BG22" s="50"/>
      <c r="BH22" s="51"/>
      <c r="BI22" s="51"/>
      <c r="BJ22" s="51"/>
      <c r="BK22" s="51"/>
      <c r="BL22" s="51"/>
      <c r="BM22" s="50"/>
      <c r="BN22" s="50"/>
      <c r="BO22" s="51">
        <v>0</v>
      </c>
      <c r="BP22" s="51">
        <v>0</v>
      </c>
      <c r="BQ22" s="50"/>
      <c r="BR22" s="50"/>
      <c r="BS22" s="50">
        <v>0</v>
      </c>
      <c r="BT22" s="50">
        <v>0</v>
      </c>
      <c r="BU22" s="50"/>
      <c r="BV22" s="50">
        <v>5176.3</v>
      </c>
      <c r="BW22" s="50">
        <v>5176.3</v>
      </c>
      <c r="BX22" s="50">
        <v>5176.3029999999999</v>
      </c>
      <c r="BY22" s="50">
        <f t="shared" si="0"/>
        <v>100.00005795645536</v>
      </c>
      <c r="BZ22" s="51">
        <v>5008.1000000000004</v>
      </c>
      <c r="CA22" s="51">
        <v>5008.1000000000004</v>
      </c>
      <c r="CB22" s="51">
        <v>5008.1000000000004</v>
      </c>
      <c r="CC22" s="51">
        <f t="shared" si="12"/>
        <v>100</v>
      </c>
      <c r="CD22" s="51"/>
      <c r="CE22" s="50"/>
      <c r="CF22" s="50"/>
      <c r="CG22" s="50"/>
      <c r="CH22" s="50"/>
      <c r="CI22" s="51">
        <v>0</v>
      </c>
      <c r="CJ22" s="51"/>
      <c r="CK22" s="50"/>
      <c r="CL22" s="50"/>
      <c r="CM22" s="51">
        <v>0</v>
      </c>
      <c r="CN22" s="51">
        <v>0</v>
      </c>
      <c r="CO22" s="50"/>
      <c r="CP22" s="50">
        <v>8148</v>
      </c>
      <c r="CQ22" s="51">
        <v>9554</v>
      </c>
      <c r="CR22" s="51">
        <v>9554</v>
      </c>
      <c r="CS22" s="51">
        <f t="shared" si="13"/>
        <v>100</v>
      </c>
      <c r="CT22" s="51">
        <v>1505.2</v>
      </c>
      <c r="CU22" s="51">
        <v>0</v>
      </c>
      <c r="CV22" s="51">
        <v>0</v>
      </c>
      <c r="CW22" s="51"/>
      <c r="CX22" s="51"/>
      <c r="CY22" s="51"/>
      <c r="CZ22" s="98"/>
      <c r="DA22" s="98"/>
      <c r="DB22" s="98"/>
      <c r="DC22" s="51">
        <v>3184.2</v>
      </c>
      <c r="DD22" s="51">
        <v>3184.2</v>
      </c>
      <c r="DE22" s="51">
        <f t="shared" si="14"/>
        <v>100</v>
      </c>
      <c r="DF22" s="51"/>
      <c r="DG22" s="51"/>
      <c r="DH22" s="98"/>
      <c r="DI22" s="98"/>
      <c r="DJ22" s="98"/>
      <c r="DK22" s="51">
        <v>5000.2</v>
      </c>
      <c r="DL22" s="51">
        <v>5000.2</v>
      </c>
      <c r="DM22" s="51">
        <f t="shared" si="5"/>
        <v>100</v>
      </c>
      <c r="DN22" s="51"/>
      <c r="DO22" s="51"/>
      <c r="DP22" s="98"/>
      <c r="DQ22" s="98"/>
      <c r="DR22" s="98"/>
      <c r="DS22" s="51"/>
      <c r="DT22" s="98"/>
      <c r="DU22" s="98"/>
      <c r="DV22" s="98"/>
      <c r="DW22" s="51"/>
      <c r="DX22" s="98"/>
      <c r="DY22" s="98"/>
      <c r="DZ22" s="98"/>
      <c r="EA22" s="51"/>
      <c r="EB22" s="98"/>
      <c r="EC22" s="98"/>
      <c r="ED22" s="98"/>
      <c r="EE22" s="51"/>
      <c r="EF22" s="51"/>
      <c r="EG22" s="51"/>
      <c r="EH22" s="51"/>
      <c r="EI22" s="51"/>
      <c r="EJ22" s="98"/>
      <c r="EK22" s="98"/>
      <c r="EL22" s="98"/>
      <c r="EM22" s="51"/>
      <c r="EN22" s="51"/>
      <c r="EO22" s="51"/>
      <c r="EP22" s="51"/>
      <c r="EQ22" s="51">
        <v>4758.9540900000002</v>
      </c>
      <c r="ER22" s="51">
        <v>4758.9540900000002</v>
      </c>
      <c r="ES22" s="51">
        <f t="shared" ref="ES22:ES34" si="25">ER22/EQ22*100</f>
        <v>100</v>
      </c>
      <c r="ET22" s="51"/>
      <c r="EU22" s="51"/>
      <c r="EV22" s="98"/>
      <c r="EW22" s="98"/>
      <c r="EX22" s="98"/>
      <c r="EY22" s="51"/>
      <c r="EZ22" s="98"/>
      <c r="FA22" s="98"/>
      <c r="FB22" s="98"/>
      <c r="FC22" s="51"/>
      <c r="FD22" s="98"/>
      <c r="FE22" s="98"/>
      <c r="FF22" s="98"/>
      <c r="FG22" s="51">
        <v>2930</v>
      </c>
      <c r="FH22" s="51">
        <v>2930</v>
      </c>
      <c r="FI22" s="51">
        <f t="shared" si="15"/>
        <v>100</v>
      </c>
      <c r="FJ22" s="51"/>
      <c r="FK22" s="51">
        <v>8424.2000000000007</v>
      </c>
      <c r="FL22" s="51">
        <v>8424.2000000000007</v>
      </c>
      <c r="FM22" s="51">
        <f t="shared" si="17"/>
        <v>100</v>
      </c>
      <c r="FN22" s="51"/>
      <c r="FO22" s="51"/>
      <c r="FP22" s="98"/>
      <c r="FQ22" s="51"/>
      <c r="FR22" s="51"/>
      <c r="FS22" s="51"/>
      <c r="FT22" s="98"/>
      <c r="FU22" s="98"/>
      <c r="FV22" s="98"/>
      <c r="FW22" s="51"/>
      <c r="FX22" s="98"/>
      <c r="FY22" s="98"/>
      <c r="FZ22" s="98"/>
      <c r="GA22" s="51"/>
      <c r="GB22" s="98"/>
      <c r="GC22" s="98"/>
      <c r="GD22" s="98"/>
      <c r="GE22" s="51"/>
      <c r="GF22" s="98"/>
      <c r="GG22" s="98"/>
      <c r="GH22" s="98"/>
      <c r="GI22" s="51"/>
      <c r="GJ22" s="98"/>
      <c r="GK22" s="98"/>
      <c r="GL22" s="98"/>
      <c r="GM22" s="51"/>
      <c r="GN22" s="98"/>
      <c r="GO22" s="98"/>
      <c r="GP22" s="98"/>
      <c r="GQ22" s="51"/>
      <c r="GR22" s="98"/>
      <c r="GS22" s="98"/>
      <c r="GT22" s="98"/>
      <c r="GU22" s="51"/>
      <c r="GV22" s="98"/>
      <c r="GW22" s="98"/>
      <c r="GX22" s="98"/>
      <c r="GY22" s="51"/>
      <c r="GZ22" s="98"/>
      <c r="HA22" s="98"/>
      <c r="HB22" s="98"/>
      <c r="HC22" s="51"/>
      <c r="HD22" s="98"/>
      <c r="HE22" s="98"/>
      <c r="HF22" s="98"/>
      <c r="HG22" s="51"/>
      <c r="HH22" s="98"/>
      <c r="HI22" s="98"/>
      <c r="HJ22" s="98"/>
      <c r="HK22" s="51"/>
      <c r="HL22" s="98"/>
      <c r="HM22" s="98"/>
      <c r="HN22" s="98"/>
      <c r="HO22" s="51"/>
      <c r="HP22" s="98"/>
      <c r="HQ22" s="98"/>
      <c r="HR22" s="98"/>
      <c r="HS22" s="51"/>
      <c r="HT22" s="98"/>
      <c r="HU22" s="98"/>
      <c r="HV22" s="98"/>
      <c r="HW22" s="51"/>
      <c r="HX22" s="98"/>
      <c r="HY22" s="98"/>
    </row>
    <row r="23" spans="1:233" s="48" customFormat="1" ht="15.75" x14ac:dyDescent="0.25">
      <c r="A23" s="100" t="s">
        <v>300</v>
      </c>
      <c r="B23" s="156">
        <f t="shared" si="7"/>
        <v>52666.2</v>
      </c>
      <c r="C23" s="156">
        <f t="shared" si="8"/>
        <v>76357.271579999986</v>
      </c>
      <c r="D23" s="156">
        <f t="shared" si="9"/>
        <v>76009.322969999994</v>
      </c>
      <c r="E23" s="50">
        <f t="shared" si="2"/>
        <v>99.544315030120671</v>
      </c>
      <c r="F23" s="50"/>
      <c r="G23" s="51"/>
      <c r="H23" s="51"/>
      <c r="I23" s="50"/>
      <c r="J23" s="50"/>
      <c r="K23" s="50">
        <v>0</v>
      </c>
      <c r="L23" s="50">
        <v>0</v>
      </c>
      <c r="M23" s="50"/>
      <c r="N23" s="50"/>
      <c r="O23" s="51"/>
      <c r="P23" s="51"/>
      <c r="Q23" s="50"/>
      <c r="R23" s="50"/>
      <c r="S23" s="51"/>
      <c r="T23" s="51"/>
      <c r="U23" s="50"/>
      <c r="V23" s="50"/>
      <c r="W23" s="51">
        <v>576.79999999999995</v>
      </c>
      <c r="X23" s="51">
        <v>576.75</v>
      </c>
      <c r="Y23" s="51">
        <f t="shared" si="16"/>
        <v>99.991331484049937</v>
      </c>
      <c r="Z23" s="51"/>
      <c r="AA23" s="51">
        <v>0</v>
      </c>
      <c r="AB23" s="51">
        <v>0</v>
      </c>
      <c r="AC23" s="50"/>
      <c r="AD23" s="50"/>
      <c r="AE23" s="51">
        <v>15.715579999999999</v>
      </c>
      <c r="AF23" s="51">
        <v>15.715579999999999</v>
      </c>
      <c r="AG23" s="51">
        <f t="shared" si="10"/>
        <v>100</v>
      </c>
      <c r="AH23" s="51"/>
      <c r="AI23" s="51">
        <v>190.65600000000001</v>
      </c>
      <c r="AJ23" s="51">
        <v>190.65600000000001</v>
      </c>
      <c r="AK23" s="51">
        <f t="shared" si="11"/>
        <v>100</v>
      </c>
      <c r="AL23" s="51"/>
      <c r="AM23" s="51">
        <v>2600</v>
      </c>
      <c r="AN23" s="51">
        <v>2600</v>
      </c>
      <c r="AO23" s="51">
        <f t="shared" si="22"/>
        <v>100</v>
      </c>
      <c r="AP23" s="51"/>
      <c r="AQ23" s="51">
        <v>100</v>
      </c>
      <c r="AR23" s="51">
        <v>100</v>
      </c>
      <c r="AS23" s="50">
        <f t="shared" si="19"/>
        <v>100</v>
      </c>
      <c r="AT23" s="50"/>
      <c r="AU23" s="51">
        <v>50</v>
      </c>
      <c r="AV23" s="51">
        <v>50</v>
      </c>
      <c r="AW23" s="50">
        <f t="shared" si="20"/>
        <v>100</v>
      </c>
      <c r="AX23" s="50"/>
      <c r="AY23" s="51"/>
      <c r="AZ23" s="51"/>
      <c r="BA23" s="50"/>
      <c r="BB23" s="50"/>
      <c r="BC23" s="51"/>
      <c r="BD23" s="51"/>
      <c r="BE23" s="50"/>
      <c r="BF23" s="50"/>
      <c r="BG23" s="50"/>
      <c r="BH23" s="51"/>
      <c r="BI23" s="51"/>
      <c r="BJ23" s="51"/>
      <c r="BK23" s="51"/>
      <c r="BL23" s="51"/>
      <c r="BM23" s="50"/>
      <c r="BN23" s="50"/>
      <c r="BO23" s="51">
        <v>0</v>
      </c>
      <c r="BP23" s="51">
        <v>0</v>
      </c>
      <c r="BQ23" s="50"/>
      <c r="BR23" s="50"/>
      <c r="BS23" s="50">
        <v>0</v>
      </c>
      <c r="BT23" s="50">
        <v>0</v>
      </c>
      <c r="BU23" s="50"/>
      <c r="BV23" s="50">
        <v>8013.4</v>
      </c>
      <c r="BW23" s="50">
        <v>8013.4</v>
      </c>
      <c r="BX23" s="50">
        <v>8013.4</v>
      </c>
      <c r="BY23" s="50">
        <f t="shared" si="0"/>
        <v>100</v>
      </c>
      <c r="BZ23" s="51">
        <v>5065.8999999999996</v>
      </c>
      <c r="CA23" s="51">
        <v>5065.8999999999996</v>
      </c>
      <c r="CB23" s="51">
        <v>4875.2963899999995</v>
      </c>
      <c r="CC23" s="51">
        <f t="shared" si="12"/>
        <v>96.237517321699997</v>
      </c>
      <c r="CD23" s="51"/>
      <c r="CE23" s="50"/>
      <c r="CF23" s="50"/>
      <c r="CG23" s="50"/>
      <c r="CH23" s="50"/>
      <c r="CI23" s="51">
        <v>0</v>
      </c>
      <c r="CJ23" s="51"/>
      <c r="CK23" s="50"/>
      <c r="CL23" s="50"/>
      <c r="CM23" s="51">
        <v>0</v>
      </c>
      <c r="CN23" s="51">
        <v>0</v>
      </c>
      <c r="CO23" s="50"/>
      <c r="CP23" s="50">
        <v>8253</v>
      </c>
      <c r="CQ23" s="51">
        <v>10187.5</v>
      </c>
      <c r="CR23" s="51">
        <v>10187.5</v>
      </c>
      <c r="CS23" s="51">
        <f t="shared" si="13"/>
        <v>100</v>
      </c>
      <c r="CT23" s="51">
        <v>5823.7</v>
      </c>
      <c r="CU23" s="51">
        <v>801.6</v>
      </c>
      <c r="CV23" s="51">
        <v>801.6</v>
      </c>
      <c r="CW23" s="51">
        <f t="shared" si="4"/>
        <v>100</v>
      </c>
      <c r="CX23" s="51">
        <v>25510.2</v>
      </c>
      <c r="CY23" s="51">
        <v>25510.2</v>
      </c>
      <c r="CZ23" s="51">
        <v>25510.205000000002</v>
      </c>
      <c r="DA23" s="51">
        <f>CZ23/CY23*100</f>
        <v>100.00001960000313</v>
      </c>
      <c r="DB23" s="51"/>
      <c r="DC23" s="51">
        <v>3184.2</v>
      </c>
      <c r="DD23" s="51">
        <v>3184.2</v>
      </c>
      <c r="DE23" s="51">
        <f t="shared" si="14"/>
        <v>100</v>
      </c>
      <c r="DF23" s="51"/>
      <c r="DG23" s="51"/>
      <c r="DH23" s="98"/>
      <c r="DI23" s="98"/>
      <c r="DJ23" s="98"/>
      <c r="DK23" s="51"/>
      <c r="DL23" s="51"/>
      <c r="DM23" s="51"/>
      <c r="DN23" s="51"/>
      <c r="DO23" s="51"/>
      <c r="DP23" s="98"/>
      <c r="DQ23" s="98"/>
      <c r="DR23" s="98"/>
      <c r="DS23" s="51"/>
      <c r="DT23" s="98"/>
      <c r="DU23" s="98"/>
      <c r="DV23" s="98"/>
      <c r="DW23" s="51"/>
      <c r="DX23" s="98"/>
      <c r="DY23" s="98"/>
      <c r="DZ23" s="98"/>
      <c r="EA23" s="51"/>
      <c r="EB23" s="98"/>
      <c r="EC23" s="98"/>
      <c r="ED23" s="98"/>
      <c r="EE23" s="51"/>
      <c r="EF23" s="51"/>
      <c r="EG23" s="51"/>
      <c r="EH23" s="51"/>
      <c r="EI23" s="51"/>
      <c r="EJ23" s="98"/>
      <c r="EK23" s="98"/>
      <c r="EL23" s="98"/>
      <c r="EM23" s="51"/>
      <c r="EN23" s="51"/>
      <c r="EO23" s="51"/>
      <c r="EP23" s="51"/>
      <c r="EQ23" s="51"/>
      <c r="ER23" s="51"/>
      <c r="ES23" s="51"/>
      <c r="ET23" s="51"/>
      <c r="EU23" s="51"/>
      <c r="EV23" s="98"/>
      <c r="EW23" s="98"/>
      <c r="EX23" s="98"/>
      <c r="EY23" s="51"/>
      <c r="EZ23" s="98"/>
      <c r="FA23" s="98"/>
      <c r="FB23" s="98"/>
      <c r="FC23" s="51"/>
      <c r="FD23" s="98"/>
      <c r="FE23" s="98"/>
      <c r="FF23" s="98"/>
      <c r="FG23" s="51">
        <v>2063.1</v>
      </c>
      <c r="FH23" s="51">
        <v>1905.8</v>
      </c>
      <c r="FI23" s="51">
        <f t="shared" si="15"/>
        <v>92.375551354757405</v>
      </c>
      <c r="FJ23" s="51"/>
      <c r="FK23" s="51">
        <v>11659.5</v>
      </c>
      <c r="FL23" s="51">
        <v>11659.5</v>
      </c>
      <c r="FM23" s="51">
        <f t="shared" si="17"/>
        <v>100</v>
      </c>
      <c r="FN23" s="51"/>
      <c r="FO23" s="51">
        <v>6338.7</v>
      </c>
      <c r="FP23" s="51">
        <v>6338.7</v>
      </c>
      <c r="FQ23" s="51">
        <f t="shared" si="18"/>
        <v>100</v>
      </c>
      <c r="FR23" s="51"/>
      <c r="FS23" s="51"/>
      <c r="FT23" s="98"/>
      <c r="FU23" s="98"/>
      <c r="FV23" s="98"/>
      <c r="FW23" s="51"/>
      <c r="FX23" s="98"/>
      <c r="FY23" s="98"/>
      <c r="FZ23" s="98"/>
      <c r="GA23" s="51"/>
      <c r="GB23" s="98"/>
      <c r="GC23" s="98"/>
      <c r="GD23" s="98"/>
      <c r="GE23" s="51"/>
      <c r="GF23" s="98"/>
      <c r="GG23" s="98"/>
      <c r="GH23" s="98"/>
      <c r="GI23" s="51"/>
      <c r="GJ23" s="98"/>
      <c r="GK23" s="98"/>
      <c r="GL23" s="98"/>
      <c r="GM23" s="51"/>
      <c r="GN23" s="98"/>
      <c r="GO23" s="98"/>
      <c r="GP23" s="98"/>
      <c r="GQ23" s="51"/>
      <c r="GR23" s="98"/>
      <c r="GS23" s="98"/>
      <c r="GT23" s="98"/>
      <c r="GU23" s="51"/>
      <c r="GV23" s="98"/>
      <c r="GW23" s="98"/>
      <c r="GX23" s="98"/>
      <c r="GY23" s="51"/>
      <c r="GZ23" s="98"/>
      <c r="HA23" s="98"/>
      <c r="HB23" s="98"/>
      <c r="HC23" s="51"/>
      <c r="HD23" s="98"/>
      <c r="HE23" s="98"/>
      <c r="HF23" s="98"/>
      <c r="HG23" s="51"/>
      <c r="HH23" s="98"/>
      <c r="HI23" s="98"/>
      <c r="HJ23" s="98"/>
      <c r="HK23" s="51"/>
      <c r="HL23" s="98"/>
      <c r="HM23" s="98"/>
      <c r="HN23" s="98"/>
      <c r="HO23" s="51"/>
      <c r="HP23" s="98"/>
      <c r="HQ23" s="98"/>
      <c r="HR23" s="98"/>
      <c r="HS23" s="51"/>
      <c r="HT23" s="98"/>
      <c r="HU23" s="98"/>
      <c r="HV23" s="98"/>
      <c r="HW23" s="51"/>
      <c r="HX23" s="98"/>
      <c r="HY23" s="98"/>
    </row>
    <row r="24" spans="1:233" s="48" customFormat="1" ht="15.75" x14ac:dyDescent="0.25">
      <c r="A24" s="100" t="s">
        <v>301</v>
      </c>
      <c r="B24" s="156">
        <f t="shared" si="7"/>
        <v>49128.899999999994</v>
      </c>
      <c r="C24" s="156">
        <f t="shared" si="8"/>
        <v>50407.501039999996</v>
      </c>
      <c r="D24" s="156">
        <f t="shared" si="9"/>
        <v>48694.039829999994</v>
      </c>
      <c r="E24" s="50">
        <f t="shared" si="2"/>
        <v>96.600781283245297</v>
      </c>
      <c r="F24" s="50"/>
      <c r="G24" s="51">
        <v>1573</v>
      </c>
      <c r="H24" s="51">
        <v>1573</v>
      </c>
      <c r="I24" s="50">
        <f>H24/G24*100</f>
        <v>100</v>
      </c>
      <c r="J24" s="50"/>
      <c r="K24" s="50">
        <v>0</v>
      </c>
      <c r="L24" s="50">
        <v>0</v>
      </c>
      <c r="M24" s="50"/>
      <c r="N24" s="50"/>
      <c r="O24" s="51">
        <v>1000</v>
      </c>
      <c r="P24" s="51">
        <v>1000</v>
      </c>
      <c r="Q24" s="50">
        <f t="shared" ref="Q24" si="26">P24/O24*100</f>
        <v>100</v>
      </c>
      <c r="R24" s="50"/>
      <c r="S24" s="51"/>
      <c r="T24" s="51"/>
      <c r="U24" s="50"/>
      <c r="V24" s="50"/>
      <c r="W24" s="51">
        <v>740.9</v>
      </c>
      <c r="X24" s="51">
        <v>740.94</v>
      </c>
      <c r="Y24" s="51">
        <f t="shared" si="16"/>
        <v>100.00539883924957</v>
      </c>
      <c r="Z24" s="51"/>
      <c r="AA24" s="51">
        <v>0</v>
      </c>
      <c r="AB24" s="51">
        <v>0</v>
      </c>
      <c r="AC24" s="50"/>
      <c r="AD24" s="50"/>
      <c r="AE24" s="51">
        <v>23.54504</v>
      </c>
      <c r="AF24" s="51">
        <v>23.54504</v>
      </c>
      <c r="AG24" s="51">
        <f t="shared" si="10"/>
        <v>100</v>
      </c>
      <c r="AH24" s="51"/>
      <c r="AI24" s="51">
        <v>190.65600000000001</v>
      </c>
      <c r="AJ24" s="51">
        <v>190.65600000000001</v>
      </c>
      <c r="AK24" s="51">
        <f t="shared" si="11"/>
        <v>100</v>
      </c>
      <c r="AL24" s="51"/>
      <c r="AM24" s="51"/>
      <c r="AN24" s="51"/>
      <c r="AO24" s="50"/>
      <c r="AP24" s="50"/>
      <c r="AQ24" s="51"/>
      <c r="AR24" s="51"/>
      <c r="AS24" s="50"/>
      <c r="AT24" s="50"/>
      <c r="AU24" s="51">
        <v>50</v>
      </c>
      <c r="AV24" s="51">
        <v>50</v>
      </c>
      <c r="AW24" s="50">
        <f t="shared" si="20"/>
        <v>100</v>
      </c>
      <c r="AX24" s="50"/>
      <c r="AY24" s="51"/>
      <c r="AZ24" s="51"/>
      <c r="BA24" s="50"/>
      <c r="BB24" s="50"/>
      <c r="BC24" s="51"/>
      <c r="BD24" s="51"/>
      <c r="BE24" s="50"/>
      <c r="BF24" s="50"/>
      <c r="BG24" s="50"/>
      <c r="BH24" s="51"/>
      <c r="BI24" s="51"/>
      <c r="BJ24" s="51"/>
      <c r="BK24" s="51"/>
      <c r="BL24" s="51"/>
      <c r="BM24" s="50"/>
      <c r="BN24" s="50"/>
      <c r="BO24" s="51">
        <v>3378.9</v>
      </c>
      <c r="BP24" s="51">
        <v>3378.9</v>
      </c>
      <c r="BQ24" s="50">
        <f>BP24/BO24*100</f>
        <v>100</v>
      </c>
      <c r="BR24" s="50"/>
      <c r="BS24" s="50">
        <v>0</v>
      </c>
      <c r="BT24" s="50">
        <v>0</v>
      </c>
      <c r="BU24" s="50"/>
      <c r="BV24" s="50">
        <v>11772.8</v>
      </c>
      <c r="BW24" s="50">
        <v>11772.8</v>
      </c>
      <c r="BX24" s="50">
        <v>11772.83052</v>
      </c>
      <c r="BY24" s="50">
        <f t="shared" si="0"/>
        <v>100.00025924164176</v>
      </c>
      <c r="BZ24" s="51">
        <v>10700.4</v>
      </c>
      <c r="CA24" s="51">
        <v>10700.4</v>
      </c>
      <c r="CB24" s="51">
        <v>9285.2786400000005</v>
      </c>
      <c r="CC24" s="51">
        <f t="shared" si="12"/>
        <v>86.775061119210505</v>
      </c>
      <c r="CD24" s="51"/>
      <c r="CE24" s="50"/>
      <c r="CF24" s="50"/>
      <c r="CG24" s="50"/>
      <c r="CH24" s="50"/>
      <c r="CI24" s="51">
        <v>0</v>
      </c>
      <c r="CJ24" s="51"/>
      <c r="CK24" s="50"/>
      <c r="CL24" s="50"/>
      <c r="CM24" s="51">
        <v>0</v>
      </c>
      <c r="CN24" s="51">
        <v>0</v>
      </c>
      <c r="CO24" s="50"/>
      <c r="CP24" s="50">
        <v>11555</v>
      </c>
      <c r="CQ24" s="51">
        <v>13554</v>
      </c>
      <c r="CR24" s="51">
        <v>13255.58963</v>
      </c>
      <c r="CS24" s="51">
        <f t="shared" si="13"/>
        <v>97.798359377305601</v>
      </c>
      <c r="CT24" s="51">
        <v>15100.7</v>
      </c>
      <c r="CU24" s="51">
        <v>779.7</v>
      </c>
      <c r="CV24" s="51">
        <v>779.7</v>
      </c>
      <c r="CW24" s="51">
        <f t="shared" si="4"/>
        <v>100</v>
      </c>
      <c r="CX24" s="51"/>
      <c r="CY24" s="51"/>
      <c r="CZ24" s="51"/>
      <c r="DA24" s="98"/>
      <c r="DB24" s="98"/>
      <c r="DC24" s="51">
        <v>1592.1</v>
      </c>
      <c r="DD24" s="51">
        <v>1592.1</v>
      </c>
      <c r="DE24" s="51">
        <f t="shared" si="14"/>
        <v>100</v>
      </c>
      <c r="DF24" s="51"/>
      <c r="DG24" s="51"/>
      <c r="DH24" s="51"/>
      <c r="DI24" s="98"/>
      <c r="DJ24" s="98"/>
      <c r="DK24" s="51"/>
      <c r="DL24" s="51"/>
      <c r="DM24" s="51"/>
      <c r="DN24" s="98"/>
      <c r="DO24" s="51"/>
      <c r="DP24" s="51"/>
      <c r="DQ24" s="98"/>
      <c r="DR24" s="98"/>
      <c r="DS24" s="51"/>
      <c r="DT24" s="51"/>
      <c r="DU24" s="98"/>
      <c r="DV24" s="98"/>
      <c r="DW24" s="51"/>
      <c r="DX24" s="51"/>
      <c r="DY24" s="98"/>
      <c r="DZ24" s="98"/>
      <c r="EA24" s="51"/>
      <c r="EB24" s="51"/>
      <c r="EC24" s="98"/>
      <c r="ED24" s="98"/>
      <c r="EE24" s="51"/>
      <c r="EF24" s="51"/>
      <c r="EG24" s="51"/>
      <c r="EH24" s="51"/>
      <c r="EI24" s="51"/>
      <c r="EJ24" s="51"/>
      <c r="EK24" s="98"/>
      <c r="EL24" s="98"/>
      <c r="EM24" s="51"/>
      <c r="EN24" s="51"/>
      <c r="EO24" s="51"/>
      <c r="EP24" s="51"/>
      <c r="EQ24" s="51"/>
      <c r="ER24" s="51"/>
      <c r="ES24" s="51"/>
      <c r="ET24" s="51"/>
      <c r="EU24" s="51"/>
      <c r="EV24" s="51"/>
      <c r="EW24" s="98"/>
      <c r="EX24" s="98"/>
      <c r="EY24" s="51"/>
      <c r="EZ24" s="51"/>
      <c r="FA24" s="98"/>
      <c r="FB24" s="98"/>
      <c r="FC24" s="51"/>
      <c r="FD24" s="51"/>
      <c r="FE24" s="98"/>
      <c r="FF24" s="98"/>
      <c r="FG24" s="51">
        <v>974.6</v>
      </c>
      <c r="FH24" s="51">
        <v>974.6</v>
      </c>
      <c r="FI24" s="51">
        <f t="shared" si="15"/>
        <v>100</v>
      </c>
      <c r="FJ24" s="51"/>
      <c r="FK24" s="51">
        <v>3292</v>
      </c>
      <c r="FL24" s="51">
        <v>3292</v>
      </c>
      <c r="FM24" s="51">
        <f t="shared" si="17"/>
        <v>100</v>
      </c>
      <c r="FN24" s="51"/>
      <c r="FO24" s="51">
        <v>784.9</v>
      </c>
      <c r="FP24" s="51">
        <v>784.9</v>
      </c>
      <c r="FQ24" s="51">
        <f t="shared" si="18"/>
        <v>100</v>
      </c>
      <c r="FR24" s="51"/>
      <c r="FS24" s="51"/>
      <c r="FT24" s="51"/>
      <c r="FU24" s="98"/>
      <c r="FV24" s="98"/>
      <c r="FW24" s="51"/>
      <c r="FX24" s="51"/>
      <c r="FY24" s="98"/>
      <c r="FZ24" s="98"/>
      <c r="GA24" s="51"/>
      <c r="GB24" s="51"/>
      <c r="GC24" s="98"/>
      <c r="GD24" s="98"/>
      <c r="GE24" s="51"/>
      <c r="GF24" s="51"/>
      <c r="GG24" s="98"/>
      <c r="GH24" s="98"/>
      <c r="GI24" s="51"/>
      <c r="GJ24" s="51"/>
      <c r="GK24" s="98"/>
      <c r="GL24" s="98"/>
      <c r="GM24" s="51"/>
      <c r="GN24" s="51"/>
      <c r="GO24" s="98"/>
      <c r="GP24" s="98"/>
      <c r="GQ24" s="51"/>
      <c r="GR24" s="51"/>
      <c r="GS24" s="98"/>
      <c r="GT24" s="98"/>
      <c r="GU24" s="51"/>
      <c r="GV24" s="51"/>
      <c r="GW24" s="98"/>
      <c r="GX24" s="98"/>
      <c r="GY24" s="51"/>
      <c r="GZ24" s="51"/>
      <c r="HA24" s="98"/>
      <c r="HB24" s="98"/>
      <c r="HC24" s="51"/>
      <c r="HD24" s="51"/>
      <c r="HE24" s="98"/>
      <c r="HF24" s="98"/>
      <c r="HG24" s="51"/>
      <c r="HH24" s="51"/>
      <c r="HI24" s="98"/>
      <c r="HJ24" s="98"/>
      <c r="HK24" s="51"/>
      <c r="HL24" s="51"/>
      <c r="HM24" s="98"/>
      <c r="HN24" s="98"/>
      <c r="HO24" s="51"/>
      <c r="HP24" s="51"/>
      <c r="HQ24" s="98"/>
      <c r="HR24" s="98"/>
      <c r="HS24" s="51"/>
      <c r="HT24" s="51"/>
      <c r="HU24" s="98"/>
      <c r="HV24" s="98"/>
      <c r="HW24" s="51"/>
      <c r="HX24" s="51"/>
      <c r="HY24" s="98"/>
    </row>
    <row r="25" spans="1:233" s="48" customFormat="1" ht="15.75" x14ac:dyDescent="0.25">
      <c r="A25" s="100" t="s">
        <v>302</v>
      </c>
      <c r="B25" s="156">
        <f t="shared" si="7"/>
        <v>26137.599999999999</v>
      </c>
      <c r="C25" s="156">
        <f t="shared" si="8"/>
        <v>87365.600169999991</v>
      </c>
      <c r="D25" s="156">
        <f t="shared" si="9"/>
        <v>86961.739660000007</v>
      </c>
      <c r="E25" s="50">
        <f t="shared" si="2"/>
        <v>99.537735093430214</v>
      </c>
      <c r="F25" s="50"/>
      <c r="G25" s="51"/>
      <c r="H25" s="51"/>
      <c r="I25" s="50"/>
      <c r="J25" s="50"/>
      <c r="K25" s="50">
        <v>0</v>
      </c>
      <c r="L25" s="50">
        <v>0</v>
      </c>
      <c r="M25" s="50"/>
      <c r="N25" s="50"/>
      <c r="O25" s="51">
        <v>1500</v>
      </c>
      <c r="P25" s="51">
        <v>1500</v>
      </c>
      <c r="Q25" s="50">
        <f>P25/O25*100</f>
        <v>100</v>
      </c>
      <c r="R25" s="50"/>
      <c r="S25" s="51"/>
      <c r="T25" s="51"/>
      <c r="U25" s="50"/>
      <c r="V25" s="50"/>
      <c r="W25" s="51">
        <v>481</v>
      </c>
      <c r="X25" s="51">
        <v>481.02850000000001</v>
      </c>
      <c r="Y25" s="51">
        <f t="shared" si="16"/>
        <v>100.00592515592517</v>
      </c>
      <c r="Z25" s="51"/>
      <c r="AA25" s="51">
        <v>0</v>
      </c>
      <c r="AB25" s="51">
        <v>0</v>
      </c>
      <c r="AC25" s="50"/>
      <c r="AD25" s="50"/>
      <c r="AE25" s="51">
        <v>17.233970000000003</v>
      </c>
      <c r="AF25" s="51">
        <v>17.233970000000003</v>
      </c>
      <c r="AG25" s="51">
        <f t="shared" si="10"/>
        <v>100</v>
      </c>
      <c r="AH25" s="51"/>
      <c r="AI25" s="51">
        <v>95.328000000000003</v>
      </c>
      <c r="AJ25" s="51">
        <v>95.328000000000003</v>
      </c>
      <c r="AK25" s="51">
        <f t="shared" si="11"/>
        <v>100</v>
      </c>
      <c r="AL25" s="51"/>
      <c r="AM25" s="51"/>
      <c r="AN25" s="51"/>
      <c r="AO25" s="50"/>
      <c r="AP25" s="50"/>
      <c r="AQ25" s="51"/>
      <c r="AR25" s="51"/>
      <c r="AS25" s="50"/>
      <c r="AT25" s="50"/>
      <c r="AU25" s="51">
        <v>100</v>
      </c>
      <c r="AV25" s="51">
        <v>100</v>
      </c>
      <c r="AW25" s="50">
        <f t="shared" si="20"/>
        <v>100</v>
      </c>
      <c r="AX25" s="50"/>
      <c r="AY25" s="51"/>
      <c r="AZ25" s="51"/>
      <c r="BA25" s="50"/>
      <c r="BB25" s="50"/>
      <c r="BC25" s="51"/>
      <c r="BD25" s="51"/>
      <c r="BE25" s="50"/>
      <c r="BF25" s="50"/>
      <c r="BG25" s="50"/>
      <c r="BH25" s="51"/>
      <c r="BI25" s="51"/>
      <c r="BJ25" s="51"/>
      <c r="BK25" s="51"/>
      <c r="BL25" s="51"/>
      <c r="BM25" s="50"/>
      <c r="BN25" s="50"/>
      <c r="BO25" s="51">
        <v>0</v>
      </c>
      <c r="BP25" s="51">
        <v>0</v>
      </c>
      <c r="BQ25" s="50"/>
      <c r="BR25" s="50"/>
      <c r="BS25" s="50">
        <v>0</v>
      </c>
      <c r="BT25" s="50">
        <v>0</v>
      </c>
      <c r="BU25" s="50"/>
      <c r="BV25" s="50">
        <v>6619.9</v>
      </c>
      <c r="BW25" s="50">
        <v>6619.9</v>
      </c>
      <c r="BX25" s="50">
        <v>6619.92</v>
      </c>
      <c r="BY25" s="50">
        <f t="shared" si="0"/>
        <v>100.00030211936736</v>
      </c>
      <c r="BZ25" s="51">
        <v>8688.4</v>
      </c>
      <c r="CA25" s="51">
        <v>8688.4</v>
      </c>
      <c r="CB25" s="51">
        <v>8644.190990000001</v>
      </c>
      <c r="CC25" s="51">
        <f t="shared" si="12"/>
        <v>99.491172022466756</v>
      </c>
      <c r="CD25" s="51"/>
      <c r="CE25" s="50"/>
      <c r="CF25" s="50"/>
      <c r="CG25" s="50"/>
      <c r="CH25" s="50"/>
      <c r="CI25" s="51">
        <v>0</v>
      </c>
      <c r="CJ25" s="51"/>
      <c r="CK25" s="50"/>
      <c r="CL25" s="50"/>
      <c r="CM25" s="51">
        <v>0</v>
      </c>
      <c r="CN25" s="51">
        <v>0</v>
      </c>
      <c r="CO25" s="50"/>
      <c r="CP25" s="50">
        <v>10827</v>
      </c>
      <c r="CQ25" s="51">
        <v>12400.6</v>
      </c>
      <c r="CR25" s="51">
        <v>12400.6</v>
      </c>
      <c r="CS25" s="51">
        <f t="shared" si="13"/>
        <v>100</v>
      </c>
      <c r="CT25" s="51">
        <v>2.2999999999999998</v>
      </c>
      <c r="CU25" s="51">
        <v>0</v>
      </c>
      <c r="CV25" s="51">
        <v>0</v>
      </c>
      <c r="CW25" s="51"/>
      <c r="CX25" s="51"/>
      <c r="CY25" s="51"/>
      <c r="CZ25" s="98"/>
      <c r="DA25" s="98"/>
      <c r="DB25" s="98"/>
      <c r="DC25" s="51">
        <v>3184.2</v>
      </c>
      <c r="DD25" s="51">
        <v>3184.2</v>
      </c>
      <c r="DE25" s="51">
        <f t="shared" si="14"/>
        <v>100</v>
      </c>
      <c r="DF25" s="51"/>
      <c r="DG25" s="51"/>
      <c r="DH25" s="98"/>
      <c r="DI25" s="98"/>
      <c r="DJ25" s="98"/>
      <c r="DK25" s="51"/>
      <c r="DL25" s="98"/>
      <c r="DM25" s="51"/>
      <c r="DN25" s="98"/>
      <c r="DO25" s="51"/>
      <c r="DP25" s="98"/>
      <c r="DQ25" s="98"/>
      <c r="DR25" s="98"/>
      <c r="DS25" s="51"/>
      <c r="DT25" s="98"/>
      <c r="DU25" s="98"/>
      <c r="DV25" s="98"/>
      <c r="DW25" s="51"/>
      <c r="DX25" s="98"/>
      <c r="DY25" s="98"/>
      <c r="DZ25" s="98"/>
      <c r="EA25" s="51"/>
      <c r="EB25" s="98"/>
      <c r="EC25" s="98"/>
      <c r="ED25" s="98"/>
      <c r="EE25" s="51"/>
      <c r="EF25" s="51"/>
      <c r="EG25" s="51"/>
      <c r="EH25" s="51"/>
      <c r="EI25" s="51"/>
      <c r="EJ25" s="98"/>
      <c r="EK25" s="98"/>
      <c r="EL25" s="98"/>
      <c r="EM25" s="51">
        <v>47209.438200000004</v>
      </c>
      <c r="EN25" s="51">
        <v>47209.438200000004</v>
      </c>
      <c r="EO25" s="51">
        <f>EN25/EM25*100</f>
        <v>100</v>
      </c>
      <c r="EP25" s="51"/>
      <c r="EQ25" s="51"/>
      <c r="ER25" s="51"/>
      <c r="ES25" s="51"/>
      <c r="ET25" s="51"/>
      <c r="EU25" s="51"/>
      <c r="EV25" s="98"/>
      <c r="EW25" s="98"/>
      <c r="EX25" s="98"/>
      <c r="EY25" s="51"/>
      <c r="EZ25" s="98"/>
      <c r="FA25" s="98"/>
      <c r="FB25" s="98"/>
      <c r="FC25" s="51"/>
      <c r="FD25" s="98"/>
      <c r="FE25" s="98"/>
      <c r="FF25" s="98"/>
      <c r="FG25" s="51">
        <v>4042.8</v>
      </c>
      <c r="FH25" s="51">
        <v>3683.1</v>
      </c>
      <c r="FI25" s="51">
        <f t="shared" si="15"/>
        <v>91.10270109824873</v>
      </c>
      <c r="FJ25" s="51"/>
      <c r="FK25" s="51">
        <v>3026.7</v>
      </c>
      <c r="FL25" s="51">
        <v>3026.7</v>
      </c>
      <c r="FM25" s="51">
        <f t="shared" si="17"/>
        <v>100</v>
      </c>
      <c r="FN25" s="51"/>
      <c r="FO25" s="51"/>
      <c r="FP25" s="51"/>
      <c r="FQ25" s="51"/>
      <c r="FR25" s="51"/>
      <c r="FS25" s="51"/>
      <c r="FT25" s="98"/>
      <c r="FU25" s="98"/>
      <c r="FV25" s="98"/>
      <c r="FW25" s="51"/>
      <c r="FX25" s="98"/>
      <c r="FY25" s="98"/>
      <c r="FZ25" s="98"/>
      <c r="GA25" s="51"/>
      <c r="GB25" s="98"/>
      <c r="GC25" s="98"/>
      <c r="GD25" s="98"/>
      <c r="GE25" s="51"/>
      <c r="GF25" s="98"/>
      <c r="GG25" s="98"/>
      <c r="GH25" s="98"/>
      <c r="GI25" s="51"/>
      <c r="GJ25" s="98"/>
      <c r="GK25" s="98"/>
      <c r="GL25" s="98"/>
      <c r="GM25" s="51"/>
      <c r="GN25" s="98"/>
      <c r="GO25" s="98"/>
      <c r="GP25" s="98"/>
      <c r="GQ25" s="51"/>
      <c r="GR25" s="98"/>
      <c r="GS25" s="98"/>
      <c r="GT25" s="98"/>
      <c r="GU25" s="51"/>
      <c r="GV25" s="98"/>
      <c r="GW25" s="98"/>
      <c r="GX25" s="98"/>
      <c r="GY25" s="51"/>
      <c r="GZ25" s="98"/>
      <c r="HA25" s="98"/>
      <c r="HB25" s="98"/>
      <c r="HC25" s="51"/>
      <c r="HD25" s="98"/>
      <c r="HE25" s="98"/>
      <c r="HF25" s="98"/>
      <c r="HG25" s="51"/>
      <c r="HH25" s="98"/>
      <c r="HI25" s="98"/>
      <c r="HJ25" s="98"/>
      <c r="HK25" s="51"/>
      <c r="HL25" s="98"/>
      <c r="HM25" s="98"/>
      <c r="HN25" s="98"/>
      <c r="HO25" s="51"/>
      <c r="HP25" s="98"/>
      <c r="HQ25" s="98"/>
      <c r="HR25" s="98"/>
      <c r="HS25" s="51"/>
      <c r="HT25" s="98"/>
      <c r="HU25" s="98"/>
      <c r="HV25" s="98"/>
      <c r="HW25" s="51"/>
      <c r="HX25" s="98"/>
      <c r="HY25" s="98"/>
    </row>
    <row r="26" spans="1:233" s="48" customFormat="1" ht="15.75" x14ac:dyDescent="0.25">
      <c r="A26" s="100" t="s">
        <v>303</v>
      </c>
      <c r="B26" s="156">
        <f t="shared" si="7"/>
        <v>23698.2</v>
      </c>
      <c r="C26" s="156">
        <f t="shared" si="8"/>
        <v>41308.283669999997</v>
      </c>
      <c r="D26" s="156">
        <f t="shared" si="9"/>
        <v>40993.656669999997</v>
      </c>
      <c r="E26" s="50">
        <f t="shared" si="2"/>
        <v>99.238344051005683</v>
      </c>
      <c r="F26" s="50"/>
      <c r="G26" s="51"/>
      <c r="H26" s="51"/>
      <c r="I26" s="50"/>
      <c r="J26" s="50"/>
      <c r="K26" s="50">
        <v>0</v>
      </c>
      <c r="L26" s="50">
        <v>0</v>
      </c>
      <c r="M26" s="50"/>
      <c r="N26" s="50"/>
      <c r="O26" s="51"/>
      <c r="P26" s="51"/>
      <c r="Q26" s="50"/>
      <c r="R26" s="50"/>
      <c r="S26" s="51"/>
      <c r="T26" s="51"/>
      <c r="U26" s="50"/>
      <c r="V26" s="50"/>
      <c r="W26" s="51"/>
      <c r="X26" s="51"/>
      <c r="Y26" s="50"/>
      <c r="Z26" s="50"/>
      <c r="AA26" s="51">
        <v>0</v>
      </c>
      <c r="AB26" s="51">
        <v>0</v>
      </c>
      <c r="AC26" s="50"/>
      <c r="AD26" s="50"/>
      <c r="AE26" s="51">
        <v>6.8556699999999999</v>
      </c>
      <c r="AF26" s="51">
        <v>6.8556699999999999</v>
      </c>
      <c r="AG26" s="51">
        <f t="shared" si="10"/>
        <v>100</v>
      </c>
      <c r="AH26" s="51"/>
      <c r="AI26" s="51">
        <v>95.328000000000003</v>
      </c>
      <c r="AJ26" s="51">
        <v>95.328000000000003</v>
      </c>
      <c r="AK26" s="51">
        <f t="shared" si="11"/>
        <v>100</v>
      </c>
      <c r="AL26" s="51"/>
      <c r="AM26" s="51"/>
      <c r="AN26" s="51"/>
      <c r="AO26" s="50"/>
      <c r="AP26" s="50"/>
      <c r="AQ26" s="51"/>
      <c r="AR26" s="51"/>
      <c r="AS26" s="50"/>
      <c r="AT26" s="50"/>
      <c r="AU26" s="51">
        <v>50</v>
      </c>
      <c r="AV26" s="51">
        <v>50</v>
      </c>
      <c r="AW26" s="50">
        <f t="shared" si="20"/>
        <v>100</v>
      </c>
      <c r="AX26" s="50"/>
      <c r="AY26" s="51"/>
      <c r="AZ26" s="51"/>
      <c r="BA26" s="50"/>
      <c r="BB26" s="50"/>
      <c r="BC26" s="51"/>
      <c r="BD26" s="51"/>
      <c r="BE26" s="50"/>
      <c r="BF26" s="50"/>
      <c r="BG26" s="50"/>
      <c r="BH26" s="51"/>
      <c r="BI26" s="51"/>
      <c r="BJ26" s="51"/>
      <c r="BK26" s="51"/>
      <c r="BL26" s="51"/>
      <c r="BM26" s="50"/>
      <c r="BN26" s="50"/>
      <c r="BO26" s="51">
        <v>0</v>
      </c>
      <c r="BP26" s="51">
        <v>0</v>
      </c>
      <c r="BQ26" s="50"/>
      <c r="BR26" s="50"/>
      <c r="BS26" s="50">
        <v>0</v>
      </c>
      <c r="BT26" s="50">
        <v>0</v>
      </c>
      <c r="BU26" s="50"/>
      <c r="BV26" s="50">
        <v>6135.4</v>
      </c>
      <c r="BW26" s="50">
        <v>6135.4</v>
      </c>
      <c r="BX26" s="50">
        <v>6135.3729999999996</v>
      </c>
      <c r="BY26" s="50">
        <f t="shared" si="0"/>
        <v>99.999559930892843</v>
      </c>
      <c r="BZ26" s="51">
        <v>5461.4</v>
      </c>
      <c r="CA26" s="51">
        <v>5461.4</v>
      </c>
      <c r="CB26" s="51">
        <v>5146.8</v>
      </c>
      <c r="CC26" s="51">
        <f t="shared" si="12"/>
        <v>94.23957227084631</v>
      </c>
      <c r="CD26" s="51"/>
      <c r="CE26" s="50"/>
      <c r="CF26" s="50"/>
      <c r="CG26" s="50"/>
      <c r="CH26" s="50"/>
      <c r="CI26" s="51">
        <v>0</v>
      </c>
      <c r="CJ26" s="51"/>
      <c r="CK26" s="50"/>
      <c r="CL26" s="50"/>
      <c r="CM26" s="51">
        <v>0</v>
      </c>
      <c r="CN26" s="51">
        <v>0</v>
      </c>
      <c r="CO26" s="50"/>
      <c r="CP26" s="50">
        <v>8554</v>
      </c>
      <c r="CQ26" s="51">
        <v>9562.7999999999993</v>
      </c>
      <c r="CR26" s="51">
        <v>9562.7999999999993</v>
      </c>
      <c r="CS26" s="51">
        <f t="shared" si="13"/>
        <v>100</v>
      </c>
      <c r="CT26" s="51">
        <v>3547.4</v>
      </c>
      <c r="CU26" s="51">
        <v>0</v>
      </c>
      <c r="CV26" s="51">
        <v>0</v>
      </c>
      <c r="CW26" s="51"/>
      <c r="CX26" s="51"/>
      <c r="CY26" s="51"/>
      <c r="CZ26" s="98"/>
      <c r="DA26" s="98"/>
      <c r="DB26" s="98"/>
      <c r="DC26" s="51">
        <v>1592.1</v>
      </c>
      <c r="DD26" s="51">
        <v>1592.1</v>
      </c>
      <c r="DE26" s="51">
        <f t="shared" si="14"/>
        <v>100</v>
      </c>
      <c r="DF26" s="51"/>
      <c r="DG26" s="51"/>
      <c r="DH26" s="98"/>
      <c r="DI26" s="98"/>
      <c r="DJ26" s="98"/>
      <c r="DK26" s="51"/>
      <c r="DL26" s="98"/>
      <c r="DM26" s="51"/>
      <c r="DN26" s="98"/>
      <c r="DO26" s="51"/>
      <c r="DP26" s="98"/>
      <c r="DQ26" s="98"/>
      <c r="DR26" s="98"/>
      <c r="DS26" s="51"/>
      <c r="DT26" s="98"/>
      <c r="DU26" s="98"/>
      <c r="DV26" s="98"/>
      <c r="DW26" s="51"/>
      <c r="DX26" s="98"/>
      <c r="DY26" s="98"/>
      <c r="DZ26" s="98"/>
      <c r="EA26" s="51"/>
      <c r="EB26" s="98"/>
      <c r="EC26" s="98"/>
      <c r="ED26" s="98"/>
      <c r="EE26" s="51"/>
      <c r="EF26" s="51"/>
      <c r="EG26" s="51"/>
      <c r="EH26" s="51"/>
      <c r="EI26" s="51"/>
      <c r="EJ26" s="98"/>
      <c r="EK26" s="98"/>
      <c r="EL26" s="98"/>
      <c r="EM26" s="51"/>
      <c r="EN26" s="51"/>
      <c r="EO26" s="51"/>
      <c r="EP26" s="51"/>
      <c r="EQ26" s="51"/>
      <c r="ER26" s="51"/>
      <c r="ES26" s="51"/>
      <c r="ET26" s="51"/>
      <c r="EU26" s="51"/>
      <c r="EV26" s="98"/>
      <c r="EW26" s="98"/>
      <c r="EX26" s="98"/>
      <c r="EY26" s="51"/>
      <c r="EZ26" s="98"/>
      <c r="FA26" s="98"/>
      <c r="FB26" s="98"/>
      <c r="FC26" s="51"/>
      <c r="FD26" s="98"/>
      <c r="FE26" s="98"/>
      <c r="FF26" s="98"/>
      <c r="FG26" s="51">
        <v>1374.6</v>
      </c>
      <c r="FH26" s="51">
        <v>1374.6</v>
      </c>
      <c r="FI26" s="51">
        <f t="shared" si="15"/>
        <v>100</v>
      </c>
      <c r="FJ26" s="51"/>
      <c r="FK26" s="51">
        <v>12608.4</v>
      </c>
      <c r="FL26" s="51">
        <v>12608.4</v>
      </c>
      <c r="FM26" s="51">
        <f t="shared" si="17"/>
        <v>100</v>
      </c>
      <c r="FN26" s="51"/>
      <c r="FO26" s="51">
        <v>4421.3999999999996</v>
      </c>
      <c r="FP26" s="51">
        <v>4421.3999999999996</v>
      </c>
      <c r="FQ26" s="51">
        <f t="shared" si="18"/>
        <v>100</v>
      </c>
      <c r="FR26" s="51"/>
      <c r="FS26" s="51"/>
      <c r="FT26" s="98"/>
      <c r="FU26" s="98"/>
      <c r="FV26" s="98"/>
      <c r="FW26" s="51"/>
      <c r="FX26" s="98"/>
      <c r="FY26" s="98"/>
      <c r="FZ26" s="98"/>
      <c r="GA26" s="51"/>
      <c r="GB26" s="98"/>
      <c r="GC26" s="98"/>
      <c r="GD26" s="98"/>
      <c r="GE26" s="51"/>
      <c r="GF26" s="98"/>
      <c r="GG26" s="98"/>
      <c r="GH26" s="98"/>
      <c r="GI26" s="51"/>
      <c r="GJ26" s="98"/>
      <c r="GK26" s="98"/>
      <c r="GL26" s="98"/>
      <c r="GM26" s="51"/>
      <c r="GN26" s="98"/>
      <c r="GO26" s="98"/>
      <c r="GP26" s="98"/>
      <c r="GQ26" s="51"/>
      <c r="GR26" s="98"/>
      <c r="GS26" s="98"/>
      <c r="GT26" s="98"/>
      <c r="GU26" s="51"/>
      <c r="GV26" s="98"/>
      <c r="GW26" s="98"/>
      <c r="GX26" s="98"/>
      <c r="GY26" s="51"/>
      <c r="GZ26" s="98"/>
      <c r="HA26" s="98"/>
      <c r="HB26" s="98"/>
      <c r="HC26" s="51"/>
      <c r="HD26" s="98"/>
      <c r="HE26" s="98"/>
      <c r="HF26" s="98"/>
      <c r="HG26" s="51"/>
      <c r="HH26" s="98"/>
      <c r="HI26" s="98"/>
      <c r="HJ26" s="98"/>
      <c r="HK26" s="51"/>
      <c r="HL26" s="98"/>
      <c r="HM26" s="98"/>
      <c r="HN26" s="98"/>
      <c r="HO26" s="51"/>
      <c r="HP26" s="98"/>
      <c r="HQ26" s="98"/>
      <c r="HR26" s="98"/>
      <c r="HS26" s="51"/>
      <c r="HT26" s="98"/>
      <c r="HU26" s="98"/>
      <c r="HV26" s="98"/>
      <c r="HW26" s="51"/>
      <c r="HX26" s="98"/>
      <c r="HY26" s="98"/>
    </row>
    <row r="27" spans="1:233" s="48" customFormat="1" ht="15.75" x14ac:dyDescent="0.25">
      <c r="A27" s="100" t="s">
        <v>304</v>
      </c>
      <c r="B27" s="156">
        <f t="shared" si="7"/>
        <v>21903.7</v>
      </c>
      <c r="C27" s="156">
        <f t="shared" si="8"/>
        <v>44219.333590000002</v>
      </c>
      <c r="D27" s="156">
        <f t="shared" si="9"/>
        <v>44019.299590000002</v>
      </c>
      <c r="E27" s="50">
        <f t="shared" si="2"/>
        <v>99.547632260009365</v>
      </c>
      <c r="F27" s="50"/>
      <c r="G27" s="51"/>
      <c r="H27" s="51"/>
      <c r="I27" s="50"/>
      <c r="J27" s="50"/>
      <c r="K27" s="50">
        <v>0</v>
      </c>
      <c r="L27" s="50">
        <v>0</v>
      </c>
      <c r="M27" s="50"/>
      <c r="N27" s="50"/>
      <c r="O27" s="51">
        <v>1200</v>
      </c>
      <c r="P27" s="51">
        <v>1200</v>
      </c>
      <c r="Q27" s="50">
        <f t="shared" ref="Q27:Q46" si="27">P27/O27*100</f>
        <v>100</v>
      </c>
      <c r="R27" s="50"/>
      <c r="S27" s="51"/>
      <c r="T27" s="51"/>
      <c r="U27" s="50"/>
      <c r="V27" s="50"/>
      <c r="W27" s="51">
        <v>401.3</v>
      </c>
      <c r="X27" s="51">
        <v>401.31</v>
      </c>
      <c r="Y27" s="50">
        <f t="shared" si="16"/>
        <v>100.00249190132071</v>
      </c>
      <c r="Z27" s="50"/>
      <c r="AA27" s="51">
        <v>0</v>
      </c>
      <c r="AB27" s="51">
        <v>0</v>
      </c>
      <c r="AC27" s="50"/>
      <c r="AD27" s="50"/>
      <c r="AE27" s="51">
        <v>9.9295400000000011</v>
      </c>
      <c r="AF27" s="51">
        <v>9.9295400000000011</v>
      </c>
      <c r="AG27" s="51">
        <f t="shared" si="10"/>
        <v>100</v>
      </c>
      <c r="AH27" s="51"/>
      <c r="AI27" s="51">
        <v>95.328000000000003</v>
      </c>
      <c r="AJ27" s="51">
        <v>95.328000000000003</v>
      </c>
      <c r="AK27" s="51">
        <f t="shared" si="11"/>
        <v>100</v>
      </c>
      <c r="AL27" s="51"/>
      <c r="AM27" s="51">
        <v>3105.5760499999997</v>
      </c>
      <c r="AN27" s="51">
        <v>3105.5760499999997</v>
      </c>
      <c r="AO27" s="51">
        <f t="shared" si="22"/>
        <v>100</v>
      </c>
      <c r="AP27" s="51"/>
      <c r="AQ27" s="51">
        <v>100</v>
      </c>
      <c r="AR27" s="51">
        <v>100</v>
      </c>
      <c r="AS27" s="50">
        <f t="shared" si="19"/>
        <v>100</v>
      </c>
      <c r="AT27" s="50"/>
      <c r="AU27" s="51"/>
      <c r="AV27" s="51"/>
      <c r="AW27" s="50"/>
      <c r="AX27" s="50"/>
      <c r="AY27" s="51"/>
      <c r="AZ27" s="51"/>
      <c r="BA27" s="50"/>
      <c r="BB27" s="50"/>
      <c r="BC27" s="51"/>
      <c r="BD27" s="51"/>
      <c r="BE27" s="50"/>
      <c r="BF27" s="50"/>
      <c r="BG27" s="50"/>
      <c r="BH27" s="51"/>
      <c r="BI27" s="51"/>
      <c r="BJ27" s="51"/>
      <c r="BK27" s="51"/>
      <c r="BL27" s="51"/>
      <c r="BM27" s="50"/>
      <c r="BN27" s="50"/>
      <c r="BO27" s="51">
        <v>0</v>
      </c>
      <c r="BP27" s="51">
        <v>0</v>
      </c>
      <c r="BQ27" s="50"/>
      <c r="BR27" s="50"/>
      <c r="BS27" s="50">
        <v>0</v>
      </c>
      <c r="BT27" s="50">
        <v>0</v>
      </c>
      <c r="BU27" s="50"/>
      <c r="BV27" s="50">
        <v>5064.3999999999996</v>
      </c>
      <c r="BW27" s="50">
        <v>5064.3999999999996</v>
      </c>
      <c r="BX27" s="50">
        <v>5064.3559999999998</v>
      </c>
      <c r="BY27" s="50">
        <f t="shared" si="0"/>
        <v>99.999131190269324</v>
      </c>
      <c r="BZ27" s="51">
        <v>3202.8</v>
      </c>
      <c r="CA27" s="51">
        <v>3202.8</v>
      </c>
      <c r="CB27" s="51">
        <v>3202.8</v>
      </c>
      <c r="CC27" s="51">
        <f t="shared" si="12"/>
        <v>100</v>
      </c>
      <c r="CD27" s="51"/>
      <c r="CE27" s="50"/>
      <c r="CF27" s="50"/>
      <c r="CG27" s="50"/>
      <c r="CH27" s="50"/>
      <c r="CI27" s="51">
        <v>0</v>
      </c>
      <c r="CJ27" s="51"/>
      <c r="CK27" s="50"/>
      <c r="CL27" s="50"/>
      <c r="CM27" s="51">
        <v>0</v>
      </c>
      <c r="CN27" s="51">
        <v>0</v>
      </c>
      <c r="CO27" s="50"/>
      <c r="CP27" s="50">
        <v>6710</v>
      </c>
      <c r="CQ27" s="51">
        <v>7693.7</v>
      </c>
      <c r="CR27" s="51">
        <v>7693.7</v>
      </c>
      <c r="CS27" s="51">
        <f t="shared" si="13"/>
        <v>100</v>
      </c>
      <c r="CT27" s="51">
        <v>6926.5</v>
      </c>
      <c r="CU27" s="51">
        <v>5820.4</v>
      </c>
      <c r="CV27" s="51">
        <v>5820.4</v>
      </c>
      <c r="CW27" s="51">
        <f t="shared" si="4"/>
        <v>100</v>
      </c>
      <c r="CX27" s="51"/>
      <c r="CY27" s="51"/>
      <c r="CZ27" s="98"/>
      <c r="DA27" s="98"/>
      <c r="DB27" s="98"/>
      <c r="DC27" s="51">
        <v>3184.2</v>
      </c>
      <c r="DD27" s="51">
        <v>3184.2</v>
      </c>
      <c r="DE27" s="51">
        <f t="shared" si="14"/>
        <v>100</v>
      </c>
      <c r="DF27" s="51"/>
      <c r="DG27" s="51"/>
      <c r="DH27" s="98"/>
      <c r="DI27" s="98"/>
      <c r="DJ27" s="98"/>
      <c r="DK27" s="51"/>
      <c r="DL27" s="98"/>
      <c r="DM27" s="51"/>
      <c r="DN27" s="98"/>
      <c r="DO27" s="51"/>
      <c r="DP27" s="98"/>
      <c r="DQ27" s="98"/>
      <c r="DR27" s="98"/>
      <c r="DS27" s="51"/>
      <c r="DT27" s="98"/>
      <c r="DU27" s="98"/>
      <c r="DV27" s="98"/>
      <c r="DW27" s="51"/>
      <c r="DX27" s="98"/>
      <c r="DY27" s="98"/>
      <c r="DZ27" s="98"/>
      <c r="EA27" s="51"/>
      <c r="EB27" s="98"/>
      <c r="EC27" s="98"/>
      <c r="ED27" s="98"/>
      <c r="EE27" s="51"/>
      <c r="EF27" s="51"/>
      <c r="EG27" s="51"/>
      <c r="EH27" s="51"/>
      <c r="EI27" s="51"/>
      <c r="EJ27" s="98"/>
      <c r="EK27" s="98"/>
      <c r="EL27" s="98"/>
      <c r="EM27" s="51"/>
      <c r="EN27" s="51"/>
      <c r="EO27" s="51"/>
      <c r="EP27" s="51"/>
      <c r="EQ27" s="51"/>
      <c r="ER27" s="51"/>
      <c r="ES27" s="51"/>
      <c r="ET27" s="51"/>
      <c r="EU27" s="51"/>
      <c r="EV27" s="98"/>
      <c r="EW27" s="98"/>
      <c r="EX27" s="98"/>
      <c r="EY27" s="51"/>
      <c r="EZ27" s="98"/>
      <c r="FA27" s="98"/>
      <c r="FB27" s="98"/>
      <c r="FC27" s="51"/>
      <c r="FD27" s="98"/>
      <c r="FE27" s="98"/>
      <c r="FF27" s="98"/>
      <c r="FG27" s="51">
        <v>3771.1</v>
      </c>
      <c r="FH27" s="51">
        <v>3571.1</v>
      </c>
      <c r="FI27" s="51">
        <f t="shared" si="15"/>
        <v>94.696507650287714</v>
      </c>
      <c r="FJ27" s="51"/>
      <c r="FK27" s="51">
        <v>2047.6</v>
      </c>
      <c r="FL27" s="51">
        <v>2047.6</v>
      </c>
      <c r="FM27" s="51">
        <f t="shared" si="17"/>
        <v>100</v>
      </c>
      <c r="FN27" s="51"/>
      <c r="FO27" s="51">
        <v>8523</v>
      </c>
      <c r="FP27" s="51">
        <v>8523</v>
      </c>
      <c r="FQ27" s="51">
        <f t="shared" si="18"/>
        <v>100</v>
      </c>
      <c r="FR27" s="51"/>
      <c r="FS27" s="51"/>
      <c r="FT27" s="98"/>
      <c r="FU27" s="98"/>
      <c r="FV27" s="98"/>
      <c r="FW27" s="51"/>
      <c r="FX27" s="98"/>
      <c r="FY27" s="98"/>
      <c r="FZ27" s="98"/>
      <c r="GA27" s="51"/>
      <c r="GB27" s="98"/>
      <c r="GC27" s="98"/>
      <c r="GD27" s="98"/>
      <c r="GE27" s="51"/>
      <c r="GF27" s="98"/>
      <c r="GG27" s="98"/>
      <c r="GH27" s="98"/>
      <c r="GI27" s="51"/>
      <c r="GJ27" s="98"/>
      <c r="GK27" s="98"/>
      <c r="GL27" s="98"/>
      <c r="GM27" s="51"/>
      <c r="GN27" s="98"/>
      <c r="GO27" s="98"/>
      <c r="GP27" s="98"/>
      <c r="GQ27" s="51"/>
      <c r="GR27" s="98"/>
      <c r="GS27" s="98"/>
      <c r="GT27" s="98"/>
      <c r="GU27" s="51"/>
      <c r="GV27" s="98"/>
      <c r="GW27" s="98"/>
      <c r="GX27" s="98"/>
      <c r="GY27" s="51"/>
      <c r="GZ27" s="98"/>
      <c r="HA27" s="98"/>
      <c r="HB27" s="98"/>
      <c r="HC27" s="51"/>
      <c r="HD27" s="98"/>
      <c r="HE27" s="98"/>
      <c r="HF27" s="98"/>
      <c r="HG27" s="51"/>
      <c r="HH27" s="98"/>
      <c r="HI27" s="98"/>
      <c r="HJ27" s="98"/>
      <c r="HK27" s="51"/>
      <c r="HL27" s="98"/>
      <c r="HM27" s="98"/>
      <c r="HN27" s="98"/>
      <c r="HO27" s="51"/>
      <c r="HP27" s="98"/>
      <c r="HQ27" s="98"/>
      <c r="HR27" s="98"/>
      <c r="HS27" s="51"/>
      <c r="HT27" s="98"/>
      <c r="HU27" s="98"/>
      <c r="HV27" s="98"/>
      <c r="HW27" s="51"/>
      <c r="HX27" s="98"/>
      <c r="HY27" s="98"/>
    </row>
    <row r="28" spans="1:233" s="48" customFormat="1" ht="15.75" x14ac:dyDescent="0.25">
      <c r="A28" s="100" t="s">
        <v>305</v>
      </c>
      <c r="B28" s="156">
        <f t="shared" si="7"/>
        <v>44614.2</v>
      </c>
      <c r="C28" s="156">
        <f t="shared" si="8"/>
        <v>60474.012989999996</v>
      </c>
      <c r="D28" s="156">
        <f t="shared" si="9"/>
        <v>59733.681580000011</v>
      </c>
      <c r="E28" s="50">
        <f t="shared" si="2"/>
        <v>98.7757858733099</v>
      </c>
      <c r="F28" s="50"/>
      <c r="G28" s="51"/>
      <c r="H28" s="51"/>
      <c r="I28" s="50"/>
      <c r="J28" s="50"/>
      <c r="K28" s="50">
        <v>0</v>
      </c>
      <c r="L28" s="50">
        <v>0</v>
      </c>
      <c r="M28" s="50"/>
      <c r="N28" s="50"/>
      <c r="O28" s="51"/>
      <c r="P28" s="51"/>
      <c r="Q28" s="50"/>
      <c r="R28" s="50"/>
      <c r="S28" s="51"/>
      <c r="T28" s="51"/>
      <c r="U28" s="50"/>
      <c r="V28" s="50"/>
      <c r="W28" s="51">
        <v>3566.2</v>
      </c>
      <c r="X28" s="51">
        <v>3566.2</v>
      </c>
      <c r="Y28" s="50">
        <f t="shared" si="16"/>
        <v>100</v>
      </c>
      <c r="Z28" s="50"/>
      <c r="AA28" s="51">
        <v>0</v>
      </c>
      <c r="AB28" s="51">
        <v>0</v>
      </c>
      <c r="AC28" s="50"/>
      <c r="AD28" s="50"/>
      <c r="AE28" s="51">
        <v>32.456990000000005</v>
      </c>
      <c r="AF28" s="51">
        <v>32.456990000000005</v>
      </c>
      <c r="AG28" s="51">
        <f t="shared" si="10"/>
        <v>100</v>
      </c>
      <c r="AH28" s="51"/>
      <c r="AI28" s="51">
        <v>190.65600000000001</v>
      </c>
      <c r="AJ28" s="51">
        <v>190.65600000000001</v>
      </c>
      <c r="AK28" s="51">
        <f t="shared" si="11"/>
        <v>100</v>
      </c>
      <c r="AL28" s="51"/>
      <c r="AM28" s="51"/>
      <c r="AN28" s="51"/>
      <c r="AO28" s="50"/>
      <c r="AP28" s="50"/>
      <c r="AQ28" s="51">
        <v>100</v>
      </c>
      <c r="AR28" s="51">
        <v>100</v>
      </c>
      <c r="AS28" s="50">
        <f t="shared" si="19"/>
        <v>100</v>
      </c>
      <c r="AT28" s="50"/>
      <c r="AU28" s="51"/>
      <c r="AV28" s="51"/>
      <c r="AW28" s="50"/>
      <c r="AX28" s="50"/>
      <c r="AY28" s="51"/>
      <c r="AZ28" s="51"/>
      <c r="BA28" s="50"/>
      <c r="BB28" s="50"/>
      <c r="BC28" s="51"/>
      <c r="BD28" s="51"/>
      <c r="BE28" s="50"/>
      <c r="BF28" s="50"/>
      <c r="BG28" s="50"/>
      <c r="BH28" s="51"/>
      <c r="BI28" s="51"/>
      <c r="BJ28" s="51"/>
      <c r="BK28" s="51"/>
      <c r="BL28" s="51"/>
      <c r="BM28" s="50"/>
      <c r="BN28" s="50"/>
      <c r="BO28" s="51">
        <v>0</v>
      </c>
      <c r="BP28" s="51">
        <v>0</v>
      </c>
      <c r="BQ28" s="50"/>
      <c r="BR28" s="50"/>
      <c r="BS28" s="50">
        <v>0</v>
      </c>
      <c r="BT28" s="50">
        <v>0</v>
      </c>
      <c r="BU28" s="50"/>
      <c r="BV28" s="50">
        <v>12855.5</v>
      </c>
      <c r="BW28" s="50">
        <v>12855.5</v>
      </c>
      <c r="BX28" s="50">
        <v>12855.544</v>
      </c>
      <c r="BY28" s="50">
        <f t="shared" si="0"/>
        <v>100.00034226595619</v>
      </c>
      <c r="BZ28" s="51">
        <v>11006.6</v>
      </c>
      <c r="CA28" s="51">
        <v>11006.6</v>
      </c>
      <c r="CB28" s="51">
        <v>10266.204589999999</v>
      </c>
      <c r="CC28" s="51">
        <f t="shared" si="12"/>
        <v>93.273168735122553</v>
      </c>
      <c r="CD28" s="51"/>
      <c r="CE28" s="50"/>
      <c r="CF28" s="50"/>
      <c r="CG28" s="50"/>
      <c r="CH28" s="50"/>
      <c r="CI28" s="51">
        <v>0</v>
      </c>
      <c r="CJ28" s="51"/>
      <c r="CK28" s="50"/>
      <c r="CL28" s="50"/>
      <c r="CM28" s="51">
        <v>0</v>
      </c>
      <c r="CN28" s="51">
        <v>0</v>
      </c>
      <c r="CO28" s="50"/>
      <c r="CP28" s="50">
        <v>16735</v>
      </c>
      <c r="CQ28" s="51">
        <v>19990.2</v>
      </c>
      <c r="CR28" s="51">
        <v>19990.2</v>
      </c>
      <c r="CS28" s="51">
        <f t="shared" si="13"/>
        <v>100</v>
      </c>
      <c r="CT28" s="51">
        <v>4017.1</v>
      </c>
      <c r="CU28" s="51">
        <v>1155.5999999999999</v>
      </c>
      <c r="CV28" s="51">
        <v>1155.5999999999999</v>
      </c>
      <c r="CW28" s="51">
        <f t="shared" si="4"/>
        <v>100</v>
      </c>
      <c r="CX28" s="51"/>
      <c r="CY28" s="51"/>
      <c r="CZ28" s="98"/>
      <c r="DA28" s="98"/>
      <c r="DB28" s="98"/>
      <c r="DC28" s="51">
        <v>4776.2</v>
      </c>
      <c r="DD28" s="51">
        <v>4776.22</v>
      </c>
      <c r="DE28" s="51">
        <f t="shared" si="14"/>
        <v>100.00041874293373</v>
      </c>
      <c r="DF28" s="51"/>
      <c r="DG28" s="51"/>
      <c r="DH28" s="98"/>
      <c r="DI28" s="98"/>
      <c r="DJ28" s="98"/>
      <c r="DK28" s="51"/>
      <c r="DL28" s="98"/>
      <c r="DM28" s="51"/>
      <c r="DN28" s="98"/>
      <c r="DO28" s="51"/>
      <c r="DP28" s="98"/>
      <c r="DQ28" s="98"/>
      <c r="DR28" s="98"/>
      <c r="DS28" s="51"/>
      <c r="DT28" s="98"/>
      <c r="DU28" s="98"/>
      <c r="DV28" s="98"/>
      <c r="DW28" s="51"/>
      <c r="DX28" s="98"/>
      <c r="DY28" s="98"/>
      <c r="DZ28" s="98"/>
      <c r="EA28" s="51"/>
      <c r="EB28" s="98"/>
      <c r="EC28" s="98"/>
      <c r="ED28" s="98"/>
      <c r="EE28" s="51"/>
      <c r="EF28" s="51"/>
      <c r="EG28" s="51"/>
      <c r="EH28" s="51"/>
      <c r="EI28" s="51"/>
      <c r="EJ28" s="98"/>
      <c r="EK28" s="98"/>
      <c r="EL28" s="98"/>
      <c r="EM28" s="51"/>
      <c r="EN28" s="51"/>
      <c r="EO28" s="51"/>
      <c r="EP28" s="51"/>
      <c r="EQ28" s="51"/>
      <c r="ER28" s="51"/>
      <c r="ES28" s="51"/>
      <c r="ET28" s="51"/>
      <c r="EU28" s="51"/>
      <c r="EV28" s="98"/>
      <c r="EW28" s="98"/>
      <c r="EX28" s="98"/>
      <c r="EY28" s="51"/>
      <c r="EZ28" s="98"/>
      <c r="FA28" s="98"/>
      <c r="FB28" s="98"/>
      <c r="FC28" s="51"/>
      <c r="FD28" s="98"/>
      <c r="FE28" s="98"/>
      <c r="FF28" s="98"/>
      <c r="FG28" s="51">
        <v>4855.8</v>
      </c>
      <c r="FH28" s="51">
        <v>4855.8</v>
      </c>
      <c r="FI28" s="51">
        <f t="shared" si="15"/>
        <v>100</v>
      </c>
      <c r="FJ28" s="51"/>
      <c r="FK28" s="51">
        <v>1000</v>
      </c>
      <c r="FL28" s="51">
        <v>1000</v>
      </c>
      <c r="FM28" s="51">
        <f t="shared" si="17"/>
        <v>100</v>
      </c>
      <c r="FN28" s="51"/>
      <c r="FO28" s="51">
        <v>944.8</v>
      </c>
      <c r="FP28" s="51">
        <v>944.8</v>
      </c>
      <c r="FQ28" s="51">
        <f t="shared" si="18"/>
        <v>100</v>
      </c>
      <c r="FR28" s="51"/>
      <c r="FS28" s="51"/>
      <c r="FT28" s="98"/>
      <c r="FU28" s="98"/>
      <c r="FV28" s="98"/>
      <c r="FW28" s="51"/>
      <c r="FX28" s="98"/>
      <c r="FY28" s="98"/>
      <c r="FZ28" s="98"/>
      <c r="GA28" s="51"/>
      <c r="GB28" s="98"/>
      <c r="GC28" s="98"/>
      <c r="GD28" s="98"/>
      <c r="GE28" s="51"/>
      <c r="GF28" s="98"/>
      <c r="GG28" s="98"/>
      <c r="GH28" s="98"/>
      <c r="GI28" s="51"/>
      <c r="GJ28" s="98"/>
      <c r="GK28" s="98"/>
      <c r="GL28" s="98"/>
      <c r="GM28" s="51"/>
      <c r="GN28" s="98"/>
      <c r="GO28" s="98"/>
      <c r="GP28" s="98"/>
      <c r="GQ28" s="51"/>
      <c r="GR28" s="98"/>
      <c r="GS28" s="98"/>
      <c r="GT28" s="98"/>
      <c r="GU28" s="51"/>
      <c r="GV28" s="98"/>
      <c r="GW28" s="98"/>
      <c r="GX28" s="98"/>
      <c r="GY28" s="51"/>
      <c r="GZ28" s="98"/>
      <c r="HA28" s="98"/>
      <c r="HB28" s="98"/>
      <c r="HC28" s="51"/>
      <c r="HD28" s="98"/>
      <c r="HE28" s="98"/>
      <c r="HF28" s="98"/>
      <c r="HG28" s="51"/>
      <c r="HH28" s="98"/>
      <c r="HI28" s="98"/>
      <c r="HJ28" s="98"/>
      <c r="HK28" s="51"/>
      <c r="HL28" s="98"/>
      <c r="HM28" s="98"/>
      <c r="HN28" s="98"/>
      <c r="HO28" s="51"/>
      <c r="HP28" s="98"/>
      <c r="HQ28" s="98"/>
      <c r="HR28" s="98"/>
      <c r="HS28" s="51"/>
      <c r="HT28" s="98"/>
      <c r="HU28" s="98"/>
      <c r="HV28" s="98"/>
      <c r="HW28" s="51"/>
      <c r="HX28" s="98"/>
      <c r="HY28" s="98"/>
    </row>
    <row r="29" spans="1:233" s="48" customFormat="1" ht="15" customHeight="1" x14ac:dyDescent="0.25">
      <c r="A29" s="100" t="s">
        <v>306</v>
      </c>
      <c r="B29" s="156">
        <f t="shared" si="7"/>
        <v>24019.4</v>
      </c>
      <c r="C29" s="156">
        <f t="shared" si="8"/>
        <v>55330.785609999992</v>
      </c>
      <c r="D29" s="156">
        <f t="shared" si="9"/>
        <v>55330.754609999996</v>
      </c>
      <c r="E29" s="50">
        <f t="shared" si="2"/>
        <v>99.99994397332398</v>
      </c>
      <c r="F29" s="50"/>
      <c r="G29" s="51"/>
      <c r="H29" s="51"/>
      <c r="I29" s="50"/>
      <c r="J29" s="50"/>
      <c r="K29" s="50">
        <v>0</v>
      </c>
      <c r="L29" s="50">
        <v>0</v>
      </c>
      <c r="M29" s="50"/>
      <c r="N29" s="50"/>
      <c r="O29" s="51"/>
      <c r="P29" s="51"/>
      <c r="Q29" s="50"/>
      <c r="R29" s="50"/>
      <c r="S29" s="51"/>
      <c r="T29" s="51"/>
      <c r="U29" s="50"/>
      <c r="V29" s="50"/>
      <c r="W29" s="51"/>
      <c r="X29" s="51"/>
      <c r="Y29" s="50"/>
      <c r="Z29" s="50"/>
      <c r="AA29" s="51">
        <v>0</v>
      </c>
      <c r="AB29" s="51">
        <v>0</v>
      </c>
      <c r="AC29" s="50"/>
      <c r="AD29" s="50"/>
      <c r="AE29" s="51">
        <v>8.2576100000000014</v>
      </c>
      <c r="AF29" s="51">
        <v>8.2576100000000014</v>
      </c>
      <c r="AG29" s="51">
        <f t="shared" si="10"/>
        <v>100</v>
      </c>
      <c r="AH29" s="51"/>
      <c r="AI29" s="51">
        <v>95.328000000000003</v>
      </c>
      <c r="AJ29" s="51">
        <v>95.328000000000003</v>
      </c>
      <c r="AK29" s="51">
        <f t="shared" si="11"/>
        <v>100</v>
      </c>
      <c r="AL29" s="51"/>
      <c r="AM29" s="51"/>
      <c r="AN29" s="51"/>
      <c r="AO29" s="50"/>
      <c r="AP29" s="50"/>
      <c r="AQ29" s="51"/>
      <c r="AR29" s="51"/>
      <c r="AS29" s="50"/>
      <c r="AT29" s="50"/>
      <c r="AU29" s="51"/>
      <c r="AV29" s="51"/>
      <c r="AW29" s="50"/>
      <c r="AX29" s="50"/>
      <c r="AY29" s="51"/>
      <c r="AZ29" s="51"/>
      <c r="BA29" s="50"/>
      <c r="BB29" s="50"/>
      <c r="BC29" s="51"/>
      <c r="BD29" s="51"/>
      <c r="BE29" s="50"/>
      <c r="BF29" s="50"/>
      <c r="BG29" s="50"/>
      <c r="BH29" s="51"/>
      <c r="BI29" s="51"/>
      <c r="BJ29" s="51"/>
      <c r="BK29" s="51"/>
      <c r="BL29" s="51"/>
      <c r="BM29" s="50"/>
      <c r="BN29" s="50"/>
      <c r="BO29" s="51">
        <v>0</v>
      </c>
      <c r="BP29" s="51">
        <v>0</v>
      </c>
      <c r="BQ29" s="50"/>
      <c r="BR29" s="50"/>
      <c r="BS29" s="50">
        <v>0</v>
      </c>
      <c r="BT29" s="50">
        <v>0</v>
      </c>
      <c r="BU29" s="50"/>
      <c r="BV29" s="50">
        <v>6227.3</v>
      </c>
      <c r="BW29" s="50">
        <v>6227.3</v>
      </c>
      <c r="BX29" s="50">
        <v>6227.2690000000002</v>
      </c>
      <c r="BY29" s="50">
        <f t="shared" si="0"/>
        <v>99.999502191961213</v>
      </c>
      <c r="BZ29" s="51">
        <v>5616.2</v>
      </c>
      <c r="CA29" s="51">
        <v>5616.2</v>
      </c>
      <c r="CB29" s="51">
        <v>5616.2</v>
      </c>
      <c r="CC29" s="51">
        <f t="shared" si="12"/>
        <v>100</v>
      </c>
      <c r="CD29" s="51"/>
      <c r="CE29" s="50"/>
      <c r="CF29" s="50"/>
      <c r="CG29" s="50"/>
      <c r="CH29" s="50"/>
      <c r="CI29" s="51">
        <v>0</v>
      </c>
      <c r="CJ29" s="51"/>
      <c r="CK29" s="50"/>
      <c r="CL29" s="50"/>
      <c r="CM29" s="51">
        <v>0</v>
      </c>
      <c r="CN29" s="51">
        <v>0</v>
      </c>
      <c r="CO29" s="50"/>
      <c r="CP29" s="50">
        <v>8259</v>
      </c>
      <c r="CQ29" s="51">
        <v>9605.7000000000007</v>
      </c>
      <c r="CR29" s="51">
        <v>9605.7000000000007</v>
      </c>
      <c r="CS29" s="51">
        <f t="shared" si="13"/>
        <v>100</v>
      </c>
      <c r="CT29" s="51">
        <v>3916.9</v>
      </c>
      <c r="CU29" s="51">
        <v>0</v>
      </c>
      <c r="CV29" s="51">
        <v>0</v>
      </c>
      <c r="CW29" s="51"/>
      <c r="CX29" s="51"/>
      <c r="CY29" s="51"/>
      <c r="CZ29" s="98"/>
      <c r="DA29" s="98"/>
      <c r="DB29" s="98"/>
      <c r="DC29" s="51">
        <v>1592.1</v>
      </c>
      <c r="DD29" s="51">
        <v>1592.1</v>
      </c>
      <c r="DE29" s="51">
        <f t="shared" si="14"/>
        <v>100</v>
      </c>
      <c r="DF29" s="51"/>
      <c r="DG29" s="51"/>
      <c r="DH29" s="98"/>
      <c r="DI29" s="98"/>
      <c r="DJ29" s="98"/>
      <c r="DK29" s="51"/>
      <c r="DL29" s="98"/>
      <c r="DM29" s="51"/>
      <c r="DN29" s="98"/>
      <c r="DO29" s="51"/>
      <c r="DP29" s="98"/>
      <c r="DQ29" s="98"/>
      <c r="DR29" s="98"/>
      <c r="DS29" s="51"/>
      <c r="DT29" s="98"/>
      <c r="DU29" s="98"/>
      <c r="DV29" s="98"/>
      <c r="DW29" s="51"/>
      <c r="DX29" s="98"/>
      <c r="DY29" s="98"/>
      <c r="DZ29" s="98"/>
      <c r="EA29" s="51"/>
      <c r="EB29" s="98"/>
      <c r="EC29" s="98"/>
      <c r="ED29" s="98"/>
      <c r="EE29" s="51"/>
      <c r="EF29" s="51"/>
      <c r="EG29" s="51"/>
      <c r="EH29" s="51"/>
      <c r="EI29" s="51"/>
      <c r="EJ29" s="98"/>
      <c r="EK29" s="98"/>
      <c r="EL29" s="98"/>
      <c r="EM29" s="51"/>
      <c r="EN29" s="51"/>
      <c r="EO29" s="51"/>
      <c r="EP29" s="51"/>
      <c r="EQ29" s="51"/>
      <c r="ER29" s="51"/>
      <c r="ES29" s="51"/>
      <c r="ET29" s="51"/>
      <c r="EU29" s="51"/>
      <c r="EV29" s="98"/>
      <c r="EW29" s="98"/>
      <c r="EX29" s="98"/>
      <c r="EY29" s="51"/>
      <c r="EZ29" s="98"/>
      <c r="FA29" s="98"/>
      <c r="FB29" s="98"/>
      <c r="FC29" s="51"/>
      <c r="FD29" s="98"/>
      <c r="FE29" s="98"/>
      <c r="FF29" s="98"/>
      <c r="FG29" s="51">
        <v>1554.6</v>
      </c>
      <c r="FH29" s="51">
        <v>1554.6</v>
      </c>
      <c r="FI29" s="51">
        <f t="shared" si="15"/>
        <v>100</v>
      </c>
      <c r="FJ29" s="51"/>
      <c r="FK29" s="51">
        <v>5423.5</v>
      </c>
      <c r="FL29" s="51">
        <v>5423.5</v>
      </c>
      <c r="FM29" s="51">
        <f t="shared" si="17"/>
        <v>100</v>
      </c>
      <c r="FN29" s="51"/>
      <c r="FO29" s="51">
        <v>25207.8</v>
      </c>
      <c r="FP29" s="51">
        <v>25207.8</v>
      </c>
      <c r="FQ29" s="51">
        <f t="shared" si="18"/>
        <v>100</v>
      </c>
      <c r="FR29" s="51"/>
      <c r="FS29" s="51"/>
      <c r="FT29" s="98"/>
      <c r="FU29" s="98"/>
      <c r="FV29" s="98"/>
      <c r="FW29" s="51"/>
      <c r="FX29" s="98"/>
      <c r="FY29" s="98"/>
      <c r="FZ29" s="98"/>
      <c r="GA29" s="51"/>
      <c r="GB29" s="98"/>
      <c r="GC29" s="98"/>
      <c r="GD29" s="98"/>
      <c r="GE29" s="51"/>
      <c r="GF29" s="98"/>
      <c r="GG29" s="98"/>
      <c r="GH29" s="98"/>
      <c r="GI29" s="51"/>
      <c r="GJ29" s="98"/>
      <c r="GK29" s="98"/>
      <c r="GL29" s="98"/>
      <c r="GM29" s="51"/>
      <c r="GN29" s="98"/>
      <c r="GO29" s="98"/>
      <c r="GP29" s="98"/>
      <c r="GQ29" s="51"/>
      <c r="GR29" s="98"/>
      <c r="GS29" s="98"/>
      <c r="GT29" s="98"/>
      <c r="GU29" s="51"/>
      <c r="GV29" s="98"/>
      <c r="GW29" s="98"/>
      <c r="GX29" s="98"/>
      <c r="GY29" s="51"/>
      <c r="GZ29" s="98"/>
      <c r="HA29" s="98"/>
      <c r="HB29" s="98"/>
      <c r="HC29" s="51"/>
      <c r="HD29" s="98"/>
      <c r="HE29" s="98"/>
      <c r="HF29" s="98"/>
      <c r="HG29" s="51"/>
      <c r="HH29" s="98"/>
      <c r="HI29" s="98"/>
      <c r="HJ29" s="98"/>
      <c r="HK29" s="51"/>
      <c r="HL29" s="98"/>
      <c r="HM29" s="98"/>
      <c r="HN29" s="98"/>
      <c r="HO29" s="51"/>
      <c r="HP29" s="98"/>
      <c r="HQ29" s="98"/>
      <c r="HR29" s="98"/>
      <c r="HS29" s="51"/>
      <c r="HT29" s="98"/>
      <c r="HU29" s="98"/>
      <c r="HV29" s="98"/>
      <c r="HW29" s="51"/>
      <c r="HX29" s="98"/>
      <c r="HY29" s="98"/>
    </row>
    <row r="30" spans="1:233" s="48" customFormat="1" ht="15.75" x14ac:dyDescent="0.25">
      <c r="A30" s="100" t="s">
        <v>307</v>
      </c>
      <c r="B30" s="156">
        <f t="shared" si="7"/>
        <v>68470.3</v>
      </c>
      <c r="C30" s="156">
        <f t="shared" si="8"/>
        <v>81261.440250000014</v>
      </c>
      <c r="D30" s="156">
        <f t="shared" si="9"/>
        <v>77990.271410000016</v>
      </c>
      <c r="E30" s="50">
        <f t="shared" si="2"/>
        <v>95.974512844054587</v>
      </c>
      <c r="F30" s="50"/>
      <c r="G30" s="51"/>
      <c r="H30" s="51"/>
      <c r="I30" s="50"/>
      <c r="J30" s="50"/>
      <c r="K30" s="50">
        <v>0</v>
      </c>
      <c r="L30" s="50">
        <v>0</v>
      </c>
      <c r="M30" s="50"/>
      <c r="N30" s="50"/>
      <c r="O30" s="51"/>
      <c r="P30" s="51"/>
      <c r="Q30" s="50"/>
      <c r="R30" s="50"/>
      <c r="S30" s="51"/>
      <c r="T30" s="51"/>
      <c r="U30" s="50"/>
      <c r="V30" s="50"/>
      <c r="W30" s="51">
        <v>191.1</v>
      </c>
      <c r="X30" s="51">
        <v>191.1369</v>
      </c>
      <c r="Y30" s="51">
        <f t="shared" si="16"/>
        <v>100.0193092621664</v>
      </c>
      <c r="Z30" s="51"/>
      <c r="AA30" s="51">
        <v>0</v>
      </c>
      <c r="AB30" s="51">
        <v>0</v>
      </c>
      <c r="AC30" s="50"/>
      <c r="AD30" s="50"/>
      <c r="AE30" s="51">
        <v>15.11225</v>
      </c>
      <c r="AF30" s="51">
        <v>15.11225</v>
      </c>
      <c r="AG30" s="51">
        <f t="shared" si="10"/>
        <v>100</v>
      </c>
      <c r="AH30" s="51"/>
      <c r="AI30" s="51">
        <v>95.328000000000003</v>
      </c>
      <c r="AJ30" s="51">
        <v>95.328000000000003</v>
      </c>
      <c r="AK30" s="51">
        <f t="shared" si="11"/>
        <v>100</v>
      </c>
      <c r="AL30" s="51"/>
      <c r="AM30" s="51"/>
      <c r="AN30" s="51"/>
      <c r="AO30" s="50"/>
      <c r="AP30" s="50"/>
      <c r="AQ30" s="51">
        <v>100</v>
      </c>
      <c r="AR30" s="51">
        <v>100</v>
      </c>
      <c r="AS30" s="50">
        <f t="shared" si="19"/>
        <v>100</v>
      </c>
      <c r="AT30" s="50"/>
      <c r="AU30" s="51">
        <v>50</v>
      </c>
      <c r="AV30" s="51">
        <v>50</v>
      </c>
      <c r="AW30" s="50">
        <f t="shared" si="20"/>
        <v>100</v>
      </c>
      <c r="AX30" s="50"/>
      <c r="AY30" s="51"/>
      <c r="AZ30" s="51"/>
      <c r="BA30" s="50"/>
      <c r="BB30" s="50"/>
      <c r="BC30" s="51"/>
      <c r="BD30" s="51"/>
      <c r="BE30" s="50"/>
      <c r="BF30" s="50"/>
      <c r="BG30" s="50"/>
      <c r="BH30" s="51"/>
      <c r="BI30" s="51"/>
      <c r="BJ30" s="51"/>
      <c r="BK30" s="51"/>
      <c r="BL30" s="51"/>
      <c r="BM30" s="50"/>
      <c r="BN30" s="50"/>
      <c r="BO30" s="51">
        <v>0</v>
      </c>
      <c r="BP30" s="51">
        <v>0</v>
      </c>
      <c r="BQ30" s="50"/>
      <c r="BR30" s="50"/>
      <c r="BS30" s="50">
        <v>0</v>
      </c>
      <c r="BT30" s="50">
        <v>0</v>
      </c>
      <c r="BU30" s="50"/>
      <c r="BV30" s="50">
        <v>10098.6</v>
      </c>
      <c r="BW30" s="50">
        <v>10098.6</v>
      </c>
      <c r="BX30" s="50">
        <v>10082.2539</v>
      </c>
      <c r="BY30" s="50">
        <f t="shared" si="0"/>
        <v>99.838134989008381</v>
      </c>
      <c r="BZ30" s="51">
        <v>17237.2</v>
      </c>
      <c r="CA30" s="51">
        <v>17237.2</v>
      </c>
      <c r="CB30" s="51">
        <v>16501.83294</v>
      </c>
      <c r="CC30" s="51">
        <f t="shared" si="12"/>
        <v>95.733836934072812</v>
      </c>
      <c r="CD30" s="51"/>
      <c r="CE30" s="50"/>
      <c r="CF30" s="50"/>
      <c r="CG30" s="50"/>
      <c r="CH30" s="50"/>
      <c r="CI30" s="51">
        <v>0</v>
      </c>
      <c r="CJ30" s="51"/>
      <c r="CK30" s="50"/>
      <c r="CL30" s="50"/>
      <c r="CM30" s="51">
        <v>0</v>
      </c>
      <c r="CN30" s="51">
        <v>0</v>
      </c>
      <c r="CO30" s="50"/>
      <c r="CP30" s="50">
        <v>15132</v>
      </c>
      <c r="CQ30" s="51">
        <v>16921.7</v>
      </c>
      <c r="CR30" s="51">
        <v>14402.207420000001</v>
      </c>
      <c r="CS30" s="51">
        <f t="shared" si="13"/>
        <v>85.110877866880983</v>
      </c>
      <c r="CT30" s="51">
        <v>26002.5</v>
      </c>
      <c r="CU30" s="51">
        <v>23925.200000000001</v>
      </c>
      <c r="CV30" s="51">
        <v>23925.200000000001</v>
      </c>
      <c r="CW30" s="51">
        <f t="shared" si="4"/>
        <v>100</v>
      </c>
      <c r="CX30" s="51"/>
      <c r="CY30" s="51"/>
      <c r="CZ30" s="98"/>
      <c r="DA30" s="98"/>
      <c r="DB30" s="98"/>
      <c r="DC30" s="51">
        <v>1592.1</v>
      </c>
      <c r="DD30" s="51">
        <v>1592.1</v>
      </c>
      <c r="DE30" s="51">
        <f t="shared" si="14"/>
        <v>100</v>
      </c>
      <c r="DF30" s="51"/>
      <c r="DG30" s="51"/>
      <c r="DH30" s="98"/>
      <c r="DI30" s="98"/>
      <c r="DJ30" s="98"/>
      <c r="DK30" s="51"/>
      <c r="DL30" s="98"/>
      <c r="DM30" s="51"/>
      <c r="DN30" s="98"/>
      <c r="DO30" s="51"/>
      <c r="DP30" s="98"/>
      <c r="DQ30" s="98"/>
      <c r="DR30" s="98"/>
      <c r="DS30" s="51"/>
      <c r="DT30" s="98"/>
      <c r="DU30" s="98"/>
      <c r="DV30" s="98"/>
      <c r="DW30" s="51"/>
      <c r="DX30" s="98"/>
      <c r="DY30" s="98"/>
      <c r="DZ30" s="98"/>
      <c r="EA30" s="51"/>
      <c r="EB30" s="98"/>
      <c r="EC30" s="98"/>
      <c r="ED30" s="98"/>
      <c r="EE30" s="51"/>
      <c r="EF30" s="51"/>
      <c r="EG30" s="51"/>
      <c r="EH30" s="51"/>
      <c r="EI30" s="51"/>
      <c r="EJ30" s="98"/>
      <c r="EK30" s="98"/>
      <c r="EL30" s="98"/>
      <c r="EM30" s="51"/>
      <c r="EN30" s="51"/>
      <c r="EO30" s="51"/>
      <c r="EP30" s="51"/>
      <c r="EQ30" s="51"/>
      <c r="ER30" s="51"/>
      <c r="ES30" s="51"/>
      <c r="ET30" s="51"/>
      <c r="EU30" s="51"/>
      <c r="EV30" s="98"/>
      <c r="EW30" s="98"/>
      <c r="EX30" s="98"/>
      <c r="EY30" s="51"/>
      <c r="EZ30" s="98"/>
      <c r="FA30" s="98"/>
      <c r="FB30" s="98"/>
      <c r="FC30" s="51"/>
      <c r="FD30" s="98"/>
      <c r="FE30" s="98"/>
      <c r="FF30" s="98"/>
      <c r="FG30" s="51">
        <v>1152.5999999999999</v>
      </c>
      <c r="FH30" s="51">
        <v>1152.5999999999999</v>
      </c>
      <c r="FI30" s="51">
        <f t="shared" si="15"/>
        <v>100</v>
      </c>
      <c r="FJ30" s="51"/>
      <c r="FK30" s="51">
        <v>1736.9</v>
      </c>
      <c r="FL30" s="51">
        <v>1736.9</v>
      </c>
      <c r="FM30" s="51">
        <f t="shared" si="17"/>
        <v>100</v>
      </c>
      <c r="FN30" s="51"/>
      <c r="FO30" s="51">
        <v>8145.6</v>
      </c>
      <c r="FP30" s="51">
        <v>8145.6</v>
      </c>
      <c r="FQ30" s="51">
        <f t="shared" si="18"/>
        <v>100</v>
      </c>
      <c r="FR30" s="51"/>
      <c r="FS30" s="51"/>
      <c r="FT30" s="98"/>
      <c r="FU30" s="98"/>
      <c r="FV30" s="98"/>
      <c r="FW30" s="51"/>
      <c r="FX30" s="98"/>
      <c r="FY30" s="98"/>
      <c r="FZ30" s="98"/>
      <c r="GA30" s="51"/>
      <c r="GB30" s="98"/>
      <c r="GC30" s="98"/>
      <c r="GD30" s="98"/>
      <c r="GE30" s="51"/>
      <c r="GF30" s="98"/>
      <c r="GG30" s="98"/>
      <c r="GH30" s="98"/>
      <c r="GI30" s="51"/>
      <c r="GJ30" s="98"/>
      <c r="GK30" s="98"/>
      <c r="GL30" s="98"/>
      <c r="GM30" s="51"/>
      <c r="GN30" s="98"/>
      <c r="GO30" s="98"/>
      <c r="GP30" s="98"/>
      <c r="GQ30" s="51"/>
      <c r="GR30" s="98"/>
      <c r="GS30" s="98"/>
      <c r="GT30" s="98"/>
      <c r="GU30" s="51"/>
      <c r="GV30" s="98"/>
      <c r="GW30" s="98"/>
      <c r="GX30" s="98"/>
      <c r="GY30" s="51"/>
      <c r="GZ30" s="98"/>
      <c r="HA30" s="98"/>
      <c r="HB30" s="98"/>
      <c r="HC30" s="51"/>
      <c r="HD30" s="98"/>
      <c r="HE30" s="98"/>
      <c r="HF30" s="98"/>
      <c r="HG30" s="51"/>
      <c r="HH30" s="98"/>
      <c r="HI30" s="98"/>
      <c r="HJ30" s="98"/>
      <c r="HK30" s="51"/>
      <c r="HL30" s="98"/>
      <c r="HM30" s="98"/>
      <c r="HN30" s="98"/>
      <c r="HO30" s="51"/>
      <c r="HP30" s="98"/>
      <c r="HQ30" s="98"/>
      <c r="HR30" s="98"/>
      <c r="HS30" s="51"/>
      <c r="HT30" s="98"/>
      <c r="HU30" s="98"/>
      <c r="HV30" s="98"/>
      <c r="HW30" s="51"/>
      <c r="HX30" s="98"/>
      <c r="HY30" s="98"/>
    </row>
    <row r="31" spans="1:233" s="48" customFormat="1" ht="15.75" x14ac:dyDescent="0.25">
      <c r="A31" s="100" t="s">
        <v>308</v>
      </c>
      <c r="B31" s="156">
        <f t="shared" si="7"/>
        <v>24628.800000000003</v>
      </c>
      <c r="C31" s="156">
        <f t="shared" si="8"/>
        <v>89004.674569999988</v>
      </c>
      <c r="D31" s="156">
        <f t="shared" si="9"/>
        <v>88930.483779999995</v>
      </c>
      <c r="E31" s="50">
        <f t="shared" si="2"/>
        <v>99.916643939929656</v>
      </c>
      <c r="F31" s="50"/>
      <c r="G31" s="51"/>
      <c r="H31" s="51"/>
      <c r="I31" s="50"/>
      <c r="J31" s="50"/>
      <c r="K31" s="50">
        <v>0</v>
      </c>
      <c r="L31" s="50">
        <v>0</v>
      </c>
      <c r="M31" s="50"/>
      <c r="N31" s="50"/>
      <c r="O31" s="51">
        <v>1000</v>
      </c>
      <c r="P31" s="51">
        <v>1000</v>
      </c>
      <c r="Q31" s="50">
        <f t="shared" si="27"/>
        <v>100</v>
      </c>
      <c r="R31" s="50"/>
      <c r="S31" s="51"/>
      <c r="T31" s="51"/>
      <c r="U31" s="50"/>
      <c r="V31" s="50"/>
      <c r="W31" s="51">
        <v>474.9</v>
      </c>
      <c r="X31" s="51">
        <v>474.94</v>
      </c>
      <c r="Y31" s="51">
        <f t="shared" si="16"/>
        <v>100.00842282585809</v>
      </c>
      <c r="Z31" s="51"/>
      <c r="AA31" s="51">
        <v>0</v>
      </c>
      <c r="AB31" s="51">
        <v>0</v>
      </c>
      <c r="AC31" s="50"/>
      <c r="AD31" s="50"/>
      <c r="AE31" s="51">
        <v>8.7465700000000002</v>
      </c>
      <c r="AF31" s="51">
        <v>8.7465700000000002</v>
      </c>
      <c r="AG31" s="51">
        <f t="shared" si="10"/>
        <v>100</v>
      </c>
      <c r="AH31" s="51"/>
      <c r="AI31" s="51">
        <v>95.328000000000003</v>
      </c>
      <c r="AJ31" s="51">
        <v>95.328000000000003</v>
      </c>
      <c r="AK31" s="51">
        <f t="shared" si="11"/>
        <v>100</v>
      </c>
      <c r="AL31" s="51"/>
      <c r="AM31" s="51"/>
      <c r="AN31" s="51"/>
      <c r="AO31" s="50"/>
      <c r="AP31" s="50"/>
      <c r="AQ31" s="51"/>
      <c r="AR31" s="51"/>
      <c r="AS31" s="50"/>
      <c r="AT31" s="50"/>
      <c r="AU31" s="51"/>
      <c r="AV31" s="51"/>
      <c r="AW31" s="50"/>
      <c r="AX31" s="50"/>
      <c r="AY31" s="51"/>
      <c r="AZ31" s="51"/>
      <c r="BA31" s="50"/>
      <c r="BB31" s="50"/>
      <c r="BC31" s="51"/>
      <c r="BD31" s="51"/>
      <c r="BE31" s="50"/>
      <c r="BF31" s="50"/>
      <c r="BG31" s="50"/>
      <c r="BH31" s="51"/>
      <c r="BI31" s="51"/>
      <c r="BJ31" s="51"/>
      <c r="BK31" s="51"/>
      <c r="BL31" s="51"/>
      <c r="BM31" s="50"/>
      <c r="BN31" s="50"/>
      <c r="BO31" s="51">
        <v>0</v>
      </c>
      <c r="BP31" s="51">
        <v>0</v>
      </c>
      <c r="BQ31" s="50"/>
      <c r="BR31" s="50"/>
      <c r="BS31" s="50">
        <v>0</v>
      </c>
      <c r="BT31" s="50">
        <v>0</v>
      </c>
      <c r="BU31" s="50"/>
      <c r="BV31" s="50">
        <v>4892.3</v>
      </c>
      <c r="BW31" s="50">
        <v>4892.3</v>
      </c>
      <c r="BX31" s="50">
        <v>4892.2579999999998</v>
      </c>
      <c r="BY31" s="50">
        <f t="shared" si="0"/>
        <v>99.999141508084122</v>
      </c>
      <c r="BZ31" s="51">
        <v>8114.6</v>
      </c>
      <c r="CA31" s="51">
        <v>8114.6</v>
      </c>
      <c r="CB31" s="51">
        <v>8114.6</v>
      </c>
      <c r="CC31" s="51">
        <f t="shared" si="12"/>
        <v>100</v>
      </c>
      <c r="CD31" s="51"/>
      <c r="CE31" s="50"/>
      <c r="CF31" s="50"/>
      <c r="CG31" s="50"/>
      <c r="CH31" s="50"/>
      <c r="CI31" s="51">
        <v>0</v>
      </c>
      <c r="CJ31" s="51"/>
      <c r="CK31" s="50"/>
      <c r="CL31" s="50"/>
      <c r="CM31" s="51">
        <v>0</v>
      </c>
      <c r="CN31" s="51">
        <v>0</v>
      </c>
      <c r="CO31" s="50"/>
      <c r="CP31" s="50">
        <v>11091</v>
      </c>
      <c r="CQ31" s="51">
        <v>12454.7</v>
      </c>
      <c r="CR31" s="51">
        <v>12454.7</v>
      </c>
      <c r="CS31" s="51">
        <f t="shared" si="13"/>
        <v>100</v>
      </c>
      <c r="CT31" s="51">
        <v>530.9</v>
      </c>
      <c r="CU31" s="51">
        <v>0</v>
      </c>
      <c r="CV31" s="51">
        <v>0</v>
      </c>
      <c r="CW31" s="51"/>
      <c r="CX31" s="51"/>
      <c r="CY31" s="51"/>
      <c r="CZ31" s="98"/>
      <c r="DA31" s="98"/>
      <c r="DB31" s="98"/>
      <c r="DC31" s="51">
        <v>1592.1</v>
      </c>
      <c r="DD31" s="51">
        <v>1592.1</v>
      </c>
      <c r="DE31" s="51">
        <f t="shared" si="14"/>
        <v>100</v>
      </c>
      <c r="DF31" s="51"/>
      <c r="DG31" s="51"/>
      <c r="DH31" s="98"/>
      <c r="DI31" s="98"/>
      <c r="DJ31" s="98"/>
      <c r="DK31" s="51">
        <v>4999.6000000000004</v>
      </c>
      <c r="DL31" s="51">
        <v>4999.6000000000004</v>
      </c>
      <c r="DM31" s="51">
        <f t="shared" si="5"/>
        <v>100</v>
      </c>
      <c r="DN31" s="98"/>
      <c r="DO31" s="51"/>
      <c r="DP31" s="98"/>
      <c r="DQ31" s="98"/>
      <c r="DR31" s="98"/>
      <c r="DS31" s="51"/>
      <c r="DT31" s="98"/>
      <c r="DU31" s="98"/>
      <c r="DV31" s="98"/>
      <c r="DW31" s="51"/>
      <c r="DX31" s="98"/>
      <c r="DY31" s="98"/>
      <c r="DZ31" s="98"/>
      <c r="EA31" s="51"/>
      <c r="EB31" s="98"/>
      <c r="EC31" s="98"/>
      <c r="ED31" s="98"/>
      <c r="EE31" s="51"/>
      <c r="EF31" s="51"/>
      <c r="EG31" s="51"/>
      <c r="EH31" s="51"/>
      <c r="EI31" s="51">
        <v>43762.7</v>
      </c>
      <c r="EJ31" s="51">
        <v>43762.7</v>
      </c>
      <c r="EK31" s="51">
        <f>EJ31/EI31*100</f>
        <v>100</v>
      </c>
      <c r="EL31" s="51"/>
      <c r="EM31" s="51"/>
      <c r="EN31" s="51"/>
      <c r="EO31" s="51"/>
      <c r="EP31" s="51"/>
      <c r="EQ31" s="51"/>
      <c r="ER31" s="51"/>
      <c r="ES31" s="51"/>
      <c r="ET31" s="51"/>
      <c r="EU31" s="51"/>
      <c r="EV31" s="98"/>
      <c r="EW31" s="98"/>
      <c r="EX31" s="98"/>
      <c r="EY31" s="51">
        <v>4900</v>
      </c>
      <c r="EZ31" s="51">
        <v>4825.8112099999998</v>
      </c>
      <c r="FA31" s="51">
        <f>EZ31/EY31*100</f>
        <v>98.485943061224489</v>
      </c>
      <c r="FB31" s="98"/>
      <c r="FC31" s="51"/>
      <c r="FD31" s="98"/>
      <c r="FE31" s="98"/>
      <c r="FF31" s="98"/>
      <c r="FG31" s="51">
        <v>1209.7</v>
      </c>
      <c r="FH31" s="51">
        <v>1209.7</v>
      </c>
      <c r="FI31" s="51">
        <f t="shared" si="15"/>
        <v>100</v>
      </c>
      <c r="FJ31" s="51"/>
      <c r="FK31" s="51">
        <v>2500</v>
      </c>
      <c r="FL31" s="51">
        <v>2500</v>
      </c>
      <c r="FM31" s="51">
        <f t="shared" si="17"/>
        <v>100</v>
      </c>
      <c r="FN31" s="51"/>
      <c r="FO31" s="51"/>
      <c r="FP31" s="51"/>
      <c r="FQ31" s="51"/>
      <c r="FR31" s="51"/>
      <c r="FS31" s="51"/>
      <c r="FT31" s="98"/>
      <c r="FU31" s="98"/>
      <c r="FV31" s="98"/>
      <c r="FW31" s="51"/>
      <c r="FX31" s="98"/>
      <c r="FY31" s="98"/>
      <c r="FZ31" s="98"/>
      <c r="GA31" s="51"/>
      <c r="GB31" s="98"/>
      <c r="GC31" s="98"/>
      <c r="GD31" s="98"/>
      <c r="GE31" s="51">
        <v>3000</v>
      </c>
      <c r="GF31" s="51">
        <v>3000</v>
      </c>
      <c r="GG31" s="51">
        <f>GF31/GE31*100</f>
        <v>100</v>
      </c>
      <c r="GH31" s="98"/>
      <c r="GI31" s="51"/>
      <c r="GJ31" s="98"/>
      <c r="GK31" s="98"/>
      <c r="GL31" s="98"/>
      <c r="GM31" s="51"/>
      <c r="GN31" s="98"/>
      <c r="GO31" s="98"/>
      <c r="GP31" s="98"/>
      <c r="GQ31" s="51"/>
      <c r="GR31" s="98"/>
      <c r="GS31" s="98"/>
      <c r="GT31" s="98"/>
      <c r="GU31" s="51"/>
      <c r="GV31" s="98"/>
      <c r="GW31" s="98"/>
      <c r="GX31" s="98"/>
      <c r="GY31" s="51"/>
      <c r="GZ31" s="98"/>
      <c r="HA31" s="98"/>
      <c r="HB31" s="98"/>
      <c r="HC31" s="51"/>
      <c r="HD31" s="98"/>
      <c r="HE31" s="98"/>
      <c r="HF31" s="98"/>
      <c r="HG31" s="51"/>
      <c r="HH31" s="98"/>
      <c r="HI31" s="98"/>
      <c r="HJ31" s="98"/>
      <c r="HK31" s="51"/>
      <c r="HL31" s="98"/>
      <c r="HM31" s="98"/>
      <c r="HN31" s="98"/>
      <c r="HO31" s="51"/>
      <c r="HP31" s="98"/>
      <c r="HQ31" s="98"/>
      <c r="HR31" s="98"/>
      <c r="HS31" s="51"/>
      <c r="HT31" s="98"/>
      <c r="HU31" s="98"/>
      <c r="HV31" s="98"/>
      <c r="HW31" s="51"/>
      <c r="HX31" s="98"/>
      <c r="HY31" s="98"/>
    </row>
    <row r="32" spans="1:233" s="48" customFormat="1" ht="15.75" x14ac:dyDescent="0.25">
      <c r="A32" s="100" t="s">
        <v>309</v>
      </c>
      <c r="B32" s="156">
        <f t="shared" si="7"/>
        <v>26967.7</v>
      </c>
      <c r="C32" s="156">
        <f t="shared" si="8"/>
        <v>66557.995779999997</v>
      </c>
      <c r="D32" s="156">
        <f t="shared" si="9"/>
        <v>65088.144529999998</v>
      </c>
      <c r="E32" s="50">
        <f t="shared" si="2"/>
        <v>97.791623331239677</v>
      </c>
      <c r="F32" s="50"/>
      <c r="G32" s="51"/>
      <c r="H32" s="51"/>
      <c r="I32" s="50"/>
      <c r="J32" s="50"/>
      <c r="K32" s="50">
        <v>0</v>
      </c>
      <c r="L32" s="50">
        <v>0</v>
      </c>
      <c r="M32" s="50"/>
      <c r="N32" s="50"/>
      <c r="O32" s="51">
        <v>1400</v>
      </c>
      <c r="P32" s="51">
        <v>1400</v>
      </c>
      <c r="Q32" s="50">
        <f t="shared" si="27"/>
        <v>100</v>
      </c>
      <c r="R32" s="50"/>
      <c r="S32" s="51"/>
      <c r="T32" s="51"/>
      <c r="U32" s="50"/>
      <c r="V32" s="50"/>
      <c r="W32" s="51"/>
      <c r="X32" s="51"/>
      <c r="Y32" s="51"/>
      <c r="Z32" s="51"/>
      <c r="AA32" s="51">
        <v>0</v>
      </c>
      <c r="AB32" s="51">
        <v>0</v>
      </c>
      <c r="AC32" s="50"/>
      <c r="AD32" s="50"/>
      <c r="AE32" s="51">
        <v>6.8087799999999996</v>
      </c>
      <c r="AF32" s="51">
        <v>6.8087799999999996</v>
      </c>
      <c r="AG32" s="51">
        <f t="shared" si="10"/>
        <v>100</v>
      </c>
      <c r="AH32" s="51"/>
      <c r="AI32" s="51">
        <v>95.328000000000003</v>
      </c>
      <c r="AJ32" s="51">
        <v>95.328000000000003</v>
      </c>
      <c r="AK32" s="51">
        <f t="shared" si="11"/>
        <v>100</v>
      </c>
      <c r="AL32" s="51"/>
      <c r="AM32" s="51">
        <v>3091.4589999999998</v>
      </c>
      <c r="AN32" s="51">
        <v>3091.4589999999998</v>
      </c>
      <c r="AO32" s="51">
        <f t="shared" si="22"/>
        <v>100</v>
      </c>
      <c r="AP32" s="51"/>
      <c r="AQ32" s="51"/>
      <c r="AR32" s="51"/>
      <c r="AS32" s="50"/>
      <c r="AT32" s="50"/>
      <c r="AU32" s="51"/>
      <c r="AV32" s="51"/>
      <c r="AW32" s="50"/>
      <c r="AX32" s="50"/>
      <c r="AY32" s="51"/>
      <c r="AZ32" s="51"/>
      <c r="BA32" s="50"/>
      <c r="BB32" s="50"/>
      <c r="BC32" s="51"/>
      <c r="BD32" s="51"/>
      <c r="BE32" s="50"/>
      <c r="BF32" s="50"/>
      <c r="BG32" s="50"/>
      <c r="BH32" s="51"/>
      <c r="BI32" s="51"/>
      <c r="BJ32" s="51"/>
      <c r="BK32" s="51"/>
      <c r="BL32" s="51"/>
      <c r="BM32" s="50"/>
      <c r="BN32" s="50"/>
      <c r="BO32" s="51">
        <v>0</v>
      </c>
      <c r="BP32" s="51">
        <v>0</v>
      </c>
      <c r="BQ32" s="50"/>
      <c r="BR32" s="50"/>
      <c r="BS32" s="50">
        <v>0</v>
      </c>
      <c r="BT32" s="50">
        <v>0</v>
      </c>
      <c r="BU32" s="50"/>
      <c r="BV32" s="50">
        <v>6710.2</v>
      </c>
      <c r="BW32" s="50">
        <v>6710.2</v>
      </c>
      <c r="BX32" s="50">
        <v>6710.1459999999997</v>
      </c>
      <c r="BY32" s="50">
        <f t="shared" si="0"/>
        <v>99.999195254984954</v>
      </c>
      <c r="BZ32" s="51">
        <v>5743.8</v>
      </c>
      <c r="CA32" s="51">
        <v>5743.8</v>
      </c>
      <c r="CB32" s="51">
        <v>5294.2827500000003</v>
      </c>
      <c r="CC32" s="51">
        <f t="shared" si="12"/>
        <v>92.173870086005778</v>
      </c>
      <c r="CD32" s="51"/>
      <c r="CE32" s="50"/>
      <c r="CF32" s="50"/>
      <c r="CG32" s="50"/>
      <c r="CH32" s="50"/>
      <c r="CI32" s="51">
        <v>0</v>
      </c>
      <c r="CJ32" s="51"/>
      <c r="CK32" s="50"/>
      <c r="CL32" s="50"/>
      <c r="CM32" s="51">
        <v>0</v>
      </c>
      <c r="CN32" s="51">
        <v>0</v>
      </c>
      <c r="CO32" s="50"/>
      <c r="CP32" s="50">
        <v>7458</v>
      </c>
      <c r="CQ32" s="51">
        <v>8505.1</v>
      </c>
      <c r="CR32" s="51">
        <v>8505.1</v>
      </c>
      <c r="CS32" s="51">
        <f t="shared" si="13"/>
        <v>100</v>
      </c>
      <c r="CT32" s="51">
        <v>7055.7</v>
      </c>
      <c r="CU32" s="51">
        <v>6821.9</v>
      </c>
      <c r="CV32" s="51">
        <v>6821.9</v>
      </c>
      <c r="CW32" s="51">
        <f t="shared" si="4"/>
        <v>100</v>
      </c>
      <c r="CX32" s="51"/>
      <c r="CY32" s="51"/>
      <c r="CZ32" s="98"/>
      <c r="DA32" s="98"/>
      <c r="DB32" s="98"/>
      <c r="DC32" s="51">
        <v>1592.1</v>
      </c>
      <c r="DD32" s="51">
        <v>1592.1</v>
      </c>
      <c r="DE32" s="51">
        <f t="shared" si="14"/>
        <v>100</v>
      </c>
      <c r="DF32" s="51"/>
      <c r="DG32" s="51"/>
      <c r="DH32" s="98"/>
      <c r="DI32" s="98"/>
      <c r="DJ32" s="98"/>
      <c r="DK32" s="51">
        <v>5000.2</v>
      </c>
      <c r="DL32" s="51">
        <v>5000.2</v>
      </c>
      <c r="DM32" s="51">
        <f t="shared" si="5"/>
        <v>100</v>
      </c>
      <c r="DN32" s="98"/>
      <c r="DO32" s="51"/>
      <c r="DP32" s="98"/>
      <c r="DQ32" s="98"/>
      <c r="DR32" s="98"/>
      <c r="DS32" s="51"/>
      <c r="DT32" s="98"/>
      <c r="DU32" s="98"/>
      <c r="DV32" s="98"/>
      <c r="DW32" s="51"/>
      <c r="DX32" s="98"/>
      <c r="DY32" s="98"/>
      <c r="DZ32" s="98"/>
      <c r="EA32" s="51"/>
      <c r="EB32" s="98"/>
      <c r="EC32" s="98"/>
      <c r="ED32" s="98"/>
      <c r="EE32" s="51"/>
      <c r="EF32" s="51"/>
      <c r="EG32" s="51"/>
      <c r="EH32" s="51"/>
      <c r="EI32" s="51"/>
      <c r="EJ32" s="98"/>
      <c r="EK32" s="98"/>
      <c r="EL32" s="98"/>
      <c r="EM32" s="51"/>
      <c r="EN32" s="51"/>
      <c r="EO32" s="51"/>
      <c r="EP32" s="51"/>
      <c r="EQ32" s="51"/>
      <c r="ER32" s="51"/>
      <c r="ES32" s="51"/>
      <c r="ET32" s="51"/>
      <c r="EU32" s="51"/>
      <c r="EV32" s="98"/>
      <c r="EW32" s="98"/>
      <c r="EX32" s="98"/>
      <c r="EY32" s="51"/>
      <c r="EZ32" s="98"/>
      <c r="FA32" s="98"/>
      <c r="FB32" s="98"/>
      <c r="FC32" s="51"/>
      <c r="FD32" s="98"/>
      <c r="FE32" s="98"/>
      <c r="FF32" s="98"/>
      <c r="FG32" s="51">
        <v>1710.1</v>
      </c>
      <c r="FH32" s="51">
        <v>689.82</v>
      </c>
      <c r="FI32" s="51">
        <f t="shared" si="15"/>
        <v>40.337991930296482</v>
      </c>
      <c r="FJ32" s="51"/>
      <c r="FK32" s="51">
        <v>700</v>
      </c>
      <c r="FL32" s="51">
        <v>700</v>
      </c>
      <c r="FM32" s="51">
        <f t="shared" si="17"/>
        <v>100</v>
      </c>
      <c r="FN32" s="51"/>
      <c r="FO32" s="51">
        <v>25181</v>
      </c>
      <c r="FP32" s="51">
        <v>25181</v>
      </c>
      <c r="FQ32" s="51">
        <f t="shared" si="18"/>
        <v>100</v>
      </c>
      <c r="FR32" s="51"/>
      <c r="FS32" s="51"/>
      <c r="FT32" s="98"/>
      <c r="FU32" s="98"/>
      <c r="FV32" s="98"/>
      <c r="FW32" s="51"/>
      <c r="FX32" s="98"/>
      <c r="FY32" s="98"/>
      <c r="FZ32" s="98"/>
      <c r="GA32" s="51"/>
      <c r="GB32" s="98"/>
      <c r="GC32" s="98"/>
      <c r="GD32" s="98"/>
      <c r="GE32" s="51"/>
      <c r="GF32" s="98"/>
      <c r="GG32" s="98"/>
      <c r="GH32" s="98"/>
      <c r="GI32" s="51"/>
      <c r="GJ32" s="98"/>
      <c r="GK32" s="98"/>
      <c r="GL32" s="98"/>
      <c r="GM32" s="51"/>
      <c r="GN32" s="98"/>
      <c r="GO32" s="98"/>
      <c r="GP32" s="98"/>
      <c r="GQ32" s="51"/>
      <c r="GR32" s="98"/>
      <c r="GS32" s="98"/>
      <c r="GT32" s="98"/>
      <c r="GU32" s="51"/>
      <c r="GV32" s="98"/>
      <c r="GW32" s="98"/>
      <c r="GX32" s="98"/>
      <c r="GY32" s="51"/>
      <c r="GZ32" s="98"/>
      <c r="HA32" s="98"/>
      <c r="HB32" s="98"/>
      <c r="HC32" s="51"/>
      <c r="HD32" s="98"/>
      <c r="HE32" s="98"/>
      <c r="HF32" s="98"/>
      <c r="HG32" s="51"/>
      <c r="HH32" s="98"/>
      <c r="HI32" s="98"/>
      <c r="HJ32" s="98"/>
      <c r="HK32" s="51"/>
      <c r="HL32" s="98"/>
      <c r="HM32" s="98"/>
      <c r="HN32" s="98"/>
      <c r="HO32" s="51"/>
      <c r="HP32" s="98"/>
      <c r="HQ32" s="98"/>
      <c r="HR32" s="98"/>
      <c r="HS32" s="51"/>
      <c r="HT32" s="98"/>
      <c r="HU32" s="98"/>
      <c r="HV32" s="98"/>
      <c r="HW32" s="51"/>
      <c r="HX32" s="98"/>
      <c r="HY32" s="98"/>
    </row>
    <row r="33" spans="1:233" s="48" customFormat="1" ht="15.75" x14ac:dyDescent="0.25">
      <c r="A33" s="100" t="s">
        <v>310</v>
      </c>
      <c r="B33" s="156">
        <f t="shared" si="7"/>
        <v>39325.199999999997</v>
      </c>
      <c r="C33" s="156">
        <f t="shared" si="8"/>
        <v>56875.573470000003</v>
      </c>
      <c r="D33" s="156">
        <f t="shared" si="9"/>
        <v>55134.102899999998</v>
      </c>
      <c r="E33" s="50">
        <f t="shared" si="2"/>
        <v>96.938104596134622</v>
      </c>
      <c r="F33" s="50"/>
      <c r="G33" s="51"/>
      <c r="H33" s="51"/>
      <c r="I33" s="50"/>
      <c r="J33" s="50"/>
      <c r="K33" s="50">
        <v>0</v>
      </c>
      <c r="L33" s="50">
        <v>0</v>
      </c>
      <c r="M33" s="50"/>
      <c r="N33" s="50"/>
      <c r="O33" s="51">
        <v>1400</v>
      </c>
      <c r="P33" s="51">
        <v>1399.9956200000001</v>
      </c>
      <c r="Q33" s="50">
        <f t="shared" si="27"/>
        <v>99.999687142857155</v>
      </c>
      <c r="R33" s="50"/>
      <c r="S33" s="51"/>
      <c r="T33" s="51"/>
      <c r="U33" s="50"/>
      <c r="V33" s="50"/>
      <c r="W33" s="51">
        <v>6714.7</v>
      </c>
      <c r="X33" s="51">
        <v>6669.3502699999999</v>
      </c>
      <c r="Y33" s="51">
        <f t="shared" si="16"/>
        <v>99.3246201617347</v>
      </c>
      <c r="Z33" s="51"/>
      <c r="AA33" s="51">
        <v>0</v>
      </c>
      <c r="AB33" s="51">
        <v>0</v>
      </c>
      <c r="AC33" s="50"/>
      <c r="AD33" s="50"/>
      <c r="AE33" s="51">
        <v>21.44547</v>
      </c>
      <c r="AF33" s="51">
        <v>21.44547</v>
      </c>
      <c r="AG33" s="51">
        <f t="shared" si="10"/>
        <v>100</v>
      </c>
      <c r="AH33" s="51"/>
      <c r="AI33" s="51">
        <v>95.328000000000003</v>
      </c>
      <c r="AJ33" s="51">
        <v>95.328000000000003</v>
      </c>
      <c r="AK33" s="51">
        <f t="shared" si="11"/>
        <v>100</v>
      </c>
      <c r="AL33" s="51"/>
      <c r="AM33" s="51"/>
      <c r="AN33" s="51"/>
      <c r="AO33" s="51"/>
      <c r="AP33" s="51"/>
      <c r="AQ33" s="51">
        <v>100</v>
      </c>
      <c r="AR33" s="51">
        <v>100</v>
      </c>
      <c r="AS33" s="50">
        <f t="shared" si="19"/>
        <v>100</v>
      </c>
      <c r="AT33" s="50"/>
      <c r="AU33" s="51"/>
      <c r="AV33" s="51"/>
      <c r="AW33" s="50"/>
      <c r="AX33" s="50"/>
      <c r="AY33" s="51"/>
      <c r="AZ33" s="51"/>
      <c r="BA33" s="50"/>
      <c r="BB33" s="50"/>
      <c r="BC33" s="51"/>
      <c r="BD33" s="51"/>
      <c r="BE33" s="50"/>
      <c r="BF33" s="50"/>
      <c r="BG33" s="50"/>
      <c r="BH33" s="51"/>
      <c r="BI33" s="51"/>
      <c r="BJ33" s="51"/>
      <c r="BK33" s="51"/>
      <c r="BL33" s="51"/>
      <c r="BM33" s="50"/>
      <c r="BN33" s="50"/>
      <c r="BO33" s="51">
        <v>0</v>
      </c>
      <c r="BP33" s="51">
        <v>0</v>
      </c>
      <c r="BQ33" s="50"/>
      <c r="BR33" s="50"/>
      <c r="BS33" s="50">
        <v>0</v>
      </c>
      <c r="BT33" s="50">
        <v>0</v>
      </c>
      <c r="BU33" s="50"/>
      <c r="BV33" s="50">
        <v>9986.7000000000007</v>
      </c>
      <c r="BW33" s="50">
        <v>9986.7000000000007</v>
      </c>
      <c r="BX33" s="50">
        <v>9986.6890000000003</v>
      </c>
      <c r="BY33" s="50">
        <f t="shared" si="0"/>
        <v>99.999889853505152</v>
      </c>
      <c r="BZ33" s="51">
        <v>5164.8</v>
      </c>
      <c r="CA33" s="51">
        <v>5164.8</v>
      </c>
      <c r="CB33" s="51">
        <v>5032.4247500000001</v>
      </c>
      <c r="CC33" s="51">
        <f t="shared" si="12"/>
        <v>97.436972390024778</v>
      </c>
      <c r="CD33" s="51"/>
      <c r="CE33" s="50"/>
      <c r="CF33" s="50"/>
      <c r="CG33" s="50"/>
      <c r="CH33" s="50"/>
      <c r="CI33" s="51">
        <v>0</v>
      </c>
      <c r="CJ33" s="51"/>
      <c r="CK33" s="50"/>
      <c r="CL33" s="50"/>
      <c r="CM33" s="51"/>
      <c r="CN33" s="51">
        <v>0</v>
      </c>
      <c r="CO33" s="50"/>
      <c r="CP33" s="50">
        <v>12112</v>
      </c>
      <c r="CQ33" s="51">
        <v>14379.1</v>
      </c>
      <c r="CR33" s="51">
        <v>12815.369789999999</v>
      </c>
      <c r="CS33" s="51">
        <f t="shared" si="13"/>
        <v>89.124978545249689</v>
      </c>
      <c r="CT33" s="51">
        <v>12061.7</v>
      </c>
      <c r="CU33" s="51">
        <v>4292.8999999999996</v>
      </c>
      <c r="CV33" s="51">
        <v>4292.8999999999996</v>
      </c>
      <c r="CW33" s="51">
        <f t="shared" si="4"/>
        <v>100</v>
      </c>
      <c r="CX33" s="51"/>
      <c r="CY33" s="51"/>
      <c r="CZ33" s="98"/>
      <c r="DA33" s="98"/>
      <c r="DB33" s="98"/>
      <c r="DC33" s="51">
        <v>1592.1</v>
      </c>
      <c r="DD33" s="51">
        <v>1592.1</v>
      </c>
      <c r="DE33" s="51">
        <f t="shared" si="14"/>
        <v>100</v>
      </c>
      <c r="DF33" s="51"/>
      <c r="DG33" s="51"/>
      <c r="DH33" s="98"/>
      <c r="DI33" s="98"/>
      <c r="DJ33" s="98"/>
      <c r="DK33" s="51"/>
      <c r="DL33" s="98"/>
      <c r="DM33" s="51"/>
      <c r="DN33" s="98"/>
      <c r="DO33" s="51"/>
      <c r="DP33" s="98"/>
      <c r="DQ33" s="98"/>
      <c r="DR33" s="98"/>
      <c r="DS33" s="51"/>
      <c r="DT33" s="98"/>
      <c r="DU33" s="98"/>
      <c r="DV33" s="98"/>
      <c r="DW33" s="51"/>
      <c r="DX33" s="98"/>
      <c r="DY33" s="98"/>
      <c r="DZ33" s="98"/>
      <c r="EA33" s="51"/>
      <c r="EB33" s="98"/>
      <c r="EC33" s="98"/>
      <c r="ED33" s="98"/>
      <c r="EE33" s="51"/>
      <c r="EF33" s="51"/>
      <c r="EG33" s="51"/>
      <c r="EH33" s="51"/>
      <c r="EI33" s="51"/>
      <c r="EJ33" s="98"/>
      <c r="EK33" s="98"/>
      <c r="EL33" s="98"/>
      <c r="EM33" s="51"/>
      <c r="EN33" s="51"/>
      <c r="EO33" s="51"/>
      <c r="EP33" s="51"/>
      <c r="EQ33" s="51"/>
      <c r="ER33" s="51"/>
      <c r="ES33" s="51"/>
      <c r="ET33" s="51"/>
      <c r="EU33" s="51"/>
      <c r="EV33" s="98"/>
      <c r="EW33" s="98"/>
      <c r="EX33" s="98"/>
      <c r="EY33" s="51"/>
      <c r="EZ33" s="98"/>
      <c r="FA33" s="98"/>
      <c r="FB33" s="98"/>
      <c r="FC33" s="51"/>
      <c r="FD33" s="98"/>
      <c r="FE33" s="98"/>
      <c r="FF33" s="98"/>
      <c r="FG33" s="51">
        <v>874.6</v>
      </c>
      <c r="FH33" s="51">
        <v>874.6</v>
      </c>
      <c r="FI33" s="51">
        <f t="shared" si="15"/>
        <v>100</v>
      </c>
      <c r="FJ33" s="51"/>
      <c r="FK33" s="51">
        <v>7124.3</v>
      </c>
      <c r="FL33" s="51">
        <v>7124.3</v>
      </c>
      <c r="FM33" s="51">
        <f t="shared" si="17"/>
        <v>100</v>
      </c>
      <c r="FN33" s="51"/>
      <c r="FO33" s="51">
        <v>5129.6000000000004</v>
      </c>
      <c r="FP33" s="51">
        <v>5129.6000000000004</v>
      </c>
      <c r="FQ33" s="51">
        <f t="shared" si="18"/>
        <v>100</v>
      </c>
      <c r="FR33" s="51"/>
      <c r="FS33" s="51"/>
      <c r="FT33" s="98"/>
      <c r="FU33" s="98"/>
      <c r="FV33" s="98"/>
      <c r="FW33" s="51"/>
      <c r="FX33" s="98"/>
      <c r="FY33" s="98"/>
      <c r="FZ33" s="98"/>
      <c r="GA33" s="51"/>
      <c r="GB33" s="98"/>
      <c r="GC33" s="98"/>
      <c r="GD33" s="98"/>
      <c r="GE33" s="51"/>
      <c r="GF33" s="98"/>
      <c r="GG33" s="98"/>
      <c r="GH33" s="98"/>
      <c r="GI33" s="51"/>
      <c r="GJ33" s="98"/>
      <c r="GK33" s="98"/>
      <c r="GL33" s="98"/>
      <c r="GM33" s="51"/>
      <c r="GN33" s="98"/>
      <c r="GO33" s="98"/>
      <c r="GP33" s="98"/>
      <c r="GQ33" s="51"/>
      <c r="GR33" s="98"/>
      <c r="GS33" s="98"/>
      <c r="GT33" s="98"/>
      <c r="GU33" s="51"/>
      <c r="GV33" s="98"/>
      <c r="GW33" s="98"/>
      <c r="GX33" s="98"/>
      <c r="GY33" s="51"/>
      <c r="GZ33" s="98"/>
      <c r="HA33" s="98"/>
      <c r="HB33" s="98"/>
      <c r="HC33" s="51"/>
      <c r="HD33" s="98"/>
      <c r="HE33" s="98"/>
      <c r="HF33" s="98"/>
      <c r="HG33" s="51"/>
      <c r="HH33" s="98"/>
      <c r="HI33" s="98"/>
      <c r="HJ33" s="98"/>
      <c r="HK33" s="51"/>
      <c r="HL33" s="98"/>
      <c r="HM33" s="98"/>
      <c r="HN33" s="98"/>
      <c r="HO33" s="51"/>
      <c r="HP33" s="98"/>
      <c r="HQ33" s="98"/>
      <c r="HR33" s="98"/>
      <c r="HS33" s="51"/>
      <c r="HT33" s="98"/>
      <c r="HU33" s="98"/>
      <c r="HV33" s="98"/>
      <c r="HW33" s="51"/>
      <c r="HX33" s="98"/>
      <c r="HY33" s="98"/>
    </row>
    <row r="34" spans="1:233" s="48" customFormat="1" ht="15.75" x14ac:dyDescent="0.25">
      <c r="A34" s="100" t="s">
        <v>311</v>
      </c>
      <c r="B34" s="156">
        <f t="shared" si="7"/>
        <v>22821</v>
      </c>
      <c r="C34" s="156">
        <f t="shared" si="8"/>
        <v>52451.924829999996</v>
      </c>
      <c r="D34" s="156">
        <f t="shared" si="9"/>
        <v>51260.224829999999</v>
      </c>
      <c r="E34" s="50">
        <f t="shared" si="2"/>
        <v>97.728014741380093</v>
      </c>
      <c r="F34" s="50"/>
      <c r="G34" s="51"/>
      <c r="H34" s="51"/>
      <c r="I34" s="50"/>
      <c r="J34" s="50"/>
      <c r="K34" s="50">
        <v>0</v>
      </c>
      <c r="L34" s="50">
        <v>0</v>
      </c>
      <c r="M34" s="50"/>
      <c r="N34" s="50"/>
      <c r="O34" s="51"/>
      <c r="P34" s="51"/>
      <c r="Q34" s="50"/>
      <c r="R34" s="50"/>
      <c r="S34" s="51"/>
      <c r="T34" s="51"/>
      <c r="U34" s="50"/>
      <c r="V34" s="50"/>
      <c r="W34" s="51">
        <v>210.5</v>
      </c>
      <c r="X34" s="51">
        <v>210.5</v>
      </c>
      <c r="Y34" s="51">
        <f t="shared" si="16"/>
        <v>100</v>
      </c>
      <c r="Z34" s="51"/>
      <c r="AA34" s="51">
        <v>0</v>
      </c>
      <c r="AB34" s="51">
        <v>0</v>
      </c>
      <c r="AC34" s="50"/>
      <c r="AD34" s="50"/>
      <c r="AE34" s="51">
        <v>8.3297399999999993</v>
      </c>
      <c r="AF34" s="51">
        <v>8.3297399999999993</v>
      </c>
      <c r="AG34" s="51">
        <f t="shared" si="10"/>
        <v>100</v>
      </c>
      <c r="AH34" s="51"/>
      <c r="AI34" s="51">
        <v>95.328000000000003</v>
      </c>
      <c r="AJ34" s="51">
        <v>95.328000000000003</v>
      </c>
      <c r="AK34" s="51">
        <f t="shared" si="11"/>
        <v>100</v>
      </c>
      <c r="AL34" s="51"/>
      <c r="AM34" s="51">
        <v>2679.7130000000002</v>
      </c>
      <c r="AN34" s="51">
        <v>2679.7130000000002</v>
      </c>
      <c r="AO34" s="51">
        <f t="shared" si="22"/>
        <v>100</v>
      </c>
      <c r="AP34" s="51"/>
      <c r="AQ34" s="51">
        <v>100</v>
      </c>
      <c r="AR34" s="51">
        <v>100</v>
      </c>
      <c r="AS34" s="50">
        <f t="shared" si="19"/>
        <v>100</v>
      </c>
      <c r="AT34" s="50"/>
      <c r="AU34" s="51"/>
      <c r="AV34" s="51"/>
      <c r="AW34" s="50"/>
      <c r="AX34" s="50"/>
      <c r="AY34" s="51"/>
      <c r="AZ34" s="51"/>
      <c r="BA34" s="50"/>
      <c r="BB34" s="50"/>
      <c r="BC34" s="51"/>
      <c r="BD34" s="51"/>
      <c r="BE34" s="50"/>
      <c r="BF34" s="50"/>
      <c r="BG34" s="50"/>
      <c r="BH34" s="51"/>
      <c r="BI34" s="51"/>
      <c r="BJ34" s="51"/>
      <c r="BK34" s="51"/>
      <c r="BL34" s="51"/>
      <c r="BM34" s="50"/>
      <c r="BN34" s="50"/>
      <c r="BO34" s="51">
        <v>0</v>
      </c>
      <c r="BP34" s="51">
        <v>0</v>
      </c>
      <c r="BQ34" s="50"/>
      <c r="BR34" s="50"/>
      <c r="BS34" s="50">
        <v>0</v>
      </c>
      <c r="BT34" s="50">
        <v>0</v>
      </c>
      <c r="BU34" s="50"/>
      <c r="BV34" s="50">
        <v>4021.7</v>
      </c>
      <c r="BW34" s="50">
        <v>4021.7</v>
      </c>
      <c r="BX34" s="50">
        <v>2830</v>
      </c>
      <c r="BY34" s="50">
        <f t="shared" si="0"/>
        <v>70.368252231643339</v>
      </c>
      <c r="BZ34" s="51">
        <v>4239.8</v>
      </c>
      <c r="CA34" s="51">
        <v>4239.8</v>
      </c>
      <c r="CB34" s="51">
        <v>4239.8</v>
      </c>
      <c r="CC34" s="51">
        <f t="shared" si="12"/>
        <v>100</v>
      </c>
      <c r="CD34" s="51"/>
      <c r="CE34" s="50"/>
      <c r="CF34" s="50"/>
      <c r="CG34" s="50"/>
      <c r="CH34" s="50"/>
      <c r="CI34" s="51">
        <v>0</v>
      </c>
      <c r="CJ34" s="51"/>
      <c r="CK34" s="50"/>
      <c r="CL34" s="50"/>
      <c r="CM34" s="51">
        <v>0</v>
      </c>
      <c r="CN34" s="51">
        <v>0</v>
      </c>
      <c r="CO34" s="50"/>
      <c r="CP34" s="50">
        <v>8224</v>
      </c>
      <c r="CQ34" s="51">
        <v>9529.2000000000007</v>
      </c>
      <c r="CR34" s="51">
        <v>9529.2000000000007</v>
      </c>
      <c r="CS34" s="51">
        <f t="shared" si="13"/>
        <v>100</v>
      </c>
      <c r="CT34" s="51">
        <v>6335.5</v>
      </c>
      <c r="CU34" s="51">
        <v>5819.6</v>
      </c>
      <c r="CV34" s="51">
        <v>5819.6</v>
      </c>
      <c r="CW34" s="51">
        <f t="shared" si="4"/>
        <v>100</v>
      </c>
      <c r="CX34" s="51"/>
      <c r="CY34" s="51"/>
      <c r="CZ34" s="98"/>
      <c r="DA34" s="98"/>
      <c r="DB34" s="98"/>
      <c r="DC34" s="51">
        <v>1592.1</v>
      </c>
      <c r="DD34" s="51">
        <v>1592.1</v>
      </c>
      <c r="DE34" s="51">
        <f t="shared" si="14"/>
        <v>100</v>
      </c>
      <c r="DF34" s="51"/>
      <c r="DG34" s="51"/>
      <c r="DH34" s="98"/>
      <c r="DI34" s="98"/>
      <c r="DJ34" s="98"/>
      <c r="DK34" s="51"/>
      <c r="DL34" s="98"/>
      <c r="DM34" s="51"/>
      <c r="DN34" s="98"/>
      <c r="DO34" s="51"/>
      <c r="DP34" s="98"/>
      <c r="DQ34" s="98"/>
      <c r="DR34" s="98"/>
      <c r="DS34" s="51"/>
      <c r="DT34" s="98"/>
      <c r="DU34" s="98"/>
      <c r="DV34" s="98"/>
      <c r="DW34" s="51"/>
      <c r="DX34" s="98"/>
      <c r="DY34" s="98"/>
      <c r="DZ34" s="98"/>
      <c r="EA34" s="51"/>
      <c r="EB34" s="98"/>
      <c r="EC34" s="98"/>
      <c r="ED34" s="98"/>
      <c r="EE34" s="51"/>
      <c r="EF34" s="51"/>
      <c r="EG34" s="51"/>
      <c r="EH34" s="51"/>
      <c r="EI34" s="51"/>
      <c r="EJ34" s="98"/>
      <c r="EK34" s="98"/>
      <c r="EL34" s="98"/>
      <c r="EM34" s="51"/>
      <c r="EN34" s="51"/>
      <c r="EO34" s="51"/>
      <c r="EP34" s="51"/>
      <c r="EQ34" s="51">
        <v>4758.9540900000002</v>
      </c>
      <c r="ER34" s="51">
        <v>4758.9540900000002</v>
      </c>
      <c r="ES34" s="51">
        <f t="shared" si="25"/>
        <v>100</v>
      </c>
      <c r="ET34" s="51"/>
      <c r="EU34" s="51"/>
      <c r="EV34" s="98"/>
      <c r="EW34" s="98"/>
      <c r="EX34" s="98"/>
      <c r="EY34" s="51"/>
      <c r="EZ34" s="98"/>
      <c r="FA34" s="98"/>
      <c r="FB34" s="98"/>
      <c r="FC34" s="51"/>
      <c r="FD34" s="98"/>
      <c r="FE34" s="98"/>
      <c r="FF34" s="98"/>
      <c r="FG34" s="51">
        <v>1224.5999999999999</v>
      </c>
      <c r="FH34" s="51">
        <v>1224.5999999999999</v>
      </c>
      <c r="FI34" s="51">
        <f t="shared" si="15"/>
        <v>100</v>
      </c>
      <c r="FJ34" s="51"/>
      <c r="FK34" s="51">
        <v>3671.7</v>
      </c>
      <c r="FL34" s="51">
        <v>3671.7</v>
      </c>
      <c r="FM34" s="51">
        <f t="shared" si="17"/>
        <v>100</v>
      </c>
      <c r="FN34" s="51"/>
      <c r="FO34" s="51">
        <v>14500.4</v>
      </c>
      <c r="FP34" s="51">
        <v>14500.4</v>
      </c>
      <c r="FQ34" s="51">
        <f t="shared" si="18"/>
        <v>100</v>
      </c>
      <c r="FR34" s="51"/>
      <c r="FS34" s="51"/>
      <c r="FT34" s="98"/>
      <c r="FU34" s="98"/>
      <c r="FV34" s="98"/>
      <c r="FW34" s="51"/>
      <c r="FX34" s="98"/>
      <c r="FY34" s="98"/>
      <c r="FZ34" s="98"/>
      <c r="GA34" s="51"/>
      <c r="GB34" s="98"/>
      <c r="GC34" s="98"/>
      <c r="GD34" s="98"/>
      <c r="GE34" s="51"/>
      <c r="GF34" s="98"/>
      <c r="GG34" s="98"/>
      <c r="GH34" s="98"/>
      <c r="GI34" s="51"/>
      <c r="GJ34" s="98"/>
      <c r="GK34" s="98"/>
      <c r="GL34" s="98"/>
      <c r="GM34" s="51"/>
      <c r="GN34" s="98"/>
      <c r="GO34" s="98"/>
      <c r="GP34" s="98"/>
      <c r="GQ34" s="51"/>
      <c r="GR34" s="98"/>
      <c r="GS34" s="98"/>
      <c r="GT34" s="98"/>
      <c r="GU34" s="51"/>
      <c r="GV34" s="98"/>
      <c r="GW34" s="98"/>
      <c r="GX34" s="98"/>
      <c r="GY34" s="51"/>
      <c r="GZ34" s="98"/>
      <c r="HA34" s="98"/>
      <c r="HB34" s="98"/>
      <c r="HC34" s="51"/>
      <c r="HD34" s="98"/>
      <c r="HE34" s="98"/>
      <c r="HF34" s="98"/>
      <c r="HG34" s="51"/>
      <c r="HH34" s="98"/>
      <c r="HI34" s="98"/>
      <c r="HJ34" s="98"/>
      <c r="HK34" s="51"/>
      <c r="HL34" s="98"/>
      <c r="HM34" s="98"/>
      <c r="HN34" s="98"/>
      <c r="HO34" s="51"/>
      <c r="HP34" s="98"/>
      <c r="HQ34" s="98"/>
      <c r="HR34" s="98"/>
      <c r="HS34" s="51"/>
      <c r="HT34" s="98"/>
      <c r="HU34" s="98"/>
      <c r="HV34" s="98"/>
      <c r="HW34" s="51"/>
      <c r="HX34" s="98"/>
      <c r="HY34" s="98"/>
    </row>
    <row r="35" spans="1:233" s="48" customFormat="1" ht="15.75" x14ac:dyDescent="0.25">
      <c r="A35" s="100" t="s">
        <v>312</v>
      </c>
      <c r="B35" s="156">
        <f t="shared" si="7"/>
        <v>109753.60000000001</v>
      </c>
      <c r="C35" s="156">
        <f t="shared" si="8"/>
        <v>144613.55431000001</v>
      </c>
      <c r="D35" s="156">
        <f t="shared" si="9"/>
        <v>142604.02679</v>
      </c>
      <c r="E35" s="50">
        <f t="shared" si="2"/>
        <v>98.610415510781039</v>
      </c>
      <c r="F35" s="50"/>
      <c r="G35" s="51"/>
      <c r="H35" s="51"/>
      <c r="I35" s="50"/>
      <c r="J35" s="50"/>
      <c r="K35" s="50">
        <v>0</v>
      </c>
      <c r="L35" s="50">
        <v>0</v>
      </c>
      <c r="M35" s="50"/>
      <c r="N35" s="50"/>
      <c r="O35" s="51"/>
      <c r="P35" s="51"/>
      <c r="Q35" s="50"/>
      <c r="R35" s="50"/>
      <c r="S35" s="51"/>
      <c r="T35" s="51"/>
      <c r="U35" s="50"/>
      <c r="V35" s="50"/>
      <c r="W35" s="51">
        <v>7164.1</v>
      </c>
      <c r="X35" s="51">
        <v>6977.2104500000005</v>
      </c>
      <c r="Y35" s="51">
        <f t="shared" si="16"/>
        <v>97.391304560237856</v>
      </c>
      <c r="Z35" s="51"/>
      <c r="AA35" s="51">
        <v>0</v>
      </c>
      <c r="AB35" s="51">
        <v>0</v>
      </c>
      <c r="AC35" s="50"/>
      <c r="AD35" s="50"/>
      <c r="AE35" s="51">
        <v>29.99831</v>
      </c>
      <c r="AF35" s="51">
        <v>29.99831</v>
      </c>
      <c r="AG35" s="51">
        <f t="shared" si="10"/>
        <v>100</v>
      </c>
      <c r="AH35" s="51"/>
      <c r="AI35" s="51">
        <v>190.65600000000001</v>
      </c>
      <c r="AJ35" s="51">
        <v>190.65600000000001</v>
      </c>
      <c r="AK35" s="51">
        <f t="shared" si="11"/>
        <v>100</v>
      </c>
      <c r="AL35" s="51"/>
      <c r="AM35" s="51">
        <v>2500</v>
      </c>
      <c r="AN35" s="51">
        <v>2500</v>
      </c>
      <c r="AO35" s="51">
        <f t="shared" si="22"/>
        <v>100</v>
      </c>
      <c r="AP35" s="51"/>
      <c r="AQ35" s="51">
        <v>100</v>
      </c>
      <c r="AR35" s="51">
        <v>100</v>
      </c>
      <c r="AS35" s="50">
        <f t="shared" si="19"/>
        <v>100</v>
      </c>
      <c r="AT35" s="50"/>
      <c r="AU35" s="51">
        <v>50</v>
      </c>
      <c r="AV35" s="51">
        <v>50</v>
      </c>
      <c r="AW35" s="50">
        <f t="shared" si="20"/>
        <v>100</v>
      </c>
      <c r="AX35" s="50"/>
      <c r="AY35" s="51"/>
      <c r="AZ35" s="51"/>
      <c r="BA35" s="50"/>
      <c r="BB35" s="50"/>
      <c r="BC35" s="51"/>
      <c r="BD35" s="51"/>
      <c r="BE35" s="50"/>
      <c r="BF35" s="50"/>
      <c r="BG35" s="50"/>
      <c r="BH35" s="51"/>
      <c r="BI35" s="51"/>
      <c r="BJ35" s="51"/>
      <c r="BK35" s="51"/>
      <c r="BL35" s="51"/>
      <c r="BM35" s="50"/>
      <c r="BN35" s="50"/>
      <c r="BO35" s="51">
        <v>0</v>
      </c>
      <c r="BP35" s="51">
        <v>0</v>
      </c>
      <c r="BQ35" s="50"/>
      <c r="BR35" s="50"/>
      <c r="BS35" s="50">
        <v>0</v>
      </c>
      <c r="BT35" s="50">
        <v>0</v>
      </c>
      <c r="BU35" s="50"/>
      <c r="BV35" s="50">
        <v>13594.1</v>
      </c>
      <c r="BW35" s="50">
        <v>13594.1</v>
      </c>
      <c r="BX35" s="50">
        <v>13594.061</v>
      </c>
      <c r="BY35" s="50">
        <f t="shared" si="0"/>
        <v>99.999713110834847</v>
      </c>
      <c r="BZ35" s="51">
        <v>14537.8</v>
      </c>
      <c r="CA35" s="51">
        <v>14537.8</v>
      </c>
      <c r="CB35" s="51">
        <v>13168.926750000001</v>
      </c>
      <c r="CC35" s="51">
        <f t="shared" si="12"/>
        <v>90.584041257962014</v>
      </c>
      <c r="CD35" s="51"/>
      <c r="CE35" s="50"/>
      <c r="CF35" s="50"/>
      <c r="CG35" s="50"/>
      <c r="CH35" s="50"/>
      <c r="CI35" s="51">
        <v>0</v>
      </c>
      <c r="CJ35" s="51"/>
      <c r="CK35" s="50"/>
      <c r="CL35" s="50"/>
      <c r="CM35" s="51">
        <v>0</v>
      </c>
      <c r="CN35" s="51">
        <v>0</v>
      </c>
      <c r="CO35" s="50"/>
      <c r="CP35" s="50">
        <v>22268</v>
      </c>
      <c r="CQ35" s="51">
        <v>24966.5</v>
      </c>
      <c r="CR35" s="51">
        <v>24966.5</v>
      </c>
      <c r="CS35" s="51">
        <f t="shared" si="13"/>
        <v>100</v>
      </c>
      <c r="CT35" s="51">
        <v>59353.7</v>
      </c>
      <c r="CU35" s="51">
        <v>53304.1</v>
      </c>
      <c r="CV35" s="51">
        <v>53304.1</v>
      </c>
      <c r="CW35" s="51">
        <f t="shared" si="4"/>
        <v>100</v>
      </c>
      <c r="CX35" s="51"/>
      <c r="CY35" s="51"/>
      <c r="CZ35" s="98"/>
      <c r="DA35" s="98"/>
      <c r="DB35" s="98"/>
      <c r="DC35" s="51">
        <v>4776.3</v>
      </c>
      <c r="DD35" s="51">
        <v>4776.26</v>
      </c>
      <c r="DE35" s="51">
        <f t="shared" si="14"/>
        <v>99.999162531666769</v>
      </c>
      <c r="DF35" s="51"/>
      <c r="DG35" s="51"/>
      <c r="DH35" s="98"/>
      <c r="DI35" s="98"/>
      <c r="DJ35" s="98"/>
      <c r="DK35" s="51"/>
      <c r="DL35" s="98"/>
      <c r="DM35" s="51"/>
      <c r="DN35" s="98"/>
      <c r="DO35" s="51"/>
      <c r="DP35" s="98"/>
      <c r="DQ35" s="98"/>
      <c r="DR35" s="98"/>
      <c r="DS35" s="51"/>
      <c r="DT35" s="98"/>
      <c r="DU35" s="98"/>
      <c r="DV35" s="98"/>
      <c r="DW35" s="51"/>
      <c r="DX35" s="98"/>
      <c r="DY35" s="98"/>
      <c r="DZ35" s="98"/>
      <c r="EA35" s="51"/>
      <c r="EB35" s="98"/>
      <c r="EC35" s="98"/>
      <c r="ED35" s="98"/>
      <c r="EE35" s="51"/>
      <c r="EF35" s="51"/>
      <c r="EG35" s="51"/>
      <c r="EH35" s="51"/>
      <c r="EI35" s="51"/>
      <c r="EJ35" s="98"/>
      <c r="EK35" s="98"/>
      <c r="EL35" s="98"/>
      <c r="EM35" s="51"/>
      <c r="EN35" s="51"/>
      <c r="EO35" s="51"/>
      <c r="EP35" s="51"/>
      <c r="EQ35" s="51"/>
      <c r="ER35" s="51"/>
      <c r="ES35" s="51"/>
      <c r="ET35" s="51"/>
      <c r="EU35" s="51"/>
      <c r="EV35" s="98"/>
      <c r="EW35" s="98"/>
      <c r="EX35" s="98"/>
      <c r="EY35" s="51"/>
      <c r="EZ35" s="98"/>
      <c r="FA35" s="98"/>
      <c r="FB35" s="98"/>
      <c r="FC35" s="51"/>
      <c r="FD35" s="98"/>
      <c r="FE35" s="98"/>
      <c r="FF35" s="98"/>
      <c r="FG35" s="51">
        <v>3620.8</v>
      </c>
      <c r="FH35" s="51">
        <v>3167.1142799999998</v>
      </c>
      <c r="FI35" s="51">
        <f t="shared" si="15"/>
        <v>87.470014361467065</v>
      </c>
      <c r="FJ35" s="51"/>
      <c r="FK35" s="51">
        <v>2070</v>
      </c>
      <c r="FL35" s="51">
        <v>2070</v>
      </c>
      <c r="FM35" s="51">
        <f t="shared" si="17"/>
        <v>100</v>
      </c>
      <c r="FN35" s="51"/>
      <c r="FO35" s="51">
        <v>17709.2</v>
      </c>
      <c r="FP35" s="51">
        <v>17709.2</v>
      </c>
      <c r="FQ35" s="51">
        <f t="shared" si="18"/>
        <v>100</v>
      </c>
      <c r="FR35" s="51"/>
      <c r="FS35" s="51"/>
      <c r="FT35" s="98"/>
      <c r="FU35" s="98"/>
      <c r="FV35" s="98"/>
      <c r="FW35" s="51"/>
      <c r="FX35" s="98"/>
      <c r="FY35" s="98"/>
      <c r="FZ35" s="98"/>
      <c r="GA35" s="51"/>
      <c r="GB35" s="98"/>
      <c r="GC35" s="98"/>
      <c r="GD35" s="98"/>
      <c r="GE35" s="51"/>
      <c r="GF35" s="98"/>
      <c r="GG35" s="98"/>
      <c r="GH35" s="98"/>
      <c r="GI35" s="51"/>
      <c r="GJ35" s="98"/>
      <c r="GK35" s="98"/>
      <c r="GL35" s="98"/>
      <c r="GM35" s="51"/>
      <c r="GN35" s="98"/>
      <c r="GO35" s="98"/>
      <c r="GP35" s="98"/>
      <c r="GQ35" s="51"/>
      <c r="GR35" s="98"/>
      <c r="GS35" s="98"/>
      <c r="GT35" s="98"/>
      <c r="GU35" s="51"/>
      <c r="GV35" s="98"/>
      <c r="GW35" s="98"/>
      <c r="GX35" s="98"/>
      <c r="GY35" s="51"/>
      <c r="GZ35" s="98"/>
      <c r="HA35" s="98"/>
      <c r="HB35" s="98"/>
      <c r="HC35" s="51"/>
      <c r="HD35" s="98"/>
      <c r="HE35" s="98"/>
      <c r="HF35" s="98"/>
      <c r="HG35" s="51"/>
      <c r="HH35" s="98"/>
      <c r="HI35" s="98"/>
      <c r="HJ35" s="98"/>
      <c r="HK35" s="51"/>
      <c r="HL35" s="98"/>
      <c r="HM35" s="98"/>
      <c r="HN35" s="98"/>
      <c r="HO35" s="51"/>
      <c r="HP35" s="98"/>
      <c r="HQ35" s="98"/>
      <c r="HR35" s="98"/>
      <c r="HS35" s="51"/>
      <c r="HT35" s="98"/>
      <c r="HU35" s="98"/>
      <c r="HV35" s="98"/>
      <c r="HW35" s="51"/>
      <c r="HX35" s="98"/>
      <c r="HY35" s="98"/>
    </row>
    <row r="36" spans="1:233" s="48" customFormat="1" ht="15.75" x14ac:dyDescent="0.25">
      <c r="A36" s="100" t="s">
        <v>313</v>
      </c>
      <c r="B36" s="156">
        <f t="shared" si="7"/>
        <v>16804.900000000001</v>
      </c>
      <c r="C36" s="156">
        <f t="shared" si="8"/>
        <v>32459.911619999999</v>
      </c>
      <c r="D36" s="156">
        <f t="shared" si="9"/>
        <v>32459.651719999994</v>
      </c>
      <c r="E36" s="50">
        <f t="shared" si="2"/>
        <v>99.999199320062701</v>
      </c>
      <c r="F36" s="50"/>
      <c r="G36" s="51"/>
      <c r="H36" s="51"/>
      <c r="I36" s="50"/>
      <c r="J36" s="50"/>
      <c r="K36" s="50">
        <v>0</v>
      </c>
      <c r="L36" s="50">
        <v>0</v>
      </c>
      <c r="M36" s="50"/>
      <c r="N36" s="50"/>
      <c r="O36" s="51">
        <v>1200</v>
      </c>
      <c r="P36" s="51">
        <v>1200</v>
      </c>
      <c r="Q36" s="50">
        <f t="shared" si="27"/>
        <v>100</v>
      </c>
      <c r="R36" s="50"/>
      <c r="S36" s="51"/>
      <c r="T36" s="51"/>
      <c r="U36" s="50"/>
      <c r="V36" s="50"/>
      <c r="W36" s="51">
        <v>414.4</v>
      </c>
      <c r="X36" s="51">
        <v>414.43759999999997</v>
      </c>
      <c r="Y36" s="51">
        <f t="shared" si="16"/>
        <v>100.00907335907337</v>
      </c>
      <c r="Z36" s="51"/>
      <c r="AA36" s="51">
        <v>0</v>
      </c>
      <c r="AB36" s="51">
        <v>0</v>
      </c>
      <c r="AC36" s="50"/>
      <c r="AD36" s="50"/>
      <c r="AE36" s="51">
        <v>8.8836200000000005</v>
      </c>
      <c r="AF36" s="51">
        <v>8.8836200000000005</v>
      </c>
      <c r="AG36" s="51">
        <f t="shared" si="10"/>
        <v>100</v>
      </c>
      <c r="AH36" s="51"/>
      <c r="AI36" s="51">
        <v>95.328000000000003</v>
      </c>
      <c r="AJ36" s="51">
        <v>95.328000000000003</v>
      </c>
      <c r="AK36" s="51">
        <f t="shared" si="11"/>
        <v>100</v>
      </c>
      <c r="AL36" s="51"/>
      <c r="AM36" s="51"/>
      <c r="AN36" s="51"/>
      <c r="AO36" s="50"/>
      <c r="AP36" s="50"/>
      <c r="AQ36" s="51">
        <v>100</v>
      </c>
      <c r="AR36" s="51">
        <v>100</v>
      </c>
      <c r="AS36" s="50">
        <f t="shared" si="19"/>
        <v>100</v>
      </c>
      <c r="AT36" s="50"/>
      <c r="AU36" s="51"/>
      <c r="AV36" s="51"/>
      <c r="AW36" s="50"/>
      <c r="AX36" s="50"/>
      <c r="AY36" s="51"/>
      <c r="AZ36" s="51"/>
      <c r="BA36" s="50"/>
      <c r="BB36" s="50"/>
      <c r="BC36" s="51"/>
      <c r="BD36" s="51"/>
      <c r="BE36" s="50"/>
      <c r="BF36" s="50"/>
      <c r="BG36" s="50"/>
      <c r="BH36" s="51"/>
      <c r="BI36" s="51"/>
      <c r="BJ36" s="51"/>
      <c r="BK36" s="51"/>
      <c r="BL36" s="51"/>
      <c r="BM36" s="50"/>
      <c r="BN36" s="50"/>
      <c r="BO36" s="51">
        <v>0</v>
      </c>
      <c r="BP36" s="51">
        <v>0</v>
      </c>
      <c r="BQ36" s="50"/>
      <c r="BR36" s="50"/>
      <c r="BS36" s="50">
        <v>0</v>
      </c>
      <c r="BT36" s="50">
        <v>0</v>
      </c>
      <c r="BU36" s="50"/>
      <c r="BV36" s="50">
        <v>4003.4</v>
      </c>
      <c r="BW36" s="50">
        <v>4003.4</v>
      </c>
      <c r="BX36" s="50">
        <v>4003.1025</v>
      </c>
      <c r="BY36" s="50">
        <f t="shared" si="0"/>
        <v>99.992568816505965</v>
      </c>
      <c r="BZ36" s="51">
        <v>4705.8</v>
      </c>
      <c r="CA36" s="51">
        <v>4705.8</v>
      </c>
      <c r="CB36" s="51">
        <v>4705.8</v>
      </c>
      <c r="CC36" s="51">
        <f t="shared" si="12"/>
        <v>100</v>
      </c>
      <c r="CD36" s="51"/>
      <c r="CE36" s="50"/>
      <c r="CF36" s="50"/>
      <c r="CG36" s="50"/>
      <c r="CH36" s="50"/>
      <c r="CI36" s="51">
        <v>0</v>
      </c>
      <c r="CJ36" s="51"/>
      <c r="CK36" s="50"/>
      <c r="CL36" s="50"/>
      <c r="CM36" s="51">
        <v>0</v>
      </c>
      <c r="CN36" s="51">
        <v>0</v>
      </c>
      <c r="CO36" s="50"/>
      <c r="CP36" s="50">
        <v>6342</v>
      </c>
      <c r="CQ36" s="51">
        <v>7257.4</v>
      </c>
      <c r="CR36" s="51">
        <v>7257.4</v>
      </c>
      <c r="CS36" s="51">
        <f t="shared" si="13"/>
        <v>100</v>
      </c>
      <c r="CT36" s="51">
        <v>1753.7</v>
      </c>
      <c r="CU36" s="51">
        <v>0</v>
      </c>
      <c r="CV36" s="51">
        <v>0</v>
      </c>
      <c r="CW36" s="51"/>
      <c r="CX36" s="51"/>
      <c r="CY36" s="51"/>
      <c r="CZ36" s="98"/>
      <c r="DA36" s="98"/>
      <c r="DB36" s="98"/>
      <c r="DC36" s="51">
        <v>1592.1</v>
      </c>
      <c r="DD36" s="51">
        <v>1592.1</v>
      </c>
      <c r="DE36" s="51">
        <f t="shared" si="14"/>
        <v>100</v>
      </c>
      <c r="DF36" s="51"/>
      <c r="DG36" s="51"/>
      <c r="DH36" s="98"/>
      <c r="DI36" s="98"/>
      <c r="DJ36" s="98"/>
      <c r="DK36" s="51"/>
      <c r="DL36" s="98"/>
      <c r="DM36" s="51"/>
      <c r="DN36" s="98"/>
      <c r="DO36" s="51"/>
      <c r="DP36" s="98"/>
      <c r="DQ36" s="98"/>
      <c r="DR36" s="98"/>
      <c r="DS36" s="51"/>
      <c r="DT36" s="98"/>
      <c r="DU36" s="98"/>
      <c r="DV36" s="98"/>
      <c r="DW36" s="51"/>
      <c r="DX36" s="98"/>
      <c r="DY36" s="98"/>
      <c r="DZ36" s="98"/>
      <c r="EA36" s="51"/>
      <c r="EB36" s="98"/>
      <c r="EC36" s="98"/>
      <c r="ED36" s="98"/>
      <c r="EE36" s="51"/>
      <c r="EF36" s="51"/>
      <c r="EG36" s="51"/>
      <c r="EH36" s="51"/>
      <c r="EI36" s="51"/>
      <c r="EJ36" s="98"/>
      <c r="EK36" s="98"/>
      <c r="EL36" s="98"/>
      <c r="EM36" s="51"/>
      <c r="EN36" s="51"/>
      <c r="EO36" s="51"/>
      <c r="EP36" s="51"/>
      <c r="EQ36" s="51"/>
      <c r="ER36" s="51"/>
      <c r="ES36" s="51"/>
      <c r="ET36" s="51"/>
      <c r="EU36" s="51"/>
      <c r="EV36" s="98"/>
      <c r="EW36" s="98"/>
      <c r="EX36" s="98"/>
      <c r="EY36" s="51"/>
      <c r="EZ36" s="98"/>
      <c r="FA36" s="98"/>
      <c r="FB36" s="98"/>
      <c r="FC36" s="51"/>
      <c r="FD36" s="98"/>
      <c r="FE36" s="98"/>
      <c r="FF36" s="98"/>
      <c r="FG36" s="51">
        <v>2724.6</v>
      </c>
      <c r="FH36" s="51">
        <v>2724.6</v>
      </c>
      <c r="FI36" s="51">
        <f t="shared" si="15"/>
        <v>100</v>
      </c>
      <c r="FJ36" s="51"/>
      <c r="FK36" s="51">
        <v>10358</v>
      </c>
      <c r="FL36" s="51">
        <v>10358</v>
      </c>
      <c r="FM36" s="51">
        <f t="shared" si="17"/>
        <v>100</v>
      </c>
      <c r="FN36" s="51"/>
      <c r="FO36" s="51"/>
      <c r="FP36" s="98"/>
      <c r="FQ36" s="51"/>
      <c r="FR36" s="51"/>
      <c r="FS36" s="51"/>
      <c r="FT36" s="98"/>
      <c r="FU36" s="98"/>
      <c r="FV36" s="98"/>
      <c r="FW36" s="51"/>
      <c r="FX36" s="98"/>
      <c r="FY36" s="98"/>
      <c r="FZ36" s="98"/>
      <c r="GA36" s="51"/>
      <c r="GB36" s="98"/>
      <c r="GC36" s="98"/>
      <c r="GD36" s="98"/>
      <c r="GE36" s="51"/>
      <c r="GF36" s="98"/>
      <c r="GG36" s="98"/>
      <c r="GH36" s="98"/>
      <c r="GI36" s="51"/>
      <c r="GJ36" s="98"/>
      <c r="GK36" s="98"/>
      <c r="GL36" s="98"/>
      <c r="GM36" s="51"/>
      <c r="GN36" s="98"/>
      <c r="GO36" s="98"/>
      <c r="GP36" s="98"/>
      <c r="GQ36" s="51"/>
      <c r="GR36" s="98"/>
      <c r="GS36" s="98"/>
      <c r="GT36" s="98"/>
      <c r="GU36" s="51"/>
      <c r="GV36" s="98"/>
      <c r="GW36" s="98"/>
      <c r="GX36" s="98"/>
      <c r="GY36" s="51"/>
      <c r="GZ36" s="98"/>
      <c r="HA36" s="98"/>
      <c r="HB36" s="98"/>
      <c r="HC36" s="51"/>
      <c r="HD36" s="98"/>
      <c r="HE36" s="98"/>
      <c r="HF36" s="98"/>
      <c r="HG36" s="51"/>
      <c r="HH36" s="98"/>
      <c r="HI36" s="98"/>
      <c r="HJ36" s="98"/>
      <c r="HK36" s="51"/>
      <c r="HL36" s="98"/>
      <c r="HM36" s="98"/>
      <c r="HN36" s="98"/>
      <c r="HO36" s="51"/>
      <c r="HP36" s="98"/>
      <c r="HQ36" s="98"/>
      <c r="HR36" s="98"/>
      <c r="HS36" s="51"/>
      <c r="HT36" s="98"/>
      <c r="HU36" s="98"/>
      <c r="HV36" s="98"/>
      <c r="HW36" s="51"/>
      <c r="HX36" s="98"/>
      <c r="HY36" s="98"/>
    </row>
    <row r="37" spans="1:233" s="48" customFormat="1" ht="15.75" x14ac:dyDescent="0.25">
      <c r="A37" s="100" t="s">
        <v>314</v>
      </c>
      <c r="B37" s="156">
        <f t="shared" si="7"/>
        <v>14948.1</v>
      </c>
      <c r="C37" s="156">
        <f t="shared" si="8"/>
        <v>30565.564599999998</v>
      </c>
      <c r="D37" s="156">
        <f t="shared" si="9"/>
        <v>29385.292200000004</v>
      </c>
      <c r="E37" s="50">
        <f t="shared" si="2"/>
        <v>96.138555215826131</v>
      </c>
      <c r="F37" s="50"/>
      <c r="G37" s="51"/>
      <c r="H37" s="51"/>
      <c r="I37" s="50"/>
      <c r="J37" s="50"/>
      <c r="K37" s="50">
        <v>0</v>
      </c>
      <c r="L37" s="50">
        <v>0</v>
      </c>
      <c r="M37" s="50"/>
      <c r="N37" s="50"/>
      <c r="O37" s="51">
        <v>1000</v>
      </c>
      <c r="P37" s="51">
        <v>1000</v>
      </c>
      <c r="Q37" s="50">
        <f t="shared" si="27"/>
        <v>100</v>
      </c>
      <c r="R37" s="50"/>
      <c r="S37" s="51"/>
      <c r="T37" s="51"/>
      <c r="U37" s="50"/>
      <c r="V37" s="50"/>
      <c r="W37" s="51">
        <v>1565.8</v>
      </c>
      <c r="X37" s="51">
        <v>1422.3074199999999</v>
      </c>
      <c r="Y37" s="51">
        <f t="shared" si="16"/>
        <v>90.835829607868178</v>
      </c>
      <c r="Z37" s="51"/>
      <c r="AA37" s="51">
        <v>0</v>
      </c>
      <c r="AB37" s="51">
        <v>0</v>
      </c>
      <c r="AC37" s="50"/>
      <c r="AD37" s="50"/>
      <c r="AE37" s="51">
        <v>7.2230299999999996</v>
      </c>
      <c r="AF37" s="51">
        <v>7.2230299999999996</v>
      </c>
      <c r="AG37" s="51">
        <f t="shared" si="10"/>
        <v>100</v>
      </c>
      <c r="AH37" s="51"/>
      <c r="AI37" s="51"/>
      <c r="AJ37" s="51"/>
      <c r="AK37" s="51"/>
      <c r="AL37" s="51"/>
      <c r="AM37" s="51"/>
      <c r="AN37" s="51"/>
      <c r="AO37" s="50"/>
      <c r="AP37" s="50"/>
      <c r="AQ37" s="51">
        <v>100</v>
      </c>
      <c r="AR37" s="51">
        <v>100</v>
      </c>
      <c r="AS37" s="50">
        <f t="shared" si="19"/>
        <v>100</v>
      </c>
      <c r="AT37" s="50"/>
      <c r="AU37" s="51">
        <v>50</v>
      </c>
      <c r="AV37" s="51">
        <v>50</v>
      </c>
      <c r="AW37" s="50">
        <f t="shared" si="20"/>
        <v>100</v>
      </c>
      <c r="AX37" s="50"/>
      <c r="AY37" s="51"/>
      <c r="AZ37" s="51"/>
      <c r="BA37" s="50"/>
      <c r="BB37" s="50"/>
      <c r="BC37" s="51"/>
      <c r="BD37" s="51"/>
      <c r="BE37" s="50"/>
      <c r="BF37" s="50"/>
      <c r="BG37" s="50"/>
      <c r="BH37" s="51"/>
      <c r="BI37" s="51"/>
      <c r="BJ37" s="51"/>
      <c r="BK37" s="51"/>
      <c r="BL37" s="51"/>
      <c r="BM37" s="50"/>
      <c r="BN37" s="50"/>
      <c r="BO37" s="51">
        <v>0</v>
      </c>
      <c r="BP37" s="51">
        <v>0</v>
      </c>
      <c r="BQ37" s="50"/>
      <c r="BR37" s="50"/>
      <c r="BS37" s="50">
        <v>0</v>
      </c>
      <c r="BT37" s="50">
        <v>0</v>
      </c>
      <c r="BU37" s="50"/>
      <c r="BV37" s="50">
        <v>4995.8999999999996</v>
      </c>
      <c r="BW37" s="50">
        <v>4995.8999999999996</v>
      </c>
      <c r="BX37" s="50">
        <v>4995.8509999999997</v>
      </c>
      <c r="BY37" s="50">
        <f t="shared" si="0"/>
        <v>99.999019195740516</v>
      </c>
      <c r="BZ37" s="51">
        <v>2962.3</v>
      </c>
      <c r="CA37" s="51">
        <v>2962.3</v>
      </c>
      <c r="CB37" s="51">
        <v>2023.98208</v>
      </c>
      <c r="CC37" s="51">
        <f t="shared" si="12"/>
        <v>68.324682847787187</v>
      </c>
      <c r="CD37" s="51"/>
      <c r="CE37" s="50"/>
      <c r="CF37" s="50"/>
      <c r="CG37" s="50"/>
      <c r="CH37" s="50"/>
      <c r="CI37" s="51">
        <v>0</v>
      </c>
      <c r="CJ37" s="51"/>
      <c r="CK37" s="50"/>
      <c r="CL37" s="50"/>
      <c r="CM37" s="51">
        <v>0</v>
      </c>
      <c r="CN37" s="51">
        <v>0</v>
      </c>
      <c r="CO37" s="50"/>
      <c r="CP37" s="50">
        <v>5349</v>
      </c>
      <c r="CQ37" s="51">
        <v>6242.1</v>
      </c>
      <c r="CR37" s="51">
        <v>6217.5177100000001</v>
      </c>
      <c r="CS37" s="51">
        <f t="shared" si="13"/>
        <v>99.606185578571299</v>
      </c>
      <c r="CT37" s="51">
        <v>1640.9</v>
      </c>
      <c r="CU37" s="51">
        <v>0</v>
      </c>
      <c r="CV37" s="51">
        <v>0</v>
      </c>
      <c r="CW37" s="51"/>
      <c r="CX37" s="51"/>
      <c r="CY37" s="51"/>
      <c r="CZ37" s="98"/>
      <c r="DA37" s="98"/>
      <c r="DB37" s="98"/>
      <c r="DC37" s="51">
        <v>1592.1</v>
      </c>
      <c r="DD37" s="51">
        <v>1592.1</v>
      </c>
      <c r="DE37" s="51">
        <f t="shared" si="14"/>
        <v>100</v>
      </c>
      <c r="DF37" s="51"/>
      <c r="DG37" s="51"/>
      <c r="DH37" s="98"/>
      <c r="DI37" s="98"/>
      <c r="DJ37" s="98"/>
      <c r="DK37" s="51">
        <v>5000.2</v>
      </c>
      <c r="DL37" s="51">
        <v>5000.2</v>
      </c>
      <c r="DM37" s="51">
        <f t="shared" si="5"/>
        <v>100</v>
      </c>
      <c r="DN37" s="98"/>
      <c r="DO37" s="51"/>
      <c r="DP37" s="98"/>
      <c r="DQ37" s="98"/>
      <c r="DR37" s="98"/>
      <c r="DS37" s="51"/>
      <c r="DT37" s="98"/>
      <c r="DU37" s="98"/>
      <c r="DV37" s="98"/>
      <c r="DW37" s="51"/>
      <c r="DX37" s="98"/>
      <c r="DY37" s="98"/>
      <c r="DZ37" s="98"/>
      <c r="EA37" s="51"/>
      <c r="EB37" s="98"/>
      <c r="EC37" s="98"/>
      <c r="ED37" s="98"/>
      <c r="EE37" s="51"/>
      <c r="EF37" s="51"/>
      <c r="EG37" s="51"/>
      <c r="EH37" s="51"/>
      <c r="EI37" s="51"/>
      <c r="EJ37" s="98"/>
      <c r="EK37" s="98"/>
      <c r="EL37" s="98"/>
      <c r="EM37" s="51">
        <v>4496.7415700000001</v>
      </c>
      <c r="EN37" s="51">
        <v>4496.7415700000001</v>
      </c>
      <c r="EO37" s="51">
        <f>EN37/EM37*100</f>
        <v>100</v>
      </c>
      <c r="EP37" s="51"/>
      <c r="EQ37" s="51"/>
      <c r="ER37" s="51"/>
      <c r="ES37" s="51"/>
      <c r="ET37" s="51"/>
      <c r="EU37" s="51"/>
      <c r="EV37" s="98"/>
      <c r="EW37" s="98"/>
      <c r="EX37" s="98"/>
      <c r="EY37" s="51"/>
      <c r="EZ37" s="98"/>
      <c r="FA37" s="98"/>
      <c r="FB37" s="98"/>
      <c r="FC37" s="51"/>
      <c r="FD37" s="98"/>
      <c r="FE37" s="98"/>
      <c r="FF37" s="98"/>
      <c r="FG37" s="51">
        <v>1414.6</v>
      </c>
      <c r="FH37" s="51">
        <v>1340.7693899999999</v>
      </c>
      <c r="FI37" s="51">
        <f t="shared" si="15"/>
        <v>94.780813657571045</v>
      </c>
      <c r="FJ37" s="51"/>
      <c r="FK37" s="51">
        <v>1138.5999999999999</v>
      </c>
      <c r="FL37" s="51">
        <v>1138.5999999999999</v>
      </c>
      <c r="FM37" s="51">
        <f t="shared" si="17"/>
        <v>100</v>
      </c>
      <c r="FN37" s="51"/>
      <c r="FO37" s="51"/>
      <c r="FP37" s="98"/>
      <c r="FQ37" s="51"/>
      <c r="FR37" s="51"/>
      <c r="FS37" s="51"/>
      <c r="FT37" s="98"/>
      <c r="FU37" s="98"/>
      <c r="FV37" s="98"/>
      <c r="FW37" s="51"/>
      <c r="FX37" s="98"/>
      <c r="FY37" s="98"/>
      <c r="FZ37" s="98"/>
      <c r="GA37" s="51"/>
      <c r="GB37" s="98"/>
      <c r="GC37" s="98"/>
      <c r="GD37" s="98"/>
      <c r="GE37" s="51"/>
      <c r="GF37" s="98"/>
      <c r="GG37" s="98"/>
      <c r="GH37" s="98"/>
      <c r="GI37" s="51"/>
      <c r="GJ37" s="98"/>
      <c r="GK37" s="98"/>
      <c r="GL37" s="98"/>
      <c r="GM37" s="51"/>
      <c r="GN37" s="98"/>
      <c r="GO37" s="98"/>
      <c r="GP37" s="98"/>
      <c r="GQ37" s="51"/>
      <c r="GR37" s="98"/>
      <c r="GS37" s="98"/>
      <c r="GT37" s="98"/>
      <c r="GU37" s="51"/>
      <c r="GV37" s="98"/>
      <c r="GW37" s="98"/>
      <c r="GX37" s="98"/>
      <c r="GY37" s="51"/>
      <c r="GZ37" s="98"/>
      <c r="HA37" s="98"/>
      <c r="HB37" s="98"/>
      <c r="HC37" s="51"/>
      <c r="HD37" s="98"/>
      <c r="HE37" s="98"/>
      <c r="HF37" s="98"/>
      <c r="HG37" s="51"/>
      <c r="HH37" s="98"/>
      <c r="HI37" s="98"/>
      <c r="HJ37" s="98"/>
      <c r="HK37" s="51"/>
      <c r="HL37" s="98"/>
      <c r="HM37" s="98"/>
      <c r="HN37" s="98"/>
      <c r="HO37" s="51"/>
      <c r="HP37" s="98"/>
      <c r="HQ37" s="98"/>
      <c r="HR37" s="98"/>
      <c r="HS37" s="51"/>
      <c r="HT37" s="98"/>
      <c r="HU37" s="98"/>
      <c r="HV37" s="98"/>
      <c r="HW37" s="51"/>
      <c r="HX37" s="98"/>
      <c r="HY37" s="98"/>
    </row>
    <row r="38" spans="1:233" s="48" customFormat="1" ht="15.75" x14ac:dyDescent="0.25">
      <c r="A38" s="100" t="s">
        <v>315</v>
      </c>
      <c r="B38" s="156">
        <f t="shared" si="7"/>
        <v>50790.1</v>
      </c>
      <c r="C38" s="156">
        <f t="shared" si="8"/>
        <v>81347.288749999992</v>
      </c>
      <c r="D38" s="156">
        <f t="shared" si="9"/>
        <v>77190.29598000001</v>
      </c>
      <c r="E38" s="50">
        <f t="shared" si="2"/>
        <v>94.889820135523593</v>
      </c>
      <c r="F38" s="50"/>
      <c r="G38" s="51"/>
      <c r="H38" s="51"/>
      <c r="I38" s="50"/>
      <c r="J38" s="50"/>
      <c r="K38" s="50">
        <v>0</v>
      </c>
      <c r="L38" s="50">
        <v>0</v>
      </c>
      <c r="M38" s="50"/>
      <c r="N38" s="50"/>
      <c r="O38" s="51"/>
      <c r="P38" s="51"/>
      <c r="Q38" s="50"/>
      <c r="R38" s="50"/>
      <c r="S38" s="51"/>
      <c r="T38" s="51"/>
      <c r="U38" s="50"/>
      <c r="V38" s="50"/>
      <c r="W38" s="51">
        <v>844.7</v>
      </c>
      <c r="X38" s="51">
        <v>676.95901000000003</v>
      </c>
      <c r="Y38" s="51">
        <f t="shared" si="16"/>
        <v>80.141945069255357</v>
      </c>
      <c r="Z38" s="51"/>
      <c r="AA38" s="51">
        <v>0</v>
      </c>
      <c r="AB38" s="51">
        <v>0</v>
      </c>
      <c r="AC38" s="50"/>
      <c r="AD38" s="50"/>
      <c r="AE38" s="51">
        <v>27.932749999999999</v>
      </c>
      <c r="AF38" s="51">
        <v>27.932749999999999</v>
      </c>
      <c r="AG38" s="51">
        <f t="shared" si="10"/>
        <v>100</v>
      </c>
      <c r="AH38" s="51"/>
      <c r="AI38" s="51">
        <v>190.65600000000001</v>
      </c>
      <c r="AJ38" s="51">
        <v>190.65600000000001</v>
      </c>
      <c r="AK38" s="51">
        <f t="shared" si="11"/>
        <v>100</v>
      </c>
      <c r="AL38" s="51"/>
      <c r="AM38" s="51"/>
      <c r="AN38" s="51"/>
      <c r="AO38" s="51"/>
      <c r="AP38" s="51"/>
      <c r="AQ38" s="51">
        <v>100</v>
      </c>
      <c r="AR38" s="51">
        <v>100</v>
      </c>
      <c r="AS38" s="50">
        <f t="shared" si="19"/>
        <v>100</v>
      </c>
      <c r="AT38" s="50"/>
      <c r="AU38" s="51"/>
      <c r="AV38" s="51"/>
      <c r="AW38" s="50"/>
      <c r="AX38" s="50"/>
      <c r="AY38" s="51"/>
      <c r="AZ38" s="51"/>
      <c r="BA38" s="50"/>
      <c r="BB38" s="50"/>
      <c r="BC38" s="51"/>
      <c r="BD38" s="51"/>
      <c r="BE38" s="50"/>
      <c r="BF38" s="50"/>
      <c r="BG38" s="50"/>
      <c r="BH38" s="51"/>
      <c r="BI38" s="51"/>
      <c r="BJ38" s="51"/>
      <c r="BK38" s="51"/>
      <c r="BL38" s="51"/>
      <c r="BM38" s="50"/>
      <c r="BN38" s="50"/>
      <c r="BO38" s="51">
        <v>0</v>
      </c>
      <c r="BP38" s="51">
        <v>0</v>
      </c>
      <c r="BQ38" s="50"/>
      <c r="BR38" s="50"/>
      <c r="BS38" s="50">
        <v>0</v>
      </c>
      <c r="BT38" s="50">
        <v>0</v>
      </c>
      <c r="BU38" s="50"/>
      <c r="BV38" s="50">
        <v>10571.5</v>
      </c>
      <c r="BW38" s="50">
        <v>10571.5</v>
      </c>
      <c r="BX38" s="50">
        <v>10466.02844</v>
      </c>
      <c r="BY38" s="50">
        <f t="shared" si="0"/>
        <v>99.002302795251381</v>
      </c>
      <c r="BZ38" s="51">
        <v>14227.6</v>
      </c>
      <c r="CA38" s="51">
        <v>14227.6</v>
      </c>
      <c r="CB38" s="51">
        <v>11392.787</v>
      </c>
      <c r="CC38" s="51">
        <f t="shared" si="12"/>
        <v>80.075255137900982</v>
      </c>
      <c r="CD38" s="51"/>
      <c r="CE38" s="50"/>
      <c r="CF38" s="50"/>
      <c r="CG38" s="50"/>
      <c r="CH38" s="50"/>
      <c r="CI38" s="51">
        <v>0</v>
      </c>
      <c r="CJ38" s="51"/>
      <c r="CK38" s="50"/>
      <c r="CL38" s="50"/>
      <c r="CM38" s="51">
        <v>0</v>
      </c>
      <c r="CN38" s="51">
        <v>0</v>
      </c>
      <c r="CO38" s="50"/>
      <c r="CP38" s="50">
        <v>14195</v>
      </c>
      <c r="CQ38" s="51">
        <v>17075.7</v>
      </c>
      <c r="CR38" s="51">
        <v>17037.0658</v>
      </c>
      <c r="CS38" s="51">
        <f t="shared" si="13"/>
        <v>99.773747489121973</v>
      </c>
      <c r="CT38" s="51">
        <v>11796</v>
      </c>
      <c r="CU38" s="51">
        <v>18686.8</v>
      </c>
      <c r="CV38" s="51">
        <v>18683.850979999999</v>
      </c>
      <c r="CW38" s="51">
        <f t="shared" si="4"/>
        <v>99.98421869983089</v>
      </c>
      <c r="CX38" s="51"/>
      <c r="CY38" s="51"/>
      <c r="CZ38" s="98"/>
      <c r="DA38" s="98"/>
      <c r="DB38" s="98"/>
      <c r="DC38" s="51">
        <v>6368.4</v>
      </c>
      <c r="DD38" s="51">
        <v>6368.4</v>
      </c>
      <c r="DE38" s="51">
        <f t="shared" si="14"/>
        <v>100</v>
      </c>
      <c r="DF38" s="51"/>
      <c r="DG38" s="51"/>
      <c r="DH38" s="98"/>
      <c r="DI38" s="98"/>
      <c r="DJ38" s="98"/>
      <c r="DK38" s="51"/>
      <c r="DL38" s="51"/>
      <c r="DM38" s="51"/>
      <c r="DN38" s="98"/>
      <c r="DO38" s="51"/>
      <c r="DP38" s="98"/>
      <c r="DQ38" s="98"/>
      <c r="DR38" s="98"/>
      <c r="DS38" s="51"/>
      <c r="DT38" s="98"/>
      <c r="DU38" s="98"/>
      <c r="DV38" s="98"/>
      <c r="DW38" s="51"/>
      <c r="DX38" s="98"/>
      <c r="DY38" s="98"/>
      <c r="DZ38" s="98"/>
      <c r="EA38" s="51"/>
      <c r="EB38" s="98"/>
      <c r="EC38" s="98"/>
      <c r="ED38" s="98"/>
      <c r="EE38" s="51"/>
      <c r="EF38" s="51"/>
      <c r="EG38" s="51"/>
      <c r="EH38" s="51"/>
      <c r="EI38" s="51"/>
      <c r="EJ38" s="98"/>
      <c r="EK38" s="98"/>
      <c r="EL38" s="98"/>
      <c r="EM38" s="51"/>
      <c r="EN38" s="98"/>
      <c r="EO38" s="98"/>
      <c r="EP38" s="98"/>
      <c r="EQ38" s="51"/>
      <c r="ER38" s="51"/>
      <c r="ES38" s="51"/>
      <c r="ET38" s="51"/>
      <c r="EU38" s="51"/>
      <c r="EV38" s="98"/>
      <c r="EW38" s="98"/>
      <c r="EX38" s="98"/>
      <c r="EY38" s="51"/>
      <c r="EZ38" s="98"/>
      <c r="FA38" s="98"/>
      <c r="FB38" s="98"/>
      <c r="FC38" s="51"/>
      <c r="FD38" s="98"/>
      <c r="FE38" s="98"/>
      <c r="FF38" s="98"/>
      <c r="FG38" s="51">
        <v>4260.5</v>
      </c>
      <c r="FH38" s="51">
        <v>3253.116</v>
      </c>
      <c r="FI38" s="51">
        <f t="shared" si="15"/>
        <v>76.355263466729255</v>
      </c>
      <c r="FJ38" s="51"/>
      <c r="FK38" s="51">
        <v>8993.5</v>
      </c>
      <c r="FL38" s="51">
        <v>8993.5</v>
      </c>
      <c r="FM38" s="51">
        <f t="shared" si="17"/>
        <v>100</v>
      </c>
      <c r="FN38" s="51"/>
      <c r="FO38" s="51"/>
      <c r="FP38" s="98"/>
      <c r="FQ38" s="51"/>
      <c r="FR38" s="51"/>
      <c r="FS38" s="51"/>
      <c r="FT38" s="98"/>
      <c r="FU38" s="98"/>
      <c r="FV38" s="98"/>
      <c r="FW38" s="51"/>
      <c r="FX38" s="98"/>
      <c r="FY38" s="98"/>
      <c r="FZ38" s="98"/>
      <c r="GA38" s="51"/>
      <c r="GB38" s="98"/>
      <c r="GC38" s="98"/>
      <c r="GD38" s="98"/>
      <c r="GE38" s="51"/>
      <c r="GF38" s="98"/>
      <c r="GG38" s="98"/>
      <c r="GH38" s="98"/>
      <c r="GI38" s="51"/>
      <c r="GJ38" s="98"/>
      <c r="GK38" s="98"/>
      <c r="GL38" s="98"/>
      <c r="GM38" s="51"/>
      <c r="GN38" s="98"/>
      <c r="GO38" s="98"/>
      <c r="GP38" s="98"/>
      <c r="GQ38" s="51"/>
      <c r="GR38" s="98"/>
      <c r="GS38" s="98"/>
      <c r="GT38" s="98"/>
      <c r="GU38" s="51"/>
      <c r="GV38" s="98"/>
      <c r="GW38" s="98"/>
      <c r="GX38" s="98"/>
      <c r="GY38" s="51"/>
      <c r="GZ38" s="98"/>
      <c r="HA38" s="98"/>
      <c r="HB38" s="98"/>
      <c r="HC38" s="51"/>
      <c r="HD38" s="98"/>
      <c r="HE38" s="98"/>
      <c r="HF38" s="98"/>
      <c r="HG38" s="51"/>
      <c r="HH38" s="98"/>
      <c r="HI38" s="98"/>
      <c r="HJ38" s="98"/>
      <c r="HK38" s="51"/>
      <c r="HL38" s="98"/>
      <c r="HM38" s="98"/>
      <c r="HN38" s="98"/>
      <c r="HO38" s="51"/>
      <c r="HP38" s="98"/>
      <c r="HQ38" s="98"/>
      <c r="HR38" s="98"/>
      <c r="HS38" s="51"/>
      <c r="HT38" s="98"/>
      <c r="HU38" s="98"/>
      <c r="HV38" s="98"/>
      <c r="HW38" s="51"/>
      <c r="HX38" s="98"/>
      <c r="HY38" s="98"/>
    </row>
    <row r="39" spans="1:233" s="48" customFormat="1" ht="15.75" x14ac:dyDescent="0.25">
      <c r="A39" s="100" t="s">
        <v>316</v>
      </c>
      <c r="B39" s="156">
        <f t="shared" si="7"/>
        <v>21072.7</v>
      </c>
      <c r="C39" s="156">
        <f t="shared" si="8"/>
        <v>251418.00486000002</v>
      </c>
      <c r="D39" s="156">
        <f t="shared" si="9"/>
        <v>247495.68029999998</v>
      </c>
      <c r="E39" s="50">
        <f t="shared" si="2"/>
        <v>98.439918985840265</v>
      </c>
      <c r="F39" s="50"/>
      <c r="G39" s="51"/>
      <c r="H39" s="51"/>
      <c r="I39" s="50"/>
      <c r="J39" s="50"/>
      <c r="K39" s="50">
        <v>0</v>
      </c>
      <c r="L39" s="50">
        <v>0</v>
      </c>
      <c r="M39" s="50"/>
      <c r="N39" s="50"/>
      <c r="O39" s="51">
        <v>1400</v>
      </c>
      <c r="P39" s="51">
        <v>1400</v>
      </c>
      <c r="Q39" s="50">
        <f t="shared" si="27"/>
        <v>100</v>
      </c>
      <c r="R39" s="50"/>
      <c r="S39" s="51"/>
      <c r="T39" s="51"/>
      <c r="U39" s="50"/>
      <c r="V39" s="50"/>
      <c r="W39" s="51">
        <v>224.5</v>
      </c>
      <c r="X39" s="51"/>
      <c r="Y39" s="51">
        <f t="shared" si="16"/>
        <v>0</v>
      </c>
      <c r="Z39" s="51"/>
      <c r="AA39" s="51">
        <v>0</v>
      </c>
      <c r="AB39" s="51">
        <v>0</v>
      </c>
      <c r="AC39" s="50"/>
      <c r="AD39" s="50"/>
      <c r="AE39" s="51">
        <v>9.3148600000000012</v>
      </c>
      <c r="AF39" s="51">
        <v>9.3148600000000012</v>
      </c>
      <c r="AG39" s="51">
        <f t="shared" si="10"/>
        <v>100</v>
      </c>
      <c r="AH39" s="51"/>
      <c r="AI39" s="51">
        <v>95.328000000000003</v>
      </c>
      <c r="AJ39" s="51">
        <v>95.328000000000003</v>
      </c>
      <c r="AK39" s="51">
        <f t="shared" si="11"/>
        <v>100</v>
      </c>
      <c r="AL39" s="51"/>
      <c r="AM39" s="51">
        <v>2274.462</v>
      </c>
      <c r="AN39" s="51">
        <v>2274.462</v>
      </c>
      <c r="AO39" s="51">
        <f t="shared" si="22"/>
        <v>100</v>
      </c>
      <c r="AP39" s="51"/>
      <c r="AQ39" s="51">
        <v>100</v>
      </c>
      <c r="AR39" s="51">
        <v>100</v>
      </c>
      <c r="AS39" s="50">
        <f t="shared" si="19"/>
        <v>100</v>
      </c>
      <c r="AT39" s="50"/>
      <c r="AU39" s="51">
        <v>50</v>
      </c>
      <c r="AV39" s="51">
        <v>50</v>
      </c>
      <c r="AW39" s="50">
        <f t="shared" si="20"/>
        <v>100</v>
      </c>
      <c r="AX39" s="50"/>
      <c r="AY39" s="51"/>
      <c r="AZ39" s="51"/>
      <c r="BA39" s="50"/>
      <c r="BB39" s="50"/>
      <c r="BC39" s="51"/>
      <c r="BD39" s="51"/>
      <c r="BE39" s="50"/>
      <c r="BF39" s="50"/>
      <c r="BG39" s="50"/>
      <c r="BH39" s="51"/>
      <c r="BI39" s="51"/>
      <c r="BJ39" s="51"/>
      <c r="BK39" s="51"/>
      <c r="BL39" s="51"/>
      <c r="BM39" s="50"/>
      <c r="BN39" s="50"/>
      <c r="BO39" s="51">
        <v>0</v>
      </c>
      <c r="BP39" s="51">
        <v>0</v>
      </c>
      <c r="BQ39" s="50"/>
      <c r="BR39" s="50"/>
      <c r="BS39" s="50">
        <v>0</v>
      </c>
      <c r="BT39" s="50">
        <v>0</v>
      </c>
      <c r="BU39" s="50"/>
      <c r="BV39" s="50">
        <v>9921.5</v>
      </c>
      <c r="BW39" s="50">
        <v>9921.5</v>
      </c>
      <c r="BX39" s="50">
        <v>6936.5259999999998</v>
      </c>
      <c r="BY39" s="50">
        <f t="shared" si="0"/>
        <v>69.914085571738141</v>
      </c>
      <c r="BZ39" s="51">
        <v>6003.3</v>
      </c>
      <c r="CA39" s="51">
        <v>6003.3</v>
      </c>
      <c r="CB39" s="51">
        <v>5948.3473899999999</v>
      </c>
      <c r="CC39" s="51">
        <f t="shared" si="12"/>
        <v>99.084626622024558</v>
      </c>
      <c r="CD39" s="51"/>
      <c r="CE39" s="50"/>
      <c r="CF39" s="50"/>
      <c r="CG39" s="50"/>
      <c r="CH39" s="50"/>
      <c r="CI39" s="51">
        <v>0</v>
      </c>
      <c r="CJ39" s="51"/>
      <c r="CK39" s="50"/>
      <c r="CL39" s="50"/>
      <c r="CM39" s="51">
        <v>0</v>
      </c>
      <c r="CN39" s="51">
        <v>0</v>
      </c>
      <c r="CO39" s="50"/>
      <c r="CP39" s="50">
        <v>5072</v>
      </c>
      <c r="CQ39" s="51">
        <v>6043</v>
      </c>
      <c r="CR39" s="51">
        <v>6043</v>
      </c>
      <c r="CS39" s="51">
        <f t="shared" si="13"/>
        <v>100</v>
      </c>
      <c r="CT39" s="51">
        <v>75.900000000000006</v>
      </c>
      <c r="CU39" s="51">
        <v>0</v>
      </c>
      <c r="CV39" s="51">
        <v>0</v>
      </c>
      <c r="CW39" s="51"/>
      <c r="CX39" s="51"/>
      <c r="CY39" s="51"/>
      <c r="CZ39" s="98"/>
      <c r="DA39" s="98"/>
      <c r="DB39" s="98"/>
      <c r="DC39" s="51">
        <v>1592.1</v>
      </c>
      <c r="DD39" s="51">
        <v>1592.1</v>
      </c>
      <c r="DE39" s="51">
        <f t="shared" si="14"/>
        <v>100</v>
      </c>
      <c r="DF39" s="51"/>
      <c r="DG39" s="51"/>
      <c r="DH39" s="98"/>
      <c r="DI39" s="98"/>
      <c r="DJ39" s="98"/>
      <c r="DK39" s="51">
        <v>4999.8999999999996</v>
      </c>
      <c r="DL39" s="51">
        <v>4999.8999999999996</v>
      </c>
      <c r="DM39" s="51">
        <f t="shared" si="5"/>
        <v>100</v>
      </c>
      <c r="DN39" s="98"/>
      <c r="DO39" s="51"/>
      <c r="DP39" s="98"/>
      <c r="DQ39" s="98"/>
      <c r="DR39" s="98"/>
      <c r="DS39" s="51"/>
      <c r="DT39" s="98"/>
      <c r="DU39" s="98"/>
      <c r="DV39" s="98"/>
      <c r="DW39" s="51"/>
      <c r="DX39" s="98"/>
      <c r="DY39" s="98"/>
      <c r="DZ39" s="98"/>
      <c r="EA39" s="51">
        <v>215200</v>
      </c>
      <c r="EB39" s="51">
        <v>215200</v>
      </c>
      <c r="EC39" s="51">
        <f>EB39/EA39*100</f>
        <v>100</v>
      </c>
      <c r="ED39" s="51"/>
      <c r="EE39" s="51"/>
      <c r="EF39" s="51"/>
      <c r="EG39" s="51"/>
      <c r="EH39" s="51"/>
      <c r="EI39" s="51"/>
      <c r="EJ39" s="98"/>
      <c r="EK39" s="98"/>
      <c r="EL39" s="98"/>
      <c r="EM39" s="51"/>
      <c r="EN39" s="98"/>
      <c r="EO39" s="98"/>
      <c r="EP39" s="98"/>
      <c r="EQ39" s="51"/>
      <c r="ER39" s="51"/>
      <c r="ES39" s="51"/>
      <c r="ET39" s="51"/>
      <c r="EU39" s="51"/>
      <c r="EV39" s="98"/>
      <c r="EW39" s="98"/>
      <c r="EX39" s="98"/>
      <c r="EY39" s="51"/>
      <c r="EZ39" s="98"/>
      <c r="FA39" s="98"/>
      <c r="FB39" s="98"/>
      <c r="FC39" s="51"/>
      <c r="FD39" s="98"/>
      <c r="FE39" s="98"/>
      <c r="FF39" s="98"/>
      <c r="FG39" s="51">
        <v>1504.6</v>
      </c>
      <c r="FH39" s="51">
        <v>846.7020500000001</v>
      </c>
      <c r="FI39" s="51">
        <f t="shared" si="15"/>
        <v>56.274229030971703</v>
      </c>
      <c r="FJ39" s="51"/>
      <c r="FK39" s="51">
        <v>2000</v>
      </c>
      <c r="FL39" s="51">
        <v>2000</v>
      </c>
      <c r="FM39" s="51">
        <f t="shared" si="17"/>
        <v>100</v>
      </c>
      <c r="FN39" s="51"/>
      <c r="FO39" s="51"/>
      <c r="FP39" s="98"/>
      <c r="FQ39" s="51"/>
      <c r="FR39" s="51"/>
      <c r="FS39" s="51"/>
      <c r="FT39" s="98"/>
      <c r="FU39" s="98"/>
      <c r="FV39" s="98"/>
      <c r="FW39" s="51"/>
      <c r="FX39" s="98"/>
      <c r="FY39" s="98"/>
      <c r="FZ39" s="98"/>
      <c r="GA39" s="51"/>
      <c r="GB39" s="98"/>
      <c r="GC39" s="98"/>
      <c r="GD39" s="98"/>
      <c r="GE39" s="51"/>
      <c r="GF39" s="98"/>
      <c r="GG39" s="98"/>
      <c r="GH39" s="98"/>
      <c r="GI39" s="51"/>
      <c r="GJ39" s="98"/>
      <c r="GK39" s="98"/>
      <c r="GL39" s="98"/>
      <c r="GM39" s="51"/>
      <c r="GN39" s="98"/>
      <c r="GO39" s="98"/>
      <c r="GP39" s="98"/>
      <c r="GQ39" s="51"/>
      <c r="GR39" s="98"/>
      <c r="GS39" s="98"/>
      <c r="GT39" s="98"/>
      <c r="GU39" s="51"/>
      <c r="GV39" s="98"/>
      <c r="GW39" s="98"/>
      <c r="GX39" s="98"/>
      <c r="GY39" s="51"/>
      <c r="GZ39" s="98"/>
      <c r="HA39" s="98"/>
      <c r="HB39" s="98"/>
      <c r="HC39" s="51"/>
      <c r="HD39" s="98"/>
      <c r="HE39" s="98"/>
      <c r="HF39" s="98"/>
      <c r="HG39" s="51"/>
      <c r="HH39" s="98"/>
      <c r="HI39" s="98"/>
      <c r="HJ39" s="98"/>
      <c r="HK39" s="51"/>
      <c r="HL39" s="98"/>
      <c r="HM39" s="98"/>
      <c r="HN39" s="98"/>
      <c r="HO39" s="51"/>
      <c r="HP39" s="98"/>
      <c r="HQ39" s="98"/>
      <c r="HR39" s="98"/>
      <c r="HS39" s="51"/>
      <c r="HT39" s="98"/>
      <c r="HU39" s="98"/>
      <c r="HV39" s="98"/>
      <c r="HW39" s="51"/>
      <c r="HX39" s="98"/>
      <c r="HY39" s="98"/>
    </row>
    <row r="40" spans="1:233" s="48" customFormat="1" ht="15.75" x14ac:dyDescent="0.25">
      <c r="A40" s="100" t="s">
        <v>317</v>
      </c>
      <c r="B40" s="156">
        <f t="shared" si="7"/>
        <v>46772.7</v>
      </c>
      <c r="C40" s="156">
        <f t="shared" si="8"/>
        <v>145032.03392000002</v>
      </c>
      <c r="D40" s="156">
        <f t="shared" si="9"/>
        <v>136826.64811000001</v>
      </c>
      <c r="E40" s="50">
        <f t="shared" si="2"/>
        <v>94.342363139907334</v>
      </c>
      <c r="F40" s="50"/>
      <c r="G40" s="51"/>
      <c r="H40" s="51"/>
      <c r="I40" s="50"/>
      <c r="J40" s="50"/>
      <c r="K40" s="50">
        <v>0</v>
      </c>
      <c r="L40" s="50">
        <v>0</v>
      </c>
      <c r="M40" s="50"/>
      <c r="N40" s="50"/>
      <c r="O40" s="51"/>
      <c r="P40" s="51"/>
      <c r="Q40" s="50"/>
      <c r="R40" s="50"/>
      <c r="S40" s="51">
        <v>80033</v>
      </c>
      <c r="T40" s="51">
        <v>80033</v>
      </c>
      <c r="U40" s="50">
        <f>T40/S40*100</f>
        <v>100</v>
      </c>
      <c r="V40" s="50"/>
      <c r="W40" s="51">
        <v>350.6</v>
      </c>
      <c r="X40" s="51">
        <v>350.58749999999998</v>
      </c>
      <c r="Y40" s="51">
        <f t="shared" si="16"/>
        <v>99.996434683399869</v>
      </c>
      <c r="Z40" s="51"/>
      <c r="AA40" s="51">
        <v>0</v>
      </c>
      <c r="AB40" s="51">
        <v>0</v>
      </c>
      <c r="AC40" s="50"/>
      <c r="AD40" s="50"/>
      <c r="AE40" s="51">
        <v>25.925919999999998</v>
      </c>
      <c r="AF40" s="51">
        <v>25.925919999999998</v>
      </c>
      <c r="AG40" s="51">
        <f t="shared" si="10"/>
        <v>100</v>
      </c>
      <c r="AH40" s="51"/>
      <c r="AI40" s="51">
        <v>95.328000000000003</v>
      </c>
      <c r="AJ40" s="51">
        <v>95.328000000000003</v>
      </c>
      <c r="AK40" s="51">
        <f t="shared" si="11"/>
        <v>100</v>
      </c>
      <c r="AL40" s="51"/>
      <c r="AM40" s="51"/>
      <c r="AN40" s="51"/>
      <c r="AO40" s="51"/>
      <c r="AP40" s="51"/>
      <c r="AQ40" s="51">
        <v>100</v>
      </c>
      <c r="AR40" s="51">
        <v>100</v>
      </c>
      <c r="AS40" s="50">
        <f t="shared" si="19"/>
        <v>100</v>
      </c>
      <c r="AT40" s="50"/>
      <c r="AU40" s="51"/>
      <c r="AV40" s="51"/>
      <c r="AW40" s="50"/>
      <c r="AX40" s="50"/>
      <c r="AY40" s="51"/>
      <c r="AZ40" s="51"/>
      <c r="BA40" s="50"/>
      <c r="BB40" s="50"/>
      <c r="BC40" s="51"/>
      <c r="BD40" s="51"/>
      <c r="BE40" s="50"/>
      <c r="BF40" s="50"/>
      <c r="BG40" s="50"/>
      <c r="BH40" s="51"/>
      <c r="BI40" s="51"/>
      <c r="BJ40" s="51"/>
      <c r="BK40" s="51"/>
      <c r="BL40" s="51"/>
      <c r="BM40" s="50"/>
      <c r="BN40" s="50"/>
      <c r="BO40" s="51">
        <v>1133.8</v>
      </c>
      <c r="BP40" s="51">
        <v>1133.8209999999999</v>
      </c>
      <c r="BQ40" s="50">
        <f t="shared" ref="BQ40:BQ46" si="28">BP40/BO40*100</f>
        <v>100.00185217851471</v>
      </c>
      <c r="BR40" s="50"/>
      <c r="BS40" s="50">
        <v>0</v>
      </c>
      <c r="BT40" s="50">
        <v>0</v>
      </c>
      <c r="BU40" s="50"/>
      <c r="BV40" s="50">
        <v>9530.5</v>
      </c>
      <c r="BW40" s="50">
        <v>9530.5</v>
      </c>
      <c r="BX40" s="50">
        <v>9441.706619999999</v>
      </c>
      <c r="BY40" s="50">
        <f t="shared" si="0"/>
        <v>99.068324012381296</v>
      </c>
      <c r="BZ40" s="51">
        <v>7853</v>
      </c>
      <c r="CA40" s="51">
        <v>7853</v>
      </c>
      <c r="CB40" s="51">
        <v>4340.4390700000004</v>
      </c>
      <c r="CC40" s="51">
        <f t="shared" si="12"/>
        <v>55.271094740863369</v>
      </c>
      <c r="CD40" s="51"/>
      <c r="CE40" s="50"/>
      <c r="CF40" s="50"/>
      <c r="CG40" s="50"/>
      <c r="CH40" s="50"/>
      <c r="CI40" s="51">
        <v>0</v>
      </c>
      <c r="CJ40" s="51"/>
      <c r="CK40" s="50"/>
      <c r="CL40" s="50"/>
      <c r="CM40" s="51">
        <v>0</v>
      </c>
      <c r="CN40" s="51">
        <v>0</v>
      </c>
      <c r="CO40" s="50"/>
      <c r="CP40" s="50">
        <v>10497</v>
      </c>
      <c r="CQ40" s="51">
        <v>12583.8</v>
      </c>
      <c r="CR40" s="51">
        <v>12583.8</v>
      </c>
      <c r="CS40" s="51">
        <f t="shared" si="13"/>
        <v>100</v>
      </c>
      <c r="CT40" s="51">
        <v>18892.2</v>
      </c>
      <c r="CU40" s="51">
        <v>16453</v>
      </c>
      <c r="CV40" s="51">
        <v>16453</v>
      </c>
      <c r="CW40" s="51">
        <f t="shared" si="4"/>
        <v>100</v>
      </c>
      <c r="CX40" s="51"/>
      <c r="CY40" s="51"/>
      <c r="CZ40" s="98"/>
      <c r="DA40" s="98"/>
      <c r="DB40" s="98"/>
      <c r="DC40" s="51">
        <v>1592.1</v>
      </c>
      <c r="DD40" s="51">
        <v>1592.1</v>
      </c>
      <c r="DE40" s="51">
        <f t="shared" si="14"/>
        <v>100</v>
      </c>
      <c r="DF40" s="51"/>
      <c r="DG40" s="51"/>
      <c r="DH40" s="98"/>
      <c r="DI40" s="98"/>
      <c r="DJ40" s="98"/>
      <c r="DK40" s="51"/>
      <c r="DL40" s="98"/>
      <c r="DM40" s="51"/>
      <c r="DN40" s="98"/>
      <c r="DO40" s="51"/>
      <c r="DP40" s="98"/>
      <c r="DQ40" s="98"/>
      <c r="DR40" s="98"/>
      <c r="DS40" s="51"/>
      <c r="DT40" s="98"/>
      <c r="DU40" s="98"/>
      <c r="DV40" s="98"/>
      <c r="DW40" s="51"/>
      <c r="DX40" s="98"/>
      <c r="DY40" s="98"/>
      <c r="DZ40" s="98"/>
      <c r="EA40" s="51"/>
      <c r="EB40" s="98"/>
      <c r="EC40" s="51"/>
      <c r="ED40" s="51"/>
      <c r="EE40" s="51"/>
      <c r="EF40" s="51"/>
      <c r="EG40" s="51"/>
      <c r="EH40" s="51"/>
      <c r="EI40" s="51"/>
      <c r="EJ40" s="98"/>
      <c r="EK40" s="98"/>
      <c r="EL40" s="98"/>
      <c r="EM40" s="51"/>
      <c r="EN40" s="98"/>
      <c r="EO40" s="98"/>
      <c r="EP40" s="98"/>
      <c r="EQ40" s="51"/>
      <c r="ER40" s="51"/>
      <c r="ES40" s="51"/>
      <c r="ET40" s="51"/>
      <c r="EU40" s="51">
        <v>5430.18</v>
      </c>
      <c r="EV40" s="51">
        <v>826.14</v>
      </c>
      <c r="EW40" s="51">
        <f>EV40/EU40*100</f>
        <v>15.213860314022739</v>
      </c>
      <c r="EX40" s="98"/>
      <c r="EY40" s="51"/>
      <c r="EZ40" s="98"/>
      <c r="FA40" s="98"/>
      <c r="FB40" s="98"/>
      <c r="FC40" s="51"/>
      <c r="FD40" s="98"/>
      <c r="FE40" s="98"/>
      <c r="FF40" s="98"/>
      <c r="FG40" s="51">
        <v>1254.5999999999999</v>
      </c>
      <c r="FH40" s="51">
        <v>1254.5999999999999</v>
      </c>
      <c r="FI40" s="51">
        <f t="shared" si="15"/>
        <v>100</v>
      </c>
      <c r="FJ40" s="51"/>
      <c r="FK40" s="51">
        <v>6018.7</v>
      </c>
      <c r="FL40" s="51">
        <v>6018.7</v>
      </c>
      <c r="FM40" s="51">
        <f t="shared" si="17"/>
        <v>100</v>
      </c>
      <c r="FN40" s="51"/>
      <c r="FO40" s="51">
        <v>2577.5</v>
      </c>
      <c r="FP40" s="51">
        <v>2577.5</v>
      </c>
      <c r="FQ40" s="51">
        <f t="shared" si="18"/>
        <v>100</v>
      </c>
      <c r="FR40" s="51"/>
      <c r="FS40" s="51"/>
      <c r="FT40" s="98"/>
      <c r="FU40" s="98"/>
      <c r="FV40" s="98"/>
      <c r="FW40" s="51"/>
      <c r="FX40" s="98"/>
      <c r="FY40" s="98"/>
      <c r="FZ40" s="98"/>
      <c r="GA40" s="51"/>
      <c r="GB40" s="98"/>
      <c r="GC40" s="98"/>
      <c r="GD40" s="98"/>
      <c r="GE40" s="51"/>
      <c r="GF40" s="98"/>
      <c r="GG40" s="98"/>
      <c r="GH40" s="98"/>
      <c r="GI40" s="51"/>
      <c r="GJ40" s="98"/>
      <c r="GK40" s="98"/>
      <c r="GL40" s="98"/>
      <c r="GM40" s="51"/>
      <c r="GN40" s="98"/>
      <c r="GO40" s="98"/>
      <c r="GP40" s="98"/>
      <c r="GQ40" s="51"/>
      <c r="GR40" s="98"/>
      <c r="GS40" s="98"/>
      <c r="GT40" s="98"/>
      <c r="GU40" s="51"/>
      <c r="GV40" s="98"/>
      <c r="GW40" s="98"/>
      <c r="GX40" s="98"/>
      <c r="GY40" s="51"/>
      <c r="GZ40" s="98"/>
      <c r="HA40" s="98"/>
      <c r="HB40" s="98"/>
      <c r="HC40" s="51"/>
      <c r="HD40" s="98"/>
      <c r="HE40" s="98"/>
      <c r="HF40" s="98"/>
      <c r="HG40" s="51"/>
      <c r="HH40" s="98"/>
      <c r="HI40" s="98"/>
      <c r="HJ40" s="98"/>
      <c r="HK40" s="51"/>
      <c r="HL40" s="98"/>
      <c r="HM40" s="98"/>
      <c r="HN40" s="98"/>
      <c r="HO40" s="51"/>
      <c r="HP40" s="98"/>
      <c r="HQ40" s="98"/>
      <c r="HR40" s="98"/>
      <c r="HS40" s="51"/>
      <c r="HT40" s="98"/>
      <c r="HU40" s="98"/>
      <c r="HV40" s="98"/>
      <c r="HW40" s="51"/>
      <c r="HX40" s="98"/>
      <c r="HY40" s="98"/>
    </row>
    <row r="41" spans="1:233" s="48" customFormat="1" ht="15.75" x14ac:dyDescent="0.25">
      <c r="A41" s="100" t="s">
        <v>318</v>
      </c>
      <c r="B41" s="156">
        <f t="shared" si="7"/>
        <v>26498.5</v>
      </c>
      <c r="C41" s="156">
        <f t="shared" si="8"/>
        <v>40421.551790000005</v>
      </c>
      <c r="D41" s="156">
        <f t="shared" si="9"/>
        <v>38283.536240000001</v>
      </c>
      <c r="E41" s="50">
        <f t="shared" si="2"/>
        <v>94.710703930646886</v>
      </c>
      <c r="F41" s="50"/>
      <c r="G41" s="51"/>
      <c r="H41" s="51"/>
      <c r="I41" s="50"/>
      <c r="J41" s="50"/>
      <c r="K41" s="50">
        <v>0</v>
      </c>
      <c r="L41" s="50">
        <v>0</v>
      </c>
      <c r="M41" s="50"/>
      <c r="N41" s="50"/>
      <c r="O41" s="51"/>
      <c r="P41" s="51"/>
      <c r="Q41" s="50"/>
      <c r="R41" s="50"/>
      <c r="S41" s="51"/>
      <c r="T41" s="51"/>
      <c r="U41" s="50"/>
      <c r="V41" s="50"/>
      <c r="W41" s="51">
        <v>1482</v>
      </c>
      <c r="X41" s="51">
        <v>1454.03774</v>
      </c>
      <c r="Y41" s="51">
        <f t="shared" si="16"/>
        <v>98.113207827260467</v>
      </c>
      <c r="Z41" s="51"/>
      <c r="AA41" s="51">
        <v>0</v>
      </c>
      <c r="AB41" s="51">
        <v>0</v>
      </c>
      <c r="AC41" s="50"/>
      <c r="AD41" s="50"/>
      <c r="AE41" s="51">
        <v>13.523790000000002</v>
      </c>
      <c r="AF41" s="51">
        <v>13.523790000000002</v>
      </c>
      <c r="AG41" s="51">
        <f t="shared" si="10"/>
        <v>100</v>
      </c>
      <c r="AH41" s="51"/>
      <c r="AI41" s="51">
        <v>95.328000000000003</v>
      </c>
      <c r="AJ41" s="51">
        <v>95.328000000000003</v>
      </c>
      <c r="AK41" s="51">
        <f t="shared" si="11"/>
        <v>100</v>
      </c>
      <c r="AL41" s="51"/>
      <c r="AM41" s="51">
        <v>3100</v>
      </c>
      <c r="AN41" s="51">
        <v>3100</v>
      </c>
      <c r="AO41" s="51">
        <f t="shared" si="22"/>
        <v>100</v>
      </c>
      <c r="AP41" s="51"/>
      <c r="AQ41" s="51"/>
      <c r="AR41" s="51"/>
      <c r="AS41" s="50"/>
      <c r="AT41" s="50"/>
      <c r="AU41" s="51">
        <v>50</v>
      </c>
      <c r="AV41" s="51">
        <v>50</v>
      </c>
      <c r="AW41" s="50">
        <f t="shared" si="20"/>
        <v>100</v>
      </c>
      <c r="AX41" s="50"/>
      <c r="AY41" s="51"/>
      <c r="AZ41" s="51"/>
      <c r="BA41" s="50"/>
      <c r="BB41" s="50"/>
      <c r="BC41" s="51"/>
      <c r="BD41" s="51"/>
      <c r="BE41" s="50"/>
      <c r="BF41" s="50"/>
      <c r="BG41" s="50"/>
      <c r="BH41" s="51"/>
      <c r="BI41" s="51"/>
      <c r="BJ41" s="51"/>
      <c r="BK41" s="51"/>
      <c r="BL41" s="51"/>
      <c r="BM41" s="50"/>
      <c r="BN41" s="50"/>
      <c r="BO41" s="51">
        <v>0</v>
      </c>
      <c r="BP41" s="51">
        <v>0</v>
      </c>
      <c r="BQ41" s="50"/>
      <c r="BR41" s="50"/>
      <c r="BS41" s="50">
        <v>0</v>
      </c>
      <c r="BT41" s="50">
        <v>0</v>
      </c>
      <c r="BU41" s="50"/>
      <c r="BV41" s="50">
        <v>4257.3</v>
      </c>
      <c r="BW41" s="50">
        <v>4257.3</v>
      </c>
      <c r="BX41" s="50">
        <v>4257.3331699999999</v>
      </c>
      <c r="BY41" s="50">
        <f t="shared" si="0"/>
        <v>100.00077913231391</v>
      </c>
      <c r="BZ41" s="51">
        <v>5418.5</v>
      </c>
      <c r="CA41" s="51">
        <v>5418.5</v>
      </c>
      <c r="CB41" s="51">
        <v>5418.5</v>
      </c>
      <c r="CC41" s="51">
        <f t="shared" si="12"/>
        <v>100</v>
      </c>
      <c r="CD41" s="51"/>
      <c r="CE41" s="50"/>
      <c r="CF41" s="50"/>
      <c r="CG41" s="50"/>
      <c r="CH41" s="50"/>
      <c r="CI41" s="51">
        <v>0</v>
      </c>
      <c r="CJ41" s="51"/>
      <c r="CK41" s="50"/>
      <c r="CL41" s="50"/>
      <c r="CM41" s="51">
        <v>0</v>
      </c>
      <c r="CN41" s="51">
        <v>0</v>
      </c>
      <c r="CO41" s="50"/>
      <c r="CP41" s="50">
        <v>6139</v>
      </c>
      <c r="CQ41" s="51">
        <v>7174.3</v>
      </c>
      <c r="CR41" s="51">
        <v>5567.0135399999999</v>
      </c>
      <c r="CS41" s="51">
        <f t="shared" si="13"/>
        <v>77.596609285923364</v>
      </c>
      <c r="CT41" s="51">
        <v>10683.7</v>
      </c>
      <c r="CU41" s="51">
        <v>0</v>
      </c>
      <c r="CV41" s="51">
        <v>0</v>
      </c>
      <c r="CW41" s="51"/>
      <c r="CX41" s="51"/>
      <c r="CY41" s="51"/>
      <c r="CZ41" s="98"/>
      <c r="DA41" s="98"/>
      <c r="DB41" s="98"/>
      <c r="DC41" s="51">
        <v>3184.2</v>
      </c>
      <c r="DD41" s="51">
        <v>3184.2</v>
      </c>
      <c r="DE41" s="51">
        <f t="shared" si="14"/>
        <v>100</v>
      </c>
      <c r="DF41" s="51"/>
      <c r="DG41" s="51"/>
      <c r="DH41" s="98"/>
      <c r="DI41" s="98"/>
      <c r="DJ41" s="98"/>
      <c r="DK41" s="51"/>
      <c r="DL41" s="98"/>
      <c r="DM41" s="51"/>
      <c r="DN41" s="98"/>
      <c r="DO41" s="51"/>
      <c r="DP41" s="98"/>
      <c r="DQ41" s="98"/>
      <c r="DR41" s="98"/>
      <c r="DS41" s="51"/>
      <c r="DT41" s="98"/>
      <c r="DU41" s="98"/>
      <c r="DV41" s="98"/>
      <c r="DW41" s="51"/>
      <c r="DX41" s="98"/>
      <c r="DY41" s="98"/>
      <c r="DZ41" s="98"/>
      <c r="EA41" s="51"/>
      <c r="EB41" s="98"/>
      <c r="EC41" s="51"/>
      <c r="ED41" s="51"/>
      <c r="EE41" s="51"/>
      <c r="EF41" s="51"/>
      <c r="EG41" s="51"/>
      <c r="EH41" s="51"/>
      <c r="EI41" s="51"/>
      <c r="EJ41" s="98"/>
      <c r="EK41" s="98"/>
      <c r="EL41" s="98"/>
      <c r="EM41" s="51"/>
      <c r="EN41" s="98"/>
      <c r="EO41" s="98"/>
      <c r="EP41" s="98"/>
      <c r="EQ41" s="51"/>
      <c r="ER41" s="51"/>
      <c r="ES41" s="51"/>
      <c r="ET41" s="51"/>
      <c r="EU41" s="51"/>
      <c r="EV41" s="98"/>
      <c r="EW41" s="51"/>
      <c r="EX41" s="98"/>
      <c r="EY41" s="51"/>
      <c r="EZ41" s="98"/>
      <c r="FA41" s="98"/>
      <c r="FB41" s="98"/>
      <c r="FC41" s="51"/>
      <c r="FD41" s="98"/>
      <c r="FE41" s="98"/>
      <c r="FF41" s="98"/>
      <c r="FG41" s="51">
        <v>5399.1</v>
      </c>
      <c r="FH41" s="51">
        <v>4896.3</v>
      </c>
      <c r="FI41" s="51">
        <f t="shared" si="15"/>
        <v>90.687336778351948</v>
      </c>
      <c r="FJ41" s="51"/>
      <c r="FK41" s="51">
        <v>3515</v>
      </c>
      <c r="FL41" s="51">
        <v>3515</v>
      </c>
      <c r="FM41" s="51">
        <f t="shared" si="17"/>
        <v>100</v>
      </c>
      <c r="FN41" s="51"/>
      <c r="FO41" s="51">
        <v>6732.3</v>
      </c>
      <c r="FP41" s="51">
        <v>6732.3</v>
      </c>
      <c r="FQ41" s="51">
        <f t="shared" si="18"/>
        <v>100</v>
      </c>
      <c r="FR41" s="51"/>
      <c r="FS41" s="51"/>
      <c r="FT41" s="98"/>
      <c r="FU41" s="98"/>
      <c r="FV41" s="98"/>
      <c r="FW41" s="51"/>
      <c r="FX41" s="98"/>
      <c r="FY41" s="98"/>
      <c r="FZ41" s="98"/>
      <c r="GA41" s="51"/>
      <c r="GB41" s="98"/>
      <c r="GC41" s="98"/>
      <c r="GD41" s="98"/>
      <c r="GE41" s="51"/>
      <c r="GF41" s="98"/>
      <c r="GG41" s="98"/>
      <c r="GH41" s="98"/>
      <c r="GI41" s="51"/>
      <c r="GJ41" s="98"/>
      <c r="GK41" s="98"/>
      <c r="GL41" s="98"/>
      <c r="GM41" s="51"/>
      <c r="GN41" s="98"/>
      <c r="GO41" s="98"/>
      <c r="GP41" s="98"/>
      <c r="GQ41" s="51"/>
      <c r="GR41" s="98"/>
      <c r="GS41" s="98"/>
      <c r="GT41" s="98"/>
      <c r="GU41" s="51"/>
      <c r="GV41" s="98"/>
      <c r="GW41" s="98"/>
      <c r="GX41" s="98"/>
      <c r="GY41" s="51"/>
      <c r="GZ41" s="98"/>
      <c r="HA41" s="98"/>
      <c r="HB41" s="98"/>
      <c r="HC41" s="51"/>
      <c r="HD41" s="98"/>
      <c r="HE41" s="98"/>
      <c r="HF41" s="98"/>
      <c r="HG41" s="51"/>
      <c r="HH41" s="98"/>
      <c r="HI41" s="98"/>
      <c r="HJ41" s="98"/>
      <c r="HK41" s="51"/>
      <c r="HL41" s="98"/>
      <c r="HM41" s="98"/>
      <c r="HN41" s="98"/>
      <c r="HO41" s="51"/>
      <c r="HP41" s="98"/>
      <c r="HQ41" s="98"/>
      <c r="HR41" s="98"/>
      <c r="HS41" s="51"/>
      <c r="HT41" s="98"/>
      <c r="HU41" s="98"/>
      <c r="HV41" s="98"/>
      <c r="HW41" s="51"/>
      <c r="HX41" s="98"/>
      <c r="HY41" s="98"/>
    </row>
    <row r="42" spans="1:233" s="48" customFormat="1" ht="15.75" x14ac:dyDescent="0.25">
      <c r="A42" s="100" t="s">
        <v>319</v>
      </c>
      <c r="B42" s="156">
        <f t="shared" si="7"/>
        <v>35232</v>
      </c>
      <c r="C42" s="156">
        <f t="shared" si="8"/>
        <v>89999.353939999986</v>
      </c>
      <c r="D42" s="156">
        <f t="shared" si="9"/>
        <v>85465.272599999997</v>
      </c>
      <c r="E42" s="50">
        <f t="shared" si="2"/>
        <v>94.962095680128172</v>
      </c>
      <c r="F42" s="50"/>
      <c r="G42" s="51"/>
      <c r="H42" s="51"/>
      <c r="I42" s="50"/>
      <c r="J42" s="50"/>
      <c r="K42" s="50">
        <v>0</v>
      </c>
      <c r="L42" s="50">
        <v>0</v>
      </c>
      <c r="M42" s="50"/>
      <c r="N42" s="50"/>
      <c r="O42" s="51"/>
      <c r="P42" s="51"/>
      <c r="Q42" s="50"/>
      <c r="R42" s="50"/>
      <c r="S42" s="51"/>
      <c r="T42" s="51"/>
      <c r="U42" s="50"/>
      <c r="V42" s="50"/>
      <c r="W42" s="51">
        <v>935</v>
      </c>
      <c r="X42" s="51">
        <v>935</v>
      </c>
      <c r="Y42" s="51">
        <f t="shared" si="16"/>
        <v>100</v>
      </c>
      <c r="Z42" s="51"/>
      <c r="AA42" s="51">
        <v>0</v>
      </c>
      <c r="AB42" s="51">
        <v>0</v>
      </c>
      <c r="AC42" s="50"/>
      <c r="AD42" s="50"/>
      <c r="AE42" s="51">
        <v>21.748939999999997</v>
      </c>
      <c r="AF42" s="51">
        <v>21.748939999999997</v>
      </c>
      <c r="AG42" s="51">
        <f t="shared" si="10"/>
        <v>100</v>
      </c>
      <c r="AH42" s="51"/>
      <c r="AI42" s="51">
        <v>95.328000000000003</v>
      </c>
      <c r="AJ42" s="51">
        <v>95.328000000000003</v>
      </c>
      <c r="AK42" s="51">
        <f t="shared" si="11"/>
        <v>100</v>
      </c>
      <c r="AL42" s="51"/>
      <c r="AM42" s="51">
        <v>2561.377</v>
      </c>
      <c r="AN42" s="51">
        <v>2561.377</v>
      </c>
      <c r="AO42" s="51">
        <f t="shared" si="22"/>
        <v>100</v>
      </c>
      <c r="AP42" s="51"/>
      <c r="AQ42" s="51">
        <v>100</v>
      </c>
      <c r="AR42" s="51">
        <v>100</v>
      </c>
      <c r="AS42" s="50">
        <f t="shared" si="19"/>
        <v>100</v>
      </c>
      <c r="AT42" s="50"/>
      <c r="AU42" s="51"/>
      <c r="AV42" s="51"/>
      <c r="AW42" s="50"/>
      <c r="AX42" s="50"/>
      <c r="AY42" s="51"/>
      <c r="AZ42" s="51"/>
      <c r="BA42" s="50"/>
      <c r="BB42" s="50"/>
      <c r="BC42" s="51"/>
      <c r="BD42" s="51"/>
      <c r="BE42" s="50"/>
      <c r="BF42" s="50"/>
      <c r="BG42" s="50"/>
      <c r="BH42" s="51"/>
      <c r="BI42" s="51"/>
      <c r="BJ42" s="51"/>
      <c r="BK42" s="51"/>
      <c r="BL42" s="51"/>
      <c r="BM42" s="50"/>
      <c r="BN42" s="50"/>
      <c r="BO42" s="51">
        <v>0</v>
      </c>
      <c r="BP42" s="51">
        <v>0</v>
      </c>
      <c r="BQ42" s="50"/>
      <c r="BR42" s="50"/>
      <c r="BS42" s="50">
        <v>0</v>
      </c>
      <c r="BT42" s="50">
        <v>0</v>
      </c>
      <c r="BU42" s="50"/>
      <c r="BV42" s="50">
        <v>13158</v>
      </c>
      <c r="BW42" s="50">
        <v>13158</v>
      </c>
      <c r="BX42" s="50">
        <v>13157.112999999999</v>
      </c>
      <c r="BY42" s="50">
        <f t="shared" si="0"/>
        <v>99.993258853929163</v>
      </c>
      <c r="BZ42" s="51">
        <v>4275.8</v>
      </c>
      <c r="CA42" s="51">
        <v>4275.8</v>
      </c>
      <c r="CB42" s="51">
        <v>3807.7543599999999</v>
      </c>
      <c r="CC42" s="51">
        <f t="shared" si="12"/>
        <v>89.053612423406136</v>
      </c>
      <c r="CD42" s="51"/>
      <c r="CE42" s="50"/>
      <c r="CF42" s="50"/>
      <c r="CG42" s="50"/>
      <c r="CH42" s="50"/>
      <c r="CI42" s="51">
        <v>0</v>
      </c>
      <c r="CJ42" s="51"/>
      <c r="CK42" s="50"/>
      <c r="CL42" s="50"/>
      <c r="CM42" s="51">
        <v>0</v>
      </c>
      <c r="CN42" s="51">
        <v>0</v>
      </c>
      <c r="CO42" s="50"/>
      <c r="CP42" s="50">
        <v>11839</v>
      </c>
      <c r="CQ42" s="51">
        <v>13459.3</v>
      </c>
      <c r="CR42" s="51">
        <v>10938.7608</v>
      </c>
      <c r="CS42" s="51">
        <f t="shared" si="13"/>
        <v>81.272880461836806</v>
      </c>
      <c r="CT42" s="51">
        <v>5959.2</v>
      </c>
      <c r="CU42" s="51">
        <v>0</v>
      </c>
      <c r="CV42" s="51">
        <v>0</v>
      </c>
      <c r="CW42" s="51"/>
      <c r="CX42" s="51"/>
      <c r="CY42" s="51"/>
      <c r="CZ42" s="98"/>
      <c r="DA42" s="98"/>
      <c r="DB42" s="98"/>
      <c r="DC42" s="51">
        <v>3184.2</v>
      </c>
      <c r="DD42" s="51">
        <v>3184.2</v>
      </c>
      <c r="DE42" s="51">
        <f t="shared" si="14"/>
        <v>100</v>
      </c>
      <c r="DF42" s="51"/>
      <c r="DG42" s="51"/>
      <c r="DH42" s="98"/>
      <c r="DI42" s="98"/>
      <c r="DJ42" s="98"/>
      <c r="DK42" s="51"/>
      <c r="DL42" s="98"/>
      <c r="DM42" s="51"/>
      <c r="DN42" s="98"/>
      <c r="DO42" s="51"/>
      <c r="DP42" s="98"/>
      <c r="DQ42" s="98"/>
      <c r="DR42" s="98"/>
      <c r="DS42" s="51"/>
      <c r="DT42" s="98"/>
      <c r="DU42" s="98"/>
      <c r="DV42" s="98"/>
      <c r="DW42" s="51"/>
      <c r="DX42" s="98"/>
      <c r="DY42" s="98"/>
      <c r="DZ42" s="98"/>
      <c r="EA42" s="51"/>
      <c r="EB42" s="98"/>
      <c r="EC42" s="51"/>
      <c r="ED42" s="51"/>
      <c r="EE42" s="51"/>
      <c r="EF42" s="51"/>
      <c r="EG42" s="51"/>
      <c r="EH42" s="51"/>
      <c r="EI42" s="51"/>
      <c r="EJ42" s="98"/>
      <c r="EK42" s="98"/>
      <c r="EL42" s="98"/>
      <c r="EM42" s="51"/>
      <c r="EN42" s="98"/>
      <c r="EO42" s="98"/>
      <c r="EP42" s="98"/>
      <c r="EQ42" s="51"/>
      <c r="ER42" s="51"/>
      <c r="ES42" s="51"/>
      <c r="ET42" s="51"/>
      <c r="EU42" s="51"/>
      <c r="EV42" s="98"/>
      <c r="EW42" s="51"/>
      <c r="EX42" s="98"/>
      <c r="EY42" s="51"/>
      <c r="EZ42" s="98"/>
      <c r="FA42" s="98"/>
      <c r="FB42" s="98"/>
      <c r="FC42" s="51"/>
      <c r="FD42" s="98"/>
      <c r="FE42" s="98"/>
      <c r="FF42" s="98"/>
      <c r="FG42" s="51">
        <v>4187.1000000000004</v>
      </c>
      <c r="FH42" s="51">
        <v>3686.48866</v>
      </c>
      <c r="FI42" s="51">
        <f t="shared" si="15"/>
        <v>88.043960258890394</v>
      </c>
      <c r="FJ42" s="51"/>
      <c r="FK42" s="51">
        <v>1233.4000000000001</v>
      </c>
      <c r="FL42" s="51">
        <v>1233.4000000000001</v>
      </c>
      <c r="FM42" s="51">
        <f t="shared" si="17"/>
        <v>100</v>
      </c>
      <c r="FN42" s="51"/>
      <c r="FO42" s="51">
        <v>27733.9</v>
      </c>
      <c r="FP42" s="51">
        <v>27733.9</v>
      </c>
      <c r="FQ42" s="51">
        <f t="shared" si="18"/>
        <v>100</v>
      </c>
      <c r="FR42" s="51"/>
      <c r="FS42" s="51"/>
      <c r="FT42" s="98"/>
      <c r="FU42" s="98"/>
      <c r="FV42" s="98"/>
      <c r="FW42" s="51"/>
      <c r="FX42" s="98"/>
      <c r="FY42" s="98"/>
      <c r="FZ42" s="98"/>
      <c r="GA42" s="51"/>
      <c r="GB42" s="98"/>
      <c r="GC42" s="98"/>
      <c r="GD42" s="98"/>
      <c r="GE42" s="51"/>
      <c r="GF42" s="98"/>
      <c r="GG42" s="98"/>
      <c r="GH42" s="98"/>
      <c r="GI42" s="51"/>
      <c r="GJ42" s="98"/>
      <c r="GK42" s="98"/>
      <c r="GL42" s="98"/>
      <c r="GM42" s="51"/>
      <c r="GN42" s="98"/>
      <c r="GO42" s="98"/>
      <c r="GP42" s="98"/>
      <c r="GQ42" s="51"/>
      <c r="GR42" s="98"/>
      <c r="GS42" s="98"/>
      <c r="GT42" s="98"/>
      <c r="GU42" s="51"/>
      <c r="GV42" s="98"/>
      <c r="GW42" s="98"/>
      <c r="GX42" s="98"/>
      <c r="GY42" s="51">
        <v>19054.2</v>
      </c>
      <c r="GZ42" s="51">
        <v>18010.201840000002</v>
      </c>
      <c r="HA42" s="51">
        <f>GY42/GZ42*100</f>
        <v>105.79670438607367</v>
      </c>
      <c r="HB42" s="98"/>
      <c r="HC42" s="51"/>
      <c r="HD42" s="51"/>
      <c r="HE42" s="51"/>
      <c r="HF42" s="98"/>
      <c r="HG42" s="51"/>
      <c r="HH42" s="51"/>
      <c r="HI42" s="51"/>
      <c r="HJ42" s="98"/>
      <c r="HK42" s="51"/>
      <c r="HL42" s="98"/>
      <c r="HM42" s="98"/>
      <c r="HN42" s="98"/>
      <c r="HO42" s="51"/>
      <c r="HP42" s="98"/>
      <c r="HQ42" s="98"/>
      <c r="HR42" s="98"/>
      <c r="HS42" s="51"/>
      <c r="HT42" s="98"/>
      <c r="HU42" s="98"/>
      <c r="HV42" s="98"/>
      <c r="HW42" s="51"/>
      <c r="HX42" s="98"/>
      <c r="HY42" s="98"/>
    </row>
    <row r="43" spans="1:233" s="48" customFormat="1" ht="15.75" x14ac:dyDescent="0.25">
      <c r="A43" s="100" t="s">
        <v>320</v>
      </c>
      <c r="B43" s="156">
        <f t="shared" si="7"/>
        <v>13845.5</v>
      </c>
      <c r="C43" s="156">
        <f t="shared" si="8"/>
        <v>36569.367200000001</v>
      </c>
      <c r="D43" s="156">
        <f t="shared" si="9"/>
        <v>36234.396050000003</v>
      </c>
      <c r="E43" s="50">
        <f t="shared" si="2"/>
        <v>99.084011631461863</v>
      </c>
      <c r="F43" s="50"/>
      <c r="G43" s="51"/>
      <c r="H43" s="51"/>
      <c r="I43" s="50"/>
      <c r="J43" s="50"/>
      <c r="K43" s="50">
        <v>0</v>
      </c>
      <c r="L43" s="50">
        <v>0</v>
      </c>
      <c r="M43" s="50"/>
      <c r="N43" s="50"/>
      <c r="O43" s="51">
        <v>1200</v>
      </c>
      <c r="P43" s="51">
        <v>1200</v>
      </c>
      <c r="Q43" s="50">
        <f t="shared" si="27"/>
        <v>100</v>
      </c>
      <c r="R43" s="50"/>
      <c r="S43" s="51"/>
      <c r="T43" s="51"/>
      <c r="U43" s="50"/>
      <c r="V43" s="50"/>
      <c r="W43" s="51"/>
      <c r="X43" s="51"/>
      <c r="Y43" s="50"/>
      <c r="Z43" s="50"/>
      <c r="AA43" s="51">
        <v>0</v>
      </c>
      <c r="AB43" s="51">
        <v>0</v>
      </c>
      <c r="AC43" s="50"/>
      <c r="AD43" s="50"/>
      <c r="AE43" s="51">
        <v>5.5851099999999994</v>
      </c>
      <c r="AF43" s="51">
        <v>5.5851099999999994</v>
      </c>
      <c r="AG43" s="51">
        <f t="shared" si="10"/>
        <v>100</v>
      </c>
      <c r="AH43" s="51"/>
      <c r="AI43" s="51">
        <v>95.328000000000003</v>
      </c>
      <c r="AJ43" s="51">
        <v>95.328000000000003</v>
      </c>
      <c r="AK43" s="51">
        <f t="shared" si="11"/>
        <v>100</v>
      </c>
      <c r="AL43" s="51"/>
      <c r="AM43" s="51"/>
      <c r="AN43" s="51"/>
      <c r="AO43" s="50"/>
      <c r="AP43" s="50"/>
      <c r="AQ43" s="51">
        <v>100</v>
      </c>
      <c r="AR43" s="51">
        <v>100</v>
      </c>
      <c r="AS43" s="50">
        <f t="shared" si="19"/>
        <v>100</v>
      </c>
      <c r="AT43" s="50"/>
      <c r="AU43" s="51"/>
      <c r="AV43" s="51"/>
      <c r="AW43" s="50"/>
      <c r="AX43" s="50"/>
      <c r="AY43" s="51"/>
      <c r="AZ43" s="51"/>
      <c r="BA43" s="50"/>
      <c r="BB43" s="50"/>
      <c r="BC43" s="51"/>
      <c r="BD43" s="51"/>
      <c r="BE43" s="50"/>
      <c r="BF43" s="50"/>
      <c r="BG43" s="50"/>
      <c r="BH43" s="51"/>
      <c r="BI43" s="51"/>
      <c r="BJ43" s="51"/>
      <c r="BK43" s="51"/>
      <c r="BL43" s="51"/>
      <c r="BM43" s="50"/>
      <c r="BN43" s="50"/>
      <c r="BO43" s="51">
        <v>0</v>
      </c>
      <c r="BP43" s="51">
        <v>0</v>
      </c>
      <c r="BQ43" s="50"/>
      <c r="BR43" s="50"/>
      <c r="BS43" s="50">
        <v>0</v>
      </c>
      <c r="BT43" s="50">
        <v>0</v>
      </c>
      <c r="BU43" s="50"/>
      <c r="BV43" s="50">
        <v>4558.1000000000004</v>
      </c>
      <c r="BW43" s="50">
        <v>4558.1000000000004</v>
      </c>
      <c r="BX43" s="50">
        <v>4558.0870000000004</v>
      </c>
      <c r="BY43" s="50">
        <f t="shared" si="0"/>
        <v>99.999714793444639</v>
      </c>
      <c r="BZ43" s="51">
        <v>3742.4</v>
      </c>
      <c r="CA43" s="51">
        <v>3742.4</v>
      </c>
      <c r="CB43" s="51">
        <v>3742.4</v>
      </c>
      <c r="CC43" s="51">
        <f t="shared" si="12"/>
        <v>100</v>
      </c>
      <c r="CD43" s="51"/>
      <c r="CE43" s="50"/>
      <c r="CF43" s="50"/>
      <c r="CG43" s="50"/>
      <c r="CH43" s="50"/>
      <c r="CI43" s="51">
        <v>0</v>
      </c>
      <c r="CJ43" s="51"/>
      <c r="CK43" s="50"/>
      <c r="CL43" s="50"/>
      <c r="CM43" s="51">
        <v>0</v>
      </c>
      <c r="CN43" s="51">
        <v>0</v>
      </c>
      <c r="CO43" s="50"/>
      <c r="CP43" s="50">
        <v>4864</v>
      </c>
      <c r="CQ43" s="51">
        <v>5711.3</v>
      </c>
      <c r="CR43" s="51">
        <v>5711.3</v>
      </c>
      <c r="CS43" s="51">
        <f t="shared" si="13"/>
        <v>100</v>
      </c>
      <c r="CT43" s="51">
        <v>681</v>
      </c>
      <c r="CU43" s="51">
        <v>919.5</v>
      </c>
      <c r="CV43" s="51">
        <v>919.5</v>
      </c>
      <c r="CW43" s="51">
        <f t="shared" si="4"/>
        <v>100</v>
      </c>
      <c r="CX43" s="51"/>
      <c r="CY43" s="51"/>
      <c r="CZ43" s="98"/>
      <c r="DA43" s="98"/>
      <c r="DB43" s="98"/>
      <c r="DC43" s="51">
        <v>1592.1</v>
      </c>
      <c r="DD43" s="51">
        <v>1592.1</v>
      </c>
      <c r="DE43" s="51">
        <f t="shared" si="14"/>
        <v>100</v>
      </c>
      <c r="DF43" s="51"/>
      <c r="DG43" s="51"/>
      <c r="DH43" s="98"/>
      <c r="DI43" s="98"/>
      <c r="DJ43" s="98"/>
      <c r="DK43" s="51">
        <v>5000.2</v>
      </c>
      <c r="DL43" s="98">
        <v>4772.8</v>
      </c>
      <c r="DM43" s="51">
        <f t="shared" si="5"/>
        <v>95.452181912723503</v>
      </c>
      <c r="DN43" s="98"/>
      <c r="DO43" s="51"/>
      <c r="DP43" s="98"/>
      <c r="DQ43" s="98"/>
      <c r="DR43" s="98"/>
      <c r="DS43" s="51"/>
      <c r="DT43" s="98"/>
      <c r="DU43" s="98"/>
      <c r="DV43" s="98"/>
      <c r="DW43" s="51"/>
      <c r="DX43" s="98"/>
      <c r="DY43" s="98"/>
      <c r="DZ43" s="98"/>
      <c r="EA43" s="51"/>
      <c r="EB43" s="98"/>
      <c r="EC43" s="51"/>
      <c r="ED43" s="51"/>
      <c r="EE43" s="51"/>
      <c r="EF43" s="51"/>
      <c r="EG43" s="51"/>
      <c r="EH43" s="51"/>
      <c r="EI43" s="51"/>
      <c r="EJ43" s="98"/>
      <c r="EK43" s="98"/>
      <c r="EL43" s="98"/>
      <c r="EM43" s="51"/>
      <c r="EN43" s="98"/>
      <c r="EO43" s="98"/>
      <c r="EP43" s="98"/>
      <c r="EQ43" s="51">
        <v>4758.9540900000002</v>
      </c>
      <c r="ER43" s="51">
        <v>4758.9540900000002</v>
      </c>
      <c r="ES43" s="51">
        <f>ER43/EQ43*100</f>
        <v>100</v>
      </c>
      <c r="ET43" s="51"/>
      <c r="EU43" s="51"/>
      <c r="EV43" s="98"/>
      <c r="EW43" s="51"/>
      <c r="EX43" s="98"/>
      <c r="EY43" s="51"/>
      <c r="EZ43" s="98"/>
      <c r="FA43" s="98"/>
      <c r="FB43" s="98"/>
      <c r="FC43" s="51"/>
      <c r="FD43" s="98"/>
      <c r="FE43" s="98"/>
      <c r="FF43" s="98"/>
      <c r="FG43" s="51">
        <v>1524.6</v>
      </c>
      <c r="FH43" s="51">
        <v>1417.0418500000001</v>
      </c>
      <c r="FI43" s="51">
        <f t="shared" si="15"/>
        <v>92.945156106519761</v>
      </c>
      <c r="FJ43" s="51"/>
      <c r="FK43" s="51">
        <v>7361.3</v>
      </c>
      <c r="FL43" s="51">
        <v>7361.3</v>
      </c>
      <c r="FM43" s="51">
        <f t="shared" si="17"/>
        <v>100</v>
      </c>
      <c r="FN43" s="51"/>
      <c r="FO43" s="51"/>
      <c r="FP43" s="51"/>
      <c r="FQ43" s="51"/>
      <c r="FR43" s="51"/>
      <c r="FS43" s="51"/>
      <c r="FT43" s="98"/>
      <c r="FU43" s="98"/>
      <c r="FV43" s="98"/>
      <c r="FW43" s="51"/>
      <c r="FX43" s="98"/>
      <c r="FY43" s="98"/>
      <c r="FZ43" s="98"/>
      <c r="GA43" s="51"/>
      <c r="GB43" s="98"/>
      <c r="GC43" s="98"/>
      <c r="GD43" s="98"/>
      <c r="GE43" s="51"/>
      <c r="GF43" s="98"/>
      <c r="GG43" s="98"/>
      <c r="GH43" s="98"/>
      <c r="GI43" s="51"/>
      <c r="GJ43" s="98"/>
      <c r="GK43" s="98"/>
      <c r="GL43" s="98"/>
      <c r="GM43" s="51"/>
      <c r="GN43" s="98"/>
      <c r="GO43" s="98"/>
      <c r="GP43" s="98"/>
      <c r="GQ43" s="51"/>
      <c r="GR43" s="98"/>
      <c r="GS43" s="98"/>
      <c r="GT43" s="98"/>
      <c r="GU43" s="51"/>
      <c r="GV43" s="98"/>
      <c r="GW43" s="98"/>
      <c r="GX43" s="98"/>
      <c r="GY43" s="51"/>
      <c r="GZ43" s="51"/>
      <c r="HA43" s="51"/>
      <c r="HB43" s="98"/>
      <c r="HC43" s="51"/>
      <c r="HD43" s="51"/>
      <c r="HE43" s="51"/>
      <c r="HF43" s="98"/>
      <c r="HG43" s="51"/>
      <c r="HH43" s="51"/>
      <c r="HI43" s="51"/>
      <c r="HJ43" s="98"/>
      <c r="HK43" s="51"/>
      <c r="HL43" s="98"/>
      <c r="HM43" s="98"/>
      <c r="HN43" s="98"/>
      <c r="HO43" s="51"/>
      <c r="HP43" s="98"/>
      <c r="HQ43" s="98"/>
      <c r="HR43" s="98"/>
      <c r="HS43" s="51"/>
      <c r="HT43" s="98"/>
      <c r="HU43" s="98"/>
      <c r="HV43" s="98"/>
      <c r="HW43" s="51"/>
      <c r="HX43" s="98"/>
      <c r="HY43" s="98"/>
    </row>
    <row r="44" spans="1:233" s="48" customFormat="1" ht="15.75" x14ac:dyDescent="0.25">
      <c r="A44" s="100" t="s">
        <v>321</v>
      </c>
      <c r="B44" s="156">
        <f t="shared" si="7"/>
        <v>22193.4</v>
      </c>
      <c r="C44" s="156">
        <f t="shared" si="8"/>
        <v>28013.602449999998</v>
      </c>
      <c r="D44" s="156">
        <f t="shared" si="9"/>
        <v>23929.043399999999</v>
      </c>
      <c r="E44" s="50">
        <f t="shared" si="2"/>
        <v>85.41937240206677</v>
      </c>
      <c r="F44" s="50"/>
      <c r="G44" s="51"/>
      <c r="H44" s="51"/>
      <c r="I44" s="50"/>
      <c r="J44" s="50"/>
      <c r="K44" s="50">
        <v>0</v>
      </c>
      <c r="L44" s="50">
        <v>0</v>
      </c>
      <c r="M44" s="50"/>
      <c r="N44" s="50"/>
      <c r="O44" s="51">
        <v>1000</v>
      </c>
      <c r="P44" s="51">
        <v>1000</v>
      </c>
      <c r="Q44" s="50">
        <f t="shared" si="27"/>
        <v>100</v>
      </c>
      <c r="R44" s="50"/>
      <c r="S44" s="51"/>
      <c r="T44" s="51"/>
      <c r="U44" s="50"/>
      <c r="V44" s="50"/>
      <c r="W44" s="51">
        <v>367.2</v>
      </c>
      <c r="X44" s="51">
        <v>367.14949999999999</v>
      </c>
      <c r="Y44" s="51">
        <f t="shared" si="16"/>
        <v>99.986247276688459</v>
      </c>
      <c r="Z44" s="51"/>
      <c r="AA44" s="51">
        <v>0</v>
      </c>
      <c r="AB44" s="51">
        <v>0</v>
      </c>
      <c r="AC44" s="50"/>
      <c r="AD44" s="50"/>
      <c r="AE44" s="51">
        <v>9.7744499999999999</v>
      </c>
      <c r="AF44" s="51">
        <v>9.7744499999999999</v>
      </c>
      <c r="AG44" s="51">
        <f t="shared" si="10"/>
        <v>100</v>
      </c>
      <c r="AH44" s="51"/>
      <c r="AI44" s="51">
        <v>95.328000000000003</v>
      </c>
      <c r="AJ44" s="51">
        <v>95.328000000000003</v>
      </c>
      <c r="AK44" s="51">
        <f t="shared" si="11"/>
        <v>100</v>
      </c>
      <c r="AL44" s="51"/>
      <c r="AM44" s="51"/>
      <c r="AN44" s="51"/>
      <c r="AO44" s="50"/>
      <c r="AP44" s="50"/>
      <c r="AQ44" s="51">
        <v>100</v>
      </c>
      <c r="AR44" s="51">
        <v>100</v>
      </c>
      <c r="AS44" s="50">
        <f t="shared" si="19"/>
        <v>100</v>
      </c>
      <c r="AT44" s="50"/>
      <c r="AU44" s="51">
        <v>50</v>
      </c>
      <c r="AV44" s="51">
        <v>50</v>
      </c>
      <c r="AW44" s="50">
        <f t="shared" si="20"/>
        <v>100</v>
      </c>
      <c r="AX44" s="50"/>
      <c r="AY44" s="51"/>
      <c r="AZ44" s="51"/>
      <c r="BA44" s="50"/>
      <c r="BB44" s="50"/>
      <c r="BC44" s="51"/>
      <c r="BD44" s="51"/>
      <c r="BE44" s="50"/>
      <c r="BF44" s="50"/>
      <c r="BG44" s="50"/>
      <c r="BH44" s="51"/>
      <c r="BI44" s="51"/>
      <c r="BJ44" s="51"/>
      <c r="BK44" s="51"/>
      <c r="BL44" s="51"/>
      <c r="BM44" s="50"/>
      <c r="BN44" s="50"/>
      <c r="BO44" s="51">
        <v>0</v>
      </c>
      <c r="BP44" s="51">
        <v>0</v>
      </c>
      <c r="BQ44" s="50"/>
      <c r="BR44" s="50"/>
      <c r="BS44" s="50">
        <v>0</v>
      </c>
      <c r="BT44" s="50">
        <v>0</v>
      </c>
      <c r="BU44" s="50"/>
      <c r="BV44" s="50">
        <v>5664.2</v>
      </c>
      <c r="BW44" s="50">
        <v>5664.2</v>
      </c>
      <c r="BX44" s="50">
        <v>4613.9757900000004</v>
      </c>
      <c r="BY44" s="50">
        <f t="shared" si="0"/>
        <v>81.458560608735581</v>
      </c>
      <c r="BZ44" s="51">
        <v>3685</v>
      </c>
      <c r="CA44" s="51">
        <v>3685</v>
      </c>
      <c r="CB44" s="51">
        <v>3681.1308300000001</v>
      </c>
      <c r="CC44" s="51">
        <f t="shared" si="12"/>
        <v>99.895002170963366</v>
      </c>
      <c r="CD44" s="51"/>
      <c r="CE44" s="50"/>
      <c r="CF44" s="50"/>
      <c r="CG44" s="50"/>
      <c r="CH44" s="50"/>
      <c r="CI44" s="51">
        <v>0</v>
      </c>
      <c r="CJ44" s="51"/>
      <c r="CK44" s="50"/>
      <c r="CL44" s="50"/>
      <c r="CM44" s="51">
        <v>0</v>
      </c>
      <c r="CN44" s="51">
        <v>0</v>
      </c>
      <c r="CO44" s="50"/>
      <c r="CP44" s="50">
        <v>7135</v>
      </c>
      <c r="CQ44" s="51">
        <v>8213.2999999999993</v>
      </c>
      <c r="CR44" s="51">
        <v>6379.5874100000001</v>
      </c>
      <c r="CS44" s="51">
        <f t="shared" si="13"/>
        <v>77.673863246198252</v>
      </c>
      <c r="CT44" s="51">
        <v>5709.2</v>
      </c>
      <c r="CU44" s="51">
        <v>3141.2</v>
      </c>
      <c r="CV44" s="51">
        <v>1944.4974199999999</v>
      </c>
      <c r="CW44" s="51">
        <f t="shared" si="4"/>
        <v>61.903012224627531</v>
      </c>
      <c r="CX44" s="51"/>
      <c r="CY44" s="51"/>
      <c r="CZ44" s="98"/>
      <c r="DA44" s="98"/>
      <c r="DB44" s="98"/>
      <c r="DC44" s="51">
        <v>1592.1</v>
      </c>
      <c r="DD44" s="51">
        <v>1592.1</v>
      </c>
      <c r="DE44" s="51">
        <f t="shared" si="14"/>
        <v>100</v>
      </c>
      <c r="DF44" s="51"/>
      <c r="DG44" s="51"/>
      <c r="DH44" s="98"/>
      <c r="DI44" s="98"/>
      <c r="DJ44" s="98"/>
      <c r="DK44" s="51"/>
      <c r="DL44" s="98"/>
      <c r="DM44" s="98"/>
      <c r="DN44" s="98"/>
      <c r="DO44" s="51"/>
      <c r="DP44" s="98"/>
      <c r="DQ44" s="98"/>
      <c r="DR44" s="98"/>
      <c r="DS44" s="51"/>
      <c r="DT44" s="98"/>
      <c r="DU44" s="98"/>
      <c r="DV44" s="98"/>
      <c r="DW44" s="51"/>
      <c r="DX44" s="98"/>
      <c r="DY44" s="98"/>
      <c r="DZ44" s="98"/>
      <c r="EA44" s="51"/>
      <c r="EB44" s="98"/>
      <c r="EC44" s="51"/>
      <c r="ED44" s="51"/>
      <c r="EE44" s="51"/>
      <c r="EF44" s="51"/>
      <c r="EG44" s="51"/>
      <c r="EH44" s="51"/>
      <c r="EI44" s="51"/>
      <c r="EJ44" s="98"/>
      <c r="EK44" s="98"/>
      <c r="EL44" s="98"/>
      <c r="EM44" s="51"/>
      <c r="EN44" s="98"/>
      <c r="EO44" s="98"/>
      <c r="EP44" s="98"/>
      <c r="EQ44" s="51"/>
      <c r="ER44" s="98"/>
      <c r="ES44" s="98"/>
      <c r="ET44" s="98"/>
      <c r="EU44" s="51"/>
      <c r="EV44" s="98"/>
      <c r="EW44" s="51"/>
      <c r="EX44" s="98"/>
      <c r="EY44" s="51"/>
      <c r="EZ44" s="98"/>
      <c r="FA44" s="98"/>
      <c r="FB44" s="98"/>
      <c r="FC44" s="51"/>
      <c r="FD44" s="98"/>
      <c r="FE44" s="98"/>
      <c r="FF44" s="98"/>
      <c r="FG44" s="51">
        <v>1774.6</v>
      </c>
      <c r="FH44" s="51">
        <v>1774.6</v>
      </c>
      <c r="FI44" s="51">
        <f t="shared" si="15"/>
        <v>100</v>
      </c>
      <c r="FJ44" s="51"/>
      <c r="FK44" s="51">
        <v>2320.9</v>
      </c>
      <c r="FL44" s="51">
        <v>2320.9</v>
      </c>
      <c r="FM44" s="51">
        <f t="shared" si="17"/>
        <v>100</v>
      </c>
      <c r="FN44" s="51"/>
      <c r="FO44" s="51"/>
      <c r="FP44" s="51"/>
      <c r="FQ44" s="51"/>
      <c r="FR44" s="51"/>
      <c r="FS44" s="51"/>
      <c r="FT44" s="98"/>
      <c r="FU44" s="98"/>
      <c r="FV44" s="98"/>
      <c r="FW44" s="51"/>
      <c r="FX44" s="98"/>
      <c r="FY44" s="98"/>
      <c r="FZ44" s="98"/>
      <c r="GA44" s="51"/>
      <c r="GB44" s="98"/>
      <c r="GC44" s="98"/>
      <c r="GD44" s="98"/>
      <c r="GE44" s="51"/>
      <c r="GF44" s="98"/>
      <c r="GG44" s="98"/>
      <c r="GH44" s="98"/>
      <c r="GI44" s="51"/>
      <c r="GJ44" s="98"/>
      <c r="GK44" s="98"/>
      <c r="GL44" s="98"/>
      <c r="GM44" s="51"/>
      <c r="GN44" s="98"/>
      <c r="GO44" s="98"/>
      <c r="GP44" s="98"/>
      <c r="GQ44" s="51"/>
      <c r="GR44" s="98"/>
      <c r="GS44" s="98"/>
      <c r="GT44" s="98"/>
      <c r="GU44" s="51"/>
      <c r="GV44" s="98"/>
      <c r="GW44" s="98"/>
      <c r="GX44" s="98"/>
      <c r="GY44" s="51"/>
      <c r="GZ44" s="51"/>
      <c r="HA44" s="51"/>
      <c r="HB44" s="98"/>
      <c r="HC44" s="51"/>
      <c r="HD44" s="51"/>
      <c r="HE44" s="51"/>
      <c r="HF44" s="98"/>
      <c r="HG44" s="51"/>
      <c r="HH44" s="51"/>
      <c r="HI44" s="51"/>
      <c r="HJ44" s="98"/>
      <c r="HK44" s="51"/>
      <c r="HL44" s="98"/>
      <c r="HM44" s="98"/>
      <c r="HN44" s="98"/>
      <c r="HO44" s="51"/>
      <c r="HP44" s="98"/>
      <c r="HQ44" s="98"/>
      <c r="HR44" s="98"/>
      <c r="HS44" s="51"/>
      <c r="HT44" s="98"/>
      <c r="HU44" s="98"/>
      <c r="HV44" s="98"/>
      <c r="HW44" s="51"/>
      <c r="HX44" s="98"/>
      <c r="HY44" s="98"/>
    </row>
    <row r="45" spans="1:233" s="48" customFormat="1" ht="15.75" x14ac:dyDescent="0.25">
      <c r="A45" s="100" t="s">
        <v>322</v>
      </c>
      <c r="B45" s="156">
        <f t="shared" si="7"/>
        <v>18057.3</v>
      </c>
      <c r="C45" s="156">
        <f t="shared" si="8"/>
        <v>31937.556859999997</v>
      </c>
      <c r="D45" s="156">
        <f t="shared" si="9"/>
        <v>31712.231699999997</v>
      </c>
      <c r="E45" s="50">
        <f t="shared" si="2"/>
        <v>99.29448216409375</v>
      </c>
      <c r="F45" s="50"/>
      <c r="G45" s="51"/>
      <c r="H45" s="51"/>
      <c r="I45" s="50"/>
      <c r="J45" s="50"/>
      <c r="K45" s="50">
        <v>0</v>
      </c>
      <c r="L45" s="50">
        <v>0</v>
      </c>
      <c r="M45" s="50"/>
      <c r="N45" s="50"/>
      <c r="O45" s="51"/>
      <c r="P45" s="51"/>
      <c r="Q45" s="50"/>
      <c r="R45" s="50"/>
      <c r="S45" s="51"/>
      <c r="T45" s="51"/>
      <c r="U45" s="50"/>
      <c r="V45" s="50"/>
      <c r="W45" s="51">
        <v>794.8</v>
      </c>
      <c r="X45" s="51">
        <v>794.83</v>
      </c>
      <c r="Y45" s="51">
        <f t="shared" si="16"/>
        <v>100.00377453447409</v>
      </c>
      <c r="Z45" s="51"/>
      <c r="AA45" s="51">
        <v>0</v>
      </c>
      <c r="AB45" s="51">
        <v>0</v>
      </c>
      <c r="AC45" s="50"/>
      <c r="AD45" s="50"/>
      <c r="AE45" s="51">
        <v>11.42886</v>
      </c>
      <c r="AF45" s="51">
        <v>11.42886</v>
      </c>
      <c r="AG45" s="51">
        <f t="shared" si="10"/>
        <v>100</v>
      </c>
      <c r="AH45" s="51"/>
      <c r="AI45" s="51">
        <v>95.328000000000003</v>
      </c>
      <c r="AJ45" s="51">
        <v>95.328000000000003</v>
      </c>
      <c r="AK45" s="51">
        <f t="shared" si="11"/>
        <v>100</v>
      </c>
      <c r="AL45" s="51"/>
      <c r="AM45" s="51"/>
      <c r="AN45" s="51"/>
      <c r="AO45" s="51"/>
      <c r="AP45" s="51"/>
      <c r="AQ45" s="51"/>
      <c r="AR45" s="51"/>
      <c r="AS45" s="50"/>
      <c r="AT45" s="50"/>
      <c r="AU45" s="51">
        <v>50</v>
      </c>
      <c r="AV45" s="51">
        <v>50</v>
      </c>
      <c r="AW45" s="50">
        <f t="shared" si="20"/>
        <v>100</v>
      </c>
      <c r="AX45" s="50"/>
      <c r="AY45" s="51"/>
      <c r="AZ45" s="51"/>
      <c r="BA45" s="50"/>
      <c r="BB45" s="50"/>
      <c r="BC45" s="51"/>
      <c r="BD45" s="51"/>
      <c r="BE45" s="50"/>
      <c r="BF45" s="50"/>
      <c r="BG45" s="50"/>
      <c r="BH45" s="51"/>
      <c r="BI45" s="51"/>
      <c r="BJ45" s="51"/>
      <c r="BK45" s="51"/>
      <c r="BL45" s="51"/>
      <c r="BM45" s="50"/>
      <c r="BN45" s="50"/>
      <c r="BO45" s="51">
        <v>0</v>
      </c>
      <c r="BP45" s="51">
        <v>0</v>
      </c>
      <c r="BQ45" s="50"/>
      <c r="BR45" s="50"/>
      <c r="BS45" s="50">
        <v>0</v>
      </c>
      <c r="BT45" s="50">
        <v>0</v>
      </c>
      <c r="BU45" s="50"/>
      <c r="BV45" s="50">
        <v>5014.2</v>
      </c>
      <c r="BW45" s="50">
        <v>5014.2</v>
      </c>
      <c r="BX45" s="50">
        <v>5014.2</v>
      </c>
      <c r="BY45" s="50">
        <f t="shared" si="0"/>
        <v>100</v>
      </c>
      <c r="BZ45" s="51">
        <v>1860.8</v>
      </c>
      <c r="CA45" s="51">
        <v>1860.8</v>
      </c>
      <c r="CB45" s="51">
        <v>1842.8107399999999</v>
      </c>
      <c r="CC45" s="51">
        <f t="shared" si="12"/>
        <v>99.033251289767847</v>
      </c>
      <c r="CD45" s="51"/>
      <c r="CE45" s="50"/>
      <c r="CF45" s="50"/>
      <c r="CG45" s="50"/>
      <c r="CH45" s="50"/>
      <c r="CI45" s="51">
        <v>0</v>
      </c>
      <c r="CJ45" s="51"/>
      <c r="CK45" s="50"/>
      <c r="CL45" s="50"/>
      <c r="CM45" s="51">
        <v>0</v>
      </c>
      <c r="CN45" s="51">
        <v>0</v>
      </c>
      <c r="CO45" s="50"/>
      <c r="CP45" s="50">
        <v>10707</v>
      </c>
      <c r="CQ45" s="51">
        <v>12289.9</v>
      </c>
      <c r="CR45" s="51">
        <v>12082.534099999999</v>
      </c>
      <c r="CS45" s="51">
        <f t="shared" si="13"/>
        <v>98.312712878054327</v>
      </c>
      <c r="CT45" s="51">
        <v>475.3</v>
      </c>
      <c r="CU45" s="51">
        <v>0</v>
      </c>
      <c r="CV45" s="51">
        <v>0</v>
      </c>
      <c r="CW45" s="51"/>
      <c r="CX45" s="51"/>
      <c r="CY45" s="51"/>
      <c r="CZ45" s="98"/>
      <c r="DA45" s="98"/>
      <c r="DB45" s="98"/>
      <c r="DC45" s="51">
        <v>3184.2</v>
      </c>
      <c r="DD45" s="51">
        <v>3184.2</v>
      </c>
      <c r="DE45" s="51">
        <f t="shared" si="14"/>
        <v>100</v>
      </c>
      <c r="DF45" s="51"/>
      <c r="DG45" s="51"/>
      <c r="DH45" s="98"/>
      <c r="DI45" s="98"/>
      <c r="DJ45" s="98"/>
      <c r="DK45" s="51"/>
      <c r="DL45" s="98"/>
      <c r="DM45" s="98"/>
      <c r="DN45" s="98"/>
      <c r="DO45" s="51"/>
      <c r="DP45" s="98"/>
      <c r="DQ45" s="98"/>
      <c r="DR45" s="98"/>
      <c r="DS45" s="51"/>
      <c r="DT45" s="98"/>
      <c r="DU45" s="98"/>
      <c r="DV45" s="98"/>
      <c r="DW45" s="51"/>
      <c r="DX45" s="98"/>
      <c r="DY45" s="98"/>
      <c r="DZ45" s="98"/>
      <c r="EA45" s="51"/>
      <c r="EB45" s="98"/>
      <c r="EC45" s="51"/>
      <c r="ED45" s="51"/>
      <c r="EE45" s="51"/>
      <c r="EF45" s="51"/>
      <c r="EG45" s="51"/>
      <c r="EH45" s="51"/>
      <c r="EI45" s="51"/>
      <c r="EJ45" s="98"/>
      <c r="EK45" s="98"/>
      <c r="EL45" s="98"/>
      <c r="EM45" s="51"/>
      <c r="EN45" s="98"/>
      <c r="EO45" s="98"/>
      <c r="EP45" s="98"/>
      <c r="EQ45" s="51"/>
      <c r="ER45" s="98"/>
      <c r="ES45" s="98"/>
      <c r="ET45" s="98"/>
      <c r="EU45" s="51"/>
      <c r="EV45" s="98"/>
      <c r="EW45" s="51"/>
      <c r="EX45" s="98"/>
      <c r="EY45" s="51"/>
      <c r="EZ45" s="98"/>
      <c r="FA45" s="98"/>
      <c r="FB45" s="98"/>
      <c r="FC45" s="51"/>
      <c r="FD45" s="98"/>
      <c r="FE45" s="98"/>
      <c r="FF45" s="98"/>
      <c r="FG45" s="51">
        <v>2780.3</v>
      </c>
      <c r="FH45" s="51">
        <v>2780.3</v>
      </c>
      <c r="FI45" s="51">
        <f t="shared" si="15"/>
        <v>100</v>
      </c>
      <c r="FJ45" s="51"/>
      <c r="FK45" s="51">
        <v>1263.8</v>
      </c>
      <c r="FL45" s="51">
        <v>1263.8</v>
      </c>
      <c r="FM45" s="51">
        <f t="shared" si="17"/>
        <v>100</v>
      </c>
      <c r="FN45" s="51"/>
      <c r="FO45" s="51">
        <v>4592.8</v>
      </c>
      <c r="FP45" s="51">
        <v>4592.8</v>
      </c>
      <c r="FQ45" s="51">
        <f t="shared" si="18"/>
        <v>100</v>
      </c>
      <c r="FR45" s="51"/>
      <c r="FS45" s="51"/>
      <c r="FT45" s="98"/>
      <c r="FU45" s="98"/>
      <c r="FV45" s="98"/>
      <c r="FW45" s="51"/>
      <c r="FX45" s="98"/>
      <c r="FY45" s="98"/>
      <c r="FZ45" s="98"/>
      <c r="GA45" s="51"/>
      <c r="GB45" s="98"/>
      <c r="GC45" s="98"/>
      <c r="GD45" s="98"/>
      <c r="GE45" s="51"/>
      <c r="GF45" s="98"/>
      <c r="GG45" s="98"/>
      <c r="GH45" s="98"/>
      <c r="GI45" s="51"/>
      <c r="GJ45" s="98"/>
      <c r="GK45" s="98"/>
      <c r="GL45" s="98"/>
      <c r="GM45" s="51"/>
      <c r="GN45" s="98"/>
      <c r="GO45" s="98"/>
      <c r="GP45" s="98"/>
      <c r="GQ45" s="51"/>
      <c r="GR45" s="98"/>
      <c r="GS45" s="98"/>
      <c r="GT45" s="98"/>
      <c r="GU45" s="51"/>
      <c r="GV45" s="98"/>
      <c r="GW45" s="98"/>
      <c r="GX45" s="98"/>
      <c r="GY45" s="51"/>
      <c r="GZ45" s="51"/>
      <c r="HA45" s="51"/>
      <c r="HB45" s="98"/>
      <c r="HC45" s="51"/>
      <c r="HD45" s="51"/>
      <c r="HE45" s="51"/>
      <c r="HF45" s="98"/>
      <c r="HG45" s="51"/>
      <c r="HH45" s="51"/>
      <c r="HI45" s="51"/>
      <c r="HJ45" s="98"/>
      <c r="HK45" s="51"/>
      <c r="HL45" s="98"/>
      <c r="HM45" s="98"/>
      <c r="HN45" s="98"/>
      <c r="HO45" s="51"/>
      <c r="HP45" s="98"/>
      <c r="HQ45" s="98"/>
      <c r="HR45" s="98"/>
      <c r="HS45" s="51"/>
      <c r="HT45" s="98"/>
      <c r="HU45" s="98"/>
      <c r="HV45" s="98"/>
      <c r="HW45" s="51"/>
      <c r="HX45" s="98"/>
      <c r="HY45" s="98"/>
    </row>
    <row r="46" spans="1:233" s="48" customFormat="1" ht="15.75" x14ac:dyDescent="0.25">
      <c r="A46" s="100" t="s">
        <v>323</v>
      </c>
      <c r="B46" s="156">
        <f t="shared" si="7"/>
        <v>411903.60000000003</v>
      </c>
      <c r="C46" s="156">
        <f t="shared" si="8"/>
        <v>1262963.5902399998</v>
      </c>
      <c r="D46" s="156">
        <f t="shared" si="9"/>
        <v>1241427.6949199997</v>
      </c>
      <c r="E46" s="50">
        <f t="shared" si="2"/>
        <v>98.294812654424362</v>
      </c>
      <c r="F46" s="50"/>
      <c r="G46" s="51"/>
      <c r="H46" s="51"/>
      <c r="I46" s="50"/>
      <c r="J46" s="50"/>
      <c r="K46" s="50">
        <v>1573.1</v>
      </c>
      <c r="L46" s="50">
        <v>1573.1</v>
      </c>
      <c r="M46" s="50">
        <f>L46/K46*100</f>
        <v>100</v>
      </c>
      <c r="N46" s="50"/>
      <c r="O46" s="51">
        <v>1500.9</v>
      </c>
      <c r="P46" s="51">
        <v>1500.9</v>
      </c>
      <c r="Q46" s="50">
        <f t="shared" si="27"/>
        <v>100</v>
      </c>
      <c r="R46" s="50">
        <v>229617</v>
      </c>
      <c r="S46" s="51">
        <v>229617</v>
      </c>
      <c r="T46" s="51">
        <v>229617</v>
      </c>
      <c r="U46" s="51">
        <f t="shared" ref="U46" si="29">T46/S46*100</f>
        <v>100</v>
      </c>
      <c r="V46" s="51"/>
      <c r="W46" s="51">
        <v>17523.400000000001</v>
      </c>
      <c r="X46" s="51">
        <v>17481.81006</v>
      </c>
      <c r="Y46" s="51">
        <f t="shared" si="16"/>
        <v>99.762660556741267</v>
      </c>
      <c r="Z46" s="51"/>
      <c r="AA46" s="51">
        <v>0</v>
      </c>
      <c r="AB46" s="51">
        <v>0</v>
      </c>
      <c r="AC46" s="50"/>
      <c r="AD46" s="50"/>
      <c r="AE46" s="51">
        <v>159.68974</v>
      </c>
      <c r="AF46" s="51">
        <v>159.68974</v>
      </c>
      <c r="AG46" s="51">
        <f t="shared" si="10"/>
        <v>100</v>
      </c>
      <c r="AH46" s="51"/>
      <c r="AI46" s="51">
        <v>190.66050000000001</v>
      </c>
      <c r="AJ46" s="51">
        <v>190.66050000000001</v>
      </c>
      <c r="AK46" s="51">
        <f t="shared" si="11"/>
        <v>100</v>
      </c>
      <c r="AL46" s="51"/>
      <c r="AM46" s="51">
        <v>2370.64</v>
      </c>
      <c r="AN46" s="51">
        <v>2370.64</v>
      </c>
      <c r="AO46" s="51">
        <f t="shared" si="22"/>
        <v>100</v>
      </c>
      <c r="AP46" s="51"/>
      <c r="AQ46" s="51">
        <v>100</v>
      </c>
      <c r="AR46" s="51">
        <v>100</v>
      </c>
      <c r="AS46" s="50">
        <f t="shared" si="19"/>
        <v>100</v>
      </c>
      <c r="AT46" s="50"/>
      <c r="AU46" s="51">
        <v>100</v>
      </c>
      <c r="AV46" s="51">
        <v>100</v>
      </c>
      <c r="AW46" s="50">
        <f t="shared" si="20"/>
        <v>100</v>
      </c>
      <c r="AX46" s="50"/>
      <c r="AY46" s="51"/>
      <c r="AZ46" s="51"/>
      <c r="BA46" s="50"/>
      <c r="BB46" s="50"/>
      <c r="BC46" s="51"/>
      <c r="BD46" s="51"/>
      <c r="BE46" s="50"/>
      <c r="BF46" s="50"/>
      <c r="BG46" s="50"/>
      <c r="BH46" s="51"/>
      <c r="BI46" s="51"/>
      <c r="BJ46" s="51"/>
      <c r="BK46" s="51"/>
      <c r="BL46" s="51"/>
      <c r="BM46" s="50"/>
      <c r="BN46" s="50"/>
      <c r="BO46" s="51">
        <v>2192.9</v>
      </c>
      <c r="BP46" s="51">
        <v>2192.9</v>
      </c>
      <c r="BQ46" s="50">
        <f t="shared" si="28"/>
        <v>100</v>
      </c>
      <c r="BR46" s="50"/>
      <c r="BS46" s="50"/>
      <c r="BT46" s="50"/>
      <c r="BU46" s="50"/>
      <c r="BV46" s="50">
        <v>15213.1</v>
      </c>
      <c r="BW46" s="50">
        <v>15213.1</v>
      </c>
      <c r="BX46" s="50">
        <v>15213.117</v>
      </c>
      <c r="BY46" s="50">
        <f t="shared" si="0"/>
        <v>100.00011174579804</v>
      </c>
      <c r="BZ46" s="51">
        <v>40468.800000000003</v>
      </c>
      <c r="CA46" s="51">
        <v>40468.800000000003</v>
      </c>
      <c r="CB46" s="51">
        <v>40468.800000000003</v>
      </c>
      <c r="CC46" s="51">
        <f t="shared" si="12"/>
        <v>100</v>
      </c>
      <c r="CD46" s="51"/>
      <c r="CE46" s="50"/>
      <c r="CF46" s="50"/>
      <c r="CG46" s="50"/>
      <c r="CH46" s="50"/>
      <c r="CI46" s="51">
        <v>0</v>
      </c>
      <c r="CJ46" s="51"/>
      <c r="CK46" s="50"/>
      <c r="CL46" s="50"/>
      <c r="CM46" s="51">
        <v>0</v>
      </c>
      <c r="CN46" s="51">
        <v>0</v>
      </c>
      <c r="CO46" s="50"/>
      <c r="CP46" s="50">
        <v>71381</v>
      </c>
      <c r="CQ46" s="51">
        <v>84448.5</v>
      </c>
      <c r="CR46" s="51">
        <v>81806.714849999989</v>
      </c>
      <c r="CS46" s="51">
        <f t="shared" si="13"/>
        <v>96.871720456846461</v>
      </c>
      <c r="CT46" s="51">
        <v>55223.7</v>
      </c>
      <c r="CU46" s="51">
        <v>60079.9</v>
      </c>
      <c r="CV46" s="51">
        <v>60079.9</v>
      </c>
      <c r="CW46" s="51">
        <f>CV46/CU46*100</f>
        <v>100</v>
      </c>
      <c r="CX46" s="51"/>
      <c r="CY46" s="51"/>
      <c r="CZ46" s="51"/>
      <c r="DA46" s="51"/>
      <c r="DB46" s="51"/>
      <c r="DC46" s="51">
        <v>6368.4</v>
      </c>
      <c r="DD46" s="51">
        <v>6368.4</v>
      </c>
      <c r="DE46" s="51">
        <f t="shared" si="14"/>
        <v>100</v>
      </c>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v>649959</v>
      </c>
      <c r="EF46" s="51">
        <v>645750.28938999993</v>
      </c>
      <c r="EG46" s="51">
        <f t="shared" si="23"/>
        <v>99.352465215498199</v>
      </c>
      <c r="EH46" s="51"/>
      <c r="EI46" s="51"/>
      <c r="EJ46" s="51"/>
      <c r="EK46" s="51"/>
      <c r="EL46" s="51"/>
      <c r="EM46" s="51"/>
      <c r="EN46" s="51"/>
      <c r="EO46" s="51"/>
      <c r="EP46" s="51"/>
      <c r="EQ46" s="51"/>
      <c r="ER46" s="51"/>
      <c r="ES46" s="51"/>
      <c r="ET46" s="51"/>
      <c r="EU46" s="51"/>
      <c r="EV46" s="51"/>
      <c r="EW46" s="51"/>
      <c r="EX46" s="51"/>
      <c r="EY46" s="51"/>
      <c r="EZ46" s="51"/>
      <c r="FA46" s="51"/>
      <c r="FB46" s="51"/>
      <c r="FC46" s="51">
        <v>9900</v>
      </c>
      <c r="FD46" s="51">
        <v>3906.25</v>
      </c>
      <c r="FE46" s="51">
        <f>FD46/FC46*100</f>
        <v>39.457070707070706</v>
      </c>
      <c r="FF46" s="51"/>
      <c r="FG46" s="51">
        <v>5344.7</v>
      </c>
      <c r="FH46" s="51">
        <v>3206.79738</v>
      </c>
      <c r="FI46" s="51">
        <f t="shared" si="15"/>
        <v>59.999576776994033</v>
      </c>
      <c r="FJ46" s="51"/>
      <c r="FK46" s="51">
        <v>7883.4</v>
      </c>
      <c r="FL46" s="51">
        <v>7883.4</v>
      </c>
      <c r="FM46" s="51">
        <f t="shared" si="17"/>
        <v>100</v>
      </c>
      <c r="FN46" s="51"/>
      <c r="FO46" s="51">
        <v>36633.4</v>
      </c>
      <c r="FP46" s="51">
        <v>36633.4</v>
      </c>
      <c r="FQ46" s="51">
        <f t="shared" si="18"/>
        <v>100</v>
      </c>
      <c r="FR46" s="51"/>
      <c r="FS46" s="51"/>
      <c r="FT46" s="51"/>
      <c r="FU46" s="51"/>
      <c r="FV46" s="51"/>
      <c r="FW46" s="51"/>
      <c r="FX46" s="51"/>
      <c r="FY46" s="51"/>
      <c r="FZ46" s="51"/>
      <c r="GA46" s="51"/>
      <c r="GB46" s="51"/>
      <c r="GC46" s="51"/>
      <c r="GD46" s="51"/>
      <c r="GE46" s="51"/>
      <c r="GF46" s="51"/>
      <c r="GG46" s="51"/>
      <c r="GH46" s="51"/>
      <c r="GI46" s="51"/>
      <c r="GJ46" s="51"/>
      <c r="GK46" s="51"/>
      <c r="GL46" s="51"/>
      <c r="GM46" s="51"/>
      <c r="GN46" s="51"/>
      <c r="GO46" s="51"/>
      <c r="GP46" s="51"/>
      <c r="GQ46" s="51"/>
      <c r="GR46" s="51"/>
      <c r="GS46" s="51"/>
      <c r="GT46" s="51"/>
      <c r="GU46" s="51"/>
      <c r="GV46" s="51"/>
      <c r="GW46" s="51"/>
      <c r="GX46" s="51"/>
      <c r="GY46" s="51">
        <v>91336.1</v>
      </c>
      <c r="GZ46" s="51">
        <v>84823.926000000007</v>
      </c>
      <c r="HA46" s="51">
        <f t="shared" ref="HA46:HA48" si="30">GY46/GZ46*100</f>
        <v>107.67728435488826</v>
      </c>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row>
    <row r="47" spans="1:233" s="48" customFormat="1" ht="15.75" x14ac:dyDescent="0.25">
      <c r="A47" s="96" t="s">
        <v>324</v>
      </c>
      <c r="B47" s="97">
        <f>SUM(B48:B51)</f>
        <v>1258748.0000000002</v>
      </c>
      <c r="C47" s="97">
        <f>SUM(C48:C51)</f>
        <v>4490910.5100699998</v>
      </c>
      <c r="D47" s="97">
        <f>SUM(D48:D51)</f>
        <v>4385465.6953100003</v>
      </c>
      <c r="E47" s="97">
        <f t="shared" si="2"/>
        <v>97.652039279705988</v>
      </c>
      <c r="F47" s="97"/>
      <c r="G47" s="97">
        <f>SUM(G48:G51)</f>
        <v>0</v>
      </c>
      <c r="H47" s="97">
        <f>SUM(H48:H51)</f>
        <v>0</v>
      </c>
      <c r="I47" s="97"/>
      <c r="J47" s="97"/>
      <c r="K47" s="97"/>
      <c r="L47" s="97"/>
      <c r="M47" s="97"/>
      <c r="N47" s="97"/>
      <c r="O47" s="97">
        <v>0</v>
      </c>
      <c r="P47" s="97">
        <v>0</v>
      </c>
      <c r="Q47" s="97"/>
      <c r="R47" s="97"/>
      <c r="S47" s="97">
        <f t="shared" ref="S47:CB47" si="31">SUM(S48:S51)</f>
        <v>0</v>
      </c>
      <c r="T47" s="97">
        <f t="shared" si="31"/>
        <v>0</v>
      </c>
      <c r="U47" s="97"/>
      <c r="V47" s="97"/>
      <c r="W47" s="97">
        <f t="shared" si="31"/>
        <v>12497</v>
      </c>
      <c r="X47" s="97">
        <f t="shared" si="31"/>
        <v>12497</v>
      </c>
      <c r="Y47" s="97">
        <f>X47/W47*100</f>
        <v>100</v>
      </c>
      <c r="Z47" s="97"/>
      <c r="AA47" s="97"/>
      <c r="AB47" s="97"/>
      <c r="AC47" s="97"/>
      <c r="AD47" s="97"/>
      <c r="AE47" s="97">
        <f t="shared" si="31"/>
        <v>438.16190999999998</v>
      </c>
      <c r="AF47" s="97">
        <f t="shared" si="31"/>
        <v>438.16190999999998</v>
      </c>
      <c r="AG47" s="97">
        <f>AF47/AE47*100</f>
        <v>100</v>
      </c>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f>SUM(BG48:BG51)</f>
        <v>479600</v>
      </c>
      <c r="BH47" s="97">
        <f t="shared" si="31"/>
        <v>479493.01280000003</v>
      </c>
      <c r="BI47" s="97">
        <f>BH47/BG47*100</f>
        <v>99.977692410341959</v>
      </c>
      <c r="BJ47" s="97">
        <f t="shared" si="31"/>
        <v>999900</v>
      </c>
      <c r="BK47" s="97">
        <f t="shared" si="31"/>
        <v>999900</v>
      </c>
      <c r="BL47" s="97">
        <f t="shared" si="31"/>
        <v>999900</v>
      </c>
      <c r="BM47" s="97">
        <f>BL47/BK47*100</f>
        <v>100</v>
      </c>
      <c r="BN47" s="97"/>
      <c r="BO47" s="97"/>
      <c r="BP47" s="97"/>
      <c r="BQ47" s="97"/>
      <c r="BR47" s="97"/>
      <c r="BS47" s="97"/>
      <c r="BT47" s="97"/>
      <c r="BU47" s="97"/>
      <c r="BV47" s="97"/>
      <c r="BW47" s="97"/>
      <c r="BX47" s="97"/>
      <c r="BY47" s="97"/>
      <c r="BZ47" s="97">
        <f t="shared" si="31"/>
        <v>133443.5</v>
      </c>
      <c r="CA47" s="97">
        <f t="shared" si="31"/>
        <v>133443.5</v>
      </c>
      <c r="CB47" s="97">
        <f t="shared" si="31"/>
        <v>131489.421</v>
      </c>
      <c r="CC47" s="97">
        <f t="shared" si="12"/>
        <v>98.535650668635043</v>
      </c>
      <c r="CD47" s="97"/>
      <c r="CE47" s="97">
        <f t="shared" ref="CE47:CJ47" si="32">SUM(CE48:CE51)</f>
        <v>2993.1366800000001</v>
      </c>
      <c r="CF47" s="97">
        <f t="shared" si="32"/>
        <v>2993.1366800000001</v>
      </c>
      <c r="CG47" s="97">
        <f>CF47/CE47*100</f>
        <v>100</v>
      </c>
      <c r="CH47" s="97"/>
      <c r="CI47" s="97">
        <f t="shared" si="32"/>
        <v>333161.01147999999</v>
      </c>
      <c r="CJ47" s="97">
        <f t="shared" si="32"/>
        <v>315091.18982999993</v>
      </c>
      <c r="CK47" s="97">
        <f>CJ47/CI47*100</f>
        <v>94.576249612843782</v>
      </c>
      <c r="CL47" s="97"/>
      <c r="CM47" s="97"/>
      <c r="CN47" s="97"/>
      <c r="CO47" s="97"/>
      <c r="CP47" s="97">
        <f>SUM(CP48:CP51)</f>
        <v>96292</v>
      </c>
      <c r="CQ47" s="97">
        <f>SUM(CQ48:CQ51)</f>
        <v>122951.59999999999</v>
      </c>
      <c r="CR47" s="97">
        <f>SUM(CR48:CR51)</f>
        <v>116196.95531</v>
      </c>
      <c r="CS47" s="97">
        <f>CR47/CQ47*100</f>
        <v>94.506257185754407</v>
      </c>
      <c r="CT47" s="97">
        <f>CT48+CT49+CT50+CT51</f>
        <v>29112.5</v>
      </c>
      <c r="CU47" s="97">
        <f>SUM(CU48:CU51)</f>
        <v>0</v>
      </c>
      <c r="CV47" s="97">
        <f>SUM(CV48:CV51)</f>
        <v>0</v>
      </c>
      <c r="CW47" s="97"/>
      <c r="CX47" s="97"/>
      <c r="CY47" s="97">
        <f>SUM(CY48:CY51)</f>
        <v>0</v>
      </c>
      <c r="CZ47" s="97">
        <f>SUM(CZ48:CZ51)</f>
        <v>0</v>
      </c>
      <c r="DA47" s="97"/>
      <c r="DB47" s="97"/>
      <c r="DC47" s="97">
        <f>SUM(DC48:DC51)</f>
        <v>0</v>
      </c>
      <c r="DD47" s="97">
        <f>SUM(DD48:DD51)</f>
        <v>0</v>
      </c>
      <c r="DE47" s="97"/>
      <c r="DF47" s="97"/>
      <c r="DG47" s="97">
        <f>SUM(DG48:DG51)</f>
        <v>122625</v>
      </c>
      <c r="DH47" s="97">
        <f>SUM(DH48:DH51)</f>
        <v>122624.94101000001</v>
      </c>
      <c r="DI47" s="97">
        <f>DH47/DG47*100</f>
        <v>99.999951893985738</v>
      </c>
      <c r="DJ47" s="97"/>
      <c r="DK47" s="97">
        <f>SUM(DK48:DK51)</f>
        <v>0</v>
      </c>
      <c r="DL47" s="97">
        <f>SUM(DL48:DL51)</f>
        <v>0</v>
      </c>
      <c r="DM47" s="97"/>
      <c r="DN47" s="97"/>
      <c r="DO47" s="97">
        <f>SUM(DO48:DO51)</f>
        <v>100000</v>
      </c>
      <c r="DP47" s="97">
        <f>SUM(DP48:DP51)</f>
        <v>93951.562940000003</v>
      </c>
      <c r="DQ47" s="97">
        <f>DP47/DO47*100</f>
        <v>93.951562940000002</v>
      </c>
      <c r="DR47" s="97"/>
      <c r="DS47" s="97">
        <f>SUM(DS48:DS51)</f>
        <v>650000</v>
      </c>
      <c r="DT47" s="97">
        <f>SUM(DT48:DT51)</f>
        <v>635453.29214000003</v>
      </c>
      <c r="DU47" s="97">
        <f>DT47/DS47*100</f>
        <v>97.762044944615383</v>
      </c>
      <c r="DV47" s="97"/>
      <c r="DW47" s="97">
        <f>SUM(DW48:DW51)</f>
        <v>0</v>
      </c>
      <c r="DX47" s="97">
        <f>SUM(DX48:DX51)</f>
        <v>0</v>
      </c>
      <c r="DY47" s="97"/>
      <c r="DZ47" s="97"/>
      <c r="EA47" s="97">
        <f>SUM(EA48:EA51)</f>
        <v>792040.8</v>
      </c>
      <c r="EB47" s="97">
        <f>SUM(EB48:EB51)</f>
        <v>792040.8</v>
      </c>
      <c r="EC47" s="97">
        <f t="shared" ref="EC47:EC48" si="33">EB47/EA47*100</f>
        <v>100</v>
      </c>
      <c r="ED47" s="97"/>
      <c r="EE47" s="97">
        <f>SUM(EE48:EE51)</f>
        <v>383827.3</v>
      </c>
      <c r="EF47" s="97">
        <f>SUM(EF48:EF51)</f>
        <v>383827.3</v>
      </c>
      <c r="EG47" s="97">
        <f>EF47/EE47*100</f>
        <v>100</v>
      </c>
      <c r="EH47" s="97"/>
      <c r="EI47" s="97">
        <f>SUM(EI48:EI51)</f>
        <v>0</v>
      </c>
      <c r="EJ47" s="97">
        <f>SUM(EJ48:EJ51)</f>
        <v>0</v>
      </c>
      <c r="EK47" s="97"/>
      <c r="EL47" s="97"/>
      <c r="EM47" s="97">
        <f>SUM(EM48:EM51)</f>
        <v>0</v>
      </c>
      <c r="EN47" s="97">
        <f>SUM(EN48:EN51)</f>
        <v>0</v>
      </c>
      <c r="EO47" s="97"/>
      <c r="EP47" s="97"/>
      <c r="EQ47" s="97">
        <f>SUM(EQ48:EQ51)</f>
        <v>0</v>
      </c>
      <c r="ER47" s="97">
        <f>SUM(ER48:ER51)</f>
        <v>0</v>
      </c>
      <c r="ES47" s="97"/>
      <c r="ET47" s="97"/>
      <c r="EU47" s="97">
        <f>SUM(EU48:EU51)</f>
        <v>122781.4</v>
      </c>
      <c r="EV47" s="97">
        <f>SUM(EV48:EV51)</f>
        <v>85486.199919999999</v>
      </c>
      <c r="EW47" s="97">
        <f t="shared" ref="EW47:EW52" si="34">EV47/EU47*100</f>
        <v>69.624715078994043</v>
      </c>
      <c r="EX47" s="97"/>
      <c r="EY47" s="97">
        <f>SUM(EY48:EY51)</f>
        <v>0</v>
      </c>
      <c r="EZ47" s="97">
        <f>SUM(EZ48:EZ51)</f>
        <v>0</v>
      </c>
      <c r="FA47" s="97"/>
      <c r="FB47" s="97"/>
      <c r="FC47" s="97">
        <f>SUM(FC48:FC51)</f>
        <v>12200</v>
      </c>
      <c r="FD47" s="97">
        <f>SUM(FD48:FD51)</f>
        <v>11610.445220000001</v>
      </c>
      <c r="FE47" s="97">
        <f>FD47/FC47*100</f>
        <v>95.167583770491817</v>
      </c>
      <c r="FF47" s="97"/>
      <c r="FG47" s="97">
        <f>SUM(FG48:FG51)</f>
        <v>0</v>
      </c>
      <c r="FH47" s="97">
        <f>SUM(FH48:FH51)</f>
        <v>0</v>
      </c>
      <c r="FI47" s="97"/>
      <c r="FJ47" s="97"/>
      <c r="FK47" s="97">
        <f>SUM(FK48:FK51)</f>
        <v>14219.8</v>
      </c>
      <c r="FL47" s="97">
        <f>SUM(FL48:FL51)</f>
        <v>14219.8</v>
      </c>
      <c r="FM47" s="97">
        <f t="shared" si="17"/>
        <v>100</v>
      </c>
      <c r="FN47" s="97"/>
      <c r="FO47" s="97">
        <f>SUM(FO48:FO51)</f>
        <v>6078</v>
      </c>
      <c r="FP47" s="97">
        <f>SUM(FP48:FP51)</f>
        <v>6056.8</v>
      </c>
      <c r="FQ47" s="97">
        <f t="shared" si="18"/>
        <v>99.651201052977953</v>
      </c>
      <c r="FR47" s="97"/>
      <c r="FS47" s="97">
        <f>SUM(FS48:FS51)</f>
        <v>0</v>
      </c>
      <c r="FT47" s="97">
        <f>SUM(FT48:FT51)</f>
        <v>0</v>
      </c>
      <c r="FU47" s="97"/>
      <c r="FV47" s="97"/>
      <c r="FW47" s="97">
        <f>SUM(FW48:FW51)</f>
        <v>50000</v>
      </c>
      <c r="FX47" s="97">
        <f>SUM(FX48:FX51)</f>
        <v>49980</v>
      </c>
      <c r="FY47" s="97">
        <f>FX47/FW47*100</f>
        <v>99.960000000000008</v>
      </c>
      <c r="FZ47" s="97"/>
      <c r="GA47" s="97"/>
      <c r="GB47" s="97">
        <f>SUM(GB48:GB51)</f>
        <v>0</v>
      </c>
      <c r="GC47" s="97"/>
      <c r="GD47" s="97"/>
      <c r="GE47" s="97"/>
      <c r="GF47" s="97">
        <f>SUM(GF48:GF51)</f>
        <v>0</v>
      </c>
      <c r="GG47" s="97"/>
      <c r="GH47" s="97"/>
      <c r="GI47" s="97"/>
      <c r="GJ47" s="97">
        <f>SUM(GJ48:GJ51)</f>
        <v>0</v>
      </c>
      <c r="GK47" s="97"/>
      <c r="GL47" s="97"/>
      <c r="GM47" s="97"/>
      <c r="GN47" s="97">
        <f>SUM(GN48:GN51)</f>
        <v>0</v>
      </c>
      <c r="GO47" s="97"/>
      <c r="GP47" s="97"/>
      <c r="GQ47" s="97"/>
      <c r="GR47" s="97">
        <f>SUM(GR48:GR51)</f>
        <v>0</v>
      </c>
      <c r="GS47" s="97"/>
      <c r="GT47" s="97"/>
      <c r="GU47" s="97"/>
      <c r="GV47" s="97">
        <f>SUM(GV48:GV51)</f>
        <v>0</v>
      </c>
      <c r="GW47" s="97"/>
      <c r="GX47" s="97"/>
      <c r="GY47" s="97">
        <f>SUM(GY48:GY51)</f>
        <v>143705.29999999999</v>
      </c>
      <c r="GZ47" s="97">
        <f>SUM(GZ48:GZ51)</f>
        <v>123772.07655</v>
      </c>
      <c r="HA47" s="97">
        <f t="shared" si="30"/>
        <v>116.10478227853567</v>
      </c>
      <c r="HB47" s="97"/>
      <c r="HC47" s="97">
        <f>SUM(HC48:HC51)</f>
        <v>8343.6</v>
      </c>
      <c r="HD47" s="97">
        <f>SUM(HD48:HD51)</f>
        <v>8343.6</v>
      </c>
      <c r="HE47" s="97">
        <f>HD47/HC47*100</f>
        <v>100</v>
      </c>
      <c r="HF47" s="97"/>
      <c r="HG47" s="97">
        <f>SUM(HG48:HG51)</f>
        <v>0</v>
      </c>
      <c r="HH47" s="97">
        <f>SUM(HH48:HH51)</f>
        <v>0</v>
      </c>
      <c r="HI47" s="97"/>
      <c r="HJ47" s="97"/>
      <c r="HK47" s="97">
        <f>HK48+HK49+HK50+HK51</f>
        <v>0</v>
      </c>
      <c r="HL47" s="97">
        <f>SUM(HL48:HL51)</f>
        <v>0</v>
      </c>
      <c r="HM47" s="97"/>
      <c r="HN47" s="97"/>
      <c r="HO47" s="97">
        <f>HO48+HO49+HO50+HO51</f>
        <v>0</v>
      </c>
      <c r="HP47" s="97">
        <f>SUM(HP48:HP51)</f>
        <v>0</v>
      </c>
      <c r="HQ47" s="97"/>
      <c r="HR47" s="97"/>
      <c r="HS47" s="97">
        <f>HS48+HS49+HS50+HS51</f>
        <v>104.9</v>
      </c>
      <c r="HT47" s="97">
        <f>SUM(HT48:HT51)</f>
        <v>0</v>
      </c>
      <c r="HU47" s="97"/>
      <c r="HV47" s="97"/>
      <c r="HW47" s="97"/>
      <c r="HX47" s="97">
        <f>SUM(HX48:HX51)</f>
        <v>0</v>
      </c>
      <c r="HY47" s="97"/>
    </row>
    <row r="48" spans="1:233" s="48" customFormat="1" ht="20.25" customHeight="1" x14ac:dyDescent="0.25">
      <c r="A48" s="100" t="s">
        <v>325</v>
      </c>
      <c r="B48" s="156">
        <f t="shared" si="7"/>
        <v>1247625.1000000001</v>
      </c>
      <c r="C48" s="156">
        <f t="shared" ref="C48" si="35">G48+K48+O48+S48+W48+AA48+AE48+AI48+AM48+AQ48+AU48+AY48+BC48+BG48+BK48+BO48+BS48+BW48+CA48+CE48+CI48+CM48+CQ48+CU48+CY48+DC48+DG48+DK48+DO48+DS48+DW48+EA48+EE48+EI48+EM48+EQ48+EU48++EY48+FC48+FG48+FK48+FO48+FS48+FW48+GA48+GE48+GI48+GM48+GQ48+GU48+GY48+HC48+HG48+HK48+HO48+HS48+HW48</f>
        <v>4467961.9446799997</v>
      </c>
      <c r="D48" s="156">
        <f t="shared" ref="D48" si="36">H48+L48+P48+T48+X48+AB48+AF48+AJ48+AN48+AR48+AV48+AZ48+BD48+BH48+BL48+BP48+BT48+BX48+CB48+CF48+CJ48+CN48+CR48+CV48+CZ48+DD48+DH48+DL48+DP48+DT48+DX48+EB48+EF48+EJ48+EN48+ER48+EV48++EZ48+FD48+FH48+FL48+FP48+FT48+FX48+GB48+GF48+GJ48+GN48+GR48+GV48+GZ48+HD48+HH48+HL48+HP48+HT48+HX48</f>
        <v>4365343.4187900005</v>
      </c>
      <c r="E48" s="50">
        <f t="shared" si="2"/>
        <v>97.70323634890876</v>
      </c>
      <c r="F48" s="50"/>
      <c r="G48" s="51"/>
      <c r="H48" s="51"/>
      <c r="I48" s="50"/>
      <c r="J48" s="50"/>
      <c r="K48" s="50"/>
      <c r="L48" s="50"/>
      <c r="M48" s="50"/>
      <c r="N48" s="50"/>
      <c r="O48" s="51"/>
      <c r="P48" s="51"/>
      <c r="Q48" s="50"/>
      <c r="R48" s="50"/>
      <c r="S48" s="51"/>
      <c r="T48" s="51"/>
      <c r="U48" s="50"/>
      <c r="V48" s="50"/>
      <c r="W48" s="51">
        <v>11784.2</v>
      </c>
      <c r="X48" s="51">
        <v>11784.2</v>
      </c>
      <c r="Y48" s="51">
        <f>X48/W48*100</f>
        <v>100</v>
      </c>
      <c r="Z48" s="51"/>
      <c r="AA48" s="51"/>
      <c r="AB48" s="51"/>
      <c r="AC48" s="50"/>
      <c r="AD48" s="50"/>
      <c r="AE48" s="51">
        <v>438.16190999999998</v>
      </c>
      <c r="AF48" s="51">
        <v>438.16190999999998</v>
      </c>
      <c r="AG48" s="50">
        <f>AF48/AE48*100</f>
        <v>100</v>
      </c>
      <c r="AH48" s="50"/>
      <c r="AI48" s="51"/>
      <c r="AJ48" s="51"/>
      <c r="AK48" s="50"/>
      <c r="AL48" s="50"/>
      <c r="AM48" s="51"/>
      <c r="AN48" s="51"/>
      <c r="AO48" s="50"/>
      <c r="AP48" s="50"/>
      <c r="AQ48" s="51"/>
      <c r="AR48" s="51"/>
      <c r="AS48" s="50"/>
      <c r="AT48" s="50"/>
      <c r="AU48" s="51"/>
      <c r="AV48" s="51"/>
      <c r="AW48" s="50"/>
      <c r="AX48" s="50"/>
      <c r="AY48" s="51"/>
      <c r="AZ48" s="51"/>
      <c r="BA48" s="50"/>
      <c r="BB48" s="50"/>
      <c r="BC48" s="51"/>
      <c r="BD48" s="51"/>
      <c r="BE48" s="50"/>
      <c r="BF48" s="50"/>
      <c r="BG48" s="50">
        <v>479600</v>
      </c>
      <c r="BH48" s="50">
        <v>479493.01280000003</v>
      </c>
      <c r="BI48" s="50">
        <f>BH48/BG48*100</f>
        <v>99.977692410341959</v>
      </c>
      <c r="BJ48" s="51">
        <v>999900</v>
      </c>
      <c r="BK48" s="51">
        <v>999900</v>
      </c>
      <c r="BL48" s="51">
        <v>999900</v>
      </c>
      <c r="BM48" s="51">
        <f>BL48/BK48*100</f>
        <v>100</v>
      </c>
      <c r="BN48" s="51"/>
      <c r="BO48" s="51"/>
      <c r="BP48" s="51"/>
      <c r="BQ48" s="50"/>
      <c r="BR48" s="50"/>
      <c r="BS48" s="50"/>
      <c r="BT48" s="50"/>
      <c r="BU48" s="50"/>
      <c r="BV48" s="50"/>
      <c r="BW48" s="50"/>
      <c r="BX48" s="50"/>
      <c r="BY48" s="50"/>
      <c r="BZ48" s="51">
        <v>128819.6</v>
      </c>
      <c r="CA48" s="51">
        <v>128819.6</v>
      </c>
      <c r="CB48" s="51">
        <v>128517.82496</v>
      </c>
      <c r="CC48" s="51">
        <f t="shared" si="12"/>
        <v>99.765738257221727</v>
      </c>
      <c r="CD48" s="51"/>
      <c r="CE48" s="50"/>
      <c r="CF48" s="50"/>
      <c r="CG48" s="50"/>
      <c r="CH48" s="50"/>
      <c r="CI48" s="50">
        <v>326577.58276999998</v>
      </c>
      <c r="CJ48" s="50">
        <v>308507.76282999996</v>
      </c>
      <c r="CK48" s="50">
        <f t="shared" ref="CK48:CK50" si="37">CJ48/CI48*100</f>
        <v>94.466913562549664</v>
      </c>
      <c r="CL48" s="50"/>
      <c r="CM48" s="51"/>
      <c r="CN48" s="51"/>
      <c r="CO48" s="50"/>
      <c r="CP48" s="50">
        <v>89793</v>
      </c>
      <c r="CQ48" s="51">
        <v>115021.2</v>
      </c>
      <c r="CR48" s="51">
        <v>109335.63851</v>
      </c>
      <c r="CS48" s="51">
        <f>CR48/CQ48*100</f>
        <v>95.056944728450063</v>
      </c>
      <c r="CT48" s="51">
        <v>29112.5</v>
      </c>
      <c r="CU48" s="51"/>
      <c r="CV48" s="99"/>
      <c r="CW48" s="51"/>
      <c r="CX48" s="51"/>
      <c r="CY48" s="51"/>
      <c r="CZ48" s="98"/>
      <c r="DA48" s="51"/>
      <c r="DB48" s="51"/>
      <c r="DC48" s="51"/>
      <c r="DD48" s="98"/>
      <c r="DE48" s="51"/>
      <c r="DF48" s="51"/>
      <c r="DG48" s="51">
        <v>122625</v>
      </c>
      <c r="DH48" s="51">
        <v>122624.94101000001</v>
      </c>
      <c r="DI48" s="51">
        <f>DH48/DG48*100</f>
        <v>99.999951893985738</v>
      </c>
      <c r="DJ48" s="51"/>
      <c r="DK48" s="51"/>
      <c r="DL48" s="98"/>
      <c r="DM48" s="51"/>
      <c r="DN48" s="51"/>
      <c r="DO48" s="51">
        <v>100000</v>
      </c>
      <c r="DP48" s="51">
        <v>93951.562940000003</v>
      </c>
      <c r="DQ48" s="51">
        <f>DP48/DO48*100</f>
        <v>93.951562940000002</v>
      </c>
      <c r="DR48" s="51"/>
      <c r="DS48" s="51">
        <v>650000</v>
      </c>
      <c r="DT48" s="51">
        <v>635453.29214000003</v>
      </c>
      <c r="DU48" s="51">
        <f>DT48/DS48*100</f>
        <v>97.762044944615383</v>
      </c>
      <c r="DV48" s="51"/>
      <c r="DW48" s="51"/>
      <c r="DX48" s="98"/>
      <c r="DY48" s="51"/>
      <c r="DZ48" s="51"/>
      <c r="EA48" s="51">
        <v>792040.8</v>
      </c>
      <c r="EB48" s="51">
        <v>792040.8</v>
      </c>
      <c r="EC48" s="51">
        <f t="shared" si="33"/>
        <v>100</v>
      </c>
      <c r="ED48" s="51"/>
      <c r="EE48" s="51">
        <v>383827.3</v>
      </c>
      <c r="EF48" s="51">
        <v>383827.3</v>
      </c>
      <c r="EG48" s="51">
        <f>EF48/EE48*100</f>
        <v>100</v>
      </c>
      <c r="EH48" s="51"/>
      <c r="EI48" s="51"/>
      <c r="EJ48" s="98"/>
      <c r="EK48" s="51"/>
      <c r="EL48" s="51"/>
      <c r="EM48" s="51"/>
      <c r="EN48" s="98"/>
      <c r="EO48" s="51"/>
      <c r="EP48" s="51"/>
      <c r="EQ48" s="51"/>
      <c r="ER48" s="98"/>
      <c r="ES48" s="51"/>
      <c r="ET48" s="51"/>
      <c r="EU48" s="51">
        <v>122781.4</v>
      </c>
      <c r="EV48" s="51">
        <v>85486.199919999999</v>
      </c>
      <c r="EW48" s="51">
        <f t="shared" si="34"/>
        <v>69.624715078994043</v>
      </c>
      <c r="EX48" s="51"/>
      <c r="EY48" s="51"/>
      <c r="EZ48" s="98"/>
      <c r="FA48" s="51"/>
      <c r="FB48" s="51"/>
      <c r="FC48" s="51">
        <v>12200</v>
      </c>
      <c r="FD48" s="51">
        <v>11610.445220000001</v>
      </c>
      <c r="FE48" s="51">
        <f>FD48/FC48*100</f>
        <v>95.167583770491817</v>
      </c>
      <c r="FF48" s="51"/>
      <c r="FG48" s="51"/>
      <c r="FH48" s="98"/>
      <c r="FI48" s="51"/>
      <c r="FJ48" s="51"/>
      <c r="FK48" s="51">
        <v>14219.8</v>
      </c>
      <c r="FL48" s="51">
        <v>14219.8</v>
      </c>
      <c r="FM48" s="51">
        <f t="shared" si="17"/>
        <v>100</v>
      </c>
      <c r="FN48" s="51"/>
      <c r="FO48" s="51">
        <v>6078</v>
      </c>
      <c r="FP48" s="51">
        <v>6056.8</v>
      </c>
      <c r="FQ48" s="51">
        <f t="shared" si="18"/>
        <v>99.651201052977953</v>
      </c>
      <c r="FR48" s="51"/>
      <c r="FS48" s="51"/>
      <c r="FT48" s="98"/>
      <c r="FU48" s="51"/>
      <c r="FV48" s="51"/>
      <c r="FW48" s="51">
        <v>50000</v>
      </c>
      <c r="FX48" s="51">
        <v>49980</v>
      </c>
      <c r="FY48" s="51">
        <f>FX48/FW48*100</f>
        <v>99.960000000000008</v>
      </c>
      <c r="FZ48" s="51"/>
      <c r="GA48" s="51"/>
      <c r="GB48" s="98"/>
      <c r="GC48" s="51"/>
      <c r="GD48" s="51"/>
      <c r="GE48" s="51"/>
      <c r="GF48" s="98"/>
      <c r="GG48" s="51"/>
      <c r="GH48" s="51"/>
      <c r="GI48" s="51"/>
      <c r="GJ48" s="98"/>
      <c r="GK48" s="51"/>
      <c r="GL48" s="51"/>
      <c r="GM48" s="51"/>
      <c r="GN48" s="98"/>
      <c r="GO48" s="51"/>
      <c r="GP48" s="51"/>
      <c r="GQ48" s="51"/>
      <c r="GR48" s="98"/>
      <c r="GS48" s="51"/>
      <c r="GT48" s="51"/>
      <c r="GU48" s="51"/>
      <c r="GV48" s="98"/>
      <c r="GW48" s="51"/>
      <c r="GX48" s="51"/>
      <c r="GY48" s="51">
        <v>143705.29999999999</v>
      </c>
      <c r="GZ48" s="51">
        <v>123772.07655</v>
      </c>
      <c r="HA48" s="51">
        <f t="shared" si="30"/>
        <v>116.10478227853567</v>
      </c>
      <c r="HB48" s="51"/>
      <c r="HC48" s="51">
        <v>8343.6</v>
      </c>
      <c r="HD48" s="51">
        <v>8343.6</v>
      </c>
      <c r="HE48" s="51">
        <f>HD48/HC48*100</f>
        <v>100</v>
      </c>
      <c r="HF48" s="51"/>
      <c r="HG48" s="51"/>
      <c r="HH48" s="51"/>
      <c r="HI48" s="51"/>
      <c r="HJ48" s="51"/>
      <c r="HK48" s="51"/>
      <c r="HL48" s="98"/>
      <c r="HM48" s="51"/>
      <c r="HN48" s="51"/>
      <c r="HO48" s="51"/>
      <c r="HP48" s="98"/>
      <c r="HQ48" s="51"/>
      <c r="HR48" s="51"/>
      <c r="HS48" s="51"/>
      <c r="HT48" s="98"/>
      <c r="HU48" s="51"/>
      <c r="HV48" s="51"/>
      <c r="HW48" s="51"/>
      <c r="HX48" s="98"/>
      <c r="HY48" s="51"/>
    </row>
    <row r="49" spans="1:233" s="48" customFormat="1" ht="20.25" customHeight="1" x14ac:dyDescent="0.25">
      <c r="A49" s="100" t="s">
        <v>326</v>
      </c>
      <c r="B49" s="156">
        <f t="shared" ref="B49:B53" si="38">F49+J49+N49+R49+V49+Z49+AD49+AH49+AL49+AP49+AT49+AX49+BB49+BF49+BJ49+BN49+BR49+BV49+BZ49+CD49+CH49+CL49+CP49+CT49+CX49+DB49+DF49+DJ49+DN49+DR49+DV49+DZ49+ED49+EH49+EL49+EP49+ET49++EX49+FB49+FF49+FJ49+FN49+FR49+FV49+FZ49+GD49+GH49+GL49+GP49+GT49+GX49+HB49+HF49+HJ49+HN49+HR49+HV49</f>
        <v>4337.2</v>
      </c>
      <c r="C49" s="156">
        <f t="shared" ref="C49:C51" si="39">G49+K49+O49+S49+W49+AA49+AE49+AI49+AM49+AQ49+AU49+AY49+BC49+BG49+BK49+BO49+BS49+BW49+CA49+CE49+CI49+CM49+CQ49+CU49+CY49+DC49+DG49+DK49+DO49+DS49+DW49+EA49+EE49+EI49+EM49+EQ49+EU49++EY49+FC49+FG49+FK49+FO49+FS49+FW49+GA49+GE49+GI49+GM49+GQ49+GU49+GY49+HC49+HG49+HK49+HO49+HS49+HW49</f>
        <v>3977.8910700000001</v>
      </c>
      <c r="D49" s="156">
        <f t="shared" ref="D49:D51" si="40">H49+L49+P49+T49+X49+AB49+AF49+AJ49+AN49+AR49+AV49+AZ49+BD49+BH49+BL49+BP49+BT49+BX49+CB49+CF49+CJ49+CN49+CR49+CV49+CZ49+DD49+DH49+DL49+DP49+DT49+DX49+EB49+EF49+EJ49+EN49+ER49+EV49++EZ49+FD49+FH49+FL49+FP49+FT49+FX49+GB49+GF49+GJ49+GN49+GR49+GV49+GZ49+HD49+HH49+HL49+HP49+HT49+HX49</f>
        <v>3171.9751499999998</v>
      </c>
      <c r="E49" s="50">
        <f>D49/C49*100</f>
        <v>79.740120938002448</v>
      </c>
      <c r="F49" s="50"/>
      <c r="G49" s="51">
        <v>0</v>
      </c>
      <c r="H49" s="51">
        <v>0</v>
      </c>
      <c r="I49" s="50"/>
      <c r="J49" s="50"/>
      <c r="K49" s="50"/>
      <c r="L49" s="50"/>
      <c r="M49" s="50"/>
      <c r="N49" s="50"/>
      <c r="O49" s="51"/>
      <c r="P49" s="51"/>
      <c r="Q49" s="50"/>
      <c r="R49" s="50"/>
      <c r="S49" s="51"/>
      <c r="T49" s="51"/>
      <c r="U49" s="50"/>
      <c r="V49" s="50"/>
      <c r="W49" s="51">
        <v>0</v>
      </c>
      <c r="X49" s="51">
        <v>0</v>
      </c>
      <c r="Y49" s="51"/>
      <c r="Z49" s="51"/>
      <c r="AA49" s="51"/>
      <c r="AB49" s="51"/>
      <c r="AC49" s="50"/>
      <c r="AD49" s="50"/>
      <c r="AE49" s="51">
        <v>0</v>
      </c>
      <c r="AF49" s="51">
        <v>0</v>
      </c>
      <c r="AG49" s="50"/>
      <c r="AH49" s="50"/>
      <c r="AI49" s="51"/>
      <c r="AJ49" s="51"/>
      <c r="AK49" s="50"/>
      <c r="AL49" s="50"/>
      <c r="AM49" s="51"/>
      <c r="AN49" s="51"/>
      <c r="AO49" s="50"/>
      <c r="AP49" s="50"/>
      <c r="AQ49" s="51"/>
      <c r="AR49" s="51"/>
      <c r="AS49" s="50"/>
      <c r="AT49" s="50"/>
      <c r="AU49" s="51"/>
      <c r="AV49" s="51"/>
      <c r="AW49" s="50"/>
      <c r="AX49" s="50"/>
      <c r="AY49" s="51"/>
      <c r="AZ49" s="51"/>
      <c r="BA49" s="50"/>
      <c r="BB49" s="50"/>
      <c r="BC49" s="51"/>
      <c r="BD49" s="51"/>
      <c r="BE49" s="50"/>
      <c r="BF49" s="50"/>
      <c r="BG49" s="50"/>
      <c r="BH49" s="51"/>
      <c r="BI49" s="51"/>
      <c r="BJ49" s="51"/>
      <c r="BK49" s="51"/>
      <c r="BL49" s="51"/>
      <c r="BM49" s="50"/>
      <c r="BN49" s="50"/>
      <c r="BO49" s="51"/>
      <c r="BP49" s="51"/>
      <c r="BQ49" s="50"/>
      <c r="BR49" s="50"/>
      <c r="BS49" s="50"/>
      <c r="BT49" s="50"/>
      <c r="BU49" s="50"/>
      <c r="BV49" s="50"/>
      <c r="BW49" s="50"/>
      <c r="BX49" s="50"/>
      <c r="BY49" s="50"/>
      <c r="BZ49" s="51">
        <v>1458.2</v>
      </c>
      <c r="CA49" s="51">
        <v>1458.2</v>
      </c>
      <c r="CB49" s="51">
        <v>652.2840799999999</v>
      </c>
      <c r="CC49" s="51">
        <f t="shared" si="12"/>
        <v>44.732140995748175</v>
      </c>
      <c r="CD49" s="51"/>
      <c r="CE49" s="51">
        <v>999.70677999999998</v>
      </c>
      <c r="CF49" s="51">
        <v>999.70677999999998</v>
      </c>
      <c r="CG49" s="50">
        <f>CF49/CE49*100</f>
        <v>100</v>
      </c>
      <c r="CH49" s="50"/>
      <c r="CI49" s="50">
        <v>603.98428999999999</v>
      </c>
      <c r="CJ49" s="50">
        <v>603.98428999999999</v>
      </c>
      <c r="CK49" s="50">
        <f t="shared" si="37"/>
        <v>100</v>
      </c>
      <c r="CL49" s="50"/>
      <c r="CM49" s="51"/>
      <c r="CN49" s="51"/>
      <c r="CO49" s="50"/>
      <c r="CP49" s="50">
        <v>2879</v>
      </c>
      <c r="CQ49" s="51">
        <v>916</v>
      </c>
      <c r="CR49" s="51">
        <v>916</v>
      </c>
      <c r="CS49" s="51">
        <f t="shared" ref="CS49:CS51" si="41">CR49/CQ49*100</f>
        <v>100</v>
      </c>
      <c r="CT49" s="51"/>
      <c r="CU49" s="51"/>
      <c r="CV49" s="99"/>
      <c r="CW49" s="51"/>
      <c r="CX49" s="51"/>
      <c r="CY49" s="51"/>
      <c r="CZ49" s="98"/>
      <c r="DA49" s="51"/>
      <c r="DB49" s="51"/>
      <c r="DC49" s="51"/>
      <c r="DD49" s="98"/>
      <c r="DE49" s="51"/>
      <c r="DF49" s="51"/>
      <c r="DG49" s="51"/>
      <c r="DH49" s="98"/>
      <c r="DI49" s="51"/>
      <c r="DJ49" s="51"/>
      <c r="DK49" s="51"/>
      <c r="DL49" s="98"/>
      <c r="DM49" s="51"/>
      <c r="DN49" s="51"/>
      <c r="DO49" s="51"/>
      <c r="DP49" s="98"/>
      <c r="DQ49" s="51"/>
      <c r="DR49" s="51"/>
      <c r="DS49" s="51"/>
      <c r="DT49" s="98"/>
      <c r="DU49" s="51"/>
      <c r="DV49" s="51"/>
      <c r="DW49" s="51"/>
      <c r="DX49" s="98"/>
      <c r="DY49" s="51"/>
      <c r="DZ49" s="51"/>
      <c r="EA49" s="51"/>
      <c r="EB49" s="98"/>
      <c r="EC49" s="51"/>
      <c r="ED49" s="51"/>
      <c r="EE49" s="51"/>
      <c r="EF49" s="98"/>
      <c r="EG49" s="51"/>
      <c r="EH49" s="51"/>
      <c r="EI49" s="51"/>
      <c r="EJ49" s="98"/>
      <c r="EK49" s="51"/>
      <c r="EL49" s="51"/>
      <c r="EM49" s="51"/>
      <c r="EN49" s="98"/>
      <c r="EO49" s="51"/>
      <c r="EP49" s="51"/>
      <c r="EQ49" s="51"/>
      <c r="ER49" s="98"/>
      <c r="ES49" s="51"/>
      <c r="ET49" s="51"/>
      <c r="EU49" s="51"/>
      <c r="EV49" s="98"/>
      <c r="EW49" s="51"/>
      <c r="EX49" s="51"/>
      <c r="EY49" s="51"/>
      <c r="EZ49" s="98"/>
      <c r="FA49" s="51"/>
      <c r="FB49" s="51"/>
      <c r="FC49" s="51"/>
      <c r="FD49" s="98"/>
      <c r="FE49" s="51"/>
      <c r="FF49" s="51"/>
      <c r="FG49" s="51"/>
      <c r="FH49" s="98"/>
      <c r="FI49" s="51"/>
      <c r="FJ49" s="51"/>
      <c r="FK49" s="51"/>
      <c r="FL49" s="98"/>
      <c r="FM49" s="51"/>
      <c r="FN49" s="51"/>
      <c r="FO49" s="51"/>
      <c r="FP49" s="98"/>
      <c r="FQ49" s="51"/>
      <c r="FR49" s="51"/>
      <c r="FS49" s="51"/>
      <c r="FT49" s="98"/>
      <c r="FU49" s="51"/>
      <c r="FV49" s="51"/>
      <c r="FW49" s="51"/>
      <c r="FX49" s="98"/>
      <c r="FY49" s="51"/>
      <c r="FZ49" s="51"/>
      <c r="GA49" s="51"/>
      <c r="GB49" s="98"/>
      <c r="GC49" s="51"/>
      <c r="GD49" s="51"/>
      <c r="GE49" s="51"/>
      <c r="GF49" s="98"/>
      <c r="GG49" s="51"/>
      <c r="GH49" s="51"/>
      <c r="GI49" s="51"/>
      <c r="GJ49" s="98"/>
      <c r="GK49" s="51"/>
      <c r="GL49" s="51"/>
      <c r="GM49" s="51"/>
      <c r="GN49" s="98"/>
      <c r="GO49" s="51"/>
      <c r="GP49" s="51"/>
      <c r="GQ49" s="51"/>
      <c r="GR49" s="98"/>
      <c r="GS49" s="51"/>
      <c r="GT49" s="51"/>
      <c r="GU49" s="51"/>
      <c r="GV49" s="98"/>
      <c r="GW49" s="51"/>
      <c r="GX49" s="51"/>
      <c r="GY49" s="51"/>
      <c r="GZ49" s="98"/>
      <c r="HA49" s="51"/>
      <c r="HB49" s="51"/>
      <c r="HC49" s="51"/>
      <c r="HD49" s="98"/>
      <c r="HE49" s="51"/>
      <c r="HF49" s="51"/>
      <c r="HG49" s="51"/>
      <c r="HH49" s="98"/>
      <c r="HI49" s="51"/>
      <c r="HJ49" s="51"/>
      <c r="HK49" s="51"/>
      <c r="HL49" s="98"/>
      <c r="HM49" s="51"/>
      <c r="HN49" s="51"/>
      <c r="HO49" s="51"/>
      <c r="HP49" s="98"/>
      <c r="HQ49" s="51"/>
      <c r="HR49" s="51"/>
      <c r="HS49" s="51"/>
      <c r="HT49" s="98"/>
      <c r="HU49" s="51"/>
      <c r="HV49" s="51"/>
      <c r="HW49" s="51"/>
      <c r="HX49" s="98"/>
      <c r="HY49" s="51"/>
    </row>
    <row r="50" spans="1:233" s="48" customFormat="1" ht="15.75" x14ac:dyDescent="0.25">
      <c r="A50" s="100" t="s">
        <v>327</v>
      </c>
      <c r="B50" s="156">
        <f t="shared" si="38"/>
        <v>2681.1</v>
      </c>
      <c r="C50" s="156">
        <f t="shared" si="39"/>
        <v>10058.65919</v>
      </c>
      <c r="D50" s="156">
        <f t="shared" si="40"/>
        <v>8336.3404799999989</v>
      </c>
      <c r="E50" s="50">
        <f t="shared" si="2"/>
        <v>82.877253543769768</v>
      </c>
      <c r="F50" s="50"/>
      <c r="G50" s="51">
        <v>0</v>
      </c>
      <c r="H50" s="51">
        <v>0</v>
      </c>
      <c r="I50" s="50"/>
      <c r="J50" s="50"/>
      <c r="K50" s="50"/>
      <c r="L50" s="50"/>
      <c r="M50" s="50"/>
      <c r="N50" s="50"/>
      <c r="O50" s="51"/>
      <c r="P50" s="51"/>
      <c r="Q50" s="50"/>
      <c r="R50" s="50"/>
      <c r="S50" s="51"/>
      <c r="T50" s="51"/>
      <c r="U50" s="50"/>
      <c r="V50" s="50"/>
      <c r="W50" s="51">
        <v>712.8</v>
      </c>
      <c r="X50" s="51">
        <v>712.8</v>
      </c>
      <c r="Y50" s="51">
        <f t="shared" ref="Y50" si="42">X50/W50*100</f>
        <v>100</v>
      </c>
      <c r="Z50" s="51"/>
      <c r="AA50" s="51"/>
      <c r="AB50" s="51"/>
      <c r="AC50" s="50"/>
      <c r="AD50" s="50"/>
      <c r="AE50" s="51">
        <v>0</v>
      </c>
      <c r="AF50" s="51">
        <v>0</v>
      </c>
      <c r="AG50" s="50"/>
      <c r="AH50" s="50"/>
      <c r="AI50" s="51"/>
      <c r="AJ50" s="51"/>
      <c r="AK50" s="50"/>
      <c r="AL50" s="50"/>
      <c r="AM50" s="51"/>
      <c r="AN50" s="51"/>
      <c r="AO50" s="50"/>
      <c r="AP50" s="50"/>
      <c r="AQ50" s="51"/>
      <c r="AR50" s="51"/>
      <c r="AS50" s="50"/>
      <c r="AT50" s="50"/>
      <c r="AU50" s="51"/>
      <c r="AV50" s="51"/>
      <c r="AW50" s="50"/>
      <c r="AX50" s="50"/>
      <c r="AY50" s="51"/>
      <c r="AZ50" s="51"/>
      <c r="BA50" s="50"/>
      <c r="BB50" s="50"/>
      <c r="BC50" s="51"/>
      <c r="BD50" s="51"/>
      <c r="BE50" s="50"/>
      <c r="BF50" s="50"/>
      <c r="BG50" s="50"/>
      <c r="BH50" s="51"/>
      <c r="BI50" s="51"/>
      <c r="BJ50" s="51"/>
      <c r="BK50" s="51"/>
      <c r="BL50" s="51"/>
      <c r="BM50" s="50"/>
      <c r="BN50" s="50"/>
      <c r="BO50" s="51"/>
      <c r="BP50" s="51"/>
      <c r="BQ50" s="50"/>
      <c r="BR50" s="50"/>
      <c r="BS50" s="50"/>
      <c r="BT50" s="50"/>
      <c r="BU50" s="50"/>
      <c r="BV50" s="50"/>
      <c r="BW50" s="50"/>
      <c r="BX50" s="50"/>
      <c r="BY50" s="50"/>
      <c r="BZ50" s="51">
        <v>1903.1</v>
      </c>
      <c r="CA50" s="51">
        <v>1903.1</v>
      </c>
      <c r="CB50" s="51">
        <v>1354.76449</v>
      </c>
      <c r="CC50" s="51">
        <f t="shared" si="12"/>
        <v>71.187246597656468</v>
      </c>
      <c r="CD50" s="51"/>
      <c r="CE50" s="51">
        <v>993.42989999999998</v>
      </c>
      <c r="CF50" s="51">
        <v>993.42989999999998</v>
      </c>
      <c r="CG50" s="50">
        <f>CF50/CE50*100</f>
        <v>100</v>
      </c>
      <c r="CH50" s="50"/>
      <c r="CI50" s="50">
        <v>2717.92929</v>
      </c>
      <c r="CJ50" s="50">
        <v>2717.92929</v>
      </c>
      <c r="CK50" s="50">
        <f t="shared" si="37"/>
        <v>100</v>
      </c>
      <c r="CL50" s="50"/>
      <c r="CM50" s="51"/>
      <c r="CN50" s="51"/>
      <c r="CO50" s="50"/>
      <c r="CP50" s="50">
        <v>778</v>
      </c>
      <c r="CQ50" s="51">
        <v>3626.5</v>
      </c>
      <c r="CR50" s="51">
        <v>2557.4168</v>
      </c>
      <c r="CS50" s="51">
        <f t="shared" si="41"/>
        <v>70.520248173169719</v>
      </c>
      <c r="CT50" s="51"/>
      <c r="CU50" s="51"/>
      <c r="CV50" s="99"/>
      <c r="CW50" s="51"/>
      <c r="CX50" s="51"/>
      <c r="CY50" s="51"/>
      <c r="CZ50" s="98"/>
      <c r="DA50" s="51"/>
      <c r="DB50" s="51"/>
      <c r="DC50" s="51"/>
      <c r="DD50" s="98"/>
      <c r="DE50" s="51"/>
      <c r="DF50" s="51"/>
      <c r="DG50" s="51"/>
      <c r="DH50" s="98"/>
      <c r="DI50" s="51"/>
      <c r="DJ50" s="51"/>
      <c r="DK50" s="51"/>
      <c r="DL50" s="98"/>
      <c r="DM50" s="51"/>
      <c r="DN50" s="51"/>
      <c r="DO50" s="51"/>
      <c r="DP50" s="98"/>
      <c r="DQ50" s="51"/>
      <c r="DR50" s="51"/>
      <c r="DS50" s="51"/>
      <c r="DT50" s="98"/>
      <c r="DU50" s="51"/>
      <c r="DV50" s="51"/>
      <c r="DW50" s="51"/>
      <c r="DX50" s="98"/>
      <c r="DY50" s="51"/>
      <c r="DZ50" s="51"/>
      <c r="EA50" s="51"/>
      <c r="EB50" s="98"/>
      <c r="EC50" s="51"/>
      <c r="ED50" s="51"/>
      <c r="EE50" s="51"/>
      <c r="EF50" s="98"/>
      <c r="EG50" s="51"/>
      <c r="EH50" s="51"/>
      <c r="EI50" s="51"/>
      <c r="EJ50" s="98"/>
      <c r="EK50" s="51"/>
      <c r="EL50" s="51"/>
      <c r="EM50" s="51"/>
      <c r="EN50" s="98"/>
      <c r="EO50" s="51"/>
      <c r="EP50" s="51"/>
      <c r="EQ50" s="51"/>
      <c r="ER50" s="98"/>
      <c r="ES50" s="51"/>
      <c r="ET50" s="51"/>
      <c r="EU50" s="51"/>
      <c r="EV50" s="98"/>
      <c r="EW50" s="51"/>
      <c r="EX50" s="51"/>
      <c r="EY50" s="51"/>
      <c r="EZ50" s="98"/>
      <c r="FA50" s="51"/>
      <c r="FB50" s="51"/>
      <c r="FC50" s="51"/>
      <c r="FD50" s="98"/>
      <c r="FE50" s="51"/>
      <c r="FF50" s="51"/>
      <c r="FG50" s="51"/>
      <c r="FH50" s="98"/>
      <c r="FI50" s="51"/>
      <c r="FJ50" s="51"/>
      <c r="FK50" s="51"/>
      <c r="FL50" s="98"/>
      <c r="FM50" s="51"/>
      <c r="FN50" s="51"/>
      <c r="FO50" s="51"/>
      <c r="FP50" s="98"/>
      <c r="FQ50" s="51"/>
      <c r="FR50" s="51"/>
      <c r="FS50" s="51"/>
      <c r="FT50" s="98"/>
      <c r="FU50" s="51"/>
      <c r="FV50" s="51"/>
      <c r="FW50" s="51"/>
      <c r="FX50" s="98"/>
      <c r="FY50" s="51"/>
      <c r="FZ50" s="51"/>
      <c r="GA50" s="51"/>
      <c r="GB50" s="98"/>
      <c r="GC50" s="51"/>
      <c r="GD50" s="51"/>
      <c r="GE50" s="51"/>
      <c r="GF50" s="98"/>
      <c r="GG50" s="51"/>
      <c r="GH50" s="51"/>
      <c r="GI50" s="51"/>
      <c r="GJ50" s="98"/>
      <c r="GK50" s="51"/>
      <c r="GL50" s="51"/>
      <c r="GM50" s="51"/>
      <c r="GN50" s="98"/>
      <c r="GO50" s="51"/>
      <c r="GP50" s="51"/>
      <c r="GQ50" s="51"/>
      <c r="GR50" s="98"/>
      <c r="GS50" s="51"/>
      <c r="GT50" s="51"/>
      <c r="GU50" s="51"/>
      <c r="GV50" s="98"/>
      <c r="GW50" s="51"/>
      <c r="GX50" s="51"/>
      <c r="GY50" s="51"/>
      <c r="GZ50" s="98"/>
      <c r="HA50" s="51"/>
      <c r="HB50" s="51"/>
      <c r="HC50" s="51"/>
      <c r="HD50" s="98"/>
      <c r="HE50" s="51"/>
      <c r="HF50" s="51"/>
      <c r="HG50" s="51"/>
      <c r="HH50" s="98"/>
      <c r="HI50" s="51"/>
      <c r="HJ50" s="51"/>
      <c r="HK50" s="51"/>
      <c r="HL50" s="98"/>
      <c r="HM50" s="51"/>
      <c r="HN50" s="51"/>
      <c r="HO50" s="51"/>
      <c r="HP50" s="98"/>
      <c r="HQ50" s="51"/>
      <c r="HR50" s="51"/>
      <c r="HS50" s="51">
        <v>104.9</v>
      </c>
      <c r="HT50" s="98"/>
      <c r="HU50" s="51"/>
      <c r="HV50" s="51"/>
      <c r="HW50" s="51"/>
      <c r="HX50" s="98"/>
      <c r="HY50" s="51"/>
    </row>
    <row r="51" spans="1:233" s="48" customFormat="1" ht="15.75" x14ac:dyDescent="0.25">
      <c r="A51" s="100" t="s">
        <v>328</v>
      </c>
      <c r="B51" s="156">
        <f t="shared" si="38"/>
        <v>4104.6000000000004</v>
      </c>
      <c r="C51" s="156">
        <f t="shared" si="39"/>
        <v>8912.0151299999998</v>
      </c>
      <c r="D51" s="156">
        <f t="shared" si="40"/>
        <v>8613.9608900000003</v>
      </c>
      <c r="E51" s="50">
        <f t="shared" si="2"/>
        <v>96.655590956116342</v>
      </c>
      <c r="F51" s="50"/>
      <c r="G51" s="51">
        <v>0</v>
      </c>
      <c r="H51" s="51">
        <v>0</v>
      </c>
      <c r="I51" s="50"/>
      <c r="J51" s="50"/>
      <c r="K51" s="50"/>
      <c r="L51" s="50"/>
      <c r="M51" s="50"/>
      <c r="N51" s="50"/>
      <c r="O51" s="51"/>
      <c r="P51" s="51"/>
      <c r="Q51" s="50"/>
      <c r="R51" s="50"/>
      <c r="S51" s="51"/>
      <c r="T51" s="51"/>
      <c r="U51" s="50"/>
      <c r="V51" s="50"/>
      <c r="W51" s="51">
        <v>0</v>
      </c>
      <c r="X51" s="51">
        <v>0</v>
      </c>
      <c r="Y51" s="50"/>
      <c r="Z51" s="50"/>
      <c r="AA51" s="51"/>
      <c r="AB51" s="51"/>
      <c r="AC51" s="50"/>
      <c r="AD51" s="50"/>
      <c r="AE51" s="51">
        <v>0</v>
      </c>
      <c r="AF51" s="51">
        <v>0</v>
      </c>
      <c r="AG51" s="50"/>
      <c r="AH51" s="50"/>
      <c r="AI51" s="51"/>
      <c r="AJ51" s="51"/>
      <c r="AK51" s="50"/>
      <c r="AL51" s="50"/>
      <c r="AM51" s="51"/>
      <c r="AN51" s="51"/>
      <c r="AO51" s="50"/>
      <c r="AP51" s="50"/>
      <c r="AQ51" s="51"/>
      <c r="AR51" s="51"/>
      <c r="AS51" s="50"/>
      <c r="AT51" s="50"/>
      <c r="AU51" s="51"/>
      <c r="AV51" s="51"/>
      <c r="AW51" s="50"/>
      <c r="AX51" s="50"/>
      <c r="AY51" s="51"/>
      <c r="AZ51" s="51"/>
      <c r="BA51" s="50"/>
      <c r="BB51" s="50"/>
      <c r="BC51" s="51"/>
      <c r="BD51" s="51"/>
      <c r="BE51" s="50"/>
      <c r="BF51" s="50"/>
      <c r="BG51" s="50"/>
      <c r="BH51" s="51"/>
      <c r="BI51" s="51"/>
      <c r="BJ51" s="51"/>
      <c r="BK51" s="51"/>
      <c r="BL51" s="51"/>
      <c r="BM51" s="50"/>
      <c r="BN51" s="50"/>
      <c r="BO51" s="51"/>
      <c r="BP51" s="51"/>
      <c r="BQ51" s="50"/>
      <c r="BR51" s="50"/>
      <c r="BS51" s="50"/>
      <c r="BT51" s="50"/>
      <c r="BU51" s="50"/>
      <c r="BV51" s="50"/>
      <c r="BW51" s="50"/>
      <c r="BX51" s="50"/>
      <c r="BY51" s="50"/>
      <c r="BZ51" s="51">
        <v>1262.5999999999999</v>
      </c>
      <c r="CA51" s="51">
        <v>1262.5999999999999</v>
      </c>
      <c r="CB51" s="51">
        <v>964.54746999999998</v>
      </c>
      <c r="CC51" s="51">
        <f>CB51/CA51*100</f>
        <v>76.393748613971184</v>
      </c>
      <c r="CD51" s="51"/>
      <c r="CE51" s="51">
        <v>1000</v>
      </c>
      <c r="CF51" s="51">
        <v>1000</v>
      </c>
      <c r="CG51" s="50">
        <f t="shared" ref="CG51:CG52" si="43">CF51/CE51*100</f>
        <v>100</v>
      </c>
      <c r="CH51" s="50"/>
      <c r="CI51" s="50">
        <v>3261.5151299999998</v>
      </c>
      <c r="CJ51" s="50">
        <v>3261.5134199999998</v>
      </c>
      <c r="CK51" s="50">
        <f>CJ51/CI51*100</f>
        <v>99.999947570379661</v>
      </c>
      <c r="CL51" s="50"/>
      <c r="CM51" s="51"/>
      <c r="CN51" s="51"/>
      <c r="CO51" s="50"/>
      <c r="CP51" s="50">
        <v>2842</v>
      </c>
      <c r="CQ51" s="51">
        <v>3387.9</v>
      </c>
      <c r="CR51" s="51">
        <v>3387.9</v>
      </c>
      <c r="CS51" s="51">
        <f t="shared" si="41"/>
        <v>100</v>
      </c>
      <c r="CT51" s="51"/>
      <c r="CU51" s="51"/>
      <c r="CV51" s="99"/>
      <c r="CW51" s="51"/>
      <c r="CX51" s="51"/>
      <c r="CY51" s="51"/>
      <c r="CZ51" s="98"/>
      <c r="DA51" s="51"/>
      <c r="DB51" s="51"/>
      <c r="DC51" s="51"/>
      <c r="DD51" s="98"/>
      <c r="DE51" s="51"/>
      <c r="DF51" s="51"/>
      <c r="DG51" s="51"/>
      <c r="DH51" s="98"/>
      <c r="DI51" s="51"/>
      <c r="DJ51" s="51"/>
      <c r="DK51" s="51"/>
      <c r="DL51" s="98"/>
      <c r="DM51" s="51"/>
      <c r="DN51" s="51"/>
      <c r="DO51" s="51"/>
      <c r="DP51" s="98"/>
      <c r="DQ51" s="51"/>
      <c r="DR51" s="51"/>
      <c r="DS51" s="51"/>
      <c r="DT51" s="98"/>
      <c r="DU51" s="51"/>
      <c r="DV51" s="51"/>
      <c r="DW51" s="51"/>
      <c r="DX51" s="98"/>
      <c r="DY51" s="51"/>
      <c r="DZ51" s="51"/>
      <c r="EA51" s="51"/>
      <c r="EB51" s="98"/>
      <c r="EC51" s="51"/>
      <c r="ED51" s="51"/>
      <c r="EE51" s="51"/>
      <c r="EF51" s="98"/>
      <c r="EG51" s="51"/>
      <c r="EH51" s="51"/>
      <c r="EI51" s="51"/>
      <c r="EJ51" s="98"/>
      <c r="EK51" s="51"/>
      <c r="EL51" s="51"/>
      <c r="EM51" s="51"/>
      <c r="EN51" s="98"/>
      <c r="EO51" s="51"/>
      <c r="EP51" s="51"/>
      <c r="EQ51" s="51"/>
      <c r="ER51" s="98"/>
      <c r="ES51" s="51"/>
      <c r="ET51" s="51"/>
      <c r="EU51" s="51"/>
      <c r="EV51" s="98"/>
      <c r="EW51" s="51"/>
      <c r="EX51" s="51"/>
      <c r="EY51" s="51"/>
      <c r="EZ51" s="98"/>
      <c r="FA51" s="51"/>
      <c r="FB51" s="51"/>
      <c r="FC51" s="51"/>
      <c r="FD51" s="98"/>
      <c r="FE51" s="51"/>
      <c r="FF51" s="51"/>
      <c r="FG51" s="51"/>
      <c r="FH51" s="98"/>
      <c r="FI51" s="51"/>
      <c r="FJ51" s="51"/>
      <c r="FK51" s="51"/>
      <c r="FL51" s="98"/>
      <c r="FM51" s="51"/>
      <c r="FN51" s="51"/>
      <c r="FO51" s="51"/>
      <c r="FP51" s="98"/>
      <c r="FQ51" s="51"/>
      <c r="FR51" s="51"/>
      <c r="FS51" s="51"/>
      <c r="FT51" s="98"/>
      <c r="FU51" s="51"/>
      <c r="FV51" s="51"/>
      <c r="FW51" s="51"/>
      <c r="FX51" s="98"/>
      <c r="FY51" s="51"/>
      <c r="FZ51" s="51"/>
      <c r="GA51" s="51"/>
      <c r="GB51" s="98"/>
      <c r="GC51" s="51"/>
      <c r="GD51" s="51"/>
      <c r="GE51" s="51"/>
      <c r="GF51" s="98"/>
      <c r="GG51" s="51"/>
      <c r="GH51" s="51"/>
      <c r="GI51" s="51"/>
      <c r="GJ51" s="98"/>
      <c r="GK51" s="51"/>
      <c r="GL51" s="51"/>
      <c r="GM51" s="51"/>
      <c r="GN51" s="98"/>
      <c r="GO51" s="51"/>
      <c r="GP51" s="51"/>
      <c r="GQ51" s="51"/>
      <c r="GR51" s="98"/>
      <c r="GS51" s="51"/>
      <c r="GT51" s="51"/>
      <c r="GU51" s="51"/>
      <c r="GV51" s="98"/>
      <c r="GW51" s="51"/>
      <c r="GX51" s="51"/>
      <c r="GY51" s="51"/>
      <c r="GZ51" s="98"/>
      <c r="HA51" s="51"/>
      <c r="HB51" s="51"/>
      <c r="HC51" s="51"/>
      <c r="HD51" s="98"/>
      <c r="HE51" s="51"/>
      <c r="HF51" s="51"/>
      <c r="HG51" s="51"/>
      <c r="HH51" s="98"/>
      <c r="HI51" s="51"/>
      <c r="HJ51" s="51"/>
      <c r="HK51" s="51"/>
      <c r="HL51" s="98"/>
      <c r="HM51" s="51"/>
      <c r="HN51" s="51"/>
      <c r="HO51" s="51"/>
      <c r="HP51" s="98"/>
      <c r="HQ51" s="51"/>
      <c r="HR51" s="51"/>
      <c r="HS51" s="51"/>
      <c r="HT51" s="98"/>
      <c r="HU51" s="51"/>
      <c r="HV51" s="51"/>
      <c r="HW51" s="51"/>
      <c r="HX51" s="98"/>
      <c r="HY51" s="51"/>
    </row>
    <row r="52" spans="1:233" s="48" customFormat="1" ht="15.75" x14ac:dyDescent="0.25">
      <c r="A52" s="96" t="s">
        <v>329</v>
      </c>
      <c r="B52" s="97">
        <f>SUM(B53:B348)</f>
        <v>97112.799999999988</v>
      </c>
      <c r="C52" s="97">
        <f>SUM(C53:C348)</f>
        <v>1184758.9326200008</v>
      </c>
      <c r="D52" s="97">
        <f>SUM(D53:D348)</f>
        <v>1159474.8256300003</v>
      </c>
      <c r="E52" s="97">
        <f t="shared" si="2"/>
        <v>97.865885937311589</v>
      </c>
      <c r="F52" s="97"/>
      <c r="G52" s="97"/>
      <c r="H52" s="97"/>
      <c r="I52" s="97"/>
      <c r="J52" s="97"/>
      <c r="K52" s="97"/>
      <c r="L52" s="97"/>
      <c r="M52" s="97"/>
      <c r="N52" s="97"/>
      <c r="O52" s="97"/>
      <c r="P52" s="97"/>
      <c r="Q52" s="97"/>
      <c r="R52" s="97"/>
      <c r="S52" s="97"/>
      <c r="T52" s="97"/>
      <c r="U52" s="97"/>
      <c r="V52" s="97"/>
      <c r="W52" s="97"/>
      <c r="X52" s="97"/>
      <c r="Y52" s="97"/>
      <c r="Z52" s="97"/>
      <c r="AA52" s="97">
        <f>SUM(AA53:AA348)</f>
        <v>5658.3</v>
      </c>
      <c r="AB52" s="97">
        <f>SUM(AB53:AB348)</f>
        <v>5658.3</v>
      </c>
      <c r="AC52" s="97">
        <f>AB52/AA52*100</f>
        <v>100</v>
      </c>
      <c r="AD52" s="97"/>
      <c r="AE52" s="97"/>
      <c r="AF52" s="97"/>
      <c r="AG52" s="97"/>
      <c r="AH52" s="97"/>
      <c r="AI52" s="97"/>
      <c r="AJ52" s="97"/>
      <c r="AK52" s="97"/>
      <c r="AL52" s="97"/>
      <c r="AM52" s="97">
        <f>SUM(AM53:AM348)</f>
        <v>9833.1</v>
      </c>
      <c r="AN52" s="97">
        <f>SUM(AN53:AN348)</f>
        <v>9833.1</v>
      </c>
      <c r="AO52" s="97">
        <f>AN52/AM52*100</f>
        <v>100</v>
      </c>
      <c r="AP52" s="97"/>
      <c r="AQ52" s="97">
        <f>SUM(AQ53:AQ348)</f>
        <v>200</v>
      </c>
      <c r="AR52" s="97">
        <f>SUM(AR53:AR348)</f>
        <v>200</v>
      </c>
      <c r="AS52" s="97">
        <f>AR52/AQ52*100</f>
        <v>100</v>
      </c>
      <c r="AT52" s="97"/>
      <c r="AU52" s="97">
        <f>SUM(AU53:AU348)</f>
        <v>100</v>
      </c>
      <c r="AV52" s="97">
        <f>SUM(AV53:AV348)</f>
        <v>100</v>
      </c>
      <c r="AW52" s="97">
        <f>AV52/AU52*100</f>
        <v>100</v>
      </c>
      <c r="AX52" s="97">
        <f>SUM(AX53:AX348)</f>
        <v>43953.5</v>
      </c>
      <c r="AY52" s="97">
        <f>SUM(AY53:AY348)</f>
        <v>43953.5</v>
      </c>
      <c r="AZ52" s="97">
        <f>SUM(AZ53:AZ348)</f>
        <v>43953.5</v>
      </c>
      <c r="BA52" s="97">
        <f>AZ52/AY52*100</f>
        <v>100</v>
      </c>
      <c r="BB52" s="97"/>
      <c r="BC52" s="97"/>
      <c r="BD52" s="97"/>
      <c r="BE52" s="97"/>
      <c r="BF52" s="97"/>
      <c r="BG52" s="97"/>
      <c r="BH52" s="97"/>
      <c r="BI52" s="97"/>
      <c r="BJ52" s="97"/>
      <c r="BK52" s="97"/>
      <c r="BL52" s="97"/>
      <c r="BM52" s="97"/>
      <c r="BN52" s="97"/>
      <c r="BO52" s="97">
        <f>SUM(BO53:BO348)</f>
        <v>17499.900000000001</v>
      </c>
      <c r="BP52" s="97">
        <f>SUM(BP53:BP348)</f>
        <v>17499.923999999999</v>
      </c>
      <c r="BQ52" s="97">
        <f>BP52/BO52*100</f>
        <v>100.0001371436408</v>
      </c>
      <c r="BR52" s="97"/>
      <c r="BS52" s="97">
        <f>SUM(BS53:BS348)</f>
        <v>155000</v>
      </c>
      <c r="BT52" s="97">
        <f>SUM(BT53:BT348)</f>
        <v>154999.86465</v>
      </c>
      <c r="BU52" s="97">
        <f>BT52/BS52*100</f>
        <v>99.99991267741936</v>
      </c>
      <c r="BV52" s="97"/>
      <c r="BW52" s="97"/>
      <c r="BX52" s="97"/>
      <c r="BY52" s="97"/>
      <c r="BZ52" s="97">
        <f>SUM(BZ53:BZ348)</f>
        <v>38255.799999999996</v>
      </c>
      <c r="CA52" s="97">
        <f>SUM(CA53:CA348)</f>
        <v>29409</v>
      </c>
      <c r="CB52" s="97">
        <f>SUM(CB53:CB348)</f>
        <v>20966.417519999992</v>
      </c>
      <c r="CC52" s="97">
        <f>CB52/CA52*100</f>
        <v>71.292521064980079</v>
      </c>
      <c r="CD52" s="97"/>
      <c r="CE52" s="97">
        <f>SUM(CE53:CE348)</f>
        <v>76994.082619999986</v>
      </c>
      <c r="CF52" s="97">
        <f>SUM(CF53:CF348)</f>
        <v>72996.968419999976</v>
      </c>
      <c r="CG52" s="97">
        <f t="shared" si="43"/>
        <v>94.808543638700726</v>
      </c>
      <c r="CH52" s="97"/>
      <c r="CI52" s="97">
        <f>SUM(CI53:CI348)</f>
        <v>479910.40000000002</v>
      </c>
      <c r="CJ52" s="97">
        <f>SUM(CJ53:CJ348)</f>
        <v>479811.35445000004</v>
      </c>
      <c r="CK52" s="97">
        <f>CJ52/CI52*100</f>
        <v>99.979361657926148</v>
      </c>
      <c r="CL52" s="97"/>
      <c r="CM52" s="97">
        <f>SUM(CM53:CM348)</f>
        <v>3909.8</v>
      </c>
      <c r="CN52" s="97">
        <f>SUM(CN53:CN348)</f>
        <v>3909.8</v>
      </c>
      <c r="CO52" s="97">
        <f>CN52/CM52*100</f>
        <v>100</v>
      </c>
      <c r="CP52" s="97"/>
      <c r="CQ52" s="97">
        <f>SUM(CQ53:CQ348)</f>
        <v>0</v>
      </c>
      <c r="CR52" s="97">
        <f>SUM(CR53:CR348)</f>
        <v>0</v>
      </c>
      <c r="CS52" s="97"/>
      <c r="CT52" s="97"/>
      <c r="CU52" s="97">
        <f>SUM(CU53:CU348)</f>
        <v>0</v>
      </c>
      <c r="CV52" s="97">
        <f>SUM(CV53:CV348)</f>
        <v>0</v>
      </c>
      <c r="CW52" s="97"/>
      <c r="CX52" s="97"/>
      <c r="CY52" s="97">
        <f>SUM(CY53:CY348)</f>
        <v>0</v>
      </c>
      <c r="CZ52" s="97">
        <f>SUM(CZ53:CZ348)</f>
        <v>0</v>
      </c>
      <c r="DA52" s="97"/>
      <c r="DB52" s="97"/>
      <c r="DC52" s="97">
        <f>SUM(DC53:DC348)</f>
        <v>0</v>
      </c>
      <c r="DD52" s="97">
        <f>SUM(DD53:DD348)</f>
        <v>0</v>
      </c>
      <c r="DE52" s="97"/>
      <c r="DF52" s="97"/>
      <c r="DG52" s="97">
        <f>SUM(DG53:DG348)</f>
        <v>72580</v>
      </c>
      <c r="DH52" s="97">
        <f>SUM(DH53:DH348)</f>
        <v>68721.232599999988</v>
      </c>
      <c r="DI52" s="97">
        <f t="shared" ref="DI52" si="44">DH52/DG52*100</f>
        <v>94.683428768255709</v>
      </c>
      <c r="DJ52" s="97"/>
      <c r="DK52" s="97">
        <f>SUM(DK53:DK348)</f>
        <v>0</v>
      </c>
      <c r="DL52" s="97">
        <f>SUM(DL53:DL348)</f>
        <v>0</v>
      </c>
      <c r="DM52" s="97"/>
      <c r="DN52" s="97"/>
      <c r="DO52" s="97">
        <f>SUM(DO53:DO348)</f>
        <v>0</v>
      </c>
      <c r="DP52" s="97">
        <f>SUM(DP53:DP348)</f>
        <v>0</v>
      </c>
      <c r="DQ52" s="97"/>
      <c r="DR52" s="97"/>
      <c r="DS52" s="97">
        <f>SUM(DS53:DS348)</f>
        <v>0</v>
      </c>
      <c r="DT52" s="97">
        <f>SUM(DT53:DT348)</f>
        <v>0</v>
      </c>
      <c r="DU52" s="97"/>
      <c r="DV52" s="97"/>
      <c r="DW52" s="97">
        <f>SUM(DW53:DW348)</f>
        <v>20500</v>
      </c>
      <c r="DX52" s="97">
        <f>SUM(DX53:DX348)</f>
        <v>20266.091739999996</v>
      </c>
      <c r="DY52" s="97">
        <f>DX52/DW52*100</f>
        <v>98.858984097560949</v>
      </c>
      <c r="DZ52" s="97"/>
      <c r="EA52" s="97">
        <f>SUM(EA53:EA348)</f>
        <v>0</v>
      </c>
      <c r="EB52" s="97">
        <f>SUM(EB53:EB348)</f>
        <v>0</v>
      </c>
      <c r="EC52" s="97"/>
      <c r="ED52" s="97"/>
      <c r="EE52" s="97">
        <f>SUM(EE53:EE348)</f>
        <v>0</v>
      </c>
      <c r="EF52" s="97">
        <f>SUM(EF53:EF348)</f>
        <v>0</v>
      </c>
      <c r="EG52" s="97"/>
      <c r="EH52" s="97"/>
      <c r="EI52" s="97">
        <f>SUM(EI53:EI348)</f>
        <v>0</v>
      </c>
      <c r="EJ52" s="97">
        <f>SUM(EJ53:EJ348)</f>
        <v>0</v>
      </c>
      <c r="EK52" s="97"/>
      <c r="EL52" s="97"/>
      <c r="EM52" s="97">
        <f>SUM(EM53:EM348)</f>
        <v>0</v>
      </c>
      <c r="EN52" s="97">
        <f>SUM(EN53:EN348)</f>
        <v>0</v>
      </c>
      <c r="EO52" s="97"/>
      <c r="EP52" s="97"/>
      <c r="EQ52" s="97">
        <f>SUM(EQ53:EQ348)</f>
        <v>0</v>
      </c>
      <c r="ER52" s="97">
        <f>SUM(ER53:ER348)</f>
        <v>0</v>
      </c>
      <c r="ES52" s="97"/>
      <c r="ET52" s="97"/>
      <c r="EU52" s="97">
        <f>SUM(EU53:EU348)</f>
        <v>37384.92</v>
      </c>
      <c r="EV52" s="97">
        <f>SUM(EV53:EV348)</f>
        <v>29961.565600000002</v>
      </c>
      <c r="EW52" s="97">
        <f t="shared" si="34"/>
        <v>80.143452493679277</v>
      </c>
      <c r="EX52" s="97"/>
      <c r="EY52" s="97">
        <f>SUM(EY53:EY348)</f>
        <v>0</v>
      </c>
      <c r="EZ52" s="97">
        <f>SUM(EZ53:EZ348)</f>
        <v>0</v>
      </c>
      <c r="FA52" s="97"/>
      <c r="FB52" s="97"/>
      <c r="FC52" s="97">
        <f>SUM(FC53:FC348)</f>
        <v>0</v>
      </c>
      <c r="FD52" s="97">
        <f>SUM(FD53:FD348)</f>
        <v>0</v>
      </c>
      <c r="FE52" s="97"/>
      <c r="FF52" s="97"/>
      <c r="FG52" s="97">
        <f>SUM(FG53:FG348)</f>
        <v>0</v>
      </c>
      <c r="FH52" s="97">
        <f>SUM(FH53:FH348)</f>
        <v>0</v>
      </c>
      <c r="FI52" s="97"/>
      <c r="FJ52" s="97"/>
      <c r="FK52" s="97">
        <f>SUM(FK53:FK348)</f>
        <v>0</v>
      </c>
      <c r="FL52" s="97">
        <f>SUM(FL53:FL348)</f>
        <v>0</v>
      </c>
      <c r="FM52" s="97"/>
      <c r="FN52" s="97"/>
      <c r="FO52" s="97">
        <f>SUM(FO53:FO348)</f>
        <v>0</v>
      </c>
      <c r="FP52" s="97">
        <f>SUM(FP53:FP348)</f>
        <v>0</v>
      </c>
      <c r="FQ52" s="97"/>
      <c r="FR52" s="97"/>
      <c r="FS52" s="97">
        <f>SUM(FS53:FS348)</f>
        <v>9000</v>
      </c>
      <c r="FT52" s="97">
        <f>SUM(FT53:FT348)</f>
        <v>9000</v>
      </c>
      <c r="FU52" s="97">
        <f>FT52/FS52*100</f>
        <v>100</v>
      </c>
      <c r="FV52" s="97"/>
      <c r="FW52" s="97">
        <f>SUM(FW53:FW348)</f>
        <v>0</v>
      </c>
      <c r="FX52" s="97">
        <f>SUM(FX53:FX348)</f>
        <v>0</v>
      </c>
      <c r="FY52" s="97"/>
      <c r="FZ52" s="97"/>
      <c r="GA52" s="97">
        <f>SUM(GA53:GA348)</f>
        <v>12000</v>
      </c>
      <c r="GB52" s="97">
        <f>SUM(GB53:GB348)</f>
        <v>12000</v>
      </c>
      <c r="GC52" s="97">
        <f>GB52/GA52*100</f>
        <v>100</v>
      </c>
      <c r="GD52" s="97"/>
      <c r="GE52" s="97">
        <f>SUM(GE53:GE348)</f>
        <v>0</v>
      </c>
      <c r="GF52" s="97">
        <f>SUM(GF53:GF348)</f>
        <v>0</v>
      </c>
      <c r="GG52" s="97"/>
      <c r="GH52" s="97"/>
      <c r="GI52" s="97">
        <f>SUM(GI53:GI348)</f>
        <v>14200</v>
      </c>
      <c r="GJ52" s="97">
        <f>SUM(GJ53:GJ348)</f>
        <v>13868.78292</v>
      </c>
      <c r="GK52" s="97">
        <f>GJ52/GI52*100</f>
        <v>97.667485352112664</v>
      </c>
      <c r="GL52" s="97"/>
      <c r="GM52" s="97">
        <f>SUM(GM53:GM348)</f>
        <v>21647.8</v>
      </c>
      <c r="GN52" s="97">
        <f>SUM(GN53:GN348)</f>
        <v>21647.8</v>
      </c>
      <c r="GO52" s="97">
        <f>GN52/GM52*100</f>
        <v>100</v>
      </c>
      <c r="GP52" s="97"/>
      <c r="GQ52" s="97">
        <f>SUM(GQ53:GQ348)</f>
        <v>3180.2000000000003</v>
      </c>
      <c r="GR52" s="97">
        <f>SUM(GR53:GR348)</f>
        <v>3180.172</v>
      </c>
      <c r="GS52" s="97">
        <f>GR52/GQ52*100</f>
        <v>99.999119552229416</v>
      </c>
      <c r="GT52" s="97">
        <f>SUM(GT53:GT348)</f>
        <v>14903.5</v>
      </c>
      <c r="GU52" s="97">
        <f>SUM(GU53:GU348)</f>
        <v>0</v>
      </c>
      <c r="GV52" s="97">
        <f>SUM(GV53:GV348)</f>
        <v>0</v>
      </c>
      <c r="GW52" s="97"/>
      <c r="GX52" s="97">
        <f>SUM(GX53:GX348)</f>
        <v>0</v>
      </c>
      <c r="GY52" s="97">
        <f>SUM(GY53:GY348)</f>
        <v>0</v>
      </c>
      <c r="GZ52" s="97">
        <f>SUM(GZ53:GZ348)</f>
        <v>0</v>
      </c>
      <c r="HA52" s="97"/>
      <c r="HB52" s="97">
        <f>SUM(HB53:HB348)</f>
        <v>0</v>
      </c>
      <c r="HC52" s="97">
        <f>SUM(HC53:HC348)</f>
        <v>0</v>
      </c>
      <c r="HD52" s="97">
        <f>SUM(HD53:HD348)</f>
        <v>0</v>
      </c>
      <c r="HE52" s="97"/>
      <c r="HF52" s="97">
        <f>SUM(HF53:HF348)</f>
        <v>0</v>
      </c>
      <c r="HG52" s="97">
        <f>SUM(HG53:HG348)</f>
        <v>48500</v>
      </c>
      <c r="HH52" s="97">
        <f>SUM(HH53:HH348)</f>
        <v>48500</v>
      </c>
      <c r="HI52" s="97"/>
      <c r="HJ52" s="97">
        <f>SUM(HJ53:HJ348)</f>
        <v>0</v>
      </c>
      <c r="HK52" s="97">
        <f>SUM(HK53:HK348)</f>
        <v>85994.43</v>
      </c>
      <c r="HL52" s="97">
        <f>SUM(HL53:HL348)</f>
        <v>85979.911729999993</v>
      </c>
      <c r="HM52" s="97">
        <f>HL52/HK52*100</f>
        <v>99.983117197241739</v>
      </c>
      <c r="HN52" s="97">
        <f>SUM(HN53:HN348)</f>
        <v>0</v>
      </c>
      <c r="HO52" s="97">
        <f>SUM(HO53:HO348)</f>
        <v>33277.300000000003</v>
      </c>
      <c r="HP52" s="97">
        <f>SUM(HP53:HP348)</f>
        <v>33277.300000000003</v>
      </c>
      <c r="HQ52" s="97">
        <f>HP52/HO52*100</f>
        <v>100</v>
      </c>
      <c r="HR52" s="97">
        <f>SUM(HR53:HR348)</f>
        <v>0</v>
      </c>
      <c r="HS52" s="97">
        <f>SUM(HS53:HS348)</f>
        <v>2346.2999999999993</v>
      </c>
      <c r="HT52" s="97">
        <f>SUM(HT53:HT348)</f>
        <v>1463.0399999999993</v>
      </c>
      <c r="HU52" s="97">
        <f>HT52/HS52*100</f>
        <v>62.355197545070951</v>
      </c>
      <c r="HV52" s="97">
        <f>SUM(HV53:HV348)</f>
        <v>0</v>
      </c>
      <c r="HW52" s="97">
        <f>SUM(HW53:HW348)</f>
        <v>1679.9</v>
      </c>
      <c r="HX52" s="97">
        <f>SUM(HX53:HX348)</f>
        <v>1679.7</v>
      </c>
      <c r="HY52" s="97">
        <f>HX52/HW52*100</f>
        <v>99.988094529436282</v>
      </c>
    </row>
    <row r="53" spans="1:233" s="58" customFormat="1" ht="66.75" customHeight="1" x14ac:dyDescent="0.25">
      <c r="A53" s="100" t="s">
        <v>721</v>
      </c>
      <c r="B53" s="156">
        <f t="shared" si="38"/>
        <v>0</v>
      </c>
      <c r="C53" s="156">
        <f t="shared" ref="C53:D53" si="45">G53+K53+O53+S53+W53+AA53+AE53+AI53+AM53+AQ53+AU53+AY53+BC53+BG53+BK53+BO53+BS53+BW53+CA53+CE53+CI53+CM53+CQ53+CU53+CY53+DC53+DG53+DK53+DO53+DS53+DW53+EA53+EE53+EI53+EM53+EQ53+EU53++EY53+FC53+FG53+FK53+FO53+FS53+FW53+GA53+GE53+GI53+GM53+GQ53+GU53+GY53+HC53+HG53+HK53+HO53+HS53+HW53</f>
        <v>6029.3</v>
      </c>
      <c r="D53" s="156">
        <f t="shared" si="45"/>
        <v>6029.3</v>
      </c>
      <c r="E53" s="50">
        <f>D53/C53*100</f>
        <v>100</v>
      </c>
      <c r="F53" s="50"/>
      <c r="G53" s="50"/>
      <c r="H53" s="50"/>
      <c r="I53" s="50"/>
      <c r="J53" s="50"/>
      <c r="K53" s="50"/>
      <c r="L53" s="50"/>
      <c r="M53" s="50"/>
      <c r="N53" s="50"/>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150"/>
      <c r="AP53" s="150"/>
      <c r="AQ53" s="150"/>
      <c r="AR53" s="150"/>
      <c r="AS53" s="50"/>
      <c r="AT53" s="50"/>
      <c r="AU53" s="150"/>
      <c r="AV53" s="1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v>766.7</v>
      </c>
      <c r="CF53" s="50">
        <v>766.7</v>
      </c>
      <c r="CG53" s="50">
        <f>CF53/CE53*100</f>
        <v>100</v>
      </c>
      <c r="CH53" s="50"/>
      <c r="CI53" s="50">
        <v>5262.6</v>
      </c>
      <c r="CJ53" s="50">
        <v>5262.6</v>
      </c>
      <c r="CK53" s="50">
        <f t="shared" ref="CK53" si="46">CJ53/CI53*100</f>
        <v>100</v>
      </c>
      <c r="CL53" s="50"/>
      <c r="CM53" s="50"/>
      <c r="CN53" s="50"/>
      <c r="CO53" s="50"/>
      <c r="CP53" s="50"/>
      <c r="CQ53" s="101"/>
      <c r="CR53" s="101"/>
      <c r="CS53" s="101"/>
      <c r="CT53" s="101"/>
      <c r="CU53" s="101"/>
      <c r="CV53" s="101"/>
      <c r="CW53" s="102"/>
      <c r="CX53" s="102"/>
      <c r="CY53" s="102"/>
      <c r="CZ53" s="102"/>
      <c r="DA53" s="102"/>
      <c r="DB53" s="102"/>
      <c r="DC53" s="102"/>
      <c r="DD53" s="102"/>
      <c r="DE53" s="102"/>
      <c r="DF53" s="102"/>
      <c r="DG53" s="50"/>
      <c r="DH53" s="50"/>
      <c r="DI53" s="102"/>
      <c r="DJ53" s="102"/>
      <c r="DK53" s="50"/>
      <c r="DL53" s="50"/>
      <c r="DM53" s="102"/>
      <c r="DN53" s="102"/>
      <c r="DO53" s="50"/>
      <c r="DP53" s="50"/>
      <c r="DQ53" s="102"/>
      <c r="DR53" s="102"/>
      <c r="DS53" s="50"/>
      <c r="DT53" s="50"/>
      <c r="DU53" s="102"/>
      <c r="DV53" s="102"/>
      <c r="DW53" s="50"/>
      <c r="DX53" s="50"/>
      <c r="DY53" s="102"/>
      <c r="DZ53" s="102"/>
      <c r="EA53" s="50"/>
      <c r="EB53" s="50"/>
      <c r="EC53" s="102"/>
      <c r="ED53" s="102"/>
      <c r="EE53" s="50"/>
      <c r="EF53" s="50"/>
      <c r="EG53" s="102"/>
      <c r="EH53" s="102"/>
      <c r="EI53" s="50"/>
      <c r="EJ53" s="50"/>
      <c r="EK53" s="102"/>
      <c r="EL53" s="102"/>
      <c r="EM53" s="50"/>
      <c r="EN53" s="50"/>
      <c r="EO53" s="102"/>
      <c r="EP53" s="102"/>
      <c r="EQ53" s="50"/>
      <c r="ER53" s="50"/>
      <c r="ES53" s="102"/>
      <c r="ET53" s="102"/>
      <c r="EU53" s="50"/>
      <c r="EV53" s="50"/>
      <c r="EW53" s="102"/>
      <c r="EX53" s="102"/>
      <c r="EY53" s="50"/>
      <c r="EZ53" s="50"/>
      <c r="FA53" s="102"/>
      <c r="FB53" s="102"/>
      <c r="FC53" s="50"/>
      <c r="FD53" s="50"/>
      <c r="FE53" s="102"/>
      <c r="FF53" s="102"/>
      <c r="FG53" s="50"/>
      <c r="FH53" s="50"/>
      <c r="FI53" s="102"/>
      <c r="FJ53" s="102"/>
      <c r="FK53" s="50"/>
      <c r="FL53" s="50"/>
      <c r="FM53" s="102"/>
      <c r="FN53" s="102"/>
      <c r="FO53" s="50"/>
      <c r="FP53" s="50"/>
      <c r="FQ53" s="102"/>
      <c r="FR53" s="102"/>
      <c r="FS53" s="50"/>
      <c r="FT53" s="50"/>
      <c r="FU53" s="102"/>
      <c r="FV53" s="102"/>
      <c r="FW53" s="50"/>
      <c r="FX53" s="50"/>
      <c r="FY53" s="102"/>
      <c r="FZ53" s="102"/>
      <c r="GA53" s="50"/>
      <c r="GB53" s="50"/>
      <c r="GC53" s="102"/>
      <c r="GD53" s="102"/>
      <c r="GE53" s="50"/>
      <c r="GF53" s="50"/>
      <c r="GG53" s="102"/>
      <c r="GH53" s="102"/>
      <c r="GI53" s="50"/>
      <c r="GJ53" s="50"/>
      <c r="GK53" s="102"/>
      <c r="GL53" s="102"/>
      <c r="GM53" s="50"/>
      <c r="GN53" s="50"/>
      <c r="GO53" s="102"/>
      <c r="GP53" s="102"/>
      <c r="GQ53" s="50"/>
      <c r="GR53" s="50"/>
      <c r="GS53" s="102"/>
      <c r="GT53" s="102"/>
      <c r="GU53" s="50"/>
      <c r="GV53" s="50"/>
      <c r="GW53" s="102"/>
      <c r="GX53" s="102"/>
      <c r="GY53" s="50"/>
      <c r="GZ53" s="50"/>
      <c r="HA53" s="102"/>
      <c r="HB53" s="102"/>
      <c r="HC53" s="50"/>
      <c r="HD53" s="50"/>
      <c r="HE53" s="102"/>
      <c r="HF53" s="102"/>
      <c r="HG53" s="50"/>
      <c r="HH53" s="50"/>
      <c r="HI53" s="102"/>
      <c r="HJ53" s="102"/>
      <c r="HK53" s="50"/>
      <c r="HL53" s="50"/>
      <c r="HM53" s="102"/>
      <c r="HN53" s="102"/>
      <c r="HO53" s="50"/>
      <c r="HP53" s="50"/>
      <c r="HQ53" s="102"/>
      <c r="HR53" s="102"/>
      <c r="HS53" s="50"/>
      <c r="HT53" s="50"/>
      <c r="HU53" s="102"/>
      <c r="HV53" s="102"/>
      <c r="HW53" s="50"/>
      <c r="HX53" s="50"/>
      <c r="HY53" s="102"/>
    </row>
    <row r="54" spans="1:233" s="58" customFormat="1" ht="66.75" customHeight="1" x14ac:dyDescent="0.25">
      <c r="A54" s="100" t="s">
        <v>722</v>
      </c>
      <c r="B54" s="156">
        <f t="shared" ref="B54:B117" si="47">F54+J54+N54+R54+V54+Z54+AD54+AH54+AL54+AP54+AT54+AX54+BB54+BF54+BJ54+BN54+BR54+BV54+BZ54+CD54+CH54+CL54+CP54+CT54+CX54+DB54+DF54+DJ54+DN54+DR54+DV54+DZ54+ED54+EH54+EL54+EP54+ET54++EX54+FB54+FF54+FJ54+FN54+FR54+FV54+FZ54+GD54+GH54+GL54+GP54+GT54+GX54+HB54+HF54+HJ54+HN54+HR54+HV54</f>
        <v>216.5</v>
      </c>
      <c r="C54" s="156">
        <f t="shared" ref="C54:C117" si="48">G54+K54+O54+S54+W54+AA54+AE54+AI54+AM54+AQ54+AU54+AY54+BC54+BG54+BK54+BO54+BS54+BW54+CA54+CE54+CI54+CM54+CQ54+CU54+CY54+DC54+DG54+DK54+DO54+DS54+DW54+EA54+EE54+EI54+EM54+EQ54+EU54++EY54+FC54+FG54+FK54+FO54+FS54+FW54+GA54+GE54+GI54+GM54+GQ54+GU54+GY54+HC54+HG54+HK54+HO54+HS54+HW54</f>
        <v>500</v>
      </c>
      <c r="D54" s="156">
        <f t="shared" ref="D54:D117" si="49">H54+L54+P54+T54+X54+AB54+AF54+AJ54+AN54+AR54+AV54+AZ54+BD54+BH54+BL54+BP54+BT54+BX54+CB54+CF54+CJ54+CN54+CR54+CV54+CZ54+DD54+DH54+DL54+DP54+DT54+DX54+EB54+EF54+EJ54+EN54+ER54+EV54++EZ54+FD54+FH54+FL54+FP54+FT54+FX54+GB54+GF54+GJ54+GN54+GR54+GV54+GZ54+HD54+HH54+HL54+HP54+HT54+HX54</f>
        <v>500</v>
      </c>
      <c r="E54" s="50">
        <f t="shared" ref="E54:E314" si="50">D54/C54*100</f>
        <v>100</v>
      </c>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150"/>
      <c r="AP54" s="150"/>
      <c r="AQ54" s="150"/>
      <c r="AR54" s="150"/>
      <c r="AS54" s="50"/>
      <c r="AT54" s="50"/>
      <c r="AU54" s="150"/>
      <c r="AV54" s="1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v>216.5</v>
      </c>
      <c r="CA54" s="50"/>
      <c r="CB54" s="50"/>
      <c r="CC54" s="50"/>
      <c r="CD54" s="50"/>
      <c r="CE54" s="50"/>
      <c r="CF54" s="50"/>
      <c r="CG54" s="50"/>
      <c r="CH54" s="50"/>
      <c r="CI54" s="50"/>
      <c r="CJ54" s="50"/>
      <c r="CK54" s="50"/>
      <c r="CL54" s="50"/>
      <c r="CM54" s="50"/>
      <c r="CN54" s="50"/>
      <c r="CO54" s="50"/>
      <c r="CP54" s="50"/>
      <c r="CQ54" s="101"/>
      <c r="CR54" s="101"/>
      <c r="CS54" s="101"/>
      <c r="CT54" s="101"/>
      <c r="CU54" s="101"/>
      <c r="CV54" s="101"/>
      <c r="CW54" s="102"/>
      <c r="CX54" s="102"/>
      <c r="CY54" s="102"/>
      <c r="CZ54" s="102"/>
      <c r="DA54" s="102"/>
      <c r="DB54" s="102"/>
      <c r="DC54" s="102"/>
      <c r="DD54" s="102"/>
      <c r="DE54" s="102"/>
      <c r="DF54" s="102"/>
      <c r="DG54" s="50"/>
      <c r="DH54" s="50"/>
      <c r="DI54" s="102"/>
      <c r="DJ54" s="102"/>
      <c r="DK54" s="50"/>
      <c r="DL54" s="50"/>
      <c r="DM54" s="102"/>
      <c r="DN54" s="102"/>
      <c r="DO54" s="50"/>
      <c r="DP54" s="50"/>
      <c r="DQ54" s="102"/>
      <c r="DR54" s="102"/>
      <c r="DS54" s="50"/>
      <c r="DT54" s="50"/>
      <c r="DU54" s="102"/>
      <c r="DV54" s="102"/>
      <c r="DW54" s="50">
        <v>500</v>
      </c>
      <c r="DX54" s="50">
        <v>500</v>
      </c>
      <c r="DY54" s="50">
        <f>DX54/DW54*100</f>
        <v>100</v>
      </c>
      <c r="DZ54" s="50"/>
      <c r="EA54" s="50"/>
      <c r="EB54" s="50"/>
      <c r="EC54" s="102"/>
      <c r="ED54" s="102"/>
      <c r="EE54" s="50"/>
      <c r="EF54" s="50"/>
      <c r="EG54" s="102"/>
      <c r="EH54" s="102"/>
      <c r="EI54" s="50"/>
      <c r="EJ54" s="50"/>
      <c r="EK54" s="102"/>
      <c r="EL54" s="102"/>
      <c r="EM54" s="50"/>
      <c r="EN54" s="50"/>
      <c r="EO54" s="102"/>
      <c r="EP54" s="102"/>
      <c r="EQ54" s="50"/>
      <c r="ER54" s="50"/>
      <c r="ES54" s="102"/>
      <c r="ET54" s="102"/>
      <c r="EU54" s="50"/>
      <c r="EV54" s="50"/>
      <c r="EW54" s="102"/>
      <c r="EX54" s="102"/>
      <c r="EY54" s="50"/>
      <c r="EZ54" s="50"/>
      <c r="FA54" s="102"/>
      <c r="FB54" s="102"/>
      <c r="FC54" s="50"/>
      <c r="FD54" s="50"/>
      <c r="FE54" s="102"/>
      <c r="FF54" s="102"/>
      <c r="FG54" s="50"/>
      <c r="FH54" s="50"/>
      <c r="FI54" s="102"/>
      <c r="FJ54" s="102"/>
      <c r="FK54" s="50"/>
      <c r="FL54" s="50"/>
      <c r="FM54" s="102"/>
      <c r="FN54" s="102"/>
      <c r="FO54" s="50"/>
      <c r="FP54" s="50"/>
      <c r="FQ54" s="102"/>
      <c r="FR54" s="102"/>
      <c r="FS54" s="50"/>
      <c r="FT54" s="50"/>
      <c r="FU54" s="102"/>
      <c r="FV54" s="102"/>
      <c r="FW54" s="50"/>
      <c r="FX54" s="50"/>
      <c r="FY54" s="102"/>
      <c r="FZ54" s="102"/>
      <c r="GA54" s="50"/>
      <c r="GB54" s="50"/>
      <c r="GC54" s="102"/>
      <c r="GD54" s="102"/>
      <c r="GE54" s="50"/>
      <c r="GF54" s="50"/>
      <c r="GG54" s="102"/>
      <c r="GH54" s="102"/>
      <c r="GI54" s="50"/>
      <c r="GJ54" s="50"/>
      <c r="GK54" s="102"/>
      <c r="GL54" s="102"/>
      <c r="GM54" s="50"/>
      <c r="GN54" s="50"/>
      <c r="GO54" s="102"/>
      <c r="GP54" s="102"/>
      <c r="GQ54" s="50"/>
      <c r="GR54" s="50"/>
      <c r="GS54" s="102"/>
      <c r="GT54" s="102"/>
      <c r="GU54" s="50"/>
      <c r="GV54" s="50"/>
      <c r="GW54" s="102"/>
      <c r="GX54" s="102"/>
      <c r="GY54" s="50"/>
      <c r="GZ54" s="50"/>
      <c r="HA54" s="102"/>
      <c r="HB54" s="102"/>
      <c r="HC54" s="50"/>
      <c r="HD54" s="50"/>
      <c r="HE54" s="102"/>
      <c r="HF54" s="102"/>
      <c r="HG54" s="50"/>
      <c r="HH54" s="50"/>
      <c r="HI54" s="102"/>
      <c r="HJ54" s="102"/>
      <c r="HK54" s="50"/>
      <c r="HL54" s="50"/>
      <c r="HM54" s="102"/>
      <c r="HN54" s="102"/>
      <c r="HO54" s="50"/>
      <c r="HP54" s="50"/>
      <c r="HQ54" s="102"/>
      <c r="HR54" s="102"/>
      <c r="HS54" s="50"/>
      <c r="HT54" s="50"/>
      <c r="HU54" s="102"/>
      <c r="HV54" s="102"/>
      <c r="HW54" s="50"/>
      <c r="HX54" s="50"/>
      <c r="HY54" s="102"/>
    </row>
    <row r="55" spans="1:233" s="58" customFormat="1" ht="47.25" x14ac:dyDescent="0.25">
      <c r="A55" s="100" t="s">
        <v>723</v>
      </c>
      <c r="B55" s="156">
        <f t="shared" si="47"/>
        <v>0</v>
      </c>
      <c r="C55" s="156">
        <f t="shared" si="48"/>
        <v>6402.2</v>
      </c>
      <c r="D55" s="156">
        <f t="shared" si="49"/>
        <v>6402.2</v>
      </c>
      <c r="E55" s="50">
        <f t="shared" si="50"/>
        <v>100</v>
      </c>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150"/>
      <c r="AP55" s="150"/>
      <c r="AQ55" s="150"/>
      <c r="AR55" s="150"/>
      <c r="AS55" s="50"/>
      <c r="AT55" s="50"/>
      <c r="AU55" s="150"/>
      <c r="AV55" s="1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v>6402.2</v>
      </c>
      <c r="CJ55" s="50">
        <v>6402.2</v>
      </c>
      <c r="CK55" s="50">
        <f>CJ55/CI55*100</f>
        <v>100</v>
      </c>
      <c r="CL55" s="50"/>
      <c r="CM55" s="50"/>
      <c r="CN55" s="50"/>
      <c r="CO55" s="50"/>
      <c r="CP55" s="50"/>
      <c r="CQ55" s="101"/>
      <c r="CR55" s="101"/>
      <c r="CS55" s="101"/>
      <c r="CT55" s="101"/>
      <c r="CU55" s="101"/>
      <c r="CV55" s="101"/>
      <c r="CW55" s="102"/>
      <c r="CX55" s="102"/>
      <c r="CY55" s="102"/>
      <c r="CZ55" s="102"/>
      <c r="DA55" s="102"/>
      <c r="DB55" s="102"/>
      <c r="DC55" s="102"/>
      <c r="DD55" s="102"/>
      <c r="DE55" s="102"/>
      <c r="DF55" s="102"/>
      <c r="DG55" s="50"/>
      <c r="DH55" s="50"/>
      <c r="DI55" s="102"/>
      <c r="DJ55" s="102"/>
      <c r="DK55" s="50"/>
      <c r="DL55" s="50"/>
      <c r="DM55" s="102"/>
      <c r="DN55" s="102"/>
      <c r="DO55" s="50"/>
      <c r="DP55" s="50"/>
      <c r="DQ55" s="102"/>
      <c r="DR55" s="102"/>
      <c r="DS55" s="50"/>
      <c r="DT55" s="50"/>
      <c r="DU55" s="102"/>
      <c r="DV55" s="102"/>
      <c r="DW55" s="50"/>
      <c r="DX55" s="50"/>
      <c r="DY55" s="50"/>
      <c r="DZ55" s="50"/>
      <c r="EA55" s="50"/>
      <c r="EB55" s="50"/>
      <c r="EC55" s="102"/>
      <c r="ED55" s="102"/>
      <c r="EE55" s="50"/>
      <c r="EF55" s="50"/>
      <c r="EG55" s="102"/>
      <c r="EH55" s="102"/>
      <c r="EI55" s="50"/>
      <c r="EJ55" s="50"/>
      <c r="EK55" s="102"/>
      <c r="EL55" s="102"/>
      <c r="EM55" s="50"/>
      <c r="EN55" s="50"/>
      <c r="EO55" s="102"/>
      <c r="EP55" s="102"/>
      <c r="EQ55" s="50"/>
      <c r="ER55" s="50"/>
      <c r="ES55" s="102"/>
      <c r="ET55" s="102"/>
      <c r="EU55" s="50"/>
      <c r="EV55" s="50"/>
      <c r="EW55" s="102"/>
      <c r="EX55" s="102"/>
      <c r="EY55" s="50"/>
      <c r="EZ55" s="50"/>
      <c r="FA55" s="102"/>
      <c r="FB55" s="102"/>
      <c r="FC55" s="50"/>
      <c r="FD55" s="50"/>
      <c r="FE55" s="102"/>
      <c r="FF55" s="102"/>
      <c r="FG55" s="50"/>
      <c r="FH55" s="50"/>
      <c r="FI55" s="102"/>
      <c r="FJ55" s="102"/>
      <c r="FK55" s="50"/>
      <c r="FL55" s="50"/>
      <c r="FM55" s="102"/>
      <c r="FN55" s="102"/>
      <c r="FO55" s="50"/>
      <c r="FP55" s="50"/>
      <c r="FQ55" s="102"/>
      <c r="FR55" s="102"/>
      <c r="FS55" s="50"/>
      <c r="FT55" s="50"/>
      <c r="FU55" s="102"/>
      <c r="FV55" s="102"/>
      <c r="FW55" s="50"/>
      <c r="FX55" s="50"/>
      <c r="FY55" s="102"/>
      <c r="FZ55" s="102"/>
      <c r="GA55" s="50"/>
      <c r="GB55" s="50"/>
      <c r="GC55" s="102"/>
      <c r="GD55" s="102"/>
      <c r="GE55" s="50"/>
      <c r="GF55" s="50"/>
      <c r="GG55" s="102"/>
      <c r="GH55" s="102"/>
      <c r="GI55" s="50"/>
      <c r="GJ55" s="50"/>
      <c r="GK55" s="102"/>
      <c r="GL55" s="102"/>
      <c r="GM55" s="50"/>
      <c r="GN55" s="50"/>
      <c r="GO55" s="102"/>
      <c r="GP55" s="102"/>
      <c r="GQ55" s="50"/>
      <c r="GR55" s="50"/>
      <c r="GS55" s="102"/>
      <c r="GT55" s="102"/>
      <c r="GU55" s="50"/>
      <c r="GV55" s="50"/>
      <c r="GW55" s="102"/>
      <c r="GX55" s="102"/>
      <c r="GY55" s="50"/>
      <c r="GZ55" s="50"/>
      <c r="HA55" s="102"/>
      <c r="HB55" s="102"/>
      <c r="HC55" s="50"/>
      <c r="HD55" s="50"/>
      <c r="HE55" s="102"/>
      <c r="HF55" s="102"/>
      <c r="HG55" s="50"/>
      <c r="HH55" s="50"/>
      <c r="HI55" s="102"/>
      <c r="HJ55" s="102"/>
      <c r="HK55" s="50"/>
      <c r="HL55" s="50"/>
      <c r="HM55" s="102"/>
      <c r="HN55" s="102"/>
      <c r="HO55" s="50"/>
      <c r="HP55" s="50"/>
      <c r="HQ55" s="102"/>
      <c r="HR55" s="102"/>
      <c r="HS55" s="50"/>
      <c r="HT55" s="50"/>
      <c r="HU55" s="102"/>
      <c r="HV55" s="102"/>
      <c r="HW55" s="50"/>
      <c r="HX55" s="50"/>
      <c r="HY55" s="102"/>
    </row>
    <row r="56" spans="1:233" s="58" customFormat="1" ht="63" x14ac:dyDescent="0.25">
      <c r="A56" s="100" t="s">
        <v>333</v>
      </c>
      <c r="B56" s="156">
        <f t="shared" si="47"/>
        <v>18</v>
      </c>
      <c r="C56" s="156">
        <f t="shared" si="48"/>
        <v>0</v>
      </c>
      <c r="D56" s="156">
        <f t="shared" si="49"/>
        <v>0</v>
      </c>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150"/>
      <c r="AP56" s="150"/>
      <c r="AQ56" s="150"/>
      <c r="AR56" s="150"/>
      <c r="AS56" s="50"/>
      <c r="AT56" s="50"/>
      <c r="AU56" s="150"/>
      <c r="AV56" s="1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v>18</v>
      </c>
      <c r="CA56" s="50"/>
      <c r="CB56" s="50"/>
      <c r="CC56" s="50"/>
      <c r="CD56" s="50"/>
      <c r="CE56" s="50"/>
      <c r="CF56" s="50"/>
      <c r="CG56" s="50"/>
      <c r="CH56" s="50"/>
      <c r="CI56" s="50"/>
      <c r="CJ56" s="50"/>
      <c r="CK56" s="50"/>
      <c r="CL56" s="50"/>
      <c r="CM56" s="50"/>
      <c r="CN56" s="50"/>
      <c r="CO56" s="50"/>
      <c r="CP56" s="50"/>
      <c r="CQ56" s="101"/>
      <c r="CR56" s="101"/>
      <c r="CS56" s="101"/>
      <c r="CT56" s="101"/>
      <c r="CU56" s="101"/>
      <c r="CV56" s="101"/>
      <c r="CW56" s="102"/>
      <c r="CX56" s="102"/>
      <c r="CY56" s="102"/>
      <c r="CZ56" s="102"/>
      <c r="DA56" s="102"/>
      <c r="DB56" s="102"/>
      <c r="DC56" s="102"/>
      <c r="DD56" s="102"/>
      <c r="DE56" s="102"/>
      <c r="DF56" s="102"/>
      <c r="DG56" s="50"/>
      <c r="DH56" s="50"/>
      <c r="DI56" s="102"/>
      <c r="DJ56" s="102"/>
      <c r="DK56" s="50"/>
      <c r="DL56" s="50"/>
      <c r="DM56" s="102"/>
      <c r="DN56" s="102"/>
      <c r="DO56" s="50"/>
      <c r="DP56" s="50"/>
      <c r="DQ56" s="102"/>
      <c r="DR56" s="102"/>
      <c r="DS56" s="50"/>
      <c r="DT56" s="50"/>
      <c r="DU56" s="102"/>
      <c r="DV56" s="102"/>
      <c r="DW56" s="50"/>
      <c r="DX56" s="50"/>
      <c r="DY56" s="50"/>
      <c r="DZ56" s="50"/>
      <c r="EA56" s="50"/>
      <c r="EB56" s="50"/>
      <c r="EC56" s="102"/>
      <c r="ED56" s="102"/>
      <c r="EE56" s="50"/>
      <c r="EF56" s="50"/>
      <c r="EG56" s="102"/>
      <c r="EH56" s="102"/>
      <c r="EI56" s="50"/>
      <c r="EJ56" s="50"/>
      <c r="EK56" s="102"/>
      <c r="EL56" s="102"/>
      <c r="EM56" s="50"/>
      <c r="EN56" s="50"/>
      <c r="EO56" s="102"/>
      <c r="EP56" s="102"/>
      <c r="EQ56" s="50"/>
      <c r="ER56" s="50"/>
      <c r="ES56" s="102"/>
      <c r="ET56" s="102"/>
      <c r="EU56" s="50"/>
      <c r="EV56" s="50"/>
      <c r="EW56" s="102"/>
      <c r="EX56" s="102"/>
      <c r="EY56" s="50"/>
      <c r="EZ56" s="50"/>
      <c r="FA56" s="102"/>
      <c r="FB56" s="102"/>
      <c r="FC56" s="50"/>
      <c r="FD56" s="50"/>
      <c r="FE56" s="102"/>
      <c r="FF56" s="102"/>
      <c r="FG56" s="50"/>
      <c r="FH56" s="50"/>
      <c r="FI56" s="102"/>
      <c r="FJ56" s="102"/>
      <c r="FK56" s="50"/>
      <c r="FL56" s="50"/>
      <c r="FM56" s="102"/>
      <c r="FN56" s="102"/>
      <c r="FO56" s="50"/>
      <c r="FP56" s="50"/>
      <c r="FQ56" s="102"/>
      <c r="FR56" s="102"/>
      <c r="FS56" s="50"/>
      <c r="FT56" s="50"/>
      <c r="FU56" s="102"/>
      <c r="FV56" s="102"/>
      <c r="FW56" s="50"/>
      <c r="FX56" s="50"/>
      <c r="FY56" s="102"/>
      <c r="FZ56" s="102"/>
      <c r="GA56" s="50"/>
      <c r="GB56" s="50"/>
      <c r="GC56" s="102"/>
      <c r="GD56" s="102"/>
      <c r="GE56" s="50"/>
      <c r="GF56" s="50"/>
      <c r="GG56" s="102"/>
      <c r="GH56" s="102"/>
      <c r="GI56" s="50"/>
      <c r="GJ56" s="50"/>
      <c r="GK56" s="102"/>
      <c r="GL56" s="102"/>
      <c r="GM56" s="50"/>
      <c r="GN56" s="50"/>
      <c r="GO56" s="102"/>
      <c r="GP56" s="102"/>
      <c r="GQ56" s="50"/>
      <c r="GR56" s="50"/>
      <c r="GS56" s="102"/>
      <c r="GT56" s="102"/>
      <c r="GU56" s="50"/>
      <c r="GV56" s="50"/>
      <c r="GW56" s="102"/>
      <c r="GX56" s="102"/>
      <c r="GY56" s="50"/>
      <c r="GZ56" s="50"/>
      <c r="HA56" s="102"/>
      <c r="HB56" s="102"/>
      <c r="HC56" s="50"/>
      <c r="HD56" s="50"/>
      <c r="HE56" s="102"/>
      <c r="HF56" s="102"/>
      <c r="HG56" s="50"/>
      <c r="HH56" s="50"/>
      <c r="HI56" s="102"/>
      <c r="HJ56" s="102"/>
      <c r="HK56" s="50"/>
      <c r="HL56" s="50"/>
      <c r="HM56" s="102"/>
      <c r="HN56" s="102"/>
      <c r="HO56" s="50"/>
      <c r="HP56" s="50"/>
      <c r="HQ56" s="102"/>
      <c r="HR56" s="102"/>
      <c r="HS56" s="50"/>
      <c r="HT56" s="50"/>
      <c r="HU56" s="102"/>
      <c r="HV56" s="102"/>
      <c r="HW56" s="50"/>
      <c r="HX56" s="50"/>
      <c r="HY56" s="102"/>
    </row>
    <row r="57" spans="1:233" s="58" customFormat="1" ht="63" x14ac:dyDescent="0.25">
      <c r="A57" s="100" t="s">
        <v>724</v>
      </c>
      <c r="B57" s="156">
        <f t="shared" si="47"/>
        <v>0</v>
      </c>
      <c r="C57" s="156">
        <f t="shared" si="48"/>
        <v>1500</v>
      </c>
      <c r="D57" s="156">
        <f t="shared" si="49"/>
        <v>1500</v>
      </c>
      <c r="E57" s="50">
        <f t="shared" si="50"/>
        <v>100</v>
      </c>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150"/>
      <c r="AP57" s="150"/>
      <c r="AQ57" s="150"/>
      <c r="AR57" s="150"/>
      <c r="AS57" s="50"/>
      <c r="AT57" s="50"/>
      <c r="AU57" s="150"/>
      <c r="AV57" s="1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v>1000</v>
      </c>
      <c r="CF57" s="50">
        <v>1000</v>
      </c>
      <c r="CG57" s="50">
        <f t="shared" ref="CG57:CG131" si="51">CF57/CE57*100</f>
        <v>100</v>
      </c>
      <c r="CH57" s="50"/>
      <c r="CI57" s="50"/>
      <c r="CJ57" s="50"/>
      <c r="CK57" s="50"/>
      <c r="CL57" s="50"/>
      <c r="CM57" s="50"/>
      <c r="CN57" s="50"/>
      <c r="CO57" s="50"/>
      <c r="CP57" s="50"/>
      <c r="CQ57" s="101"/>
      <c r="CR57" s="101"/>
      <c r="CS57" s="101"/>
      <c r="CT57" s="101"/>
      <c r="CU57" s="101"/>
      <c r="CV57" s="101"/>
      <c r="CW57" s="102"/>
      <c r="CX57" s="102"/>
      <c r="CY57" s="102"/>
      <c r="CZ57" s="102"/>
      <c r="DA57" s="102"/>
      <c r="DB57" s="102"/>
      <c r="DC57" s="102"/>
      <c r="DD57" s="102"/>
      <c r="DE57" s="102"/>
      <c r="DF57" s="102"/>
      <c r="DG57" s="50"/>
      <c r="DH57" s="50"/>
      <c r="DI57" s="102"/>
      <c r="DJ57" s="102"/>
      <c r="DK57" s="50"/>
      <c r="DL57" s="50"/>
      <c r="DM57" s="102"/>
      <c r="DN57" s="102"/>
      <c r="DO57" s="50"/>
      <c r="DP57" s="50"/>
      <c r="DQ57" s="102"/>
      <c r="DR57" s="102"/>
      <c r="DS57" s="50"/>
      <c r="DT57" s="50"/>
      <c r="DU57" s="102"/>
      <c r="DV57" s="102"/>
      <c r="DW57" s="50">
        <v>500</v>
      </c>
      <c r="DX57" s="50">
        <v>500</v>
      </c>
      <c r="DY57" s="50">
        <f t="shared" ref="DY57:DY131" si="52">DX57/DW57*100</f>
        <v>100</v>
      </c>
      <c r="DZ57" s="50"/>
      <c r="EA57" s="50"/>
      <c r="EB57" s="50"/>
      <c r="EC57" s="102"/>
      <c r="ED57" s="102"/>
      <c r="EE57" s="50"/>
      <c r="EF57" s="50"/>
      <c r="EG57" s="102"/>
      <c r="EH57" s="102"/>
      <c r="EI57" s="50"/>
      <c r="EJ57" s="50"/>
      <c r="EK57" s="102"/>
      <c r="EL57" s="102"/>
      <c r="EM57" s="50"/>
      <c r="EN57" s="50"/>
      <c r="EO57" s="102"/>
      <c r="EP57" s="102"/>
      <c r="EQ57" s="50"/>
      <c r="ER57" s="50"/>
      <c r="ES57" s="102"/>
      <c r="ET57" s="102"/>
      <c r="EU57" s="50"/>
      <c r="EV57" s="50"/>
      <c r="EW57" s="102"/>
      <c r="EX57" s="102"/>
      <c r="EY57" s="50"/>
      <c r="EZ57" s="50"/>
      <c r="FA57" s="102"/>
      <c r="FB57" s="102"/>
      <c r="FC57" s="50"/>
      <c r="FD57" s="50"/>
      <c r="FE57" s="102"/>
      <c r="FF57" s="102"/>
      <c r="FG57" s="50"/>
      <c r="FH57" s="50"/>
      <c r="FI57" s="102"/>
      <c r="FJ57" s="102"/>
      <c r="FK57" s="50"/>
      <c r="FL57" s="50"/>
      <c r="FM57" s="102"/>
      <c r="FN57" s="102"/>
      <c r="FO57" s="50"/>
      <c r="FP57" s="50"/>
      <c r="FQ57" s="102"/>
      <c r="FR57" s="102"/>
      <c r="FS57" s="50"/>
      <c r="FT57" s="50"/>
      <c r="FU57" s="102"/>
      <c r="FV57" s="102"/>
      <c r="FW57" s="50"/>
      <c r="FX57" s="50"/>
      <c r="FY57" s="102"/>
      <c r="FZ57" s="102"/>
      <c r="GA57" s="50"/>
      <c r="GB57" s="50"/>
      <c r="GC57" s="102"/>
      <c r="GD57" s="102"/>
      <c r="GE57" s="50"/>
      <c r="GF57" s="50"/>
      <c r="GG57" s="102"/>
      <c r="GH57" s="102"/>
      <c r="GI57" s="50"/>
      <c r="GJ57" s="50"/>
      <c r="GK57" s="102"/>
      <c r="GL57" s="102"/>
      <c r="GM57" s="50"/>
      <c r="GN57" s="50"/>
      <c r="GO57" s="102"/>
      <c r="GP57" s="102"/>
      <c r="GQ57" s="50"/>
      <c r="GR57" s="50"/>
      <c r="GS57" s="102"/>
      <c r="GT57" s="102"/>
      <c r="GU57" s="50"/>
      <c r="GV57" s="50"/>
      <c r="GW57" s="102"/>
      <c r="GX57" s="102"/>
      <c r="GY57" s="50"/>
      <c r="GZ57" s="50"/>
      <c r="HA57" s="102"/>
      <c r="HB57" s="102"/>
      <c r="HC57" s="50"/>
      <c r="HD57" s="50"/>
      <c r="HE57" s="102"/>
      <c r="HF57" s="102"/>
      <c r="HG57" s="50"/>
      <c r="HH57" s="50"/>
      <c r="HI57" s="102"/>
      <c r="HJ57" s="102"/>
      <c r="HK57" s="50"/>
      <c r="HL57" s="50"/>
      <c r="HM57" s="102"/>
      <c r="HN57" s="102"/>
      <c r="HO57" s="50"/>
      <c r="HP57" s="50"/>
      <c r="HQ57" s="102"/>
      <c r="HR57" s="102"/>
      <c r="HS57" s="50"/>
      <c r="HT57" s="50"/>
      <c r="HU57" s="102"/>
      <c r="HV57" s="102"/>
      <c r="HW57" s="50"/>
      <c r="HX57" s="50"/>
      <c r="HY57" s="102"/>
    </row>
    <row r="58" spans="1:233" s="58" customFormat="1" ht="47.25" x14ac:dyDescent="0.25">
      <c r="A58" s="100" t="s">
        <v>335</v>
      </c>
      <c r="B58" s="156">
        <f t="shared" si="47"/>
        <v>50.1</v>
      </c>
      <c r="C58" s="156">
        <f t="shared" si="48"/>
        <v>0</v>
      </c>
      <c r="D58" s="156">
        <f t="shared" si="49"/>
        <v>0</v>
      </c>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150"/>
      <c r="AP58" s="150"/>
      <c r="AQ58" s="150"/>
      <c r="AR58" s="150"/>
      <c r="AS58" s="50"/>
      <c r="AT58" s="50"/>
      <c r="AU58" s="150"/>
      <c r="AV58" s="1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v>50.1</v>
      </c>
      <c r="CA58" s="50"/>
      <c r="CB58" s="50"/>
      <c r="CC58" s="50"/>
      <c r="CD58" s="50"/>
      <c r="CE58" s="50"/>
      <c r="CF58" s="50"/>
      <c r="CG58" s="50"/>
      <c r="CH58" s="50"/>
      <c r="CI58" s="50"/>
      <c r="CJ58" s="50"/>
      <c r="CK58" s="50"/>
      <c r="CL58" s="50"/>
      <c r="CM58" s="50"/>
      <c r="CN58" s="50"/>
      <c r="CO58" s="50"/>
      <c r="CP58" s="50"/>
      <c r="CQ58" s="101"/>
      <c r="CR58" s="101"/>
      <c r="CS58" s="101"/>
      <c r="CT58" s="101"/>
      <c r="CU58" s="101"/>
      <c r="CV58" s="101"/>
      <c r="CW58" s="102"/>
      <c r="CX58" s="102"/>
      <c r="CY58" s="102"/>
      <c r="CZ58" s="102"/>
      <c r="DA58" s="102"/>
      <c r="DB58" s="102"/>
      <c r="DC58" s="102"/>
      <c r="DD58" s="102"/>
      <c r="DE58" s="102"/>
      <c r="DF58" s="102"/>
      <c r="DG58" s="50"/>
      <c r="DH58" s="50"/>
      <c r="DI58" s="102"/>
      <c r="DJ58" s="102"/>
      <c r="DK58" s="50"/>
      <c r="DL58" s="50"/>
      <c r="DM58" s="102"/>
      <c r="DN58" s="102"/>
      <c r="DO58" s="50"/>
      <c r="DP58" s="50"/>
      <c r="DQ58" s="102"/>
      <c r="DR58" s="102"/>
      <c r="DS58" s="50"/>
      <c r="DT58" s="50"/>
      <c r="DU58" s="102"/>
      <c r="DV58" s="102"/>
      <c r="DW58" s="50"/>
      <c r="DX58" s="50"/>
      <c r="DY58" s="50"/>
      <c r="DZ58" s="50"/>
      <c r="EA58" s="50"/>
      <c r="EB58" s="50"/>
      <c r="EC58" s="102"/>
      <c r="ED58" s="102"/>
      <c r="EE58" s="50"/>
      <c r="EF58" s="50"/>
      <c r="EG58" s="102"/>
      <c r="EH58" s="102"/>
      <c r="EI58" s="50"/>
      <c r="EJ58" s="50"/>
      <c r="EK58" s="102"/>
      <c r="EL58" s="102"/>
      <c r="EM58" s="50"/>
      <c r="EN58" s="50"/>
      <c r="EO58" s="102"/>
      <c r="EP58" s="102"/>
      <c r="EQ58" s="50"/>
      <c r="ER58" s="50"/>
      <c r="ES58" s="102"/>
      <c r="ET58" s="102"/>
      <c r="EU58" s="50"/>
      <c r="EV58" s="50"/>
      <c r="EW58" s="102"/>
      <c r="EX58" s="102"/>
      <c r="EY58" s="50"/>
      <c r="EZ58" s="50"/>
      <c r="FA58" s="102"/>
      <c r="FB58" s="102"/>
      <c r="FC58" s="50"/>
      <c r="FD58" s="50"/>
      <c r="FE58" s="102"/>
      <c r="FF58" s="102"/>
      <c r="FG58" s="50"/>
      <c r="FH58" s="50"/>
      <c r="FI58" s="102"/>
      <c r="FJ58" s="102"/>
      <c r="FK58" s="50"/>
      <c r="FL58" s="50"/>
      <c r="FM58" s="102"/>
      <c r="FN58" s="102"/>
      <c r="FO58" s="50"/>
      <c r="FP58" s="50"/>
      <c r="FQ58" s="102"/>
      <c r="FR58" s="102"/>
      <c r="FS58" s="50"/>
      <c r="FT58" s="50"/>
      <c r="FU58" s="102"/>
      <c r="FV58" s="102"/>
      <c r="FW58" s="50"/>
      <c r="FX58" s="50"/>
      <c r="FY58" s="102"/>
      <c r="FZ58" s="102"/>
      <c r="GA58" s="50"/>
      <c r="GB58" s="50"/>
      <c r="GC58" s="102"/>
      <c r="GD58" s="102"/>
      <c r="GE58" s="50"/>
      <c r="GF58" s="50"/>
      <c r="GG58" s="102"/>
      <c r="GH58" s="102"/>
      <c r="GI58" s="50"/>
      <c r="GJ58" s="50"/>
      <c r="GK58" s="102"/>
      <c r="GL58" s="102"/>
      <c r="GM58" s="50"/>
      <c r="GN58" s="50"/>
      <c r="GO58" s="102"/>
      <c r="GP58" s="102"/>
      <c r="GQ58" s="50"/>
      <c r="GR58" s="50"/>
      <c r="GS58" s="102"/>
      <c r="GT58" s="102"/>
      <c r="GU58" s="50"/>
      <c r="GV58" s="50"/>
      <c r="GW58" s="102"/>
      <c r="GX58" s="102"/>
      <c r="GY58" s="50"/>
      <c r="GZ58" s="50"/>
      <c r="HA58" s="102"/>
      <c r="HB58" s="102"/>
      <c r="HC58" s="50"/>
      <c r="HD58" s="50"/>
      <c r="HE58" s="102"/>
      <c r="HF58" s="102"/>
      <c r="HG58" s="50"/>
      <c r="HH58" s="50"/>
      <c r="HI58" s="102"/>
      <c r="HJ58" s="102"/>
      <c r="HK58" s="50"/>
      <c r="HL58" s="50"/>
      <c r="HM58" s="102"/>
      <c r="HN58" s="102"/>
      <c r="HO58" s="50"/>
      <c r="HP58" s="50"/>
      <c r="HQ58" s="102"/>
      <c r="HR58" s="102"/>
      <c r="HS58" s="50"/>
      <c r="HT58" s="50"/>
      <c r="HU58" s="102"/>
      <c r="HV58" s="102"/>
      <c r="HW58" s="50"/>
      <c r="HX58" s="50"/>
      <c r="HY58" s="102"/>
    </row>
    <row r="59" spans="1:233" s="58" customFormat="1" ht="47.25" x14ac:dyDescent="0.25">
      <c r="A59" s="100" t="s">
        <v>336</v>
      </c>
      <c r="B59" s="156">
        <f t="shared" si="47"/>
        <v>16.5</v>
      </c>
      <c r="C59" s="156">
        <f t="shared" si="48"/>
        <v>0</v>
      </c>
      <c r="D59" s="156">
        <f t="shared" si="49"/>
        <v>0</v>
      </c>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150"/>
      <c r="AP59" s="150"/>
      <c r="AQ59" s="150"/>
      <c r="AR59" s="150"/>
      <c r="AS59" s="50"/>
      <c r="AT59" s="50"/>
      <c r="AU59" s="150"/>
      <c r="AV59" s="1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v>16.5</v>
      </c>
      <c r="CA59" s="50"/>
      <c r="CB59" s="50"/>
      <c r="CC59" s="50"/>
      <c r="CD59" s="50"/>
      <c r="CE59" s="50"/>
      <c r="CF59" s="50"/>
      <c r="CG59" s="50"/>
      <c r="CH59" s="50"/>
      <c r="CI59" s="50"/>
      <c r="CJ59" s="50"/>
      <c r="CK59" s="50"/>
      <c r="CL59" s="50"/>
      <c r="CM59" s="50"/>
      <c r="CN59" s="50"/>
      <c r="CO59" s="50"/>
      <c r="CP59" s="50"/>
      <c r="CQ59" s="101"/>
      <c r="CR59" s="101"/>
      <c r="CS59" s="101"/>
      <c r="CT59" s="101"/>
      <c r="CU59" s="101"/>
      <c r="CV59" s="101"/>
      <c r="CW59" s="102"/>
      <c r="CX59" s="102"/>
      <c r="CY59" s="102"/>
      <c r="CZ59" s="102"/>
      <c r="DA59" s="102"/>
      <c r="DB59" s="102"/>
      <c r="DC59" s="102"/>
      <c r="DD59" s="102"/>
      <c r="DE59" s="102"/>
      <c r="DF59" s="102"/>
      <c r="DG59" s="50"/>
      <c r="DH59" s="50"/>
      <c r="DI59" s="102"/>
      <c r="DJ59" s="102"/>
      <c r="DK59" s="50"/>
      <c r="DL59" s="50"/>
      <c r="DM59" s="102"/>
      <c r="DN59" s="102"/>
      <c r="DO59" s="50"/>
      <c r="DP59" s="50"/>
      <c r="DQ59" s="102"/>
      <c r="DR59" s="102"/>
      <c r="DS59" s="50"/>
      <c r="DT59" s="50"/>
      <c r="DU59" s="102"/>
      <c r="DV59" s="102"/>
      <c r="DW59" s="50"/>
      <c r="DX59" s="50"/>
      <c r="DY59" s="50"/>
      <c r="DZ59" s="50"/>
      <c r="EA59" s="50"/>
      <c r="EB59" s="50"/>
      <c r="EC59" s="102"/>
      <c r="ED59" s="102"/>
      <c r="EE59" s="50"/>
      <c r="EF59" s="50"/>
      <c r="EG59" s="102"/>
      <c r="EH59" s="102"/>
      <c r="EI59" s="50"/>
      <c r="EJ59" s="50"/>
      <c r="EK59" s="102"/>
      <c r="EL59" s="102"/>
      <c r="EM59" s="50"/>
      <c r="EN59" s="50"/>
      <c r="EO59" s="102"/>
      <c r="EP59" s="102"/>
      <c r="EQ59" s="50"/>
      <c r="ER59" s="50"/>
      <c r="ES59" s="102"/>
      <c r="ET59" s="102"/>
      <c r="EU59" s="50"/>
      <c r="EV59" s="50"/>
      <c r="EW59" s="102"/>
      <c r="EX59" s="102"/>
      <c r="EY59" s="50"/>
      <c r="EZ59" s="50"/>
      <c r="FA59" s="102"/>
      <c r="FB59" s="102"/>
      <c r="FC59" s="50"/>
      <c r="FD59" s="50"/>
      <c r="FE59" s="102"/>
      <c r="FF59" s="102"/>
      <c r="FG59" s="50"/>
      <c r="FH59" s="50"/>
      <c r="FI59" s="102"/>
      <c r="FJ59" s="102"/>
      <c r="FK59" s="50"/>
      <c r="FL59" s="50"/>
      <c r="FM59" s="102"/>
      <c r="FN59" s="102"/>
      <c r="FO59" s="50"/>
      <c r="FP59" s="50"/>
      <c r="FQ59" s="102"/>
      <c r="FR59" s="102"/>
      <c r="FS59" s="50"/>
      <c r="FT59" s="50"/>
      <c r="FU59" s="102"/>
      <c r="FV59" s="102"/>
      <c r="FW59" s="50"/>
      <c r="FX59" s="50"/>
      <c r="FY59" s="102"/>
      <c r="FZ59" s="102"/>
      <c r="GA59" s="50"/>
      <c r="GB59" s="50"/>
      <c r="GC59" s="102"/>
      <c r="GD59" s="102"/>
      <c r="GE59" s="50"/>
      <c r="GF59" s="50"/>
      <c r="GG59" s="102"/>
      <c r="GH59" s="102"/>
      <c r="GI59" s="50"/>
      <c r="GJ59" s="50"/>
      <c r="GK59" s="102"/>
      <c r="GL59" s="102"/>
      <c r="GM59" s="50"/>
      <c r="GN59" s="50"/>
      <c r="GO59" s="102"/>
      <c r="GP59" s="102"/>
      <c r="GQ59" s="50"/>
      <c r="GR59" s="50"/>
      <c r="GS59" s="102"/>
      <c r="GT59" s="102"/>
      <c r="GU59" s="50"/>
      <c r="GV59" s="50"/>
      <c r="GW59" s="102"/>
      <c r="GX59" s="102"/>
      <c r="GY59" s="50"/>
      <c r="GZ59" s="50"/>
      <c r="HA59" s="102"/>
      <c r="HB59" s="102"/>
      <c r="HC59" s="50"/>
      <c r="HD59" s="50"/>
      <c r="HE59" s="102"/>
      <c r="HF59" s="102"/>
      <c r="HG59" s="50"/>
      <c r="HH59" s="50"/>
      <c r="HI59" s="102"/>
      <c r="HJ59" s="102"/>
      <c r="HK59" s="50"/>
      <c r="HL59" s="50"/>
      <c r="HM59" s="102"/>
      <c r="HN59" s="102"/>
      <c r="HO59" s="50"/>
      <c r="HP59" s="50"/>
      <c r="HQ59" s="102"/>
      <c r="HR59" s="102"/>
      <c r="HS59" s="50"/>
      <c r="HT59" s="50"/>
      <c r="HU59" s="102"/>
      <c r="HV59" s="102"/>
      <c r="HW59" s="50"/>
      <c r="HX59" s="50"/>
      <c r="HY59" s="102"/>
    </row>
    <row r="60" spans="1:233" s="58" customFormat="1" ht="47.25" x14ac:dyDescent="0.25">
      <c r="A60" s="100" t="s">
        <v>337</v>
      </c>
      <c r="B60" s="156">
        <f t="shared" si="47"/>
        <v>69.3</v>
      </c>
      <c r="C60" s="156">
        <f t="shared" si="48"/>
        <v>0</v>
      </c>
      <c r="D60" s="156">
        <f t="shared" si="49"/>
        <v>0</v>
      </c>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150"/>
      <c r="AP60" s="150"/>
      <c r="AQ60" s="150"/>
      <c r="AR60" s="150"/>
      <c r="AS60" s="50"/>
      <c r="AT60" s="50"/>
      <c r="AU60" s="150"/>
      <c r="AV60" s="1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v>69.3</v>
      </c>
      <c r="CA60" s="50"/>
      <c r="CB60" s="50"/>
      <c r="CC60" s="50"/>
      <c r="CD60" s="50"/>
      <c r="CE60" s="50"/>
      <c r="CF60" s="50"/>
      <c r="CG60" s="50"/>
      <c r="CH60" s="50"/>
      <c r="CI60" s="50"/>
      <c r="CJ60" s="50"/>
      <c r="CK60" s="50"/>
      <c r="CL60" s="50"/>
      <c r="CM60" s="50"/>
      <c r="CN60" s="50"/>
      <c r="CO60" s="50"/>
      <c r="CP60" s="50"/>
      <c r="CQ60" s="101"/>
      <c r="CR60" s="101"/>
      <c r="CS60" s="101"/>
      <c r="CT60" s="101"/>
      <c r="CU60" s="101"/>
      <c r="CV60" s="101"/>
      <c r="CW60" s="102"/>
      <c r="CX60" s="102"/>
      <c r="CY60" s="102"/>
      <c r="CZ60" s="102"/>
      <c r="DA60" s="102"/>
      <c r="DB60" s="102"/>
      <c r="DC60" s="102"/>
      <c r="DD60" s="102"/>
      <c r="DE60" s="102"/>
      <c r="DF60" s="102"/>
      <c r="DG60" s="50"/>
      <c r="DH60" s="50"/>
      <c r="DI60" s="102"/>
      <c r="DJ60" s="102"/>
      <c r="DK60" s="50"/>
      <c r="DL60" s="50"/>
      <c r="DM60" s="102"/>
      <c r="DN60" s="102"/>
      <c r="DO60" s="50"/>
      <c r="DP60" s="50"/>
      <c r="DQ60" s="102"/>
      <c r="DR60" s="102"/>
      <c r="DS60" s="50"/>
      <c r="DT60" s="50"/>
      <c r="DU60" s="102"/>
      <c r="DV60" s="102"/>
      <c r="DW60" s="50"/>
      <c r="DX60" s="50"/>
      <c r="DY60" s="50"/>
      <c r="DZ60" s="50"/>
      <c r="EA60" s="50"/>
      <c r="EB60" s="50"/>
      <c r="EC60" s="102"/>
      <c r="ED60" s="102"/>
      <c r="EE60" s="50"/>
      <c r="EF60" s="50"/>
      <c r="EG60" s="102"/>
      <c r="EH60" s="102"/>
      <c r="EI60" s="50"/>
      <c r="EJ60" s="50"/>
      <c r="EK60" s="102"/>
      <c r="EL60" s="102"/>
      <c r="EM60" s="50"/>
      <c r="EN60" s="50"/>
      <c r="EO60" s="102"/>
      <c r="EP60" s="102"/>
      <c r="EQ60" s="50"/>
      <c r="ER60" s="50"/>
      <c r="ES60" s="102"/>
      <c r="ET60" s="102"/>
      <c r="EU60" s="50"/>
      <c r="EV60" s="50"/>
      <c r="EW60" s="102"/>
      <c r="EX60" s="102"/>
      <c r="EY60" s="50"/>
      <c r="EZ60" s="50"/>
      <c r="FA60" s="102"/>
      <c r="FB60" s="102"/>
      <c r="FC60" s="50"/>
      <c r="FD60" s="50"/>
      <c r="FE60" s="102"/>
      <c r="FF60" s="102"/>
      <c r="FG60" s="50"/>
      <c r="FH60" s="50"/>
      <c r="FI60" s="102"/>
      <c r="FJ60" s="102"/>
      <c r="FK60" s="50"/>
      <c r="FL60" s="50"/>
      <c r="FM60" s="102"/>
      <c r="FN60" s="102"/>
      <c r="FO60" s="50"/>
      <c r="FP60" s="50"/>
      <c r="FQ60" s="102"/>
      <c r="FR60" s="102"/>
      <c r="FS60" s="50"/>
      <c r="FT60" s="50"/>
      <c r="FU60" s="102"/>
      <c r="FV60" s="102"/>
      <c r="FW60" s="50"/>
      <c r="FX60" s="50"/>
      <c r="FY60" s="102"/>
      <c r="FZ60" s="102"/>
      <c r="GA60" s="50"/>
      <c r="GB60" s="50"/>
      <c r="GC60" s="102"/>
      <c r="GD60" s="102"/>
      <c r="GE60" s="50"/>
      <c r="GF60" s="50"/>
      <c r="GG60" s="102"/>
      <c r="GH60" s="102"/>
      <c r="GI60" s="50"/>
      <c r="GJ60" s="50"/>
      <c r="GK60" s="102"/>
      <c r="GL60" s="102"/>
      <c r="GM60" s="50"/>
      <c r="GN60" s="50"/>
      <c r="GO60" s="102"/>
      <c r="GP60" s="102"/>
      <c r="GQ60" s="50"/>
      <c r="GR60" s="50"/>
      <c r="GS60" s="102"/>
      <c r="GT60" s="102"/>
      <c r="GU60" s="50"/>
      <c r="GV60" s="50"/>
      <c r="GW60" s="102"/>
      <c r="GX60" s="102"/>
      <c r="GY60" s="50"/>
      <c r="GZ60" s="50"/>
      <c r="HA60" s="102"/>
      <c r="HB60" s="102"/>
      <c r="HC60" s="50"/>
      <c r="HD60" s="50"/>
      <c r="HE60" s="102"/>
      <c r="HF60" s="102"/>
      <c r="HG60" s="50"/>
      <c r="HH60" s="50"/>
      <c r="HI60" s="102"/>
      <c r="HJ60" s="102"/>
      <c r="HK60" s="50"/>
      <c r="HL60" s="50"/>
      <c r="HM60" s="102"/>
      <c r="HN60" s="102"/>
      <c r="HO60" s="50"/>
      <c r="HP60" s="50"/>
      <c r="HQ60" s="102"/>
      <c r="HR60" s="102"/>
      <c r="HS60" s="50"/>
      <c r="HT60" s="50"/>
      <c r="HU60" s="102"/>
      <c r="HV60" s="102"/>
      <c r="HW60" s="50"/>
      <c r="HX60" s="50"/>
      <c r="HY60" s="102"/>
    </row>
    <row r="61" spans="1:233" s="58" customFormat="1" ht="47.25" x14ac:dyDescent="0.25">
      <c r="A61" s="100" t="s">
        <v>339</v>
      </c>
      <c r="B61" s="156">
        <f t="shared" si="47"/>
        <v>1770.7</v>
      </c>
      <c r="C61" s="156">
        <f t="shared" si="48"/>
        <v>24728.5</v>
      </c>
      <c r="D61" s="156">
        <f t="shared" si="49"/>
        <v>24397.282919999998</v>
      </c>
      <c r="E61" s="50">
        <f t="shared" si="50"/>
        <v>98.66058564005094</v>
      </c>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150"/>
      <c r="AP61" s="150"/>
      <c r="AQ61" s="150"/>
      <c r="AR61" s="150"/>
      <c r="AS61" s="50"/>
      <c r="AT61" s="50"/>
      <c r="AU61" s="150"/>
      <c r="AV61" s="1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v>1770.7</v>
      </c>
      <c r="CA61" s="50">
        <v>1770.7</v>
      </c>
      <c r="CB61" s="50">
        <v>1770.7</v>
      </c>
      <c r="CC61" s="50">
        <f t="shared" ref="CC61:CC136" si="53">CB61/CA61*100</f>
        <v>100</v>
      </c>
      <c r="CD61" s="50"/>
      <c r="CE61" s="50"/>
      <c r="CF61" s="50"/>
      <c r="CG61" s="50"/>
      <c r="CH61" s="50"/>
      <c r="CI61" s="50">
        <v>8757.7999999999993</v>
      </c>
      <c r="CJ61" s="50">
        <v>8757.7999999999993</v>
      </c>
      <c r="CK61" s="50">
        <f>CJ61/CI61*100</f>
        <v>100</v>
      </c>
      <c r="CL61" s="50"/>
      <c r="CM61" s="50"/>
      <c r="CN61" s="50"/>
      <c r="CO61" s="50"/>
      <c r="CP61" s="50"/>
      <c r="CQ61" s="101"/>
      <c r="CR61" s="101"/>
      <c r="CS61" s="101"/>
      <c r="CT61" s="101"/>
      <c r="CU61" s="101"/>
      <c r="CV61" s="101"/>
      <c r="CW61" s="102"/>
      <c r="CX61" s="102"/>
      <c r="CY61" s="102"/>
      <c r="CZ61" s="102"/>
      <c r="DA61" s="102"/>
      <c r="DB61" s="102"/>
      <c r="DC61" s="102"/>
      <c r="DD61" s="102"/>
      <c r="DE61" s="102"/>
      <c r="DF61" s="102"/>
      <c r="DG61" s="50"/>
      <c r="DH61" s="50"/>
      <c r="DI61" s="102"/>
      <c r="DJ61" s="102"/>
      <c r="DK61" s="50"/>
      <c r="DL61" s="50"/>
      <c r="DM61" s="102"/>
      <c r="DN61" s="102"/>
      <c r="DO61" s="50"/>
      <c r="DP61" s="50"/>
      <c r="DQ61" s="102"/>
      <c r="DR61" s="102"/>
      <c r="DS61" s="50"/>
      <c r="DT61" s="50"/>
      <c r="DU61" s="102"/>
      <c r="DV61" s="102"/>
      <c r="DW61" s="50"/>
      <c r="DX61" s="50"/>
      <c r="DY61" s="50"/>
      <c r="DZ61" s="50"/>
      <c r="EA61" s="50"/>
      <c r="EB61" s="50"/>
      <c r="EC61" s="102"/>
      <c r="ED61" s="102"/>
      <c r="EE61" s="50"/>
      <c r="EF61" s="50"/>
      <c r="EG61" s="102"/>
      <c r="EH61" s="102"/>
      <c r="EI61" s="50"/>
      <c r="EJ61" s="50"/>
      <c r="EK61" s="102"/>
      <c r="EL61" s="102"/>
      <c r="EM61" s="50"/>
      <c r="EN61" s="50"/>
      <c r="EO61" s="102"/>
      <c r="EP61" s="102"/>
      <c r="EQ61" s="50"/>
      <c r="ER61" s="50"/>
      <c r="ES61" s="102"/>
      <c r="ET61" s="102"/>
      <c r="EU61" s="50"/>
      <c r="EV61" s="50"/>
      <c r="EW61" s="102"/>
      <c r="EX61" s="102"/>
      <c r="EY61" s="50"/>
      <c r="EZ61" s="50"/>
      <c r="FA61" s="102"/>
      <c r="FB61" s="102"/>
      <c r="FC61" s="50"/>
      <c r="FD61" s="50"/>
      <c r="FE61" s="102"/>
      <c r="FF61" s="102"/>
      <c r="FG61" s="50"/>
      <c r="FH61" s="50"/>
      <c r="FI61" s="102"/>
      <c r="FJ61" s="102"/>
      <c r="FK61" s="50"/>
      <c r="FL61" s="50"/>
      <c r="FM61" s="102"/>
      <c r="FN61" s="102"/>
      <c r="FO61" s="50"/>
      <c r="FP61" s="50"/>
      <c r="FQ61" s="102"/>
      <c r="FR61" s="102"/>
      <c r="FS61" s="50"/>
      <c r="FT61" s="50"/>
      <c r="FU61" s="102"/>
      <c r="FV61" s="102"/>
      <c r="FW61" s="50"/>
      <c r="FX61" s="50"/>
      <c r="FY61" s="102"/>
      <c r="FZ61" s="102"/>
      <c r="GA61" s="50"/>
      <c r="GB61" s="50"/>
      <c r="GC61" s="102"/>
      <c r="GD61" s="102"/>
      <c r="GE61" s="50"/>
      <c r="GF61" s="50"/>
      <c r="GG61" s="102"/>
      <c r="GH61" s="102"/>
      <c r="GI61" s="50">
        <v>14200</v>
      </c>
      <c r="GJ61" s="50">
        <v>13868.78292</v>
      </c>
      <c r="GK61" s="50">
        <f>GJ61/GI61*100</f>
        <v>97.667485352112664</v>
      </c>
      <c r="GL61" s="102"/>
      <c r="GM61" s="50"/>
      <c r="GN61" s="50"/>
      <c r="GO61" s="102"/>
      <c r="GP61" s="102"/>
      <c r="GQ61" s="50"/>
      <c r="GR61" s="50"/>
      <c r="GS61" s="102"/>
      <c r="GT61" s="102"/>
      <c r="GU61" s="50"/>
      <c r="GV61" s="50"/>
      <c r="GW61" s="102"/>
      <c r="GX61" s="102"/>
      <c r="GY61" s="50"/>
      <c r="GZ61" s="50"/>
      <c r="HA61" s="102"/>
      <c r="HB61" s="102"/>
      <c r="HC61" s="50"/>
      <c r="HD61" s="50"/>
      <c r="HE61" s="102"/>
      <c r="HF61" s="102"/>
      <c r="HG61" s="50"/>
      <c r="HH61" s="50"/>
      <c r="HI61" s="102"/>
      <c r="HJ61" s="102"/>
      <c r="HK61" s="50"/>
      <c r="HL61" s="50"/>
      <c r="HM61" s="102"/>
      <c r="HN61" s="102"/>
      <c r="HO61" s="50"/>
      <c r="HP61" s="50"/>
      <c r="HQ61" s="102"/>
      <c r="HR61" s="102"/>
      <c r="HS61" s="50"/>
      <c r="HT61" s="50"/>
      <c r="HU61" s="102"/>
      <c r="HV61" s="102"/>
      <c r="HW61" s="50"/>
      <c r="HX61" s="50"/>
      <c r="HY61" s="102"/>
    </row>
    <row r="62" spans="1:233" s="58" customFormat="1" ht="48" customHeight="1" x14ac:dyDescent="0.25">
      <c r="A62" s="100" t="s">
        <v>340</v>
      </c>
      <c r="B62" s="156">
        <f t="shared" si="47"/>
        <v>234.2</v>
      </c>
      <c r="C62" s="156">
        <f t="shared" si="48"/>
        <v>1204.2</v>
      </c>
      <c r="D62" s="156">
        <f t="shared" si="49"/>
        <v>1116.8037099999999</v>
      </c>
      <c r="E62" s="50">
        <f t="shared" si="50"/>
        <v>92.742377512041173</v>
      </c>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150"/>
      <c r="AP62" s="150"/>
      <c r="AQ62" s="150"/>
      <c r="AR62" s="150"/>
      <c r="AS62" s="50"/>
      <c r="AT62" s="50"/>
      <c r="AU62" s="150"/>
      <c r="AV62" s="1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v>234.2</v>
      </c>
      <c r="CA62" s="50">
        <v>234.2</v>
      </c>
      <c r="CB62" s="50">
        <v>146.80371</v>
      </c>
      <c r="CC62" s="50">
        <f t="shared" si="53"/>
        <v>62.683052946199837</v>
      </c>
      <c r="CD62" s="50"/>
      <c r="CE62" s="50">
        <v>970</v>
      </c>
      <c r="CF62" s="50">
        <v>970</v>
      </c>
      <c r="CG62" s="50">
        <f t="shared" si="51"/>
        <v>100</v>
      </c>
      <c r="CH62" s="50"/>
      <c r="CI62" s="50"/>
      <c r="CJ62" s="50"/>
      <c r="CK62" s="50"/>
      <c r="CL62" s="50"/>
      <c r="CM62" s="50"/>
      <c r="CN62" s="50"/>
      <c r="CO62" s="50"/>
      <c r="CP62" s="50"/>
      <c r="CQ62" s="101"/>
      <c r="CR62" s="101"/>
      <c r="CS62" s="101"/>
      <c r="CT62" s="101"/>
      <c r="CU62" s="101"/>
      <c r="CV62" s="101"/>
      <c r="CW62" s="102"/>
      <c r="CX62" s="102"/>
      <c r="CY62" s="102"/>
      <c r="CZ62" s="102"/>
      <c r="DA62" s="102"/>
      <c r="DB62" s="102"/>
      <c r="DC62" s="102"/>
      <c r="DD62" s="102"/>
      <c r="DE62" s="102"/>
      <c r="DF62" s="102"/>
      <c r="DG62" s="50"/>
      <c r="DH62" s="50"/>
      <c r="DI62" s="102"/>
      <c r="DJ62" s="102"/>
      <c r="DK62" s="50"/>
      <c r="DL62" s="50"/>
      <c r="DM62" s="102"/>
      <c r="DN62" s="102"/>
      <c r="DO62" s="50"/>
      <c r="DP62" s="50"/>
      <c r="DQ62" s="102"/>
      <c r="DR62" s="102"/>
      <c r="DS62" s="50"/>
      <c r="DT62" s="50"/>
      <c r="DU62" s="102"/>
      <c r="DV62" s="102"/>
      <c r="DW62" s="50"/>
      <c r="DX62" s="50"/>
      <c r="DY62" s="50"/>
      <c r="DZ62" s="50"/>
      <c r="EA62" s="50"/>
      <c r="EB62" s="50"/>
      <c r="EC62" s="102"/>
      <c r="ED62" s="102"/>
      <c r="EE62" s="50"/>
      <c r="EF62" s="50"/>
      <c r="EG62" s="102"/>
      <c r="EH62" s="102"/>
      <c r="EI62" s="50"/>
      <c r="EJ62" s="50"/>
      <c r="EK62" s="102"/>
      <c r="EL62" s="102"/>
      <c r="EM62" s="50"/>
      <c r="EN62" s="50"/>
      <c r="EO62" s="102"/>
      <c r="EP62" s="102"/>
      <c r="EQ62" s="50"/>
      <c r="ER62" s="50"/>
      <c r="ES62" s="102"/>
      <c r="ET62" s="102"/>
      <c r="EU62" s="50"/>
      <c r="EV62" s="50"/>
      <c r="EW62" s="102"/>
      <c r="EX62" s="102"/>
      <c r="EY62" s="50"/>
      <c r="EZ62" s="50"/>
      <c r="FA62" s="102"/>
      <c r="FB62" s="102"/>
      <c r="FC62" s="50"/>
      <c r="FD62" s="50"/>
      <c r="FE62" s="102"/>
      <c r="FF62" s="102"/>
      <c r="FG62" s="50"/>
      <c r="FH62" s="50"/>
      <c r="FI62" s="102"/>
      <c r="FJ62" s="102"/>
      <c r="FK62" s="50"/>
      <c r="FL62" s="50"/>
      <c r="FM62" s="102"/>
      <c r="FN62" s="102"/>
      <c r="FO62" s="50"/>
      <c r="FP62" s="50"/>
      <c r="FQ62" s="102"/>
      <c r="FR62" s="102"/>
      <c r="FS62" s="50"/>
      <c r="FT62" s="50"/>
      <c r="FU62" s="102"/>
      <c r="FV62" s="102"/>
      <c r="FW62" s="50"/>
      <c r="FX62" s="50"/>
      <c r="FY62" s="102"/>
      <c r="FZ62" s="102"/>
      <c r="GA62" s="50"/>
      <c r="GB62" s="50"/>
      <c r="GC62" s="102"/>
      <c r="GD62" s="102"/>
      <c r="GE62" s="50"/>
      <c r="GF62" s="50"/>
      <c r="GG62" s="102"/>
      <c r="GH62" s="102"/>
      <c r="GI62" s="50"/>
      <c r="GJ62" s="50"/>
      <c r="GK62" s="102"/>
      <c r="GL62" s="102"/>
      <c r="GM62" s="50"/>
      <c r="GN62" s="50"/>
      <c r="GO62" s="102"/>
      <c r="GP62" s="102"/>
      <c r="GQ62" s="50"/>
      <c r="GR62" s="50"/>
      <c r="GS62" s="102"/>
      <c r="GT62" s="102"/>
      <c r="GU62" s="50"/>
      <c r="GV62" s="50"/>
      <c r="GW62" s="102"/>
      <c r="GX62" s="102"/>
      <c r="GY62" s="50"/>
      <c r="GZ62" s="50"/>
      <c r="HA62" s="102"/>
      <c r="HB62" s="102"/>
      <c r="HC62" s="50"/>
      <c r="HD62" s="50"/>
      <c r="HE62" s="102"/>
      <c r="HF62" s="102"/>
      <c r="HG62" s="50"/>
      <c r="HH62" s="50"/>
      <c r="HI62" s="102"/>
      <c r="HJ62" s="102"/>
      <c r="HK62" s="50"/>
      <c r="HL62" s="50"/>
      <c r="HM62" s="102"/>
      <c r="HN62" s="102"/>
      <c r="HO62" s="50"/>
      <c r="HP62" s="50"/>
      <c r="HQ62" s="102"/>
      <c r="HR62" s="102"/>
      <c r="HS62" s="50"/>
      <c r="HT62" s="50"/>
      <c r="HU62" s="102"/>
      <c r="HV62" s="102"/>
      <c r="HW62" s="50"/>
      <c r="HX62" s="50"/>
      <c r="HY62" s="102"/>
    </row>
    <row r="63" spans="1:233" s="58" customFormat="1" ht="48" customHeight="1" x14ac:dyDescent="0.25">
      <c r="A63" s="100" t="s">
        <v>725</v>
      </c>
      <c r="B63" s="156">
        <f t="shared" si="47"/>
        <v>0</v>
      </c>
      <c r="C63" s="156">
        <f t="shared" si="48"/>
        <v>0</v>
      </c>
      <c r="D63" s="156">
        <f t="shared" si="49"/>
        <v>0</v>
      </c>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150"/>
      <c r="AP63" s="150"/>
      <c r="AQ63" s="150"/>
      <c r="AR63" s="150"/>
      <c r="AS63" s="50"/>
      <c r="AT63" s="50"/>
      <c r="AU63" s="150"/>
      <c r="AV63" s="1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101"/>
      <c r="CR63" s="101"/>
      <c r="CS63" s="101"/>
      <c r="CT63" s="101"/>
      <c r="CU63" s="101"/>
      <c r="CV63" s="101"/>
      <c r="CW63" s="102"/>
      <c r="CX63" s="102"/>
      <c r="CY63" s="102"/>
      <c r="CZ63" s="102"/>
      <c r="DA63" s="102"/>
      <c r="DB63" s="102"/>
      <c r="DC63" s="102"/>
      <c r="DD63" s="102"/>
      <c r="DE63" s="102"/>
      <c r="DF63" s="102"/>
      <c r="DG63" s="50"/>
      <c r="DH63" s="50"/>
      <c r="DI63" s="102"/>
      <c r="DJ63" s="102"/>
      <c r="DK63" s="50"/>
      <c r="DL63" s="50"/>
      <c r="DM63" s="102"/>
      <c r="DN63" s="102"/>
      <c r="DO63" s="50"/>
      <c r="DP63" s="50"/>
      <c r="DQ63" s="102"/>
      <c r="DR63" s="102"/>
      <c r="DS63" s="50"/>
      <c r="DT63" s="50"/>
      <c r="DU63" s="102"/>
      <c r="DV63" s="102"/>
      <c r="DW63" s="50"/>
      <c r="DX63" s="50"/>
      <c r="DY63" s="50"/>
      <c r="DZ63" s="50"/>
      <c r="EA63" s="50"/>
      <c r="EB63" s="50"/>
      <c r="EC63" s="102"/>
      <c r="ED63" s="102"/>
      <c r="EE63" s="50"/>
      <c r="EF63" s="50"/>
      <c r="EG63" s="102"/>
      <c r="EH63" s="102"/>
      <c r="EI63" s="50"/>
      <c r="EJ63" s="50"/>
      <c r="EK63" s="102"/>
      <c r="EL63" s="102"/>
      <c r="EM63" s="50"/>
      <c r="EN63" s="50"/>
      <c r="EO63" s="102"/>
      <c r="EP63" s="102"/>
      <c r="EQ63" s="50"/>
      <c r="ER63" s="50"/>
      <c r="ES63" s="102"/>
      <c r="ET63" s="102"/>
      <c r="EU63" s="50"/>
      <c r="EV63" s="50"/>
      <c r="EW63" s="102"/>
      <c r="EX63" s="102"/>
      <c r="EY63" s="50"/>
      <c r="EZ63" s="50"/>
      <c r="FA63" s="102"/>
      <c r="FB63" s="102"/>
      <c r="FC63" s="50"/>
      <c r="FD63" s="50"/>
      <c r="FE63" s="102"/>
      <c r="FF63" s="102"/>
      <c r="FG63" s="50"/>
      <c r="FH63" s="50"/>
      <c r="FI63" s="102"/>
      <c r="FJ63" s="102"/>
      <c r="FK63" s="50"/>
      <c r="FL63" s="50"/>
      <c r="FM63" s="102"/>
      <c r="FN63" s="102"/>
      <c r="FO63" s="50"/>
      <c r="FP63" s="50"/>
      <c r="FQ63" s="102"/>
      <c r="FR63" s="102"/>
      <c r="FS63" s="50"/>
      <c r="FT63" s="50"/>
      <c r="FU63" s="102"/>
      <c r="FV63" s="102"/>
      <c r="FW63" s="50"/>
      <c r="FX63" s="50"/>
      <c r="FY63" s="102"/>
      <c r="FZ63" s="102"/>
      <c r="GA63" s="50"/>
      <c r="GB63" s="50"/>
      <c r="GC63" s="102"/>
      <c r="GD63" s="102"/>
      <c r="GE63" s="50"/>
      <c r="GF63" s="50"/>
      <c r="GG63" s="102"/>
      <c r="GH63" s="102"/>
      <c r="GI63" s="50"/>
      <c r="GJ63" s="50"/>
      <c r="GK63" s="102"/>
      <c r="GL63" s="102"/>
      <c r="GM63" s="50"/>
      <c r="GN63" s="50"/>
      <c r="GO63" s="102"/>
      <c r="GP63" s="102"/>
      <c r="GQ63" s="50"/>
      <c r="GR63" s="50"/>
      <c r="GS63" s="102"/>
      <c r="GT63" s="102"/>
      <c r="GU63" s="50"/>
      <c r="GV63" s="50"/>
      <c r="GW63" s="102"/>
      <c r="GX63" s="102"/>
      <c r="GY63" s="50"/>
      <c r="GZ63" s="50"/>
      <c r="HA63" s="102"/>
      <c r="HB63" s="102"/>
      <c r="HC63" s="50"/>
      <c r="HD63" s="50"/>
      <c r="HE63" s="102"/>
      <c r="HF63" s="102"/>
      <c r="HG63" s="50"/>
      <c r="HH63" s="50"/>
      <c r="HI63" s="102"/>
      <c r="HJ63" s="102"/>
      <c r="HK63" s="50"/>
      <c r="HL63" s="50"/>
      <c r="HM63" s="102"/>
      <c r="HN63" s="102"/>
      <c r="HO63" s="50"/>
      <c r="HP63" s="50"/>
      <c r="HQ63" s="102"/>
      <c r="HR63" s="102"/>
      <c r="HS63" s="50"/>
      <c r="HT63" s="50"/>
      <c r="HU63" s="102"/>
      <c r="HV63" s="102"/>
      <c r="HW63" s="50"/>
      <c r="HX63" s="50"/>
      <c r="HY63" s="102"/>
    </row>
    <row r="64" spans="1:233" s="58" customFormat="1" ht="48" customHeight="1" x14ac:dyDescent="0.25">
      <c r="A64" s="100" t="s">
        <v>342</v>
      </c>
      <c r="B64" s="156">
        <f t="shared" si="47"/>
        <v>272</v>
      </c>
      <c r="C64" s="156">
        <f t="shared" si="48"/>
        <v>1481.55</v>
      </c>
      <c r="D64" s="156">
        <f t="shared" si="49"/>
        <v>1364.5687899999998</v>
      </c>
      <c r="E64" s="50">
        <f t="shared" si="50"/>
        <v>92.1041335088252</v>
      </c>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150"/>
      <c r="AP64" s="150"/>
      <c r="AQ64" s="150"/>
      <c r="AR64" s="150"/>
      <c r="AS64" s="50"/>
      <c r="AT64" s="50"/>
      <c r="AU64" s="150"/>
      <c r="AV64" s="1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v>272</v>
      </c>
      <c r="CA64" s="50">
        <v>272</v>
      </c>
      <c r="CB64" s="50">
        <v>155.01879</v>
      </c>
      <c r="CC64" s="50">
        <f t="shared" si="53"/>
        <v>56.99220220588235</v>
      </c>
      <c r="CD64" s="50"/>
      <c r="CE64" s="50">
        <v>709.55</v>
      </c>
      <c r="CF64" s="50">
        <v>709.55</v>
      </c>
      <c r="CG64" s="50">
        <f t="shared" si="51"/>
        <v>100</v>
      </c>
      <c r="CH64" s="50"/>
      <c r="CI64" s="50"/>
      <c r="CJ64" s="50"/>
      <c r="CK64" s="50"/>
      <c r="CL64" s="50"/>
      <c r="CM64" s="50"/>
      <c r="CN64" s="50"/>
      <c r="CO64" s="50"/>
      <c r="CP64" s="50"/>
      <c r="CQ64" s="101"/>
      <c r="CR64" s="101"/>
      <c r="CS64" s="101"/>
      <c r="CT64" s="101"/>
      <c r="CU64" s="101"/>
      <c r="CV64" s="101"/>
      <c r="CW64" s="102"/>
      <c r="CX64" s="102"/>
      <c r="CY64" s="102"/>
      <c r="CZ64" s="102"/>
      <c r="DA64" s="102"/>
      <c r="DB64" s="102"/>
      <c r="DC64" s="102"/>
      <c r="DD64" s="102"/>
      <c r="DE64" s="102"/>
      <c r="DF64" s="102"/>
      <c r="DG64" s="50"/>
      <c r="DH64" s="50"/>
      <c r="DI64" s="102"/>
      <c r="DJ64" s="102"/>
      <c r="DK64" s="50"/>
      <c r="DL64" s="50"/>
      <c r="DM64" s="102"/>
      <c r="DN64" s="102"/>
      <c r="DO64" s="50"/>
      <c r="DP64" s="50"/>
      <c r="DQ64" s="102"/>
      <c r="DR64" s="102"/>
      <c r="DS64" s="50"/>
      <c r="DT64" s="50"/>
      <c r="DU64" s="102"/>
      <c r="DV64" s="102"/>
      <c r="DW64" s="50">
        <v>500</v>
      </c>
      <c r="DX64" s="50">
        <v>500</v>
      </c>
      <c r="DY64" s="50">
        <f t="shared" si="52"/>
        <v>100</v>
      </c>
      <c r="DZ64" s="50"/>
      <c r="EA64" s="50"/>
      <c r="EB64" s="50"/>
      <c r="EC64" s="102"/>
      <c r="ED64" s="102"/>
      <c r="EE64" s="50"/>
      <c r="EF64" s="50"/>
      <c r="EG64" s="102"/>
      <c r="EH64" s="102"/>
      <c r="EI64" s="50"/>
      <c r="EJ64" s="50"/>
      <c r="EK64" s="102"/>
      <c r="EL64" s="102"/>
      <c r="EM64" s="50"/>
      <c r="EN64" s="50"/>
      <c r="EO64" s="102"/>
      <c r="EP64" s="102"/>
      <c r="EQ64" s="50"/>
      <c r="ER64" s="50"/>
      <c r="ES64" s="102"/>
      <c r="ET64" s="102"/>
      <c r="EU64" s="50"/>
      <c r="EV64" s="50"/>
      <c r="EW64" s="102"/>
      <c r="EX64" s="102"/>
      <c r="EY64" s="50"/>
      <c r="EZ64" s="50"/>
      <c r="FA64" s="102"/>
      <c r="FB64" s="102"/>
      <c r="FC64" s="50"/>
      <c r="FD64" s="50"/>
      <c r="FE64" s="102"/>
      <c r="FF64" s="102"/>
      <c r="FG64" s="50"/>
      <c r="FH64" s="50"/>
      <c r="FI64" s="102"/>
      <c r="FJ64" s="102"/>
      <c r="FK64" s="50"/>
      <c r="FL64" s="50"/>
      <c r="FM64" s="102"/>
      <c r="FN64" s="102"/>
      <c r="FO64" s="50"/>
      <c r="FP64" s="50"/>
      <c r="FQ64" s="102"/>
      <c r="FR64" s="102"/>
      <c r="FS64" s="50"/>
      <c r="FT64" s="50"/>
      <c r="FU64" s="102"/>
      <c r="FV64" s="102"/>
      <c r="FW64" s="50"/>
      <c r="FX64" s="50"/>
      <c r="FY64" s="102"/>
      <c r="FZ64" s="102"/>
      <c r="GA64" s="50"/>
      <c r="GB64" s="50"/>
      <c r="GC64" s="102"/>
      <c r="GD64" s="102"/>
      <c r="GE64" s="50"/>
      <c r="GF64" s="50"/>
      <c r="GG64" s="102"/>
      <c r="GH64" s="102"/>
      <c r="GI64" s="50"/>
      <c r="GJ64" s="50"/>
      <c r="GK64" s="102"/>
      <c r="GL64" s="102"/>
      <c r="GM64" s="50"/>
      <c r="GN64" s="50"/>
      <c r="GO64" s="102"/>
      <c r="GP64" s="102"/>
      <c r="GQ64" s="50"/>
      <c r="GR64" s="50"/>
      <c r="GS64" s="102"/>
      <c r="GT64" s="102"/>
      <c r="GU64" s="50"/>
      <c r="GV64" s="50"/>
      <c r="GW64" s="102"/>
      <c r="GX64" s="102"/>
      <c r="GY64" s="50"/>
      <c r="GZ64" s="50"/>
      <c r="HA64" s="102"/>
      <c r="HB64" s="102"/>
      <c r="HC64" s="50"/>
      <c r="HD64" s="50"/>
      <c r="HE64" s="102"/>
      <c r="HF64" s="102"/>
      <c r="HG64" s="50"/>
      <c r="HH64" s="50"/>
      <c r="HI64" s="102"/>
      <c r="HJ64" s="102"/>
      <c r="HK64" s="50"/>
      <c r="HL64" s="50"/>
      <c r="HM64" s="102"/>
      <c r="HN64" s="102"/>
      <c r="HO64" s="50"/>
      <c r="HP64" s="50"/>
      <c r="HQ64" s="102"/>
      <c r="HR64" s="102"/>
      <c r="HS64" s="50"/>
      <c r="HT64" s="50"/>
      <c r="HU64" s="102"/>
      <c r="HV64" s="102"/>
      <c r="HW64" s="50"/>
      <c r="HX64" s="50"/>
      <c r="HY64" s="102"/>
    </row>
    <row r="65" spans="1:233" s="58" customFormat="1" ht="48" customHeight="1" x14ac:dyDescent="0.25">
      <c r="A65" s="100" t="s">
        <v>343</v>
      </c>
      <c r="B65" s="156">
        <f t="shared" si="47"/>
        <v>138.69999999999999</v>
      </c>
      <c r="C65" s="156">
        <f t="shared" si="48"/>
        <v>1765.1000000000001</v>
      </c>
      <c r="D65" s="156">
        <f t="shared" si="49"/>
        <v>1724.26928</v>
      </c>
      <c r="E65" s="50">
        <f t="shared" si="50"/>
        <v>97.686775820066842</v>
      </c>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150"/>
      <c r="AP65" s="150"/>
      <c r="AQ65" s="150"/>
      <c r="AR65" s="150"/>
      <c r="AS65" s="50"/>
      <c r="AT65" s="50"/>
      <c r="AU65" s="150"/>
      <c r="AV65" s="1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v>138.69999999999999</v>
      </c>
      <c r="CA65" s="50">
        <v>138.69999999999999</v>
      </c>
      <c r="CB65" s="50">
        <v>97.869280000000003</v>
      </c>
      <c r="CC65" s="50">
        <f t="shared" si="53"/>
        <v>70.561845710165841</v>
      </c>
      <c r="CD65" s="50"/>
      <c r="CE65" s="50"/>
      <c r="CF65" s="50"/>
      <c r="CG65" s="50"/>
      <c r="CH65" s="50"/>
      <c r="CI65" s="50"/>
      <c r="CJ65" s="50"/>
      <c r="CK65" s="50"/>
      <c r="CL65" s="50"/>
      <c r="CM65" s="50"/>
      <c r="CN65" s="50"/>
      <c r="CO65" s="50"/>
      <c r="CP65" s="50"/>
      <c r="CQ65" s="101"/>
      <c r="CR65" s="101"/>
      <c r="CS65" s="101"/>
      <c r="CT65" s="101"/>
      <c r="CU65" s="101"/>
      <c r="CV65" s="101"/>
      <c r="CW65" s="102"/>
      <c r="CX65" s="102"/>
      <c r="CY65" s="102"/>
      <c r="CZ65" s="102"/>
      <c r="DA65" s="102"/>
      <c r="DB65" s="102"/>
      <c r="DC65" s="102"/>
      <c r="DD65" s="102"/>
      <c r="DE65" s="102"/>
      <c r="DF65" s="102"/>
      <c r="DG65" s="50"/>
      <c r="DH65" s="50"/>
      <c r="DI65" s="102"/>
      <c r="DJ65" s="102"/>
      <c r="DK65" s="50"/>
      <c r="DL65" s="50"/>
      <c r="DM65" s="102"/>
      <c r="DN65" s="102"/>
      <c r="DO65" s="50"/>
      <c r="DP65" s="50"/>
      <c r="DQ65" s="102"/>
      <c r="DR65" s="102"/>
      <c r="DS65" s="50"/>
      <c r="DT65" s="50"/>
      <c r="DU65" s="102"/>
      <c r="DV65" s="102"/>
      <c r="DW65" s="50"/>
      <c r="DX65" s="50"/>
      <c r="DY65" s="50"/>
      <c r="DZ65" s="50"/>
      <c r="EA65" s="50"/>
      <c r="EB65" s="50"/>
      <c r="EC65" s="102"/>
      <c r="ED65" s="102"/>
      <c r="EE65" s="50"/>
      <c r="EF65" s="50"/>
      <c r="EG65" s="102"/>
      <c r="EH65" s="102"/>
      <c r="EI65" s="50"/>
      <c r="EJ65" s="50"/>
      <c r="EK65" s="102"/>
      <c r="EL65" s="102"/>
      <c r="EM65" s="50"/>
      <c r="EN65" s="50"/>
      <c r="EO65" s="102"/>
      <c r="EP65" s="102"/>
      <c r="EQ65" s="50"/>
      <c r="ER65" s="50"/>
      <c r="ES65" s="102"/>
      <c r="ET65" s="102"/>
      <c r="EU65" s="50"/>
      <c r="EV65" s="50"/>
      <c r="EW65" s="102"/>
      <c r="EX65" s="102"/>
      <c r="EY65" s="50"/>
      <c r="EZ65" s="50"/>
      <c r="FA65" s="102"/>
      <c r="FB65" s="102"/>
      <c r="FC65" s="50"/>
      <c r="FD65" s="50"/>
      <c r="FE65" s="102"/>
      <c r="FF65" s="102"/>
      <c r="FG65" s="50"/>
      <c r="FH65" s="50"/>
      <c r="FI65" s="102"/>
      <c r="FJ65" s="102"/>
      <c r="FK65" s="50"/>
      <c r="FL65" s="50"/>
      <c r="FM65" s="102"/>
      <c r="FN65" s="102"/>
      <c r="FO65" s="50"/>
      <c r="FP65" s="50"/>
      <c r="FQ65" s="102"/>
      <c r="FR65" s="102"/>
      <c r="FS65" s="50"/>
      <c r="FT65" s="50"/>
      <c r="FU65" s="102"/>
      <c r="FV65" s="102"/>
      <c r="FW65" s="50"/>
      <c r="FX65" s="50"/>
      <c r="FY65" s="102"/>
      <c r="FZ65" s="102"/>
      <c r="GA65" s="50"/>
      <c r="GB65" s="50"/>
      <c r="GC65" s="102"/>
      <c r="GD65" s="102"/>
      <c r="GE65" s="50"/>
      <c r="GF65" s="50"/>
      <c r="GG65" s="102"/>
      <c r="GH65" s="102"/>
      <c r="GI65" s="50"/>
      <c r="GJ65" s="50"/>
      <c r="GK65" s="102"/>
      <c r="GL65" s="102"/>
      <c r="GM65" s="50"/>
      <c r="GN65" s="50"/>
      <c r="GO65" s="102"/>
      <c r="GP65" s="102"/>
      <c r="GQ65" s="50">
        <v>1626.4</v>
      </c>
      <c r="GR65" s="50">
        <v>1626.4</v>
      </c>
      <c r="GS65" s="50">
        <f>GR65/GQ65*100</f>
        <v>100</v>
      </c>
      <c r="GT65" s="102"/>
      <c r="GU65" s="50"/>
      <c r="GV65" s="50"/>
      <c r="GW65" s="102"/>
      <c r="GX65" s="102"/>
      <c r="GY65" s="50"/>
      <c r="GZ65" s="50"/>
      <c r="HA65" s="102"/>
      <c r="HB65" s="102"/>
      <c r="HC65" s="50"/>
      <c r="HD65" s="50"/>
      <c r="HE65" s="102"/>
      <c r="HF65" s="102"/>
      <c r="HG65" s="50"/>
      <c r="HH65" s="50"/>
      <c r="HI65" s="102"/>
      <c r="HJ65" s="102"/>
      <c r="HK65" s="50"/>
      <c r="HL65" s="50"/>
      <c r="HM65" s="102"/>
      <c r="HN65" s="102"/>
      <c r="HO65" s="50"/>
      <c r="HP65" s="50"/>
      <c r="HQ65" s="102"/>
      <c r="HR65" s="102"/>
      <c r="HS65" s="50"/>
      <c r="HT65" s="50"/>
      <c r="HU65" s="102"/>
      <c r="HV65" s="102"/>
      <c r="HW65" s="50"/>
      <c r="HX65" s="50"/>
      <c r="HY65" s="102"/>
    </row>
    <row r="66" spans="1:233" s="58" customFormat="1" ht="48" customHeight="1" x14ac:dyDescent="0.25">
      <c r="A66" s="100" t="s">
        <v>344</v>
      </c>
      <c r="B66" s="156">
        <f t="shared" si="47"/>
        <v>114.3</v>
      </c>
      <c r="C66" s="156">
        <f t="shared" si="48"/>
        <v>114.3</v>
      </c>
      <c r="D66" s="156">
        <f t="shared" si="49"/>
        <v>85.638059999999996</v>
      </c>
      <c r="E66" s="50">
        <f t="shared" si="50"/>
        <v>74.923937007874002</v>
      </c>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150"/>
      <c r="AP66" s="150"/>
      <c r="AQ66" s="150"/>
      <c r="AR66" s="150"/>
      <c r="AS66" s="50"/>
      <c r="AT66" s="50"/>
      <c r="AU66" s="150"/>
      <c r="AV66" s="1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v>114.3</v>
      </c>
      <c r="CA66" s="50">
        <v>114.3</v>
      </c>
      <c r="CB66" s="50">
        <v>85.638059999999996</v>
      </c>
      <c r="CC66" s="50">
        <f t="shared" si="53"/>
        <v>74.923937007874002</v>
      </c>
      <c r="CD66" s="50"/>
      <c r="CE66" s="50"/>
      <c r="CF66" s="50"/>
      <c r="CG66" s="50"/>
      <c r="CH66" s="50"/>
      <c r="CI66" s="50"/>
      <c r="CJ66" s="50"/>
      <c r="CK66" s="50"/>
      <c r="CL66" s="50"/>
      <c r="CM66" s="50"/>
      <c r="CN66" s="50"/>
      <c r="CO66" s="50"/>
      <c r="CP66" s="50"/>
      <c r="CQ66" s="101"/>
      <c r="CR66" s="101"/>
      <c r="CS66" s="101"/>
      <c r="CT66" s="101"/>
      <c r="CU66" s="101"/>
      <c r="CV66" s="101"/>
      <c r="CW66" s="102"/>
      <c r="CX66" s="102"/>
      <c r="CY66" s="102"/>
      <c r="CZ66" s="102"/>
      <c r="DA66" s="102"/>
      <c r="DB66" s="102"/>
      <c r="DC66" s="102"/>
      <c r="DD66" s="102"/>
      <c r="DE66" s="102"/>
      <c r="DF66" s="102"/>
      <c r="DG66" s="50"/>
      <c r="DH66" s="50"/>
      <c r="DI66" s="102"/>
      <c r="DJ66" s="102"/>
      <c r="DK66" s="50"/>
      <c r="DL66" s="50"/>
      <c r="DM66" s="102"/>
      <c r="DN66" s="102"/>
      <c r="DO66" s="50"/>
      <c r="DP66" s="50"/>
      <c r="DQ66" s="102"/>
      <c r="DR66" s="102"/>
      <c r="DS66" s="50"/>
      <c r="DT66" s="50"/>
      <c r="DU66" s="102"/>
      <c r="DV66" s="102"/>
      <c r="DW66" s="50"/>
      <c r="DX66" s="50"/>
      <c r="DY66" s="50"/>
      <c r="DZ66" s="50"/>
      <c r="EA66" s="50"/>
      <c r="EB66" s="50"/>
      <c r="EC66" s="102"/>
      <c r="ED66" s="102"/>
      <c r="EE66" s="50"/>
      <c r="EF66" s="50"/>
      <c r="EG66" s="102"/>
      <c r="EH66" s="102"/>
      <c r="EI66" s="50"/>
      <c r="EJ66" s="50"/>
      <c r="EK66" s="102"/>
      <c r="EL66" s="102"/>
      <c r="EM66" s="50"/>
      <c r="EN66" s="50"/>
      <c r="EO66" s="102"/>
      <c r="EP66" s="102"/>
      <c r="EQ66" s="50"/>
      <c r="ER66" s="50"/>
      <c r="ES66" s="102"/>
      <c r="ET66" s="102"/>
      <c r="EU66" s="50"/>
      <c r="EV66" s="50"/>
      <c r="EW66" s="102"/>
      <c r="EX66" s="102"/>
      <c r="EY66" s="50"/>
      <c r="EZ66" s="50"/>
      <c r="FA66" s="102"/>
      <c r="FB66" s="102"/>
      <c r="FC66" s="50"/>
      <c r="FD66" s="50"/>
      <c r="FE66" s="102"/>
      <c r="FF66" s="102"/>
      <c r="FG66" s="50"/>
      <c r="FH66" s="50"/>
      <c r="FI66" s="102"/>
      <c r="FJ66" s="102"/>
      <c r="FK66" s="50"/>
      <c r="FL66" s="50"/>
      <c r="FM66" s="102"/>
      <c r="FN66" s="102"/>
      <c r="FO66" s="50"/>
      <c r="FP66" s="50"/>
      <c r="FQ66" s="102"/>
      <c r="FR66" s="102"/>
      <c r="FS66" s="50"/>
      <c r="FT66" s="50"/>
      <c r="FU66" s="102"/>
      <c r="FV66" s="102"/>
      <c r="FW66" s="50"/>
      <c r="FX66" s="50"/>
      <c r="FY66" s="102"/>
      <c r="FZ66" s="102"/>
      <c r="GA66" s="50"/>
      <c r="GB66" s="50"/>
      <c r="GC66" s="102"/>
      <c r="GD66" s="102"/>
      <c r="GE66" s="50"/>
      <c r="GF66" s="50"/>
      <c r="GG66" s="102"/>
      <c r="GH66" s="102"/>
      <c r="GI66" s="50"/>
      <c r="GJ66" s="50"/>
      <c r="GK66" s="102"/>
      <c r="GL66" s="102"/>
      <c r="GM66" s="50"/>
      <c r="GN66" s="50"/>
      <c r="GO66" s="102"/>
      <c r="GP66" s="102"/>
      <c r="GQ66" s="50"/>
      <c r="GR66" s="50"/>
      <c r="GS66" s="102"/>
      <c r="GT66" s="102"/>
      <c r="GU66" s="50"/>
      <c r="GV66" s="50"/>
      <c r="GW66" s="102"/>
      <c r="GX66" s="102"/>
      <c r="GY66" s="50"/>
      <c r="GZ66" s="50"/>
      <c r="HA66" s="102"/>
      <c r="HB66" s="102"/>
      <c r="HC66" s="50"/>
      <c r="HD66" s="50"/>
      <c r="HE66" s="102"/>
      <c r="HF66" s="102"/>
      <c r="HG66" s="50"/>
      <c r="HH66" s="50"/>
      <c r="HI66" s="102"/>
      <c r="HJ66" s="102"/>
      <c r="HK66" s="50"/>
      <c r="HL66" s="50"/>
      <c r="HM66" s="102"/>
      <c r="HN66" s="102"/>
      <c r="HO66" s="50"/>
      <c r="HP66" s="50"/>
      <c r="HQ66" s="102"/>
      <c r="HR66" s="102"/>
      <c r="HS66" s="50"/>
      <c r="HT66" s="50"/>
      <c r="HU66" s="102"/>
      <c r="HV66" s="102"/>
      <c r="HW66" s="50"/>
      <c r="HX66" s="50"/>
      <c r="HY66" s="102"/>
    </row>
    <row r="67" spans="1:233" s="58" customFormat="1" ht="48" customHeight="1" x14ac:dyDescent="0.25">
      <c r="A67" s="100" t="s">
        <v>345</v>
      </c>
      <c r="B67" s="156">
        <f t="shared" si="47"/>
        <v>68.3</v>
      </c>
      <c r="C67" s="156">
        <f t="shared" si="48"/>
        <v>68.3</v>
      </c>
      <c r="D67" s="156">
        <f t="shared" si="49"/>
        <v>68.095259999999996</v>
      </c>
      <c r="E67" s="50">
        <f t="shared" si="50"/>
        <v>99.700234260614934</v>
      </c>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150"/>
      <c r="AP67" s="150"/>
      <c r="AQ67" s="150"/>
      <c r="AR67" s="150"/>
      <c r="AS67" s="50"/>
      <c r="AT67" s="50"/>
      <c r="AU67" s="150"/>
      <c r="AV67" s="1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v>68.3</v>
      </c>
      <c r="CA67" s="50">
        <v>68.3</v>
      </c>
      <c r="CB67" s="50">
        <v>68.095259999999996</v>
      </c>
      <c r="CC67" s="50">
        <f t="shared" si="53"/>
        <v>99.700234260614934</v>
      </c>
      <c r="CD67" s="50"/>
      <c r="CE67" s="50"/>
      <c r="CF67" s="50"/>
      <c r="CG67" s="50"/>
      <c r="CH67" s="50"/>
      <c r="CI67" s="50"/>
      <c r="CJ67" s="50"/>
      <c r="CK67" s="50"/>
      <c r="CL67" s="50"/>
      <c r="CM67" s="50"/>
      <c r="CN67" s="50"/>
      <c r="CO67" s="50"/>
      <c r="CP67" s="50"/>
      <c r="CQ67" s="101"/>
      <c r="CR67" s="101"/>
      <c r="CS67" s="101"/>
      <c r="CT67" s="101"/>
      <c r="CU67" s="101"/>
      <c r="CV67" s="101"/>
      <c r="CW67" s="102"/>
      <c r="CX67" s="102"/>
      <c r="CY67" s="102"/>
      <c r="CZ67" s="102"/>
      <c r="DA67" s="102"/>
      <c r="DB67" s="102"/>
      <c r="DC67" s="102"/>
      <c r="DD67" s="102"/>
      <c r="DE67" s="102"/>
      <c r="DF67" s="102"/>
      <c r="DG67" s="50"/>
      <c r="DH67" s="50"/>
      <c r="DI67" s="102"/>
      <c r="DJ67" s="102"/>
      <c r="DK67" s="50"/>
      <c r="DL67" s="50"/>
      <c r="DM67" s="102"/>
      <c r="DN67" s="102"/>
      <c r="DO67" s="50"/>
      <c r="DP67" s="50"/>
      <c r="DQ67" s="102"/>
      <c r="DR67" s="102"/>
      <c r="DS67" s="50"/>
      <c r="DT67" s="50"/>
      <c r="DU67" s="102"/>
      <c r="DV67" s="102"/>
      <c r="DW67" s="50"/>
      <c r="DX67" s="50"/>
      <c r="DY67" s="50"/>
      <c r="DZ67" s="50"/>
      <c r="EA67" s="50"/>
      <c r="EB67" s="50"/>
      <c r="EC67" s="102"/>
      <c r="ED67" s="102"/>
      <c r="EE67" s="50"/>
      <c r="EF67" s="50"/>
      <c r="EG67" s="102"/>
      <c r="EH67" s="102"/>
      <c r="EI67" s="50"/>
      <c r="EJ67" s="50"/>
      <c r="EK67" s="102"/>
      <c r="EL67" s="102"/>
      <c r="EM67" s="50"/>
      <c r="EN67" s="50"/>
      <c r="EO67" s="102"/>
      <c r="EP67" s="102"/>
      <c r="EQ67" s="50"/>
      <c r="ER67" s="50"/>
      <c r="ES67" s="102"/>
      <c r="ET67" s="102"/>
      <c r="EU67" s="50"/>
      <c r="EV67" s="50"/>
      <c r="EW67" s="102"/>
      <c r="EX67" s="102"/>
      <c r="EY67" s="50"/>
      <c r="EZ67" s="50"/>
      <c r="FA67" s="102"/>
      <c r="FB67" s="102"/>
      <c r="FC67" s="50"/>
      <c r="FD67" s="50"/>
      <c r="FE67" s="102"/>
      <c r="FF67" s="102"/>
      <c r="FG67" s="50"/>
      <c r="FH67" s="50"/>
      <c r="FI67" s="102"/>
      <c r="FJ67" s="102"/>
      <c r="FK67" s="50"/>
      <c r="FL67" s="50"/>
      <c r="FM67" s="102"/>
      <c r="FN67" s="102"/>
      <c r="FO67" s="50"/>
      <c r="FP67" s="50"/>
      <c r="FQ67" s="102"/>
      <c r="FR67" s="102"/>
      <c r="FS67" s="50"/>
      <c r="FT67" s="50"/>
      <c r="FU67" s="102"/>
      <c r="FV67" s="102"/>
      <c r="FW67" s="50"/>
      <c r="FX67" s="50"/>
      <c r="FY67" s="102"/>
      <c r="FZ67" s="102"/>
      <c r="GA67" s="50"/>
      <c r="GB67" s="50"/>
      <c r="GC67" s="102"/>
      <c r="GD67" s="102"/>
      <c r="GE67" s="50"/>
      <c r="GF67" s="50"/>
      <c r="GG67" s="102"/>
      <c r="GH67" s="102"/>
      <c r="GI67" s="50"/>
      <c r="GJ67" s="50"/>
      <c r="GK67" s="102"/>
      <c r="GL67" s="102"/>
      <c r="GM67" s="50"/>
      <c r="GN67" s="50"/>
      <c r="GO67" s="102"/>
      <c r="GP67" s="102"/>
      <c r="GQ67" s="50"/>
      <c r="GR67" s="50"/>
      <c r="GS67" s="102"/>
      <c r="GT67" s="102"/>
      <c r="GU67" s="50"/>
      <c r="GV67" s="50"/>
      <c r="GW67" s="102"/>
      <c r="GX67" s="102"/>
      <c r="GY67" s="50"/>
      <c r="GZ67" s="50"/>
      <c r="HA67" s="102"/>
      <c r="HB67" s="102"/>
      <c r="HC67" s="50"/>
      <c r="HD67" s="50"/>
      <c r="HE67" s="102"/>
      <c r="HF67" s="102"/>
      <c r="HG67" s="50"/>
      <c r="HH67" s="50"/>
      <c r="HI67" s="102"/>
      <c r="HJ67" s="102"/>
      <c r="HK67" s="50"/>
      <c r="HL67" s="50"/>
      <c r="HM67" s="102"/>
      <c r="HN67" s="102"/>
      <c r="HO67" s="50"/>
      <c r="HP67" s="50"/>
      <c r="HQ67" s="102"/>
      <c r="HR67" s="102"/>
      <c r="HS67" s="50"/>
      <c r="HT67" s="50"/>
      <c r="HU67" s="102"/>
      <c r="HV67" s="102"/>
      <c r="HW67" s="50"/>
      <c r="HX67" s="50"/>
      <c r="HY67" s="102"/>
    </row>
    <row r="68" spans="1:233" s="58" customFormat="1" ht="48" customHeight="1" x14ac:dyDescent="0.25">
      <c r="A68" s="100" t="s">
        <v>346</v>
      </c>
      <c r="B68" s="156">
        <f t="shared" si="47"/>
        <v>33.799999999999997</v>
      </c>
      <c r="C68" s="156">
        <f t="shared" si="48"/>
        <v>33.799999999999997</v>
      </c>
      <c r="D68" s="156">
        <f t="shared" si="49"/>
        <v>33.752749999999999</v>
      </c>
      <c r="E68" s="50">
        <f t="shared" si="50"/>
        <v>99.860207100591722</v>
      </c>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150"/>
      <c r="AP68" s="150"/>
      <c r="AQ68" s="150"/>
      <c r="AR68" s="150"/>
      <c r="AS68" s="50"/>
      <c r="AT68" s="50"/>
      <c r="AU68" s="150"/>
      <c r="AV68" s="1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v>33.799999999999997</v>
      </c>
      <c r="CA68" s="50">
        <v>33.799999999999997</v>
      </c>
      <c r="CB68" s="50">
        <v>33.752749999999999</v>
      </c>
      <c r="CC68" s="50">
        <f t="shared" si="53"/>
        <v>99.860207100591722</v>
      </c>
      <c r="CD68" s="50"/>
      <c r="CE68" s="50"/>
      <c r="CF68" s="50"/>
      <c r="CG68" s="50"/>
      <c r="CH68" s="50"/>
      <c r="CI68" s="50"/>
      <c r="CJ68" s="50"/>
      <c r="CK68" s="50"/>
      <c r="CL68" s="50"/>
      <c r="CM68" s="50"/>
      <c r="CN68" s="50"/>
      <c r="CO68" s="50"/>
      <c r="CP68" s="50"/>
      <c r="CQ68" s="101"/>
      <c r="CR68" s="101"/>
      <c r="CS68" s="101"/>
      <c r="CT68" s="101"/>
      <c r="CU68" s="101"/>
      <c r="CV68" s="101"/>
      <c r="CW68" s="102"/>
      <c r="CX68" s="102"/>
      <c r="CY68" s="102"/>
      <c r="CZ68" s="102"/>
      <c r="DA68" s="102"/>
      <c r="DB68" s="102"/>
      <c r="DC68" s="102"/>
      <c r="DD68" s="102"/>
      <c r="DE68" s="102"/>
      <c r="DF68" s="102"/>
      <c r="DG68" s="50"/>
      <c r="DH68" s="50"/>
      <c r="DI68" s="102"/>
      <c r="DJ68" s="102"/>
      <c r="DK68" s="50"/>
      <c r="DL68" s="50"/>
      <c r="DM68" s="102"/>
      <c r="DN68" s="102"/>
      <c r="DO68" s="50"/>
      <c r="DP68" s="50"/>
      <c r="DQ68" s="102"/>
      <c r="DR68" s="102"/>
      <c r="DS68" s="50"/>
      <c r="DT68" s="50"/>
      <c r="DU68" s="102"/>
      <c r="DV68" s="102"/>
      <c r="DW68" s="50"/>
      <c r="DX68" s="50"/>
      <c r="DY68" s="50"/>
      <c r="DZ68" s="50"/>
      <c r="EA68" s="50"/>
      <c r="EB68" s="50"/>
      <c r="EC68" s="102"/>
      <c r="ED68" s="102"/>
      <c r="EE68" s="50"/>
      <c r="EF68" s="50"/>
      <c r="EG68" s="102"/>
      <c r="EH68" s="102"/>
      <c r="EI68" s="50"/>
      <c r="EJ68" s="50"/>
      <c r="EK68" s="102"/>
      <c r="EL68" s="102"/>
      <c r="EM68" s="50"/>
      <c r="EN68" s="50"/>
      <c r="EO68" s="102"/>
      <c r="EP68" s="102"/>
      <c r="EQ68" s="50"/>
      <c r="ER68" s="50"/>
      <c r="ES68" s="102"/>
      <c r="ET68" s="102"/>
      <c r="EU68" s="50"/>
      <c r="EV68" s="50"/>
      <c r="EW68" s="102"/>
      <c r="EX68" s="102"/>
      <c r="EY68" s="50"/>
      <c r="EZ68" s="50"/>
      <c r="FA68" s="102"/>
      <c r="FB68" s="102"/>
      <c r="FC68" s="50"/>
      <c r="FD68" s="50"/>
      <c r="FE68" s="102"/>
      <c r="FF68" s="102"/>
      <c r="FG68" s="50"/>
      <c r="FH68" s="50"/>
      <c r="FI68" s="102"/>
      <c r="FJ68" s="102"/>
      <c r="FK68" s="50"/>
      <c r="FL68" s="50"/>
      <c r="FM68" s="102"/>
      <c r="FN68" s="102"/>
      <c r="FO68" s="50"/>
      <c r="FP68" s="50"/>
      <c r="FQ68" s="102"/>
      <c r="FR68" s="102"/>
      <c r="FS68" s="50"/>
      <c r="FT68" s="50"/>
      <c r="FU68" s="102"/>
      <c r="FV68" s="102"/>
      <c r="FW68" s="50"/>
      <c r="FX68" s="50"/>
      <c r="FY68" s="102"/>
      <c r="FZ68" s="102"/>
      <c r="GA68" s="50"/>
      <c r="GB68" s="50"/>
      <c r="GC68" s="102"/>
      <c r="GD68" s="102"/>
      <c r="GE68" s="50"/>
      <c r="GF68" s="50"/>
      <c r="GG68" s="102"/>
      <c r="GH68" s="102"/>
      <c r="GI68" s="50"/>
      <c r="GJ68" s="50"/>
      <c r="GK68" s="102"/>
      <c r="GL68" s="102"/>
      <c r="GM68" s="50"/>
      <c r="GN68" s="50"/>
      <c r="GO68" s="102"/>
      <c r="GP68" s="102"/>
      <c r="GQ68" s="50"/>
      <c r="GR68" s="50"/>
      <c r="GS68" s="102"/>
      <c r="GT68" s="102"/>
      <c r="GU68" s="50"/>
      <c r="GV68" s="50"/>
      <c r="GW68" s="102"/>
      <c r="GX68" s="102"/>
      <c r="GY68" s="50"/>
      <c r="GZ68" s="50"/>
      <c r="HA68" s="102"/>
      <c r="HB68" s="102"/>
      <c r="HC68" s="50"/>
      <c r="HD68" s="50"/>
      <c r="HE68" s="102"/>
      <c r="HF68" s="102"/>
      <c r="HG68" s="50"/>
      <c r="HH68" s="50"/>
      <c r="HI68" s="102"/>
      <c r="HJ68" s="102"/>
      <c r="HK68" s="50"/>
      <c r="HL68" s="50"/>
      <c r="HM68" s="102"/>
      <c r="HN68" s="102"/>
      <c r="HO68" s="50"/>
      <c r="HP68" s="50"/>
      <c r="HQ68" s="102"/>
      <c r="HR68" s="102"/>
      <c r="HS68" s="50"/>
      <c r="HT68" s="50"/>
      <c r="HU68" s="102"/>
      <c r="HV68" s="102"/>
      <c r="HW68" s="50"/>
      <c r="HX68" s="50"/>
      <c r="HY68" s="102"/>
    </row>
    <row r="69" spans="1:233" s="58" customFormat="1" ht="48" customHeight="1" x14ac:dyDescent="0.25">
      <c r="A69" s="100" t="s">
        <v>347</v>
      </c>
      <c r="B69" s="156">
        <f t="shared" si="47"/>
        <v>0</v>
      </c>
      <c r="C69" s="156">
        <f t="shared" si="48"/>
        <v>0</v>
      </c>
      <c r="D69" s="156">
        <f t="shared" si="49"/>
        <v>0</v>
      </c>
      <c r="E69" s="50"/>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150"/>
      <c r="AP69" s="150"/>
      <c r="AQ69" s="150"/>
      <c r="AR69" s="150"/>
      <c r="AS69" s="50"/>
      <c r="AT69" s="50"/>
      <c r="AU69" s="150"/>
      <c r="AV69" s="1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101"/>
      <c r="CR69" s="101"/>
      <c r="CS69" s="101"/>
      <c r="CT69" s="101"/>
      <c r="CU69" s="101"/>
      <c r="CV69" s="101"/>
      <c r="CW69" s="102"/>
      <c r="CX69" s="102"/>
      <c r="CY69" s="102"/>
      <c r="CZ69" s="102"/>
      <c r="DA69" s="102"/>
      <c r="DB69" s="102"/>
      <c r="DC69" s="102"/>
      <c r="DD69" s="102"/>
      <c r="DE69" s="102"/>
      <c r="DF69" s="102"/>
      <c r="DG69" s="50"/>
      <c r="DH69" s="50"/>
      <c r="DI69" s="102"/>
      <c r="DJ69" s="102"/>
      <c r="DK69" s="50"/>
      <c r="DL69" s="50"/>
      <c r="DM69" s="102"/>
      <c r="DN69" s="102"/>
      <c r="DO69" s="50"/>
      <c r="DP69" s="50"/>
      <c r="DQ69" s="102"/>
      <c r="DR69" s="102"/>
      <c r="DS69" s="50"/>
      <c r="DT69" s="50"/>
      <c r="DU69" s="102"/>
      <c r="DV69" s="102"/>
      <c r="DW69" s="50"/>
      <c r="DX69" s="50"/>
      <c r="DY69" s="50"/>
      <c r="DZ69" s="50"/>
      <c r="EA69" s="50"/>
      <c r="EB69" s="50"/>
      <c r="EC69" s="102"/>
      <c r="ED69" s="102"/>
      <c r="EE69" s="50"/>
      <c r="EF69" s="50"/>
      <c r="EG69" s="102"/>
      <c r="EH69" s="102"/>
      <c r="EI69" s="50"/>
      <c r="EJ69" s="50"/>
      <c r="EK69" s="102"/>
      <c r="EL69" s="102"/>
      <c r="EM69" s="50"/>
      <c r="EN69" s="50"/>
      <c r="EO69" s="102"/>
      <c r="EP69" s="102"/>
      <c r="EQ69" s="50"/>
      <c r="ER69" s="50"/>
      <c r="ES69" s="102"/>
      <c r="ET69" s="102"/>
      <c r="EU69" s="50"/>
      <c r="EV69" s="50"/>
      <c r="EW69" s="102"/>
      <c r="EX69" s="102"/>
      <c r="EY69" s="50"/>
      <c r="EZ69" s="50"/>
      <c r="FA69" s="102"/>
      <c r="FB69" s="102"/>
      <c r="FC69" s="50"/>
      <c r="FD69" s="50"/>
      <c r="FE69" s="102"/>
      <c r="FF69" s="102"/>
      <c r="FG69" s="50"/>
      <c r="FH69" s="50"/>
      <c r="FI69" s="102"/>
      <c r="FJ69" s="102"/>
      <c r="FK69" s="50"/>
      <c r="FL69" s="50"/>
      <c r="FM69" s="102"/>
      <c r="FN69" s="102"/>
      <c r="FO69" s="50"/>
      <c r="FP69" s="50"/>
      <c r="FQ69" s="102"/>
      <c r="FR69" s="102"/>
      <c r="FS69" s="50"/>
      <c r="FT69" s="50"/>
      <c r="FU69" s="102"/>
      <c r="FV69" s="102"/>
      <c r="FW69" s="50"/>
      <c r="FX69" s="50"/>
      <c r="FY69" s="102"/>
      <c r="FZ69" s="102"/>
      <c r="GA69" s="50"/>
      <c r="GB69" s="50"/>
      <c r="GC69" s="102"/>
      <c r="GD69" s="102"/>
      <c r="GE69" s="50"/>
      <c r="GF69" s="50"/>
      <c r="GG69" s="102"/>
      <c r="GH69" s="102"/>
      <c r="GI69" s="50"/>
      <c r="GJ69" s="50"/>
      <c r="GK69" s="102"/>
      <c r="GL69" s="102"/>
      <c r="GM69" s="50"/>
      <c r="GN69" s="50"/>
      <c r="GO69" s="102"/>
      <c r="GP69" s="102"/>
      <c r="GQ69" s="50"/>
      <c r="GR69" s="50"/>
      <c r="GS69" s="102"/>
      <c r="GT69" s="102"/>
      <c r="GU69" s="50"/>
      <c r="GV69" s="50"/>
      <c r="GW69" s="102"/>
      <c r="GX69" s="102"/>
      <c r="GY69" s="50"/>
      <c r="GZ69" s="50"/>
      <c r="HA69" s="102"/>
      <c r="HB69" s="102"/>
      <c r="HC69" s="50"/>
      <c r="HD69" s="50"/>
      <c r="HE69" s="102"/>
      <c r="HF69" s="102"/>
      <c r="HG69" s="50"/>
      <c r="HH69" s="50"/>
      <c r="HI69" s="102"/>
      <c r="HJ69" s="102"/>
      <c r="HK69" s="50"/>
      <c r="HL69" s="50"/>
      <c r="HM69" s="102"/>
      <c r="HN69" s="102"/>
      <c r="HO69" s="50"/>
      <c r="HP69" s="50"/>
      <c r="HQ69" s="102"/>
      <c r="HR69" s="102"/>
      <c r="HS69" s="50"/>
      <c r="HT69" s="50"/>
      <c r="HU69" s="102"/>
      <c r="HV69" s="102"/>
      <c r="HW69" s="50"/>
      <c r="HX69" s="50"/>
      <c r="HY69" s="102"/>
    </row>
    <row r="70" spans="1:233" s="58" customFormat="1" ht="48" customHeight="1" x14ac:dyDescent="0.25">
      <c r="A70" s="100" t="s">
        <v>348</v>
      </c>
      <c r="B70" s="156">
        <f t="shared" si="47"/>
        <v>0</v>
      </c>
      <c r="C70" s="156">
        <f t="shared" si="48"/>
        <v>0</v>
      </c>
      <c r="D70" s="156">
        <f t="shared" si="49"/>
        <v>0</v>
      </c>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150"/>
      <c r="AP70" s="150"/>
      <c r="AQ70" s="150"/>
      <c r="AR70" s="150"/>
      <c r="AS70" s="50"/>
      <c r="AT70" s="50"/>
      <c r="AU70" s="150"/>
      <c r="AV70" s="1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101"/>
      <c r="CR70" s="101"/>
      <c r="CS70" s="101"/>
      <c r="CT70" s="101"/>
      <c r="CU70" s="101"/>
      <c r="CV70" s="101"/>
      <c r="CW70" s="102"/>
      <c r="CX70" s="102"/>
      <c r="CY70" s="102"/>
      <c r="CZ70" s="102"/>
      <c r="DA70" s="102"/>
      <c r="DB70" s="102"/>
      <c r="DC70" s="102"/>
      <c r="DD70" s="102"/>
      <c r="DE70" s="102"/>
      <c r="DF70" s="102"/>
      <c r="DG70" s="50"/>
      <c r="DH70" s="50"/>
      <c r="DI70" s="102"/>
      <c r="DJ70" s="102"/>
      <c r="DK70" s="50"/>
      <c r="DL70" s="50"/>
      <c r="DM70" s="102"/>
      <c r="DN70" s="102"/>
      <c r="DO70" s="50"/>
      <c r="DP70" s="50"/>
      <c r="DQ70" s="102"/>
      <c r="DR70" s="102"/>
      <c r="DS70" s="50"/>
      <c r="DT70" s="50"/>
      <c r="DU70" s="102"/>
      <c r="DV70" s="102"/>
      <c r="DW70" s="50"/>
      <c r="DX70" s="50"/>
      <c r="DY70" s="50"/>
      <c r="DZ70" s="50"/>
      <c r="EA70" s="50"/>
      <c r="EB70" s="50"/>
      <c r="EC70" s="102"/>
      <c r="ED70" s="102"/>
      <c r="EE70" s="50"/>
      <c r="EF70" s="50"/>
      <c r="EG70" s="102"/>
      <c r="EH70" s="102"/>
      <c r="EI70" s="50"/>
      <c r="EJ70" s="50"/>
      <c r="EK70" s="102"/>
      <c r="EL70" s="102"/>
      <c r="EM70" s="50"/>
      <c r="EN70" s="50"/>
      <c r="EO70" s="102"/>
      <c r="EP70" s="102"/>
      <c r="EQ70" s="50"/>
      <c r="ER70" s="50"/>
      <c r="ES70" s="102"/>
      <c r="ET70" s="102"/>
      <c r="EU70" s="50"/>
      <c r="EV70" s="50"/>
      <c r="EW70" s="102"/>
      <c r="EX70" s="102"/>
      <c r="EY70" s="50"/>
      <c r="EZ70" s="50"/>
      <c r="FA70" s="102"/>
      <c r="FB70" s="102"/>
      <c r="FC70" s="50"/>
      <c r="FD70" s="50"/>
      <c r="FE70" s="102"/>
      <c r="FF70" s="102"/>
      <c r="FG70" s="50"/>
      <c r="FH70" s="50"/>
      <c r="FI70" s="102"/>
      <c r="FJ70" s="102"/>
      <c r="FK70" s="50"/>
      <c r="FL70" s="50"/>
      <c r="FM70" s="102"/>
      <c r="FN70" s="102"/>
      <c r="FO70" s="50"/>
      <c r="FP70" s="50"/>
      <c r="FQ70" s="102"/>
      <c r="FR70" s="102"/>
      <c r="FS70" s="50"/>
      <c r="FT70" s="50"/>
      <c r="FU70" s="102"/>
      <c r="FV70" s="102"/>
      <c r="FW70" s="50"/>
      <c r="FX70" s="50"/>
      <c r="FY70" s="102"/>
      <c r="FZ70" s="102"/>
      <c r="GA70" s="50"/>
      <c r="GB70" s="50"/>
      <c r="GC70" s="102"/>
      <c r="GD70" s="102"/>
      <c r="GE70" s="50"/>
      <c r="GF70" s="50"/>
      <c r="GG70" s="102"/>
      <c r="GH70" s="102"/>
      <c r="GI70" s="50"/>
      <c r="GJ70" s="50"/>
      <c r="GK70" s="102"/>
      <c r="GL70" s="102"/>
      <c r="GM70" s="50"/>
      <c r="GN70" s="50"/>
      <c r="GO70" s="102"/>
      <c r="GP70" s="102"/>
      <c r="GQ70" s="50"/>
      <c r="GR70" s="50"/>
      <c r="GS70" s="102"/>
      <c r="GT70" s="102"/>
      <c r="GU70" s="50"/>
      <c r="GV70" s="50"/>
      <c r="GW70" s="102"/>
      <c r="GX70" s="102"/>
      <c r="GY70" s="50"/>
      <c r="GZ70" s="50"/>
      <c r="HA70" s="102"/>
      <c r="HB70" s="102"/>
      <c r="HC70" s="50"/>
      <c r="HD70" s="50"/>
      <c r="HE70" s="102"/>
      <c r="HF70" s="102"/>
      <c r="HG70" s="50"/>
      <c r="HH70" s="50"/>
      <c r="HI70" s="102"/>
      <c r="HJ70" s="102"/>
      <c r="HK70" s="50"/>
      <c r="HL70" s="50"/>
      <c r="HM70" s="102"/>
      <c r="HN70" s="102"/>
      <c r="HO70" s="50"/>
      <c r="HP70" s="50"/>
      <c r="HQ70" s="102"/>
      <c r="HR70" s="102"/>
      <c r="HS70" s="50"/>
      <c r="HT70" s="50"/>
      <c r="HU70" s="102"/>
      <c r="HV70" s="102"/>
      <c r="HW70" s="50"/>
      <c r="HX70" s="50"/>
      <c r="HY70" s="102"/>
    </row>
    <row r="71" spans="1:233" s="58" customFormat="1" ht="48" customHeight="1" x14ac:dyDescent="0.25">
      <c r="A71" s="100" t="s">
        <v>349</v>
      </c>
      <c r="B71" s="156">
        <f t="shared" si="47"/>
        <v>0</v>
      </c>
      <c r="C71" s="156">
        <f t="shared" si="48"/>
        <v>0</v>
      </c>
      <c r="D71" s="156">
        <f t="shared" si="49"/>
        <v>0</v>
      </c>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150"/>
      <c r="AP71" s="150"/>
      <c r="AQ71" s="150"/>
      <c r="AR71" s="150"/>
      <c r="AS71" s="50"/>
      <c r="AT71" s="50"/>
      <c r="AU71" s="150"/>
      <c r="AV71" s="1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101"/>
      <c r="CR71" s="101"/>
      <c r="CS71" s="101"/>
      <c r="CT71" s="101"/>
      <c r="CU71" s="101"/>
      <c r="CV71" s="101"/>
      <c r="CW71" s="102"/>
      <c r="CX71" s="102"/>
      <c r="CY71" s="102"/>
      <c r="CZ71" s="102"/>
      <c r="DA71" s="102"/>
      <c r="DB71" s="102"/>
      <c r="DC71" s="102"/>
      <c r="DD71" s="102"/>
      <c r="DE71" s="102"/>
      <c r="DF71" s="102"/>
      <c r="DG71" s="50"/>
      <c r="DH71" s="50"/>
      <c r="DI71" s="102"/>
      <c r="DJ71" s="102"/>
      <c r="DK71" s="50"/>
      <c r="DL71" s="50"/>
      <c r="DM71" s="102"/>
      <c r="DN71" s="102"/>
      <c r="DO71" s="50"/>
      <c r="DP71" s="50"/>
      <c r="DQ71" s="102"/>
      <c r="DR71" s="102"/>
      <c r="DS71" s="50"/>
      <c r="DT71" s="50"/>
      <c r="DU71" s="102"/>
      <c r="DV71" s="102"/>
      <c r="DW71" s="50"/>
      <c r="DX71" s="50"/>
      <c r="DY71" s="50"/>
      <c r="DZ71" s="50"/>
      <c r="EA71" s="50"/>
      <c r="EB71" s="50"/>
      <c r="EC71" s="102"/>
      <c r="ED71" s="102"/>
      <c r="EE71" s="50"/>
      <c r="EF71" s="50"/>
      <c r="EG71" s="102"/>
      <c r="EH71" s="102"/>
      <c r="EI71" s="50"/>
      <c r="EJ71" s="50"/>
      <c r="EK71" s="102"/>
      <c r="EL71" s="102"/>
      <c r="EM71" s="50"/>
      <c r="EN71" s="50"/>
      <c r="EO71" s="102"/>
      <c r="EP71" s="102"/>
      <c r="EQ71" s="50"/>
      <c r="ER71" s="50"/>
      <c r="ES71" s="102"/>
      <c r="ET71" s="102"/>
      <c r="EU71" s="50"/>
      <c r="EV71" s="50"/>
      <c r="EW71" s="102"/>
      <c r="EX71" s="102"/>
      <c r="EY71" s="50"/>
      <c r="EZ71" s="50"/>
      <c r="FA71" s="102"/>
      <c r="FB71" s="102"/>
      <c r="FC71" s="50"/>
      <c r="FD71" s="50"/>
      <c r="FE71" s="102"/>
      <c r="FF71" s="102"/>
      <c r="FG71" s="50"/>
      <c r="FH71" s="50"/>
      <c r="FI71" s="102"/>
      <c r="FJ71" s="102"/>
      <c r="FK71" s="50"/>
      <c r="FL71" s="50"/>
      <c r="FM71" s="102"/>
      <c r="FN71" s="102"/>
      <c r="FO71" s="50"/>
      <c r="FP71" s="50"/>
      <c r="FQ71" s="102"/>
      <c r="FR71" s="102"/>
      <c r="FS71" s="50"/>
      <c r="FT71" s="50"/>
      <c r="FU71" s="102"/>
      <c r="FV71" s="102"/>
      <c r="FW71" s="50"/>
      <c r="FX71" s="50"/>
      <c r="FY71" s="102"/>
      <c r="FZ71" s="102"/>
      <c r="GA71" s="50"/>
      <c r="GB71" s="50"/>
      <c r="GC71" s="102"/>
      <c r="GD71" s="102"/>
      <c r="GE71" s="50"/>
      <c r="GF71" s="50"/>
      <c r="GG71" s="102"/>
      <c r="GH71" s="102"/>
      <c r="GI71" s="50"/>
      <c r="GJ71" s="50"/>
      <c r="GK71" s="102"/>
      <c r="GL71" s="102"/>
      <c r="GM71" s="50"/>
      <c r="GN71" s="50"/>
      <c r="GO71" s="102"/>
      <c r="GP71" s="102"/>
      <c r="GQ71" s="50"/>
      <c r="GR71" s="50"/>
      <c r="GS71" s="102"/>
      <c r="GT71" s="102"/>
      <c r="GU71" s="50"/>
      <c r="GV71" s="50"/>
      <c r="GW71" s="102"/>
      <c r="GX71" s="102"/>
      <c r="GY71" s="50"/>
      <c r="GZ71" s="50"/>
      <c r="HA71" s="102"/>
      <c r="HB71" s="102"/>
      <c r="HC71" s="50"/>
      <c r="HD71" s="50"/>
      <c r="HE71" s="102"/>
      <c r="HF71" s="102"/>
      <c r="HG71" s="50"/>
      <c r="HH71" s="50"/>
      <c r="HI71" s="102"/>
      <c r="HJ71" s="102"/>
      <c r="HK71" s="50"/>
      <c r="HL71" s="50"/>
      <c r="HM71" s="102"/>
      <c r="HN71" s="102"/>
      <c r="HO71" s="50"/>
      <c r="HP71" s="50"/>
      <c r="HQ71" s="102"/>
      <c r="HR71" s="102"/>
      <c r="HS71" s="50"/>
      <c r="HT71" s="50"/>
      <c r="HU71" s="102"/>
      <c r="HV71" s="102"/>
      <c r="HW71" s="50"/>
      <c r="HX71" s="50"/>
      <c r="HY71" s="102"/>
    </row>
    <row r="72" spans="1:233" s="58" customFormat="1" ht="48" customHeight="1" x14ac:dyDescent="0.25">
      <c r="A72" s="100" t="s">
        <v>350</v>
      </c>
      <c r="B72" s="156">
        <f t="shared" si="47"/>
        <v>0</v>
      </c>
      <c r="C72" s="156">
        <f t="shared" si="48"/>
        <v>0</v>
      </c>
      <c r="D72" s="156">
        <f t="shared" si="49"/>
        <v>0</v>
      </c>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150"/>
      <c r="AP72" s="150"/>
      <c r="AQ72" s="150"/>
      <c r="AR72" s="150"/>
      <c r="AS72" s="50"/>
      <c r="AT72" s="50"/>
      <c r="AU72" s="150"/>
      <c r="AV72" s="1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101"/>
      <c r="CR72" s="101"/>
      <c r="CS72" s="101"/>
      <c r="CT72" s="101"/>
      <c r="CU72" s="101"/>
      <c r="CV72" s="101"/>
      <c r="CW72" s="102"/>
      <c r="CX72" s="102"/>
      <c r="CY72" s="102"/>
      <c r="CZ72" s="102"/>
      <c r="DA72" s="102"/>
      <c r="DB72" s="102"/>
      <c r="DC72" s="102"/>
      <c r="DD72" s="102"/>
      <c r="DE72" s="102"/>
      <c r="DF72" s="102"/>
      <c r="DG72" s="50"/>
      <c r="DH72" s="50"/>
      <c r="DI72" s="102"/>
      <c r="DJ72" s="102"/>
      <c r="DK72" s="50"/>
      <c r="DL72" s="50"/>
      <c r="DM72" s="102"/>
      <c r="DN72" s="102"/>
      <c r="DO72" s="50"/>
      <c r="DP72" s="50"/>
      <c r="DQ72" s="102"/>
      <c r="DR72" s="102"/>
      <c r="DS72" s="50"/>
      <c r="DT72" s="50"/>
      <c r="DU72" s="102"/>
      <c r="DV72" s="102"/>
      <c r="DW72" s="50"/>
      <c r="DX72" s="50"/>
      <c r="DY72" s="50"/>
      <c r="DZ72" s="50"/>
      <c r="EA72" s="50"/>
      <c r="EB72" s="50"/>
      <c r="EC72" s="102"/>
      <c r="ED72" s="102"/>
      <c r="EE72" s="50"/>
      <c r="EF72" s="50"/>
      <c r="EG72" s="102"/>
      <c r="EH72" s="102"/>
      <c r="EI72" s="50"/>
      <c r="EJ72" s="50"/>
      <c r="EK72" s="102"/>
      <c r="EL72" s="102"/>
      <c r="EM72" s="50"/>
      <c r="EN72" s="50"/>
      <c r="EO72" s="102"/>
      <c r="EP72" s="102"/>
      <c r="EQ72" s="50"/>
      <c r="ER72" s="50"/>
      <c r="ES72" s="102"/>
      <c r="ET72" s="102"/>
      <c r="EU72" s="50"/>
      <c r="EV72" s="50"/>
      <c r="EW72" s="102"/>
      <c r="EX72" s="102"/>
      <c r="EY72" s="50"/>
      <c r="EZ72" s="50"/>
      <c r="FA72" s="102"/>
      <c r="FB72" s="102"/>
      <c r="FC72" s="50"/>
      <c r="FD72" s="50"/>
      <c r="FE72" s="102"/>
      <c r="FF72" s="102"/>
      <c r="FG72" s="50"/>
      <c r="FH72" s="50"/>
      <c r="FI72" s="102"/>
      <c r="FJ72" s="102"/>
      <c r="FK72" s="50"/>
      <c r="FL72" s="50"/>
      <c r="FM72" s="102"/>
      <c r="FN72" s="102"/>
      <c r="FO72" s="50"/>
      <c r="FP72" s="50"/>
      <c r="FQ72" s="102"/>
      <c r="FR72" s="102"/>
      <c r="FS72" s="50"/>
      <c r="FT72" s="50"/>
      <c r="FU72" s="102"/>
      <c r="FV72" s="102"/>
      <c r="FW72" s="50"/>
      <c r="FX72" s="50"/>
      <c r="FY72" s="102"/>
      <c r="FZ72" s="102"/>
      <c r="GA72" s="50"/>
      <c r="GB72" s="50"/>
      <c r="GC72" s="102"/>
      <c r="GD72" s="102"/>
      <c r="GE72" s="50"/>
      <c r="GF72" s="50"/>
      <c r="GG72" s="102"/>
      <c r="GH72" s="102"/>
      <c r="GI72" s="50"/>
      <c r="GJ72" s="50"/>
      <c r="GK72" s="102"/>
      <c r="GL72" s="102"/>
      <c r="GM72" s="50"/>
      <c r="GN72" s="50"/>
      <c r="GO72" s="102"/>
      <c r="GP72" s="102"/>
      <c r="GQ72" s="50"/>
      <c r="GR72" s="50"/>
      <c r="GS72" s="102"/>
      <c r="GT72" s="102"/>
      <c r="GU72" s="50"/>
      <c r="GV72" s="50"/>
      <c r="GW72" s="102"/>
      <c r="GX72" s="102"/>
      <c r="GY72" s="50"/>
      <c r="GZ72" s="50"/>
      <c r="HA72" s="102"/>
      <c r="HB72" s="102"/>
      <c r="HC72" s="50"/>
      <c r="HD72" s="50"/>
      <c r="HE72" s="102"/>
      <c r="HF72" s="102"/>
      <c r="HG72" s="50"/>
      <c r="HH72" s="50"/>
      <c r="HI72" s="102"/>
      <c r="HJ72" s="102"/>
      <c r="HK72" s="50"/>
      <c r="HL72" s="50"/>
      <c r="HM72" s="102"/>
      <c r="HN72" s="102"/>
      <c r="HO72" s="50"/>
      <c r="HP72" s="50"/>
      <c r="HQ72" s="102"/>
      <c r="HR72" s="102"/>
      <c r="HS72" s="50"/>
      <c r="HT72" s="50"/>
      <c r="HU72" s="102"/>
      <c r="HV72" s="102"/>
      <c r="HW72" s="50"/>
      <c r="HX72" s="50"/>
      <c r="HY72" s="102"/>
    </row>
    <row r="73" spans="1:233" s="58" customFormat="1" ht="72.75" customHeight="1" x14ac:dyDescent="0.25">
      <c r="A73" s="100" t="s">
        <v>365</v>
      </c>
      <c r="B73" s="156">
        <f t="shared" si="47"/>
        <v>0</v>
      </c>
      <c r="C73" s="156">
        <f t="shared" si="48"/>
        <v>100</v>
      </c>
      <c r="D73" s="156">
        <f t="shared" si="49"/>
        <v>100</v>
      </c>
      <c r="E73" s="50">
        <f t="shared" si="50"/>
        <v>100</v>
      </c>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1">
        <v>100</v>
      </c>
      <c r="AR73" s="51">
        <v>100</v>
      </c>
      <c r="AS73" s="50">
        <f>AR73/AQ73*100</f>
        <v>100</v>
      </c>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101"/>
      <c r="CR73" s="101"/>
      <c r="CS73" s="101"/>
      <c r="CT73" s="101"/>
      <c r="CU73" s="101"/>
      <c r="CV73" s="101"/>
      <c r="CW73" s="102"/>
      <c r="CX73" s="102"/>
      <c r="CY73" s="102"/>
      <c r="CZ73" s="102"/>
      <c r="DA73" s="102"/>
      <c r="DB73" s="102"/>
      <c r="DC73" s="102"/>
      <c r="DD73" s="102"/>
      <c r="DE73" s="102"/>
      <c r="DF73" s="102"/>
      <c r="DG73" s="50"/>
      <c r="DH73" s="50"/>
      <c r="DI73" s="102"/>
      <c r="DJ73" s="102"/>
      <c r="DK73" s="50"/>
      <c r="DL73" s="50"/>
      <c r="DM73" s="102"/>
      <c r="DN73" s="102"/>
      <c r="DO73" s="50"/>
      <c r="DP73" s="50"/>
      <c r="DQ73" s="102"/>
      <c r="DR73" s="102"/>
      <c r="DS73" s="50"/>
      <c r="DT73" s="50"/>
      <c r="DU73" s="102"/>
      <c r="DV73" s="102"/>
      <c r="DW73" s="50"/>
      <c r="DX73" s="50"/>
      <c r="DY73" s="50"/>
      <c r="DZ73" s="50"/>
      <c r="EA73" s="50"/>
      <c r="EB73" s="50"/>
      <c r="EC73" s="102"/>
      <c r="ED73" s="102"/>
      <c r="EE73" s="50"/>
      <c r="EF73" s="50"/>
      <c r="EG73" s="102"/>
      <c r="EH73" s="102"/>
      <c r="EI73" s="50"/>
      <c r="EJ73" s="50"/>
      <c r="EK73" s="102"/>
      <c r="EL73" s="102"/>
      <c r="EM73" s="50"/>
      <c r="EN73" s="50"/>
      <c r="EO73" s="102"/>
      <c r="EP73" s="102"/>
      <c r="EQ73" s="50"/>
      <c r="ER73" s="50"/>
      <c r="ES73" s="102"/>
      <c r="ET73" s="102"/>
      <c r="EU73" s="50"/>
      <c r="EV73" s="50"/>
      <c r="EW73" s="102"/>
      <c r="EX73" s="102"/>
      <c r="EY73" s="50"/>
      <c r="EZ73" s="50"/>
      <c r="FA73" s="102"/>
      <c r="FB73" s="102"/>
      <c r="FC73" s="50"/>
      <c r="FD73" s="50"/>
      <c r="FE73" s="102"/>
      <c r="FF73" s="102"/>
      <c r="FG73" s="50"/>
      <c r="FH73" s="50"/>
      <c r="FI73" s="102"/>
      <c r="FJ73" s="102"/>
      <c r="FK73" s="50"/>
      <c r="FL73" s="50"/>
      <c r="FM73" s="102"/>
      <c r="FN73" s="102"/>
      <c r="FO73" s="50"/>
      <c r="FP73" s="50"/>
      <c r="FQ73" s="102"/>
      <c r="FR73" s="102"/>
      <c r="FS73" s="50"/>
      <c r="FT73" s="50"/>
      <c r="FU73" s="102"/>
      <c r="FV73" s="102"/>
      <c r="FW73" s="50"/>
      <c r="FX73" s="50"/>
      <c r="FY73" s="102"/>
      <c r="FZ73" s="102"/>
      <c r="GA73" s="50"/>
      <c r="GB73" s="50"/>
      <c r="GC73" s="102"/>
      <c r="GD73" s="102"/>
      <c r="GE73" s="50"/>
      <c r="GF73" s="50"/>
      <c r="GG73" s="102"/>
      <c r="GH73" s="102"/>
      <c r="GI73" s="50"/>
      <c r="GJ73" s="50"/>
      <c r="GK73" s="102"/>
      <c r="GL73" s="102"/>
      <c r="GM73" s="50"/>
      <c r="GN73" s="50"/>
      <c r="GO73" s="102"/>
      <c r="GP73" s="102"/>
      <c r="GQ73" s="50"/>
      <c r="GR73" s="50"/>
      <c r="GS73" s="102"/>
      <c r="GT73" s="102"/>
      <c r="GU73" s="50"/>
      <c r="GV73" s="50"/>
      <c r="GW73" s="102"/>
      <c r="GX73" s="102"/>
      <c r="GY73" s="50"/>
      <c r="GZ73" s="50"/>
      <c r="HA73" s="102"/>
      <c r="HB73" s="102"/>
      <c r="HC73" s="50"/>
      <c r="HD73" s="50"/>
      <c r="HE73" s="102"/>
      <c r="HF73" s="102"/>
      <c r="HG73" s="50"/>
      <c r="HH73" s="50"/>
      <c r="HI73" s="102"/>
      <c r="HJ73" s="102"/>
      <c r="HK73" s="50"/>
      <c r="HL73" s="50"/>
      <c r="HM73" s="102"/>
      <c r="HN73" s="102"/>
      <c r="HO73" s="50"/>
      <c r="HP73" s="50"/>
      <c r="HQ73" s="102"/>
      <c r="HR73" s="102"/>
      <c r="HS73" s="50"/>
      <c r="HT73" s="50"/>
      <c r="HU73" s="102"/>
      <c r="HV73" s="102"/>
      <c r="HW73" s="50"/>
      <c r="HX73" s="50"/>
      <c r="HY73" s="102"/>
    </row>
    <row r="74" spans="1:233" s="58" customFormat="1" ht="72.75" customHeight="1" x14ac:dyDescent="0.25">
      <c r="A74" s="100" t="s">
        <v>351</v>
      </c>
      <c r="B74" s="156">
        <f t="shared" si="47"/>
        <v>22.2</v>
      </c>
      <c r="C74" s="156">
        <f t="shared" si="48"/>
        <v>0</v>
      </c>
      <c r="D74" s="156">
        <f t="shared" si="49"/>
        <v>0</v>
      </c>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1"/>
      <c r="AR74" s="51"/>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v>22.2</v>
      </c>
      <c r="CA74" s="50"/>
      <c r="CB74" s="50"/>
      <c r="CC74" s="50"/>
      <c r="CD74" s="50"/>
      <c r="CE74" s="50"/>
      <c r="CF74" s="50"/>
      <c r="CG74" s="50"/>
      <c r="CH74" s="50"/>
      <c r="CI74" s="50"/>
      <c r="CJ74" s="50"/>
      <c r="CK74" s="50"/>
      <c r="CL74" s="50"/>
      <c r="CM74" s="50"/>
      <c r="CN74" s="50"/>
      <c r="CO74" s="50"/>
      <c r="CP74" s="50"/>
      <c r="CQ74" s="101"/>
      <c r="CR74" s="101"/>
      <c r="CS74" s="101"/>
      <c r="CT74" s="101"/>
      <c r="CU74" s="101"/>
      <c r="CV74" s="101"/>
      <c r="CW74" s="102"/>
      <c r="CX74" s="102"/>
      <c r="CY74" s="102"/>
      <c r="CZ74" s="102"/>
      <c r="DA74" s="102"/>
      <c r="DB74" s="102"/>
      <c r="DC74" s="102"/>
      <c r="DD74" s="102"/>
      <c r="DE74" s="102"/>
      <c r="DF74" s="102"/>
      <c r="DG74" s="50"/>
      <c r="DH74" s="50"/>
      <c r="DI74" s="102"/>
      <c r="DJ74" s="102"/>
      <c r="DK74" s="50"/>
      <c r="DL74" s="50"/>
      <c r="DM74" s="102"/>
      <c r="DN74" s="102"/>
      <c r="DO74" s="50"/>
      <c r="DP74" s="50"/>
      <c r="DQ74" s="102"/>
      <c r="DR74" s="102"/>
      <c r="DS74" s="50"/>
      <c r="DT74" s="50"/>
      <c r="DU74" s="102"/>
      <c r="DV74" s="102"/>
      <c r="DW74" s="50"/>
      <c r="DX74" s="50"/>
      <c r="DY74" s="50"/>
      <c r="DZ74" s="50"/>
      <c r="EA74" s="50"/>
      <c r="EB74" s="50"/>
      <c r="EC74" s="102"/>
      <c r="ED74" s="102"/>
      <c r="EE74" s="50"/>
      <c r="EF74" s="50"/>
      <c r="EG74" s="102"/>
      <c r="EH74" s="102"/>
      <c r="EI74" s="50"/>
      <c r="EJ74" s="50"/>
      <c r="EK74" s="102"/>
      <c r="EL74" s="102"/>
      <c r="EM74" s="50"/>
      <c r="EN74" s="50"/>
      <c r="EO74" s="102"/>
      <c r="EP74" s="102"/>
      <c r="EQ74" s="50"/>
      <c r="ER74" s="50"/>
      <c r="ES74" s="102"/>
      <c r="ET74" s="102"/>
      <c r="EU74" s="50"/>
      <c r="EV74" s="50"/>
      <c r="EW74" s="102"/>
      <c r="EX74" s="102"/>
      <c r="EY74" s="50"/>
      <c r="EZ74" s="50"/>
      <c r="FA74" s="102"/>
      <c r="FB74" s="102"/>
      <c r="FC74" s="50"/>
      <c r="FD74" s="50"/>
      <c r="FE74" s="102"/>
      <c r="FF74" s="102"/>
      <c r="FG74" s="50"/>
      <c r="FH74" s="50"/>
      <c r="FI74" s="102"/>
      <c r="FJ74" s="102"/>
      <c r="FK74" s="50"/>
      <c r="FL74" s="50"/>
      <c r="FM74" s="102"/>
      <c r="FN74" s="102"/>
      <c r="FO74" s="50"/>
      <c r="FP74" s="50"/>
      <c r="FQ74" s="102"/>
      <c r="FR74" s="102"/>
      <c r="FS74" s="50"/>
      <c r="FT74" s="50"/>
      <c r="FU74" s="102"/>
      <c r="FV74" s="102"/>
      <c r="FW74" s="50"/>
      <c r="FX74" s="50"/>
      <c r="FY74" s="102"/>
      <c r="FZ74" s="102"/>
      <c r="GA74" s="50"/>
      <c r="GB74" s="50"/>
      <c r="GC74" s="102"/>
      <c r="GD74" s="102"/>
      <c r="GE74" s="50"/>
      <c r="GF74" s="50"/>
      <c r="GG74" s="102"/>
      <c r="GH74" s="102"/>
      <c r="GI74" s="50"/>
      <c r="GJ74" s="50"/>
      <c r="GK74" s="102"/>
      <c r="GL74" s="102"/>
      <c r="GM74" s="50"/>
      <c r="GN74" s="50"/>
      <c r="GO74" s="102"/>
      <c r="GP74" s="102"/>
      <c r="GQ74" s="50"/>
      <c r="GR74" s="50"/>
      <c r="GS74" s="102"/>
      <c r="GT74" s="102"/>
      <c r="GU74" s="50"/>
      <c r="GV74" s="50"/>
      <c r="GW74" s="102"/>
      <c r="GX74" s="102"/>
      <c r="GY74" s="50"/>
      <c r="GZ74" s="50"/>
      <c r="HA74" s="102"/>
      <c r="HB74" s="102"/>
      <c r="HC74" s="50"/>
      <c r="HD74" s="50"/>
      <c r="HE74" s="102"/>
      <c r="HF74" s="102"/>
      <c r="HG74" s="50"/>
      <c r="HH74" s="50"/>
      <c r="HI74" s="102"/>
      <c r="HJ74" s="102"/>
      <c r="HK74" s="50"/>
      <c r="HL74" s="50"/>
      <c r="HM74" s="102"/>
      <c r="HN74" s="102"/>
      <c r="HO74" s="50"/>
      <c r="HP74" s="50"/>
      <c r="HQ74" s="102"/>
      <c r="HR74" s="102"/>
      <c r="HS74" s="50"/>
      <c r="HT74" s="50"/>
      <c r="HU74" s="102"/>
      <c r="HV74" s="102"/>
      <c r="HW74" s="50"/>
      <c r="HX74" s="50"/>
      <c r="HY74" s="102"/>
    </row>
    <row r="75" spans="1:233" s="58" customFormat="1" ht="72.75" customHeight="1" x14ac:dyDescent="0.25">
      <c r="A75" s="100" t="s">
        <v>352</v>
      </c>
      <c r="B75" s="156">
        <f t="shared" si="47"/>
        <v>691.6</v>
      </c>
      <c r="C75" s="156">
        <f t="shared" si="48"/>
        <v>29177.977999999999</v>
      </c>
      <c r="D75" s="156">
        <f t="shared" si="49"/>
        <v>29087.141640000002</v>
      </c>
      <c r="E75" s="50">
        <f t="shared" si="50"/>
        <v>99.688681785968868</v>
      </c>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1">
        <v>2884.078</v>
      </c>
      <c r="AN75" s="51">
        <v>2884.078</v>
      </c>
      <c r="AO75" s="51">
        <f t="shared" ref="AO75" si="54">AN75/AM75*100</f>
        <v>100</v>
      </c>
      <c r="AP75" s="51"/>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v>691.6</v>
      </c>
      <c r="CA75" s="50">
        <v>691.6</v>
      </c>
      <c r="CB75" s="50">
        <v>600.76364000000001</v>
      </c>
      <c r="CC75" s="50">
        <f t="shared" si="53"/>
        <v>86.865766338924232</v>
      </c>
      <c r="CD75" s="50"/>
      <c r="CE75" s="50"/>
      <c r="CF75" s="50"/>
      <c r="CG75" s="50"/>
      <c r="CH75" s="50"/>
      <c r="CI75" s="50">
        <v>5194.3</v>
      </c>
      <c r="CJ75" s="50">
        <v>5194.3</v>
      </c>
      <c r="CK75" s="50">
        <f>CJ75/CI75*100</f>
        <v>100</v>
      </c>
      <c r="CL75" s="50"/>
      <c r="CM75" s="50"/>
      <c r="CN75" s="50"/>
      <c r="CO75" s="50"/>
      <c r="CP75" s="50"/>
      <c r="CQ75" s="101"/>
      <c r="CR75" s="101"/>
      <c r="CS75" s="101"/>
      <c r="CT75" s="101"/>
      <c r="CU75" s="101"/>
      <c r="CV75" s="101"/>
      <c r="CW75" s="102"/>
      <c r="CX75" s="102"/>
      <c r="CY75" s="102"/>
      <c r="CZ75" s="102"/>
      <c r="DA75" s="102"/>
      <c r="DB75" s="102"/>
      <c r="DC75" s="102"/>
      <c r="DD75" s="102"/>
      <c r="DE75" s="102"/>
      <c r="DF75" s="102"/>
      <c r="DG75" s="50"/>
      <c r="DH75" s="50"/>
      <c r="DI75" s="102"/>
      <c r="DJ75" s="102"/>
      <c r="DK75" s="50"/>
      <c r="DL75" s="50"/>
      <c r="DM75" s="102"/>
      <c r="DN75" s="102"/>
      <c r="DO75" s="50"/>
      <c r="DP75" s="50"/>
      <c r="DQ75" s="102"/>
      <c r="DR75" s="102"/>
      <c r="DS75" s="50"/>
      <c r="DT75" s="50"/>
      <c r="DU75" s="102"/>
      <c r="DV75" s="102"/>
      <c r="DW75" s="50"/>
      <c r="DX75" s="50"/>
      <c r="DY75" s="50"/>
      <c r="DZ75" s="50"/>
      <c r="EA75" s="50"/>
      <c r="EB75" s="50"/>
      <c r="EC75" s="102"/>
      <c r="ED75" s="102"/>
      <c r="EE75" s="50"/>
      <c r="EF75" s="50"/>
      <c r="EG75" s="102"/>
      <c r="EH75" s="102"/>
      <c r="EI75" s="50"/>
      <c r="EJ75" s="50"/>
      <c r="EK75" s="102"/>
      <c r="EL75" s="102"/>
      <c r="EM75" s="50"/>
      <c r="EN75" s="50"/>
      <c r="EO75" s="102"/>
      <c r="EP75" s="102"/>
      <c r="EQ75" s="50"/>
      <c r="ER75" s="50"/>
      <c r="ES75" s="102"/>
      <c r="ET75" s="102"/>
      <c r="EU75" s="50"/>
      <c r="EV75" s="50"/>
      <c r="EW75" s="102"/>
      <c r="EX75" s="102"/>
      <c r="EY75" s="50"/>
      <c r="EZ75" s="50"/>
      <c r="FA75" s="102"/>
      <c r="FB75" s="102"/>
      <c r="FC75" s="50"/>
      <c r="FD75" s="50"/>
      <c r="FE75" s="102"/>
      <c r="FF75" s="102"/>
      <c r="FG75" s="50"/>
      <c r="FH75" s="50"/>
      <c r="FI75" s="102"/>
      <c r="FJ75" s="102"/>
      <c r="FK75" s="50"/>
      <c r="FL75" s="50"/>
      <c r="FM75" s="102"/>
      <c r="FN75" s="102"/>
      <c r="FO75" s="50"/>
      <c r="FP75" s="50"/>
      <c r="FQ75" s="102"/>
      <c r="FR75" s="102"/>
      <c r="FS75" s="50"/>
      <c r="FT75" s="50"/>
      <c r="FU75" s="102"/>
      <c r="FV75" s="102"/>
      <c r="FW75" s="50"/>
      <c r="FX75" s="50"/>
      <c r="FY75" s="102"/>
      <c r="FZ75" s="102"/>
      <c r="GA75" s="50"/>
      <c r="GB75" s="50"/>
      <c r="GC75" s="102"/>
      <c r="GD75" s="102"/>
      <c r="GE75" s="50"/>
      <c r="GF75" s="50"/>
      <c r="GG75" s="102"/>
      <c r="GH75" s="102"/>
      <c r="GI75" s="50"/>
      <c r="GJ75" s="50"/>
      <c r="GK75" s="102"/>
      <c r="GL75" s="102"/>
      <c r="GM75" s="50"/>
      <c r="GN75" s="50"/>
      <c r="GO75" s="102"/>
      <c r="GP75" s="102"/>
      <c r="GQ75" s="50"/>
      <c r="GR75" s="50"/>
      <c r="GS75" s="102"/>
      <c r="GT75" s="102"/>
      <c r="GU75" s="50"/>
      <c r="GV75" s="50"/>
      <c r="GW75" s="102"/>
      <c r="GX75" s="102"/>
      <c r="GY75" s="50"/>
      <c r="GZ75" s="50"/>
      <c r="HA75" s="102"/>
      <c r="HB75" s="102"/>
      <c r="HC75" s="50"/>
      <c r="HD75" s="50"/>
      <c r="HE75" s="102"/>
      <c r="HF75" s="102"/>
      <c r="HG75" s="50"/>
      <c r="HH75" s="50"/>
      <c r="HI75" s="102"/>
      <c r="HJ75" s="102"/>
      <c r="HK75" s="50">
        <v>20408</v>
      </c>
      <c r="HL75" s="50">
        <v>20408</v>
      </c>
      <c r="HM75" s="102">
        <f>HL75/HK75*100</f>
        <v>100</v>
      </c>
      <c r="HN75" s="102"/>
      <c r="HO75" s="50"/>
      <c r="HP75" s="50"/>
      <c r="HQ75" s="102"/>
      <c r="HR75" s="102"/>
      <c r="HS75" s="50"/>
      <c r="HT75" s="50"/>
      <c r="HU75" s="102"/>
      <c r="HV75" s="102"/>
      <c r="HW75" s="50"/>
      <c r="HX75" s="50"/>
      <c r="HY75" s="102"/>
    </row>
    <row r="76" spans="1:233" s="58" customFormat="1" ht="72.75" customHeight="1" x14ac:dyDescent="0.25">
      <c r="A76" s="100" t="s">
        <v>353</v>
      </c>
      <c r="B76" s="156">
        <f t="shared" si="47"/>
        <v>38.799999999999997</v>
      </c>
      <c r="C76" s="156">
        <f t="shared" si="48"/>
        <v>0</v>
      </c>
      <c r="D76" s="156">
        <f t="shared" si="49"/>
        <v>0</v>
      </c>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1"/>
      <c r="AN76" s="51"/>
      <c r="AO76" s="51"/>
      <c r="AP76" s="51"/>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v>38.799999999999997</v>
      </c>
      <c r="CA76" s="50"/>
      <c r="CB76" s="50"/>
      <c r="CC76" s="50"/>
      <c r="CD76" s="50"/>
      <c r="CE76" s="50"/>
      <c r="CF76" s="50"/>
      <c r="CG76" s="50"/>
      <c r="CH76" s="50"/>
      <c r="CI76" s="50"/>
      <c r="CJ76" s="50"/>
      <c r="CK76" s="50"/>
      <c r="CL76" s="50"/>
      <c r="CM76" s="50"/>
      <c r="CN76" s="50"/>
      <c r="CO76" s="50"/>
      <c r="CP76" s="50"/>
      <c r="CQ76" s="101"/>
      <c r="CR76" s="101"/>
      <c r="CS76" s="101"/>
      <c r="CT76" s="101"/>
      <c r="CU76" s="101"/>
      <c r="CV76" s="101"/>
      <c r="CW76" s="102"/>
      <c r="CX76" s="102"/>
      <c r="CY76" s="102"/>
      <c r="CZ76" s="102"/>
      <c r="DA76" s="102"/>
      <c r="DB76" s="102"/>
      <c r="DC76" s="102"/>
      <c r="DD76" s="102"/>
      <c r="DE76" s="102"/>
      <c r="DF76" s="102"/>
      <c r="DG76" s="50"/>
      <c r="DH76" s="50"/>
      <c r="DI76" s="102"/>
      <c r="DJ76" s="102"/>
      <c r="DK76" s="50"/>
      <c r="DL76" s="50"/>
      <c r="DM76" s="102"/>
      <c r="DN76" s="102"/>
      <c r="DO76" s="50"/>
      <c r="DP76" s="50"/>
      <c r="DQ76" s="102"/>
      <c r="DR76" s="102"/>
      <c r="DS76" s="50"/>
      <c r="DT76" s="50"/>
      <c r="DU76" s="102"/>
      <c r="DV76" s="102"/>
      <c r="DW76" s="50"/>
      <c r="DX76" s="50"/>
      <c r="DY76" s="50"/>
      <c r="DZ76" s="50"/>
      <c r="EA76" s="50"/>
      <c r="EB76" s="50"/>
      <c r="EC76" s="102"/>
      <c r="ED76" s="102"/>
      <c r="EE76" s="50"/>
      <c r="EF76" s="50"/>
      <c r="EG76" s="102"/>
      <c r="EH76" s="102"/>
      <c r="EI76" s="50"/>
      <c r="EJ76" s="50"/>
      <c r="EK76" s="102"/>
      <c r="EL76" s="102"/>
      <c r="EM76" s="50"/>
      <c r="EN76" s="50"/>
      <c r="EO76" s="102"/>
      <c r="EP76" s="102"/>
      <c r="EQ76" s="50"/>
      <c r="ER76" s="50"/>
      <c r="ES76" s="102"/>
      <c r="ET76" s="102"/>
      <c r="EU76" s="50"/>
      <c r="EV76" s="50"/>
      <c r="EW76" s="102"/>
      <c r="EX76" s="102"/>
      <c r="EY76" s="50"/>
      <c r="EZ76" s="50"/>
      <c r="FA76" s="102"/>
      <c r="FB76" s="102"/>
      <c r="FC76" s="50"/>
      <c r="FD76" s="50"/>
      <c r="FE76" s="102"/>
      <c r="FF76" s="102"/>
      <c r="FG76" s="50"/>
      <c r="FH76" s="50"/>
      <c r="FI76" s="102"/>
      <c r="FJ76" s="102"/>
      <c r="FK76" s="50"/>
      <c r="FL76" s="50"/>
      <c r="FM76" s="102"/>
      <c r="FN76" s="102"/>
      <c r="FO76" s="50"/>
      <c r="FP76" s="50"/>
      <c r="FQ76" s="102"/>
      <c r="FR76" s="102"/>
      <c r="FS76" s="50"/>
      <c r="FT76" s="50"/>
      <c r="FU76" s="102"/>
      <c r="FV76" s="102"/>
      <c r="FW76" s="50"/>
      <c r="FX76" s="50"/>
      <c r="FY76" s="102"/>
      <c r="FZ76" s="102"/>
      <c r="GA76" s="50"/>
      <c r="GB76" s="50"/>
      <c r="GC76" s="102"/>
      <c r="GD76" s="102"/>
      <c r="GE76" s="50"/>
      <c r="GF76" s="50"/>
      <c r="GG76" s="102"/>
      <c r="GH76" s="102"/>
      <c r="GI76" s="50"/>
      <c r="GJ76" s="50"/>
      <c r="GK76" s="102"/>
      <c r="GL76" s="102"/>
      <c r="GM76" s="50"/>
      <c r="GN76" s="50"/>
      <c r="GO76" s="102"/>
      <c r="GP76" s="102"/>
      <c r="GQ76" s="50"/>
      <c r="GR76" s="50"/>
      <c r="GS76" s="102"/>
      <c r="GT76" s="102"/>
      <c r="GU76" s="50"/>
      <c r="GV76" s="50"/>
      <c r="GW76" s="102"/>
      <c r="GX76" s="102"/>
      <c r="GY76" s="50"/>
      <c r="GZ76" s="50"/>
      <c r="HA76" s="102"/>
      <c r="HB76" s="102"/>
      <c r="HC76" s="50"/>
      <c r="HD76" s="50"/>
      <c r="HE76" s="102"/>
      <c r="HF76" s="102"/>
      <c r="HG76" s="50"/>
      <c r="HH76" s="50"/>
      <c r="HI76" s="102"/>
      <c r="HJ76" s="102"/>
      <c r="HK76" s="50"/>
      <c r="HL76" s="50"/>
      <c r="HM76" s="102"/>
      <c r="HN76" s="102"/>
      <c r="HO76" s="50"/>
      <c r="HP76" s="50"/>
      <c r="HQ76" s="102"/>
      <c r="HR76" s="102"/>
      <c r="HS76" s="50"/>
      <c r="HT76" s="50"/>
      <c r="HU76" s="102"/>
      <c r="HV76" s="102"/>
      <c r="HW76" s="50"/>
      <c r="HX76" s="50"/>
      <c r="HY76" s="102"/>
    </row>
    <row r="77" spans="1:233" s="58" customFormat="1" ht="72.75" customHeight="1" x14ac:dyDescent="0.25">
      <c r="A77" s="100" t="s">
        <v>356</v>
      </c>
      <c r="B77" s="156">
        <f t="shared" si="47"/>
        <v>71.599999999999994</v>
      </c>
      <c r="C77" s="156">
        <f t="shared" si="48"/>
        <v>1014.63121</v>
      </c>
      <c r="D77" s="156">
        <f t="shared" si="49"/>
        <v>1014.63121</v>
      </c>
      <c r="E77" s="50">
        <f t="shared" si="50"/>
        <v>100</v>
      </c>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1"/>
      <c r="AN77" s="50"/>
      <c r="AO77" s="50"/>
      <c r="AP77" s="50"/>
      <c r="AQ77" s="51">
        <v>100</v>
      </c>
      <c r="AR77" s="51">
        <v>100</v>
      </c>
      <c r="AS77" s="50">
        <f t="shared" ref="AS77" si="55">AR77/AQ77*100</f>
        <v>100</v>
      </c>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v>71.599999999999994</v>
      </c>
      <c r="CA77" s="50"/>
      <c r="CB77" s="50"/>
      <c r="CC77" s="50"/>
      <c r="CD77" s="50"/>
      <c r="CE77" s="50">
        <v>914.63121000000001</v>
      </c>
      <c r="CF77" s="50">
        <v>914.63121000000001</v>
      </c>
      <c r="CG77" s="50">
        <f t="shared" si="51"/>
        <v>100</v>
      </c>
      <c r="CH77" s="50"/>
      <c r="CI77" s="50"/>
      <c r="CJ77" s="50"/>
      <c r="CK77" s="50"/>
      <c r="CL77" s="50"/>
      <c r="CM77" s="50"/>
      <c r="CN77" s="50"/>
      <c r="CO77" s="50"/>
      <c r="CP77" s="50"/>
      <c r="CQ77" s="101"/>
      <c r="CR77" s="101"/>
      <c r="CS77" s="101"/>
      <c r="CT77" s="101"/>
      <c r="CU77" s="101"/>
      <c r="CV77" s="101"/>
      <c r="CW77" s="102"/>
      <c r="CX77" s="102"/>
      <c r="CY77" s="102"/>
      <c r="CZ77" s="102"/>
      <c r="DA77" s="102"/>
      <c r="DB77" s="102"/>
      <c r="DC77" s="102"/>
      <c r="DD77" s="102"/>
      <c r="DE77" s="102"/>
      <c r="DF77" s="102"/>
      <c r="DG77" s="50"/>
      <c r="DH77" s="50"/>
      <c r="DI77" s="102"/>
      <c r="DJ77" s="102"/>
      <c r="DK77" s="50"/>
      <c r="DL77" s="50"/>
      <c r="DM77" s="102"/>
      <c r="DN77" s="102"/>
      <c r="DO77" s="50"/>
      <c r="DP77" s="50"/>
      <c r="DQ77" s="102"/>
      <c r="DR77" s="102"/>
      <c r="DS77" s="50"/>
      <c r="DT77" s="50"/>
      <c r="DU77" s="102"/>
      <c r="DV77" s="102"/>
      <c r="DW77" s="50"/>
      <c r="DX77" s="50"/>
      <c r="DY77" s="50"/>
      <c r="DZ77" s="50"/>
      <c r="EA77" s="50"/>
      <c r="EB77" s="50"/>
      <c r="EC77" s="102"/>
      <c r="ED77" s="102"/>
      <c r="EE77" s="50"/>
      <c r="EF77" s="50"/>
      <c r="EG77" s="102"/>
      <c r="EH77" s="102"/>
      <c r="EI77" s="50"/>
      <c r="EJ77" s="50"/>
      <c r="EK77" s="102"/>
      <c r="EL77" s="102"/>
      <c r="EM77" s="50"/>
      <c r="EN77" s="50"/>
      <c r="EO77" s="102"/>
      <c r="EP77" s="102"/>
      <c r="EQ77" s="50"/>
      <c r="ER77" s="50"/>
      <c r="ES77" s="102"/>
      <c r="ET77" s="102"/>
      <c r="EU77" s="50"/>
      <c r="EV77" s="50"/>
      <c r="EW77" s="102"/>
      <c r="EX77" s="102"/>
      <c r="EY77" s="50"/>
      <c r="EZ77" s="50"/>
      <c r="FA77" s="102"/>
      <c r="FB77" s="102"/>
      <c r="FC77" s="50"/>
      <c r="FD77" s="50"/>
      <c r="FE77" s="102"/>
      <c r="FF77" s="102"/>
      <c r="FG77" s="50"/>
      <c r="FH77" s="50"/>
      <c r="FI77" s="102"/>
      <c r="FJ77" s="102"/>
      <c r="FK77" s="50"/>
      <c r="FL77" s="50"/>
      <c r="FM77" s="102"/>
      <c r="FN77" s="102"/>
      <c r="FO77" s="50"/>
      <c r="FP77" s="50"/>
      <c r="FQ77" s="102"/>
      <c r="FR77" s="102"/>
      <c r="FS77" s="50"/>
      <c r="FT77" s="50"/>
      <c r="FU77" s="102"/>
      <c r="FV77" s="102"/>
      <c r="FW77" s="50"/>
      <c r="FX77" s="50"/>
      <c r="FY77" s="102"/>
      <c r="FZ77" s="102"/>
      <c r="GA77" s="50"/>
      <c r="GB77" s="50"/>
      <c r="GC77" s="102"/>
      <c r="GD77" s="102"/>
      <c r="GE77" s="50"/>
      <c r="GF77" s="50"/>
      <c r="GG77" s="102"/>
      <c r="GH77" s="102"/>
      <c r="GI77" s="50"/>
      <c r="GJ77" s="50"/>
      <c r="GK77" s="102"/>
      <c r="GL77" s="102"/>
      <c r="GM77" s="50"/>
      <c r="GN77" s="50"/>
      <c r="GO77" s="102"/>
      <c r="GP77" s="102"/>
      <c r="GQ77" s="50"/>
      <c r="GR77" s="50"/>
      <c r="GS77" s="102"/>
      <c r="GT77" s="102"/>
      <c r="GU77" s="50"/>
      <c r="GV77" s="50"/>
      <c r="GW77" s="102"/>
      <c r="GX77" s="102"/>
      <c r="GY77" s="50"/>
      <c r="GZ77" s="50"/>
      <c r="HA77" s="102"/>
      <c r="HB77" s="102"/>
      <c r="HC77" s="50"/>
      <c r="HD77" s="50"/>
      <c r="HE77" s="102"/>
      <c r="HF77" s="102"/>
      <c r="HG77" s="50"/>
      <c r="HH77" s="50"/>
      <c r="HI77" s="102"/>
      <c r="HJ77" s="102"/>
      <c r="HK77" s="50"/>
      <c r="HL77" s="50"/>
      <c r="HM77" s="102"/>
      <c r="HN77" s="102"/>
      <c r="HO77" s="50"/>
      <c r="HP77" s="50"/>
      <c r="HQ77" s="102"/>
      <c r="HR77" s="102"/>
      <c r="HS77" s="50"/>
      <c r="HT77" s="50"/>
      <c r="HU77" s="102"/>
      <c r="HV77" s="102"/>
      <c r="HW77" s="50"/>
      <c r="HX77" s="50"/>
      <c r="HY77" s="102"/>
    </row>
    <row r="78" spans="1:233" s="58" customFormat="1" ht="72.75" customHeight="1" x14ac:dyDescent="0.25">
      <c r="A78" s="100" t="s">
        <v>357</v>
      </c>
      <c r="B78" s="156">
        <f t="shared" si="47"/>
        <v>52.9</v>
      </c>
      <c r="C78" s="156">
        <f t="shared" si="48"/>
        <v>500</v>
      </c>
      <c r="D78" s="156">
        <f t="shared" si="49"/>
        <v>500</v>
      </c>
      <c r="E78" s="50">
        <f t="shared" si="50"/>
        <v>100</v>
      </c>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1"/>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v>52.9</v>
      </c>
      <c r="CA78" s="50"/>
      <c r="CB78" s="50"/>
      <c r="CC78" s="50"/>
      <c r="CD78" s="50"/>
      <c r="CE78" s="50"/>
      <c r="CF78" s="50"/>
      <c r="CG78" s="50"/>
      <c r="CH78" s="50"/>
      <c r="CI78" s="50"/>
      <c r="CJ78" s="50"/>
      <c r="CK78" s="50"/>
      <c r="CL78" s="50"/>
      <c r="CM78" s="50"/>
      <c r="CN78" s="50"/>
      <c r="CO78" s="50"/>
      <c r="CP78" s="50"/>
      <c r="CQ78" s="101"/>
      <c r="CR78" s="101"/>
      <c r="CS78" s="101"/>
      <c r="CT78" s="101"/>
      <c r="CU78" s="101"/>
      <c r="CV78" s="101"/>
      <c r="CW78" s="102"/>
      <c r="CX78" s="102"/>
      <c r="CY78" s="102"/>
      <c r="CZ78" s="102"/>
      <c r="DA78" s="102"/>
      <c r="DB78" s="102"/>
      <c r="DC78" s="102"/>
      <c r="DD78" s="102"/>
      <c r="DE78" s="102"/>
      <c r="DF78" s="102"/>
      <c r="DG78" s="50"/>
      <c r="DH78" s="50"/>
      <c r="DI78" s="102"/>
      <c r="DJ78" s="102"/>
      <c r="DK78" s="50"/>
      <c r="DL78" s="50"/>
      <c r="DM78" s="102"/>
      <c r="DN78" s="102"/>
      <c r="DO78" s="50"/>
      <c r="DP78" s="50"/>
      <c r="DQ78" s="102"/>
      <c r="DR78" s="102"/>
      <c r="DS78" s="50"/>
      <c r="DT78" s="50"/>
      <c r="DU78" s="102"/>
      <c r="DV78" s="102"/>
      <c r="DW78" s="50">
        <v>500</v>
      </c>
      <c r="DX78" s="50">
        <v>500</v>
      </c>
      <c r="DY78" s="50">
        <f t="shared" si="52"/>
        <v>100</v>
      </c>
      <c r="DZ78" s="50"/>
      <c r="EA78" s="50"/>
      <c r="EB78" s="50"/>
      <c r="EC78" s="102"/>
      <c r="ED78" s="102"/>
      <c r="EE78" s="50"/>
      <c r="EF78" s="50"/>
      <c r="EG78" s="102"/>
      <c r="EH78" s="102"/>
      <c r="EI78" s="50"/>
      <c r="EJ78" s="50"/>
      <c r="EK78" s="102"/>
      <c r="EL78" s="102"/>
      <c r="EM78" s="50"/>
      <c r="EN78" s="50"/>
      <c r="EO78" s="102"/>
      <c r="EP78" s="102"/>
      <c r="EQ78" s="50"/>
      <c r="ER78" s="50"/>
      <c r="ES78" s="102"/>
      <c r="ET78" s="102"/>
      <c r="EU78" s="50"/>
      <c r="EV78" s="50"/>
      <c r="EW78" s="102"/>
      <c r="EX78" s="102"/>
      <c r="EY78" s="50"/>
      <c r="EZ78" s="50"/>
      <c r="FA78" s="102"/>
      <c r="FB78" s="102"/>
      <c r="FC78" s="50"/>
      <c r="FD78" s="50"/>
      <c r="FE78" s="102"/>
      <c r="FF78" s="102"/>
      <c r="FG78" s="50"/>
      <c r="FH78" s="50"/>
      <c r="FI78" s="102"/>
      <c r="FJ78" s="102"/>
      <c r="FK78" s="50"/>
      <c r="FL78" s="50"/>
      <c r="FM78" s="102"/>
      <c r="FN78" s="102"/>
      <c r="FO78" s="50"/>
      <c r="FP78" s="50"/>
      <c r="FQ78" s="102"/>
      <c r="FR78" s="102"/>
      <c r="FS78" s="50"/>
      <c r="FT78" s="50"/>
      <c r="FU78" s="102"/>
      <c r="FV78" s="102"/>
      <c r="FW78" s="50"/>
      <c r="FX78" s="50"/>
      <c r="FY78" s="102"/>
      <c r="FZ78" s="102"/>
      <c r="GA78" s="50"/>
      <c r="GB78" s="50"/>
      <c r="GC78" s="102"/>
      <c r="GD78" s="102"/>
      <c r="GE78" s="50"/>
      <c r="GF78" s="50"/>
      <c r="GG78" s="102"/>
      <c r="GH78" s="102"/>
      <c r="GI78" s="50"/>
      <c r="GJ78" s="50"/>
      <c r="GK78" s="102"/>
      <c r="GL78" s="102"/>
      <c r="GM78" s="50"/>
      <c r="GN78" s="50"/>
      <c r="GO78" s="102"/>
      <c r="GP78" s="102"/>
      <c r="GQ78" s="50"/>
      <c r="GR78" s="50"/>
      <c r="GS78" s="102"/>
      <c r="GT78" s="102"/>
      <c r="GU78" s="50"/>
      <c r="GV78" s="50"/>
      <c r="GW78" s="102"/>
      <c r="GX78" s="102"/>
      <c r="GY78" s="50"/>
      <c r="GZ78" s="50"/>
      <c r="HA78" s="102"/>
      <c r="HB78" s="102"/>
      <c r="HC78" s="50"/>
      <c r="HD78" s="50"/>
      <c r="HE78" s="102"/>
      <c r="HF78" s="102"/>
      <c r="HG78" s="50"/>
      <c r="HH78" s="50"/>
      <c r="HI78" s="102"/>
      <c r="HJ78" s="102"/>
      <c r="HK78" s="50"/>
      <c r="HL78" s="50"/>
      <c r="HM78" s="102"/>
      <c r="HN78" s="102"/>
      <c r="HO78" s="50"/>
      <c r="HP78" s="50"/>
      <c r="HQ78" s="102"/>
      <c r="HR78" s="102"/>
      <c r="HS78" s="50"/>
      <c r="HT78" s="50"/>
      <c r="HU78" s="102"/>
      <c r="HV78" s="102"/>
      <c r="HW78" s="50"/>
      <c r="HX78" s="50"/>
      <c r="HY78" s="102"/>
    </row>
    <row r="79" spans="1:233" s="58" customFormat="1" ht="72.75" customHeight="1" x14ac:dyDescent="0.25">
      <c r="A79" s="100" t="s">
        <v>358</v>
      </c>
      <c r="B79" s="156">
        <f t="shared" si="47"/>
        <v>10.9</v>
      </c>
      <c r="C79" s="156">
        <f t="shared" si="48"/>
        <v>0</v>
      </c>
      <c r="D79" s="156">
        <f t="shared" si="49"/>
        <v>0</v>
      </c>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1"/>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v>10.9</v>
      </c>
      <c r="CA79" s="50"/>
      <c r="CB79" s="50"/>
      <c r="CC79" s="50"/>
      <c r="CD79" s="50"/>
      <c r="CE79" s="50"/>
      <c r="CF79" s="50"/>
      <c r="CG79" s="50"/>
      <c r="CH79" s="50"/>
      <c r="CI79" s="50"/>
      <c r="CJ79" s="50"/>
      <c r="CK79" s="50"/>
      <c r="CL79" s="50"/>
      <c r="CM79" s="50"/>
      <c r="CN79" s="50"/>
      <c r="CO79" s="50"/>
      <c r="CP79" s="50"/>
      <c r="CQ79" s="101"/>
      <c r="CR79" s="101"/>
      <c r="CS79" s="101"/>
      <c r="CT79" s="101"/>
      <c r="CU79" s="101"/>
      <c r="CV79" s="101"/>
      <c r="CW79" s="102"/>
      <c r="CX79" s="102"/>
      <c r="CY79" s="102"/>
      <c r="CZ79" s="102"/>
      <c r="DA79" s="102"/>
      <c r="DB79" s="102"/>
      <c r="DC79" s="102"/>
      <c r="DD79" s="102"/>
      <c r="DE79" s="102"/>
      <c r="DF79" s="102"/>
      <c r="DG79" s="50"/>
      <c r="DH79" s="50"/>
      <c r="DI79" s="102"/>
      <c r="DJ79" s="102"/>
      <c r="DK79" s="50"/>
      <c r="DL79" s="50"/>
      <c r="DM79" s="102"/>
      <c r="DN79" s="102"/>
      <c r="DO79" s="50"/>
      <c r="DP79" s="50"/>
      <c r="DQ79" s="102"/>
      <c r="DR79" s="102"/>
      <c r="DS79" s="50"/>
      <c r="DT79" s="50"/>
      <c r="DU79" s="102"/>
      <c r="DV79" s="102"/>
      <c r="DW79" s="50"/>
      <c r="DX79" s="50"/>
      <c r="DY79" s="50"/>
      <c r="DZ79" s="50"/>
      <c r="EA79" s="50"/>
      <c r="EB79" s="50"/>
      <c r="EC79" s="102"/>
      <c r="ED79" s="102"/>
      <c r="EE79" s="50"/>
      <c r="EF79" s="50"/>
      <c r="EG79" s="102"/>
      <c r="EH79" s="102"/>
      <c r="EI79" s="50"/>
      <c r="EJ79" s="50"/>
      <c r="EK79" s="102"/>
      <c r="EL79" s="102"/>
      <c r="EM79" s="50"/>
      <c r="EN79" s="50"/>
      <c r="EO79" s="102"/>
      <c r="EP79" s="102"/>
      <c r="EQ79" s="50"/>
      <c r="ER79" s="50"/>
      <c r="ES79" s="102"/>
      <c r="ET79" s="102"/>
      <c r="EU79" s="50"/>
      <c r="EV79" s="50"/>
      <c r="EW79" s="102"/>
      <c r="EX79" s="102"/>
      <c r="EY79" s="50"/>
      <c r="EZ79" s="50"/>
      <c r="FA79" s="102"/>
      <c r="FB79" s="102"/>
      <c r="FC79" s="50"/>
      <c r="FD79" s="50"/>
      <c r="FE79" s="102"/>
      <c r="FF79" s="102"/>
      <c r="FG79" s="50"/>
      <c r="FH79" s="50"/>
      <c r="FI79" s="102"/>
      <c r="FJ79" s="102"/>
      <c r="FK79" s="50"/>
      <c r="FL79" s="50"/>
      <c r="FM79" s="102"/>
      <c r="FN79" s="102"/>
      <c r="FO79" s="50"/>
      <c r="FP79" s="50"/>
      <c r="FQ79" s="102"/>
      <c r="FR79" s="102"/>
      <c r="FS79" s="50"/>
      <c r="FT79" s="50"/>
      <c r="FU79" s="102"/>
      <c r="FV79" s="102"/>
      <c r="FW79" s="50"/>
      <c r="FX79" s="50"/>
      <c r="FY79" s="102"/>
      <c r="FZ79" s="102"/>
      <c r="GA79" s="50"/>
      <c r="GB79" s="50"/>
      <c r="GC79" s="102"/>
      <c r="GD79" s="102"/>
      <c r="GE79" s="50"/>
      <c r="GF79" s="50"/>
      <c r="GG79" s="102"/>
      <c r="GH79" s="102"/>
      <c r="GI79" s="50"/>
      <c r="GJ79" s="50"/>
      <c r="GK79" s="102"/>
      <c r="GL79" s="102"/>
      <c r="GM79" s="50"/>
      <c r="GN79" s="50"/>
      <c r="GO79" s="102"/>
      <c r="GP79" s="102"/>
      <c r="GQ79" s="50"/>
      <c r="GR79" s="50"/>
      <c r="GS79" s="102"/>
      <c r="GT79" s="102"/>
      <c r="GU79" s="50"/>
      <c r="GV79" s="50"/>
      <c r="GW79" s="102"/>
      <c r="GX79" s="102"/>
      <c r="GY79" s="50"/>
      <c r="GZ79" s="50"/>
      <c r="HA79" s="102"/>
      <c r="HB79" s="102"/>
      <c r="HC79" s="50"/>
      <c r="HD79" s="50"/>
      <c r="HE79" s="102"/>
      <c r="HF79" s="102"/>
      <c r="HG79" s="50"/>
      <c r="HH79" s="50"/>
      <c r="HI79" s="102"/>
      <c r="HJ79" s="102"/>
      <c r="HK79" s="50"/>
      <c r="HL79" s="50"/>
      <c r="HM79" s="102"/>
      <c r="HN79" s="102"/>
      <c r="HO79" s="50"/>
      <c r="HP79" s="50"/>
      <c r="HQ79" s="102"/>
      <c r="HR79" s="102"/>
      <c r="HS79" s="50"/>
      <c r="HT79" s="50"/>
      <c r="HU79" s="102"/>
      <c r="HV79" s="102"/>
      <c r="HW79" s="50"/>
      <c r="HX79" s="50"/>
      <c r="HY79" s="102"/>
    </row>
    <row r="80" spans="1:233" s="58" customFormat="1" ht="63" x14ac:dyDescent="0.25">
      <c r="A80" s="100" t="s">
        <v>359</v>
      </c>
      <c r="B80" s="156">
        <f t="shared" si="47"/>
        <v>185.1</v>
      </c>
      <c r="C80" s="156">
        <f t="shared" si="48"/>
        <v>916</v>
      </c>
      <c r="D80" s="156">
        <f t="shared" si="49"/>
        <v>916</v>
      </c>
      <c r="E80" s="50">
        <f t="shared" si="50"/>
        <v>100</v>
      </c>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1"/>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v>185.1</v>
      </c>
      <c r="CA80" s="50"/>
      <c r="CB80" s="50"/>
      <c r="CC80" s="50"/>
      <c r="CD80" s="50"/>
      <c r="CE80" s="50">
        <v>916</v>
      </c>
      <c r="CF80" s="50">
        <v>916</v>
      </c>
      <c r="CG80" s="50">
        <f t="shared" si="51"/>
        <v>100</v>
      </c>
      <c r="CH80" s="50"/>
      <c r="CI80" s="50"/>
      <c r="CJ80" s="50"/>
      <c r="CK80" s="50"/>
      <c r="CL80" s="50"/>
      <c r="CM80" s="50"/>
      <c r="CN80" s="50"/>
      <c r="CO80" s="50"/>
      <c r="CP80" s="50"/>
      <c r="CQ80" s="101"/>
      <c r="CR80" s="101"/>
      <c r="CS80" s="101"/>
      <c r="CT80" s="101"/>
      <c r="CU80" s="101"/>
      <c r="CV80" s="101"/>
      <c r="CW80" s="102"/>
      <c r="CX80" s="102"/>
      <c r="CY80" s="102"/>
      <c r="CZ80" s="102"/>
      <c r="DA80" s="102"/>
      <c r="DB80" s="102"/>
      <c r="DC80" s="102"/>
      <c r="DD80" s="102"/>
      <c r="DE80" s="102"/>
      <c r="DF80" s="102"/>
      <c r="DG80" s="50"/>
      <c r="DH80" s="50"/>
      <c r="DI80" s="102"/>
      <c r="DJ80" s="102"/>
      <c r="DK80" s="50"/>
      <c r="DL80" s="50"/>
      <c r="DM80" s="102"/>
      <c r="DN80" s="102"/>
      <c r="DO80" s="50"/>
      <c r="DP80" s="50"/>
      <c r="DQ80" s="102"/>
      <c r="DR80" s="102"/>
      <c r="DS80" s="50"/>
      <c r="DT80" s="50"/>
      <c r="DU80" s="102"/>
      <c r="DV80" s="102"/>
      <c r="DW80" s="50"/>
      <c r="DX80" s="50"/>
      <c r="DY80" s="50"/>
      <c r="DZ80" s="50"/>
      <c r="EA80" s="50"/>
      <c r="EB80" s="50"/>
      <c r="EC80" s="102"/>
      <c r="ED80" s="102"/>
      <c r="EE80" s="50"/>
      <c r="EF80" s="50"/>
      <c r="EG80" s="102"/>
      <c r="EH80" s="102"/>
      <c r="EI80" s="50"/>
      <c r="EJ80" s="50"/>
      <c r="EK80" s="102"/>
      <c r="EL80" s="102"/>
      <c r="EM80" s="50"/>
      <c r="EN80" s="50"/>
      <c r="EO80" s="102"/>
      <c r="EP80" s="102"/>
      <c r="EQ80" s="50"/>
      <c r="ER80" s="50"/>
      <c r="ES80" s="102"/>
      <c r="ET80" s="102"/>
      <c r="EU80" s="50"/>
      <c r="EV80" s="50"/>
      <c r="EW80" s="102"/>
      <c r="EX80" s="102"/>
      <c r="EY80" s="50"/>
      <c r="EZ80" s="50"/>
      <c r="FA80" s="102"/>
      <c r="FB80" s="102"/>
      <c r="FC80" s="50"/>
      <c r="FD80" s="50"/>
      <c r="FE80" s="102"/>
      <c r="FF80" s="102"/>
      <c r="FG80" s="50"/>
      <c r="FH80" s="50"/>
      <c r="FI80" s="102"/>
      <c r="FJ80" s="102"/>
      <c r="FK80" s="50"/>
      <c r="FL80" s="50"/>
      <c r="FM80" s="102"/>
      <c r="FN80" s="102"/>
      <c r="FO80" s="50"/>
      <c r="FP80" s="50"/>
      <c r="FQ80" s="102"/>
      <c r="FR80" s="102"/>
      <c r="FS80" s="50"/>
      <c r="FT80" s="50"/>
      <c r="FU80" s="102"/>
      <c r="FV80" s="102"/>
      <c r="FW80" s="50"/>
      <c r="FX80" s="50"/>
      <c r="FY80" s="102"/>
      <c r="FZ80" s="102"/>
      <c r="GA80" s="50"/>
      <c r="GB80" s="50"/>
      <c r="GC80" s="102"/>
      <c r="GD80" s="102"/>
      <c r="GE80" s="50"/>
      <c r="GF80" s="50"/>
      <c r="GG80" s="102"/>
      <c r="GH80" s="102"/>
      <c r="GI80" s="50"/>
      <c r="GJ80" s="50"/>
      <c r="GK80" s="102"/>
      <c r="GL80" s="102"/>
      <c r="GM80" s="50"/>
      <c r="GN80" s="50"/>
      <c r="GO80" s="102"/>
      <c r="GP80" s="102"/>
      <c r="GQ80" s="50"/>
      <c r="GR80" s="50"/>
      <c r="GS80" s="102"/>
      <c r="GT80" s="102"/>
      <c r="GU80" s="50"/>
      <c r="GV80" s="50"/>
      <c r="GW80" s="102"/>
      <c r="GX80" s="102"/>
      <c r="GY80" s="50"/>
      <c r="GZ80" s="50"/>
      <c r="HA80" s="102"/>
      <c r="HB80" s="102"/>
      <c r="HC80" s="50"/>
      <c r="HD80" s="50"/>
      <c r="HE80" s="102"/>
      <c r="HF80" s="102"/>
      <c r="HG80" s="50"/>
      <c r="HH80" s="50"/>
      <c r="HI80" s="102"/>
      <c r="HJ80" s="102"/>
      <c r="HK80" s="50"/>
      <c r="HL80" s="50"/>
      <c r="HM80" s="102"/>
      <c r="HN80" s="102"/>
      <c r="HO80" s="50"/>
      <c r="HP80" s="50"/>
      <c r="HQ80" s="102"/>
      <c r="HR80" s="102"/>
      <c r="HS80" s="50"/>
      <c r="HT80" s="50"/>
      <c r="HU80" s="102"/>
      <c r="HV80" s="102"/>
      <c r="HW80" s="50"/>
      <c r="HX80" s="50"/>
      <c r="HY80" s="102"/>
    </row>
    <row r="81" spans="1:233" s="58" customFormat="1" ht="63" x14ac:dyDescent="0.25">
      <c r="A81" s="100" t="s">
        <v>363</v>
      </c>
      <c r="B81" s="156">
        <f t="shared" si="47"/>
        <v>47.7</v>
      </c>
      <c r="C81" s="156">
        <f t="shared" si="48"/>
        <v>0</v>
      </c>
      <c r="D81" s="156">
        <f t="shared" si="49"/>
        <v>0</v>
      </c>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1"/>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v>47.7</v>
      </c>
      <c r="CA81" s="50"/>
      <c r="CB81" s="50"/>
      <c r="CC81" s="50"/>
      <c r="CD81" s="50"/>
      <c r="CE81" s="50"/>
      <c r="CF81" s="50"/>
      <c r="CG81" s="50"/>
      <c r="CH81" s="50"/>
      <c r="CI81" s="50"/>
      <c r="CJ81" s="50"/>
      <c r="CK81" s="50"/>
      <c r="CL81" s="50"/>
      <c r="CM81" s="50"/>
      <c r="CN81" s="50"/>
      <c r="CO81" s="50"/>
      <c r="CP81" s="50"/>
      <c r="CQ81" s="101"/>
      <c r="CR81" s="101"/>
      <c r="CS81" s="101"/>
      <c r="CT81" s="101"/>
      <c r="CU81" s="101"/>
      <c r="CV81" s="101"/>
      <c r="CW81" s="102"/>
      <c r="CX81" s="102"/>
      <c r="CY81" s="102"/>
      <c r="CZ81" s="102"/>
      <c r="DA81" s="102"/>
      <c r="DB81" s="102"/>
      <c r="DC81" s="102"/>
      <c r="DD81" s="102"/>
      <c r="DE81" s="102"/>
      <c r="DF81" s="102"/>
      <c r="DG81" s="50"/>
      <c r="DH81" s="50"/>
      <c r="DI81" s="102"/>
      <c r="DJ81" s="102"/>
      <c r="DK81" s="50"/>
      <c r="DL81" s="50"/>
      <c r="DM81" s="102"/>
      <c r="DN81" s="102"/>
      <c r="DO81" s="50"/>
      <c r="DP81" s="50"/>
      <c r="DQ81" s="102"/>
      <c r="DR81" s="102"/>
      <c r="DS81" s="50"/>
      <c r="DT81" s="50"/>
      <c r="DU81" s="102"/>
      <c r="DV81" s="102"/>
      <c r="DW81" s="50"/>
      <c r="DX81" s="50"/>
      <c r="DY81" s="50"/>
      <c r="DZ81" s="50"/>
      <c r="EA81" s="50"/>
      <c r="EB81" s="50"/>
      <c r="EC81" s="102"/>
      <c r="ED81" s="102"/>
      <c r="EE81" s="50"/>
      <c r="EF81" s="50"/>
      <c r="EG81" s="102"/>
      <c r="EH81" s="102"/>
      <c r="EI81" s="50"/>
      <c r="EJ81" s="50"/>
      <c r="EK81" s="102"/>
      <c r="EL81" s="102"/>
      <c r="EM81" s="50"/>
      <c r="EN81" s="50"/>
      <c r="EO81" s="102"/>
      <c r="EP81" s="102"/>
      <c r="EQ81" s="50"/>
      <c r="ER81" s="50"/>
      <c r="ES81" s="102"/>
      <c r="ET81" s="102"/>
      <c r="EU81" s="50"/>
      <c r="EV81" s="50"/>
      <c r="EW81" s="102"/>
      <c r="EX81" s="102"/>
      <c r="EY81" s="50"/>
      <c r="EZ81" s="50"/>
      <c r="FA81" s="102"/>
      <c r="FB81" s="102"/>
      <c r="FC81" s="50"/>
      <c r="FD81" s="50"/>
      <c r="FE81" s="102"/>
      <c r="FF81" s="102"/>
      <c r="FG81" s="50"/>
      <c r="FH81" s="50"/>
      <c r="FI81" s="102"/>
      <c r="FJ81" s="102"/>
      <c r="FK81" s="50"/>
      <c r="FL81" s="50"/>
      <c r="FM81" s="102"/>
      <c r="FN81" s="102"/>
      <c r="FO81" s="50"/>
      <c r="FP81" s="50"/>
      <c r="FQ81" s="102"/>
      <c r="FR81" s="102"/>
      <c r="FS81" s="50"/>
      <c r="FT81" s="50"/>
      <c r="FU81" s="102"/>
      <c r="FV81" s="102"/>
      <c r="FW81" s="50"/>
      <c r="FX81" s="50"/>
      <c r="FY81" s="102"/>
      <c r="FZ81" s="102"/>
      <c r="GA81" s="50"/>
      <c r="GB81" s="50"/>
      <c r="GC81" s="102"/>
      <c r="GD81" s="102"/>
      <c r="GE81" s="50"/>
      <c r="GF81" s="50"/>
      <c r="GG81" s="102"/>
      <c r="GH81" s="102"/>
      <c r="GI81" s="50"/>
      <c r="GJ81" s="50"/>
      <c r="GK81" s="102"/>
      <c r="GL81" s="102"/>
      <c r="GM81" s="50"/>
      <c r="GN81" s="50"/>
      <c r="GO81" s="102"/>
      <c r="GP81" s="102"/>
      <c r="GQ81" s="50"/>
      <c r="GR81" s="50"/>
      <c r="GS81" s="102"/>
      <c r="GT81" s="102"/>
      <c r="GU81" s="50"/>
      <c r="GV81" s="50"/>
      <c r="GW81" s="102"/>
      <c r="GX81" s="102"/>
      <c r="GY81" s="50"/>
      <c r="GZ81" s="50"/>
      <c r="HA81" s="102"/>
      <c r="HB81" s="102"/>
      <c r="HC81" s="50"/>
      <c r="HD81" s="50"/>
      <c r="HE81" s="102"/>
      <c r="HF81" s="102"/>
      <c r="HG81" s="50"/>
      <c r="HH81" s="50"/>
      <c r="HI81" s="102"/>
      <c r="HJ81" s="102"/>
      <c r="HK81" s="50"/>
      <c r="HL81" s="50"/>
      <c r="HM81" s="102"/>
      <c r="HN81" s="102"/>
      <c r="HO81" s="50"/>
      <c r="HP81" s="50"/>
      <c r="HQ81" s="102"/>
      <c r="HR81" s="102"/>
      <c r="HS81" s="50"/>
      <c r="HT81" s="50"/>
      <c r="HU81" s="102"/>
      <c r="HV81" s="102"/>
      <c r="HW81" s="50"/>
      <c r="HX81" s="50"/>
      <c r="HY81" s="102"/>
    </row>
    <row r="82" spans="1:233" s="58" customFormat="1" ht="47.25" x14ac:dyDescent="0.25">
      <c r="A82" s="100" t="s">
        <v>364</v>
      </c>
      <c r="B82" s="156">
        <f t="shared" si="47"/>
        <v>2826.9</v>
      </c>
      <c r="C82" s="156">
        <f t="shared" si="48"/>
        <v>122698.20000000001</v>
      </c>
      <c r="D82" s="156">
        <f t="shared" si="49"/>
        <v>121830.22381999998</v>
      </c>
      <c r="E82" s="50">
        <f t="shared" si="50"/>
        <v>99.292592572670159</v>
      </c>
      <c r="F82" s="50"/>
      <c r="G82" s="50"/>
      <c r="H82" s="50"/>
      <c r="I82" s="50"/>
      <c r="J82" s="50"/>
      <c r="K82" s="50"/>
      <c r="L82" s="50"/>
      <c r="M82" s="50"/>
      <c r="N82" s="50"/>
      <c r="O82" s="50"/>
      <c r="P82" s="50"/>
      <c r="Q82" s="50"/>
      <c r="R82" s="50"/>
      <c r="S82" s="50"/>
      <c r="T82" s="50"/>
      <c r="U82" s="50"/>
      <c r="V82" s="50"/>
      <c r="W82" s="50"/>
      <c r="X82" s="50"/>
      <c r="Y82" s="50"/>
      <c r="Z82" s="50"/>
      <c r="AA82" s="50">
        <v>5658.3</v>
      </c>
      <c r="AB82" s="50">
        <v>5658.3</v>
      </c>
      <c r="AC82" s="50">
        <f>AB82/AA82*100</f>
        <v>100</v>
      </c>
      <c r="AD82" s="50"/>
      <c r="AE82" s="50"/>
      <c r="AF82" s="50"/>
      <c r="AG82" s="50"/>
      <c r="AH82" s="50"/>
      <c r="AI82" s="50"/>
      <c r="AJ82" s="50"/>
      <c r="AK82" s="50"/>
      <c r="AL82" s="50"/>
      <c r="AM82" s="51"/>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v>40000</v>
      </c>
      <c r="BT82" s="50">
        <v>39999.864649999996</v>
      </c>
      <c r="BU82" s="50">
        <f>BT82/BS82*100</f>
        <v>99.999661624999987</v>
      </c>
      <c r="BV82" s="50"/>
      <c r="BW82" s="50"/>
      <c r="BX82" s="50"/>
      <c r="BY82" s="50"/>
      <c r="BZ82" s="50">
        <v>2826.9</v>
      </c>
      <c r="CA82" s="50">
        <v>2826.9</v>
      </c>
      <c r="CB82" s="50">
        <v>2052.12871</v>
      </c>
      <c r="CC82" s="50">
        <f t="shared" si="53"/>
        <v>72.592900703951329</v>
      </c>
      <c r="CD82" s="50"/>
      <c r="CE82" s="50">
        <v>3000</v>
      </c>
      <c r="CF82" s="50">
        <v>3000</v>
      </c>
      <c r="CG82" s="50">
        <f t="shared" si="51"/>
        <v>100</v>
      </c>
      <c r="CH82" s="50"/>
      <c r="CI82" s="50">
        <v>71213</v>
      </c>
      <c r="CJ82" s="50">
        <v>71119.930459999989</v>
      </c>
      <c r="CK82" s="50">
        <f t="shared" ref="CK82:CK179" si="56">CJ82/CI82*100</f>
        <v>99.869308216196458</v>
      </c>
      <c r="CL82" s="50"/>
      <c r="CM82" s="50"/>
      <c r="CN82" s="50"/>
      <c r="CO82" s="50"/>
      <c r="CP82" s="50"/>
      <c r="CQ82" s="101"/>
      <c r="CR82" s="101"/>
      <c r="CS82" s="101"/>
      <c r="CT82" s="101"/>
      <c r="CU82" s="101"/>
      <c r="CV82" s="101"/>
      <c r="CW82" s="102"/>
      <c r="CX82" s="102"/>
      <c r="CY82" s="102"/>
      <c r="CZ82" s="102"/>
      <c r="DA82" s="102"/>
      <c r="DB82" s="102"/>
      <c r="DC82" s="102"/>
      <c r="DD82" s="102"/>
      <c r="DE82" s="102"/>
      <c r="DF82" s="102"/>
      <c r="DG82" s="50"/>
      <c r="DH82" s="50"/>
      <c r="DI82" s="102"/>
      <c r="DJ82" s="102"/>
      <c r="DK82" s="50"/>
      <c r="DL82" s="50"/>
      <c r="DM82" s="102"/>
      <c r="DN82" s="102"/>
      <c r="DO82" s="50"/>
      <c r="DP82" s="50"/>
      <c r="DQ82" s="102"/>
      <c r="DR82" s="102"/>
      <c r="DS82" s="50"/>
      <c r="DT82" s="50"/>
      <c r="DU82" s="102"/>
      <c r="DV82" s="102"/>
      <c r="DW82" s="50"/>
      <c r="DX82" s="50"/>
      <c r="DY82" s="50"/>
      <c r="DZ82" s="50"/>
      <c r="EA82" s="50"/>
      <c r="EB82" s="50"/>
      <c r="EC82" s="102"/>
      <c r="ED82" s="102"/>
      <c r="EE82" s="50"/>
      <c r="EF82" s="50"/>
      <c r="EG82" s="102"/>
      <c r="EH82" s="102"/>
      <c r="EI82" s="50"/>
      <c r="EJ82" s="50"/>
      <c r="EK82" s="102"/>
      <c r="EL82" s="102"/>
      <c r="EM82" s="50"/>
      <c r="EN82" s="50"/>
      <c r="EO82" s="102"/>
      <c r="EP82" s="102"/>
      <c r="EQ82" s="50"/>
      <c r="ER82" s="50"/>
      <c r="ES82" s="102"/>
      <c r="ET82" s="102"/>
      <c r="EU82" s="50"/>
      <c r="EV82" s="50"/>
      <c r="EW82" s="102"/>
      <c r="EX82" s="102"/>
      <c r="EY82" s="50"/>
      <c r="EZ82" s="50"/>
      <c r="FA82" s="102"/>
      <c r="FB82" s="102"/>
      <c r="FC82" s="50"/>
      <c r="FD82" s="50"/>
      <c r="FE82" s="102"/>
      <c r="FF82" s="102"/>
      <c r="FG82" s="50"/>
      <c r="FH82" s="50"/>
      <c r="FI82" s="102"/>
      <c r="FJ82" s="102"/>
      <c r="FK82" s="50"/>
      <c r="FL82" s="50"/>
      <c r="FM82" s="102"/>
      <c r="FN82" s="102"/>
      <c r="FO82" s="50"/>
      <c r="FP82" s="50"/>
      <c r="FQ82" s="102"/>
      <c r="FR82" s="102"/>
      <c r="FS82" s="50"/>
      <c r="FT82" s="50"/>
      <c r="FU82" s="102"/>
      <c r="FV82" s="102"/>
      <c r="FW82" s="50"/>
      <c r="FX82" s="50"/>
      <c r="FY82" s="102"/>
      <c r="FZ82" s="102"/>
      <c r="GA82" s="50"/>
      <c r="GB82" s="50"/>
      <c r="GC82" s="102"/>
      <c r="GD82" s="102"/>
      <c r="GE82" s="50"/>
      <c r="GF82" s="50"/>
      <c r="GG82" s="102"/>
      <c r="GH82" s="102"/>
      <c r="GI82" s="50"/>
      <c r="GJ82" s="50"/>
      <c r="GK82" s="102"/>
      <c r="GL82" s="102"/>
      <c r="GM82" s="50"/>
      <c r="GN82" s="50"/>
      <c r="GO82" s="102"/>
      <c r="GP82" s="102"/>
      <c r="GQ82" s="50"/>
      <c r="GR82" s="50"/>
      <c r="GS82" s="102"/>
      <c r="GT82" s="102"/>
      <c r="GU82" s="50"/>
      <c r="GV82" s="50"/>
      <c r="GW82" s="102"/>
      <c r="GX82" s="102"/>
      <c r="GY82" s="50"/>
      <c r="GZ82" s="50"/>
      <c r="HA82" s="102"/>
      <c r="HB82" s="102"/>
      <c r="HC82" s="50"/>
      <c r="HD82" s="50"/>
      <c r="HE82" s="102"/>
      <c r="HF82" s="102"/>
      <c r="HG82" s="50"/>
      <c r="HH82" s="50"/>
      <c r="HI82" s="102"/>
      <c r="HJ82" s="102"/>
      <c r="HK82" s="50"/>
      <c r="HL82" s="50"/>
      <c r="HM82" s="102"/>
      <c r="HN82" s="102"/>
      <c r="HO82" s="50"/>
      <c r="HP82" s="50"/>
      <c r="HQ82" s="102"/>
      <c r="HR82" s="102"/>
      <c r="HS82" s="50"/>
      <c r="HT82" s="50"/>
      <c r="HU82" s="102"/>
      <c r="HV82" s="102"/>
      <c r="HW82" s="50"/>
      <c r="HX82" s="50"/>
      <c r="HY82" s="102"/>
    </row>
    <row r="83" spans="1:233" s="58" customFormat="1" ht="47.25" x14ac:dyDescent="0.25">
      <c r="A83" s="100" t="s">
        <v>726</v>
      </c>
      <c r="B83" s="156">
        <f t="shared" si="47"/>
        <v>0</v>
      </c>
      <c r="C83" s="156">
        <f t="shared" si="48"/>
        <v>5229.4449999999997</v>
      </c>
      <c r="D83" s="156">
        <f t="shared" si="49"/>
        <v>5229.4449999999997</v>
      </c>
      <c r="E83" s="50">
        <f t="shared" si="50"/>
        <v>100</v>
      </c>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1">
        <v>2622.308</v>
      </c>
      <c r="AN83" s="51">
        <v>2622.308</v>
      </c>
      <c r="AO83" s="50">
        <f>AN83/AM83*100</f>
        <v>100</v>
      </c>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v>2191.6999999999998</v>
      </c>
      <c r="BP83" s="50">
        <v>2191.6999999999998</v>
      </c>
      <c r="BQ83" s="50">
        <f>BP83/BO83*100</f>
        <v>100</v>
      </c>
      <c r="BR83" s="50"/>
      <c r="BS83" s="50"/>
      <c r="BT83" s="50"/>
      <c r="BU83" s="50"/>
      <c r="BV83" s="50"/>
      <c r="BW83" s="50"/>
      <c r="BX83" s="50"/>
      <c r="BY83" s="50"/>
      <c r="BZ83" s="50"/>
      <c r="CA83" s="50"/>
      <c r="CB83" s="50"/>
      <c r="CC83" s="50"/>
      <c r="CD83" s="50"/>
      <c r="CE83" s="50">
        <v>415.43700000000001</v>
      </c>
      <c r="CF83" s="50">
        <v>415.43700000000001</v>
      </c>
      <c r="CG83" s="50">
        <f t="shared" si="51"/>
        <v>100</v>
      </c>
      <c r="CH83" s="50"/>
      <c r="CI83" s="50"/>
      <c r="CJ83" s="50"/>
      <c r="CK83" s="50"/>
      <c r="CL83" s="50"/>
      <c r="CM83" s="50"/>
      <c r="CN83" s="50"/>
      <c r="CO83" s="50"/>
      <c r="CP83" s="50"/>
      <c r="CQ83" s="101"/>
      <c r="CR83" s="101"/>
      <c r="CS83" s="101"/>
      <c r="CT83" s="101"/>
      <c r="CU83" s="101"/>
      <c r="CV83" s="101"/>
      <c r="CW83" s="102"/>
      <c r="CX83" s="102"/>
      <c r="CY83" s="102"/>
      <c r="CZ83" s="102"/>
      <c r="DA83" s="102"/>
      <c r="DB83" s="102"/>
      <c r="DC83" s="102"/>
      <c r="DD83" s="102"/>
      <c r="DE83" s="102"/>
      <c r="DF83" s="102"/>
      <c r="DG83" s="50"/>
      <c r="DH83" s="50"/>
      <c r="DI83" s="102"/>
      <c r="DJ83" s="102"/>
      <c r="DK83" s="50"/>
      <c r="DL83" s="50"/>
      <c r="DM83" s="102"/>
      <c r="DN83" s="102"/>
      <c r="DO83" s="50"/>
      <c r="DP83" s="50"/>
      <c r="DQ83" s="102"/>
      <c r="DR83" s="102"/>
      <c r="DS83" s="50"/>
      <c r="DT83" s="50"/>
      <c r="DU83" s="102"/>
      <c r="DV83" s="102"/>
      <c r="DW83" s="50"/>
      <c r="DX83" s="50"/>
      <c r="DY83" s="50"/>
      <c r="DZ83" s="50"/>
      <c r="EA83" s="50"/>
      <c r="EB83" s="50"/>
      <c r="EC83" s="102"/>
      <c r="ED83" s="102"/>
      <c r="EE83" s="50"/>
      <c r="EF83" s="50"/>
      <c r="EG83" s="102"/>
      <c r="EH83" s="102"/>
      <c r="EI83" s="50"/>
      <c r="EJ83" s="50"/>
      <c r="EK83" s="102"/>
      <c r="EL83" s="102"/>
      <c r="EM83" s="50"/>
      <c r="EN83" s="50"/>
      <c r="EO83" s="102"/>
      <c r="EP83" s="102"/>
      <c r="EQ83" s="50"/>
      <c r="ER83" s="50"/>
      <c r="ES83" s="102"/>
      <c r="ET83" s="102"/>
      <c r="EU83" s="50"/>
      <c r="EV83" s="50"/>
      <c r="EW83" s="102"/>
      <c r="EX83" s="102"/>
      <c r="EY83" s="50"/>
      <c r="EZ83" s="50"/>
      <c r="FA83" s="102"/>
      <c r="FB83" s="102"/>
      <c r="FC83" s="50"/>
      <c r="FD83" s="50"/>
      <c r="FE83" s="102"/>
      <c r="FF83" s="102"/>
      <c r="FG83" s="50"/>
      <c r="FH83" s="50"/>
      <c r="FI83" s="102"/>
      <c r="FJ83" s="102"/>
      <c r="FK83" s="50"/>
      <c r="FL83" s="50"/>
      <c r="FM83" s="102"/>
      <c r="FN83" s="102"/>
      <c r="FO83" s="50"/>
      <c r="FP83" s="50"/>
      <c r="FQ83" s="102"/>
      <c r="FR83" s="102"/>
      <c r="FS83" s="50"/>
      <c r="FT83" s="50"/>
      <c r="FU83" s="102"/>
      <c r="FV83" s="102"/>
      <c r="FW83" s="50"/>
      <c r="FX83" s="50"/>
      <c r="FY83" s="102"/>
      <c r="FZ83" s="102"/>
      <c r="GA83" s="50"/>
      <c r="GB83" s="50"/>
      <c r="GC83" s="102"/>
      <c r="GD83" s="102"/>
      <c r="GE83" s="50"/>
      <c r="GF83" s="50"/>
      <c r="GG83" s="102"/>
      <c r="GH83" s="102"/>
      <c r="GI83" s="50"/>
      <c r="GJ83" s="50"/>
      <c r="GK83" s="102"/>
      <c r="GL83" s="102"/>
      <c r="GM83" s="50"/>
      <c r="GN83" s="50"/>
      <c r="GO83" s="102"/>
      <c r="GP83" s="102"/>
      <c r="GQ83" s="50"/>
      <c r="GR83" s="50"/>
      <c r="GS83" s="102"/>
      <c r="GT83" s="102"/>
      <c r="GU83" s="50"/>
      <c r="GV83" s="50"/>
      <c r="GW83" s="102"/>
      <c r="GX83" s="102"/>
      <c r="GY83" s="50"/>
      <c r="GZ83" s="50"/>
      <c r="HA83" s="102"/>
      <c r="HB83" s="102"/>
      <c r="HC83" s="50"/>
      <c r="HD83" s="50"/>
      <c r="HE83" s="102"/>
      <c r="HF83" s="102"/>
      <c r="HG83" s="50"/>
      <c r="HH83" s="50"/>
      <c r="HI83" s="102"/>
      <c r="HJ83" s="102"/>
      <c r="HK83" s="50"/>
      <c r="HL83" s="50"/>
      <c r="HM83" s="102"/>
      <c r="HN83" s="102"/>
      <c r="HO83" s="50"/>
      <c r="HP83" s="50"/>
      <c r="HQ83" s="102"/>
      <c r="HR83" s="102"/>
      <c r="HS83" s="50"/>
      <c r="HT83" s="50"/>
      <c r="HU83" s="102"/>
      <c r="HV83" s="102"/>
      <c r="HW83" s="50"/>
      <c r="HX83" s="50"/>
      <c r="HY83" s="102"/>
    </row>
    <row r="84" spans="1:233" s="58" customFormat="1" ht="63" x14ac:dyDescent="0.25">
      <c r="A84" s="100" t="s">
        <v>727</v>
      </c>
      <c r="B84" s="156">
        <f t="shared" si="47"/>
        <v>0</v>
      </c>
      <c r="C84" s="156">
        <f t="shared" si="48"/>
        <v>1505.8</v>
      </c>
      <c r="D84" s="156">
        <f t="shared" si="49"/>
        <v>1505.8</v>
      </c>
      <c r="E84" s="50">
        <f t="shared" si="50"/>
        <v>100</v>
      </c>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v>1505.8</v>
      </c>
      <c r="BP84" s="50">
        <v>1505.8</v>
      </c>
      <c r="BQ84" s="50">
        <f>BP84/BO84*100</f>
        <v>100</v>
      </c>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101"/>
      <c r="CR84" s="101"/>
      <c r="CS84" s="101"/>
      <c r="CT84" s="101"/>
      <c r="CU84" s="101"/>
      <c r="CV84" s="101"/>
      <c r="CW84" s="102"/>
      <c r="CX84" s="102"/>
      <c r="CY84" s="102"/>
      <c r="CZ84" s="102"/>
      <c r="DA84" s="102"/>
      <c r="DB84" s="102"/>
      <c r="DC84" s="102"/>
      <c r="DD84" s="102"/>
      <c r="DE84" s="102"/>
      <c r="DF84" s="102"/>
      <c r="DG84" s="50"/>
      <c r="DH84" s="50"/>
      <c r="DI84" s="102"/>
      <c r="DJ84" s="102"/>
      <c r="DK84" s="50"/>
      <c r="DL84" s="50"/>
      <c r="DM84" s="102"/>
      <c r="DN84" s="102"/>
      <c r="DO84" s="50"/>
      <c r="DP84" s="50"/>
      <c r="DQ84" s="102"/>
      <c r="DR84" s="102"/>
      <c r="DS84" s="50"/>
      <c r="DT84" s="50"/>
      <c r="DU84" s="102"/>
      <c r="DV84" s="102"/>
      <c r="DW84" s="50"/>
      <c r="DX84" s="50"/>
      <c r="DY84" s="50"/>
      <c r="DZ84" s="50"/>
      <c r="EA84" s="50"/>
      <c r="EB84" s="50"/>
      <c r="EC84" s="102"/>
      <c r="ED84" s="102"/>
      <c r="EE84" s="50"/>
      <c r="EF84" s="50"/>
      <c r="EG84" s="102"/>
      <c r="EH84" s="102"/>
      <c r="EI84" s="50"/>
      <c r="EJ84" s="50"/>
      <c r="EK84" s="102"/>
      <c r="EL84" s="102"/>
      <c r="EM84" s="50"/>
      <c r="EN84" s="50"/>
      <c r="EO84" s="102"/>
      <c r="EP84" s="102"/>
      <c r="EQ84" s="50"/>
      <c r="ER84" s="50"/>
      <c r="ES84" s="102"/>
      <c r="ET84" s="102"/>
      <c r="EU84" s="50"/>
      <c r="EV84" s="50"/>
      <c r="EW84" s="102"/>
      <c r="EX84" s="102"/>
      <c r="EY84" s="50"/>
      <c r="EZ84" s="50"/>
      <c r="FA84" s="102"/>
      <c r="FB84" s="102"/>
      <c r="FC84" s="50"/>
      <c r="FD84" s="50"/>
      <c r="FE84" s="102"/>
      <c r="FF84" s="102"/>
      <c r="FG84" s="50"/>
      <c r="FH84" s="50"/>
      <c r="FI84" s="102"/>
      <c r="FJ84" s="102"/>
      <c r="FK84" s="50"/>
      <c r="FL84" s="50"/>
      <c r="FM84" s="102"/>
      <c r="FN84" s="102"/>
      <c r="FO84" s="50"/>
      <c r="FP84" s="50"/>
      <c r="FQ84" s="102"/>
      <c r="FR84" s="102"/>
      <c r="FS84" s="50"/>
      <c r="FT84" s="50"/>
      <c r="FU84" s="102"/>
      <c r="FV84" s="102"/>
      <c r="FW84" s="50"/>
      <c r="FX84" s="50"/>
      <c r="FY84" s="102"/>
      <c r="FZ84" s="102"/>
      <c r="GA84" s="50"/>
      <c r="GB84" s="50"/>
      <c r="GC84" s="102"/>
      <c r="GD84" s="102"/>
      <c r="GE84" s="50"/>
      <c r="GF84" s="50"/>
      <c r="GG84" s="102"/>
      <c r="GH84" s="102"/>
      <c r="GI84" s="50"/>
      <c r="GJ84" s="50"/>
      <c r="GK84" s="102"/>
      <c r="GL84" s="102"/>
      <c r="GM84" s="50"/>
      <c r="GN84" s="50"/>
      <c r="GO84" s="102"/>
      <c r="GP84" s="102"/>
      <c r="GQ84" s="50"/>
      <c r="GR84" s="50"/>
      <c r="GS84" s="102"/>
      <c r="GT84" s="102"/>
      <c r="GU84" s="50"/>
      <c r="GV84" s="50"/>
      <c r="GW84" s="102"/>
      <c r="GX84" s="102"/>
      <c r="GY84" s="50"/>
      <c r="GZ84" s="50"/>
      <c r="HA84" s="102"/>
      <c r="HB84" s="102"/>
      <c r="HC84" s="50"/>
      <c r="HD84" s="50"/>
      <c r="HE84" s="102"/>
      <c r="HF84" s="102"/>
      <c r="HG84" s="50"/>
      <c r="HH84" s="50"/>
      <c r="HI84" s="102"/>
      <c r="HJ84" s="102"/>
      <c r="HK84" s="50"/>
      <c r="HL84" s="50"/>
      <c r="HM84" s="102"/>
      <c r="HN84" s="102"/>
      <c r="HO84" s="50"/>
      <c r="HP84" s="50"/>
      <c r="HQ84" s="102"/>
      <c r="HR84" s="102"/>
      <c r="HS84" s="50"/>
      <c r="HT84" s="50"/>
      <c r="HU84" s="102"/>
      <c r="HV84" s="102"/>
      <c r="HW84" s="50"/>
      <c r="HX84" s="50"/>
      <c r="HY84" s="102"/>
    </row>
    <row r="85" spans="1:233" s="58" customFormat="1" ht="61.5" customHeight="1" x14ac:dyDescent="0.25">
      <c r="A85" s="100" t="s">
        <v>367</v>
      </c>
      <c r="B85" s="156">
        <f t="shared" si="47"/>
        <v>0</v>
      </c>
      <c r="C85" s="156">
        <f t="shared" si="48"/>
        <v>49130.400000000001</v>
      </c>
      <c r="D85" s="156">
        <f t="shared" si="49"/>
        <v>48544.063600000001</v>
      </c>
      <c r="E85" s="50">
        <f t="shared" si="50"/>
        <v>98.806571084298113</v>
      </c>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v>30622</v>
      </c>
      <c r="CJ85" s="50">
        <v>30622</v>
      </c>
      <c r="CK85" s="50">
        <f t="shared" si="56"/>
        <v>100</v>
      </c>
      <c r="CL85" s="50"/>
      <c r="CM85" s="50"/>
      <c r="CN85" s="50"/>
      <c r="CO85" s="50"/>
      <c r="CP85" s="50"/>
      <c r="CQ85" s="101"/>
      <c r="CR85" s="101"/>
      <c r="CS85" s="101"/>
      <c r="CT85" s="101"/>
      <c r="CU85" s="101"/>
      <c r="CV85" s="101"/>
      <c r="CW85" s="102"/>
      <c r="CX85" s="102"/>
      <c r="CY85" s="102"/>
      <c r="CZ85" s="102"/>
      <c r="DA85" s="102"/>
      <c r="DB85" s="102"/>
      <c r="DC85" s="102"/>
      <c r="DD85" s="102"/>
      <c r="DE85" s="102"/>
      <c r="DF85" s="102"/>
      <c r="DG85" s="50"/>
      <c r="DH85" s="50"/>
      <c r="DI85" s="102"/>
      <c r="DJ85" s="102"/>
      <c r="DK85" s="50"/>
      <c r="DL85" s="50"/>
      <c r="DM85" s="102"/>
      <c r="DN85" s="102"/>
      <c r="DO85" s="50"/>
      <c r="DP85" s="50"/>
      <c r="DQ85" s="102"/>
      <c r="DR85" s="102"/>
      <c r="DS85" s="50"/>
      <c r="DT85" s="50"/>
      <c r="DU85" s="102"/>
      <c r="DV85" s="102"/>
      <c r="DW85" s="50"/>
      <c r="DX85" s="50"/>
      <c r="DY85" s="50"/>
      <c r="DZ85" s="50"/>
      <c r="EA85" s="50"/>
      <c r="EB85" s="50"/>
      <c r="EC85" s="102"/>
      <c r="ED85" s="102"/>
      <c r="EE85" s="50"/>
      <c r="EF85" s="50"/>
      <c r="EG85" s="102"/>
      <c r="EH85" s="102"/>
      <c r="EI85" s="50"/>
      <c r="EJ85" s="50"/>
      <c r="EK85" s="102"/>
      <c r="EL85" s="102"/>
      <c r="EM85" s="50"/>
      <c r="EN85" s="50"/>
      <c r="EO85" s="102"/>
      <c r="EP85" s="102"/>
      <c r="EQ85" s="50"/>
      <c r="ER85" s="50"/>
      <c r="ES85" s="102"/>
      <c r="ET85" s="102"/>
      <c r="EU85" s="51">
        <v>18508.400000000001</v>
      </c>
      <c r="EV85" s="51">
        <v>17922.063600000001</v>
      </c>
      <c r="EW85" s="51">
        <f>EV85/EU85*100</f>
        <v>96.832052473471506</v>
      </c>
      <c r="EX85" s="102"/>
      <c r="EY85" s="50"/>
      <c r="EZ85" s="50"/>
      <c r="FA85" s="102"/>
      <c r="FB85" s="102"/>
      <c r="FC85" s="50"/>
      <c r="FD85" s="50"/>
      <c r="FE85" s="102"/>
      <c r="FF85" s="102"/>
      <c r="FG85" s="50"/>
      <c r="FH85" s="50"/>
      <c r="FI85" s="102"/>
      <c r="FJ85" s="102"/>
      <c r="FK85" s="50"/>
      <c r="FL85" s="50"/>
      <c r="FM85" s="102"/>
      <c r="FN85" s="102"/>
      <c r="FO85" s="50"/>
      <c r="FP85" s="50"/>
      <c r="FQ85" s="102"/>
      <c r="FR85" s="102"/>
      <c r="FS85" s="50"/>
      <c r="FT85" s="50"/>
      <c r="FU85" s="102"/>
      <c r="FV85" s="102"/>
      <c r="FW85" s="50"/>
      <c r="FX85" s="50"/>
      <c r="FY85" s="102"/>
      <c r="FZ85" s="102"/>
      <c r="GA85" s="50"/>
      <c r="GB85" s="50"/>
      <c r="GC85" s="102"/>
      <c r="GD85" s="102"/>
      <c r="GE85" s="50"/>
      <c r="GF85" s="50"/>
      <c r="GG85" s="102"/>
      <c r="GH85" s="102"/>
      <c r="GI85" s="50"/>
      <c r="GJ85" s="50"/>
      <c r="GK85" s="102"/>
      <c r="GL85" s="102"/>
      <c r="GM85" s="50"/>
      <c r="GN85" s="50"/>
      <c r="GO85" s="102"/>
      <c r="GP85" s="102"/>
      <c r="GQ85" s="50"/>
      <c r="GR85" s="50"/>
      <c r="GS85" s="102"/>
      <c r="GT85" s="102"/>
      <c r="GU85" s="50"/>
      <c r="GV85" s="50"/>
      <c r="GW85" s="102"/>
      <c r="GX85" s="102"/>
      <c r="GY85" s="50"/>
      <c r="GZ85" s="50"/>
      <c r="HA85" s="102"/>
      <c r="HB85" s="102"/>
      <c r="HC85" s="50"/>
      <c r="HD85" s="50"/>
      <c r="HE85" s="102"/>
      <c r="HF85" s="102"/>
      <c r="HG85" s="50"/>
      <c r="HH85" s="50"/>
      <c r="HI85" s="102"/>
      <c r="HJ85" s="102"/>
      <c r="HK85" s="50"/>
      <c r="HL85" s="50"/>
      <c r="HM85" s="102"/>
      <c r="HN85" s="102"/>
      <c r="HO85" s="50"/>
      <c r="HP85" s="50"/>
      <c r="HQ85" s="102"/>
      <c r="HR85" s="102"/>
      <c r="HS85" s="50"/>
      <c r="HT85" s="50"/>
      <c r="HU85" s="102"/>
      <c r="HV85" s="102"/>
      <c r="HW85" s="50"/>
      <c r="HX85" s="50"/>
      <c r="HY85" s="102"/>
    </row>
    <row r="86" spans="1:233" s="58" customFormat="1" ht="61.5" customHeight="1" x14ac:dyDescent="0.25">
      <c r="A86" s="100" t="s">
        <v>368</v>
      </c>
      <c r="B86" s="156">
        <f t="shared" si="47"/>
        <v>19.399999999999999</v>
      </c>
      <c r="C86" s="156">
        <f t="shared" si="48"/>
        <v>0</v>
      </c>
      <c r="D86" s="156">
        <f t="shared" si="49"/>
        <v>0</v>
      </c>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v>19.399999999999999</v>
      </c>
      <c r="CA86" s="50"/>
      <c r="CB86" s="50"/>
      <c r="CC86" s="50"/>
      <c r="CD86" s="50"/>
      <c r="CE86" s="50"/>
      <c r="CF86" s="50"/>
      <c r="CG86" s="50"/>
      <c r="CH86" s="50"/>
      <c r="CI86" s="50"/>
      <c r="CJ86" s="50"/>
      <c r="CK86" s="50"/>
      <c r="CL86" s="50"/>
      <c r="CM86" s="50"/>
      <c r="CN86" s="50"/>
      <c r="CO86" s="50"/>
      <c r="CP86" s="50"/>
      <c r="CQ86" s="101"/>
      <c r="CR86" s="101"/>
      <c r="CS86" s="101"/>
      <c r="CT86" s="101"/>
      <c r="CU86" s="101"/>
      <c r="CV86" s="101"/>
      <c r="CW86" s="102"/>
      <c r="CX86" s="102"/>
      <c r="CY86" s="102"/>
      <c r="CZ86" s="102"/>
      <c r="DA86" s="102"/>
      <c r="DB86" s="102"/>
      <c r="DC86" s="102"/>
      <c r="DD86" s="102"/>
      <c r="DE86" s="102"/>
      <c r="DF86" s="102"/>
      <c r="DG86" s="50"/>
      <c r="DH86" s="50"/>
      <c r="DI86" s="102"/>
      <c r="DJ86" s="102"/>
      <c r="DK86" s="50"/>
      <c r="DL86" s="50"/>
      <c r="DM86" s="102"/>
      <c r="DN86" s="102"/>
      <c r="DO86" s="50"/>
      <c r="DP86" s="50"/>
      <c r="DQ86" s="102"/>
      <c r="DR86" s="102"/>
      <c r="DS86" s="50"/>
      <c r="DT86" s="50"/>
      <c r="DU86" s="102"/>
      <c r="DV86" s="102"/>
      <c r="DW86" s="50"/>
      <c r="DX86" s="50"/>
      <c r="DY86" s="50"/>
      <c r="DZ86" s="50"/>
      <c r="EA86" s="50"/>
      <c r="EB86" s="50"/>
      <c r="EC86" s="102"/>
      <c r="ED86" s="102"/>
      <c r="EE86" s="50"/>
      <c r="EF86" s="50"/>
      <c r="EG86" s="102"/>
      <c r="EH86" s="102"/>
      <c r="EI86" s="50"/>
      <c r="EJ86" s="50"/>
      <c r="EK86" s="102"/>
      <c r="EL86" s="102"/>
      <c r="EM86" s="50"/>
      <c r="EN86" s="50"/>
      <c r="EO86" s="102"/>
      <c r="EP86" s="102"/>
      <c r="EQ86" s="50"/>
      <c r="ER86" s="50"/>
      <c r="ES86" s="102"/>
      <c r="ET86" s="102"/>
      <c r="EU86" s="51"/>
      <c r="EV86" s="50"/>
      <c r="EW86" s="51"/>
      <c r="EX86" s="102"/>
      <c r="EY86" s="50"/>
      <c r="EZ86" s="50"/>
      <c r="FA86" s="102"/>
      <c r="FB86" s="102"/>
      <c r="FC86" s="50"/>
      <c r="FD86" s="50"/>
      <c r="FE86" s="102"/>
      <c r="FF86" s="102"/>
      <c r="FG86" s="50"/>
      <c r="FH86" s="50"/>
      <c r="FI86" s="102"/>
      <c r="FJ86" s="102"/>
      <c r="FK86" s="50"/>
      <c r="FL86" s="50"/>
      <c r="FM86" s="102"/>
      <c r="FN86" s="102"/>
      <c r="FO86" s="50"/>
      <c r="FP86" s="50"/>
      <c r="FQ86" s="102"/>
      <c r="FR86" s="102"/>
      <c r="FS86" s="50"/>
      <c r="FT86" s="50"/>
      <c r="FU86" s="102"/>
      <c r="FV86" s="102"/>
      <c r="FW86" s="50"/>
      <c r="FX86" s="50"/>
      <c r="FY86" s="102"/>
      <c r="FZ86" s="102"/>
      <c r="GA86" s="50"/>
      <c r="GB86" s="50"/>
      <c r="GC86" s="102"/>
      <c r="GD86" s="102"/>
      <c r="GE86" s="50"/>
      <c r="GF86" s="50"/>
      <c r="GG86" s="102"/>
      <c r="GH86" s="102"/>
      <c r="GI86" s="50"/>
      <c r="GJ86" s="50"/>
      <c r="GK86" s="102"/>
      <c r="GL86" s="102"/>
      <c r="GM86" s="50"/>
      <c r="GN86" s="50"/>
      <c r="GO86" s="102"/>
      <c r="GP86" s="102"/>
      <c r="GQ86" s="50"/>
      <c r="GR86" s="50"/>
      <c r="GS86" s="102"/>
      <c r="GT86" s="102"/>
      <c r="GU86" s="50"/>
      <c r="GV86" s="50"/>
      <c r="GW86" s="102"/>
      <c r="GX86" s="102"/>
      <c r="GY86" s="50"/>
      <c r="GZ86" s="50"/>
      <c r="HA86" s="102"/>
      <c r="HB86" s="102"/>
      <c r="HC86" s="50"/>
      <c r="HD86" s="50"/>
      <c r="HE86" s="102"/>
      <c r="HF86" s="102"/>
      <c r="HG86" s="50"/>
      <c r="HH86" s="50"/>
      <c r="HI86" s="102"/>
      <c r="HJ86" s="102"/>
      <c r="HK86" s="50"/>
      <c r="HL86" s="50"/>
      <c r="HM86" s="102"/>
      <c r="HN86" s="102"/>
      <c r="HO86" s="50"/>
      <c r="HP86" s="50"/>
      <c r="HQ86" s="102"/>
      <c r="HR86" s="102"/>
      <c r="HS86" s="50"/>
      <c r="HT86" s="50"/>
      <c r="HU86" s="102"/>
      <c r="HV86" s="102"/>
      <c r="HW86" s="50"/>
      <c r="HX86" s="50"/>
      <c r="HY86" s="102"/>
    </row>
    <row r="87" spans="1:233" s="58" customFormat="1" ht="61.5" customHeight="1" x14ac:dyDescent="0.25">
      <c r="A87" s="100" t="s">
        <v>369</v>
      </c>
      <c r="B87" s="156">
        <f t="shared" si="47"/>
        <v>21.5</v>
      </c>
      <c r="C87" s="156">
        <f t="shared" si="48"/>
        <v>0</v>
      </c>
      <c r="D87" s="156">
        <f t="shared" si="49"/>
        <v>0</v>
      </c>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v>21.5</v>
      </c>
      <c r="CA87" s="50"/>
      <c r="CB87" s="50"/>
      <c r="CC87" s="50"/>
      <c r="CD87" s="50"/>
      <c r="CE87" s="50"/>
      <c r="CF87" s="50"/>
      <c r="CG87" s="50"/>
      <c r="CH87" s="50"/>
      <c r="CI87" s="50"/>
      <c r="CJ87" s="50"/>
      <c r="CK87" s="50"/>
      <c r="CL87" s="50"/>
      <c r="CM87" s="50"/>
      <c r="CN87" s="50"/>
      <c r="CO87" s="50"/>
      <c r="CP87" s="50"/>
      <c r="CQ87" s="101"/>
      <c r="CR87" s="101"/>
      <c r="CS87" s="101"/>
      <c r="CT87" s="101"/>
      <c r="CU87" s="101"/>
      <c r="CV87" s="101"/>
      <c r="CW87" s="102"/>
      <c r="CX87" s="102"/>
      <c r="CY87" s="102"/>
      <c r="CZ87" s="102"/>
      <c r="DA87" s="102"/>
      <c r="DB87" s="102"/>
      <c r="DC87" s="102"/>
      <c r="DD87" s="102"/>
      <c r="DE87" s="102"/>
      <c r="DF87" s="102"/>
      <c r="DG87" s="50"/>
      <c r="DH87" s="50"/>
      <c r="DI87" s="102"/>
      <c r="DJ87" s="102"/>
      <c r="DK87" s="50"/>
      <c r="DL87" s="50"/>
      <c r="DM87" s="102"/>
      <c r="DN87" s="102"/>
      <c r="DO87" s="50"/>
      <c r="DP87" s="50"/>
      <c r="DQ87" s="102"/>
      <c r="DR87" s="102"/>
      <c r="DS87" s="50"/>
      <c r="DT87" s="50"/>
      <c r="DU87" s="102"/>
      <c r="DV87" s="102"/>
      <c r="DW87" s="50"/>
      <c r="DX87" s="50"/>
      <c r="DY87" s="50"/>
      <c r="DZ87" s="50"/>
      <c r="EA87" s="50"/>
      <c r="EB87" s="50"/>
      <c r="EC87" s="102"/>
      <c r="ED87" s="102"/>
      <c r="EE87" s="50"/>
      <c r="EF87" s="50"/>
      <c r="EG87" s="102"/>
      <c r="EH87" s="102"/>
      <c r="EI87" s="50"/>
      <c r="EJ87" s="50"/>
      <c r="EK87" s="102"/>
      <c r="EL87" s="102"/>
      <c r="EM87" s="50"/>
      <c r="EN87" s="50"/>
      <c r="EO87" s="102"/>
      <c r="EP87" s="102"/>
      <c r="EQ87" s="50"/>
      <c r="ER87" s="50"/>
      <c r="ES87" s="102"/>
      <c r="ET87" s="102"/>
      <c r="EU87" s="51"/>
      <c r="EV87" s="50"/>
      <c r="EW87" s="51"/>
      <c r="EX87" s="102"/>
      <c r="EY87" s="50"/>
      <c r="EZ87" s="50"/>
      <c r="FA87" s="102"/>
      <c r="FB87" s="102"/>
      <c r="FC87" s="50"/>
      <c r="FD87" s="50"/>
      <c r="FE87" s="102"/>
      <c r="FF87" s="102"/>
      <c r="FG87" s="50"/>
      <c r="FH87" s="50"/>
      <c r="FI87" s="102"/>
      <c r="FJ87" s="102"/>
      <c r="FK87" s="50"/>
      <c r="FL87" s="50"/>
      <c r="FM87" s="102"/>
      <c r="FN87" s="102"/>
      <c r="FO87" s="50"/>
      <c r="FP87" s="50"/>
      <c r="FQ87" s="102"/>
      <c r="FR87" s="102"/>
      <c r="FS87" s="50"/>
      <c r="FT87" s="50"/>
      <c r="FU87" s="102"/>
      <c r="FV87" s="102"/>
      <c r="FW87" s="50"/>
      <c r="FX87" s="50"/>
      <c r="FY87" s="102"/>
      <c r="FZ87" s="102"/>
      <c r="GA87" s="50"/>
      <c r="GB87" s="50"/>
      <c r="GC87" s="102"/>
      <c r="GD87" s="102"/>
      <c r="GE87" s="50"/>
      <c r="GF87" s="50"/>
      <c r="GG87" s="102"/>
      <c r="GH87" s="102"/>
      <c r="GI87" s="50"/>
      <c r="GJ87" s="50"/>
      <c r="GK87" s="102"/>
      <c r="GL87" s="102"/>
      <c r="GM87" s="50"/>
      <c r="GN87" s="50"/>
      <c r="GO87" s="102"/>
      <c r="GP87" s="102"/>
      <c r="GQ87" s="50"/>
      <c r="GR87" s="50"/>
      <c r="GS87" s="102"/>
      <c r="GT87" s="102"/>
      <c r="GU87" s="50"/>
      <c r="GV87" s="50"/>
      <c r="GW87" s="102"/>
      <c r="GX87" s="102"/>
      <c r="GY87" s="50"/>
      <c r="GZ87" s="50"/>
      <c r="HA87" s="102"/>
      <c r="HB87" s="102"/>
      <c r="HC87" s="50"/>
      <c r="HD87" s="50"/>
      <c r="HE87" s="102"/>
      <c r="HF87" s="102"/>
      <c r="HG87" s="50"/>
      <c r="HH87" s="50"/>
      <c r="HI87" s="102"/>
      <c r="HJ87" s="102"/>
      <c r="HK87" s="50"/>
      <c r="HL87" s="50"/>
      <c r="HM87" s="102"/>
      <c r="HN87" s="102"/>
      <c r="HO87" s="50"/>
      <c r="HP87" s="50"/>
      <c r="HQ87" s="102"/>
      <c r="HR87" s="102"/>
      <c r="HS87" s="50"/>
      <c r="HT87" s="50"/>
      <c r="HU87" s="102"/>
      <c r="HV87" s="102"/>
      <c r="HW87" s="50"/>
      <c r="HX87" s="50"/>
      <c r="HY87" s="102"/>
    </row>
    <row r="88" spans="1:233" s="58" customFormat="1" ht="61.5" customHeight="1" x14ac:dyDescent="0.25">
      <c r="A88" s="100" t="s">
        <v>728</v>
      </c>
      <c r="B88" s="156">
        <f t="shared" si="47"/>
        <v>0</v>
      </c>
      <c r="C88" s="156">
        <f t="shared" si="48"/>
        <v>500</v>
      </c>
      <c r="D88" s="156">
        <f t="shared" si="49"/>
        <v>500</v>
      </c>
      <c r="E88" s="50">
        <f t="shared" si="50"/>
        <v>100</v>
      </c>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101"/>
      <c r="CR88" s="101"/>
      <c r="CS88" s="101"/>
      <c r="CT88" s="101"/>
      <c r="CU88" s="101"/>
      <c r="CV88" s="101"/>
      <c r="CW88" s="102"/>
      <c r="CX88" s="102"/>
      <c r="CY88" s="102"/>
      <c r="CZ88" s="102"/>
      <c r="DA88" s="102"/>
      <c r="DB88" s="102"/>
      <c r="DC88" s="102"/>
      <c r="DD88" s="102"/>
      <c r="DE88" s="102"/>
      <c r="DF88" s="102"/>
      <c r="DG88" s="50"/>
      <c r="DH88" s="50"/>
      <c r="DI88" s="102"/>
      <c r="DJ88" s="102"/>
      <c r="DK88" s="50"/>
      <c r="DL88" s="50"/>
      <c r="DM88" s="102"/>
      <c r="DN88" s="102"/>
      <c r="DO88" s="50"/>
      <c r="DP88" s="50"/>
      <c r="DQ88" s="102"/>
      <c r="DR88" s="102"/>
      <c r="DS88" s="50"/>
      <c r="DT88" s="50"/>
      <c r="DU88" s="102"/>
      <c r="DV88" s="102"/>
      <c r="DW88" s="50">
        <v>500</v>
      </c>
      <c r="DX88" s="50">
        <v>500</v>
      </c>
      <c r="DY88" s="50">
        <f t="shared" si="52"/>
        <v>100</v>
      </c>
      <c r="DZ88" s="50"/>
      <c r="EA88" s="50"/>
      <c r="EB88" s="50"/>
      <c r="EC88" s="102"/>
      <c r="ED88" s="102"/>
      <c r="EE88" s="50"/>
      <c r="EF88" s="50"/>
      <c r="EG88" s="102"/>
      <c r="EH88" s="102"/>
      <c r="EI88" s="50"/>
      <c r="EJ88" s="50"/>
      <c r="EK88" s="102"/>
      <c r="EL88" s="102"/>
      <c r="EM88" s="50"/>
      <c r="EN88" s="50"/>
      <c r="EO88" s="102"/>
      <c r="EP88" s="102"/>
      <c r="EQ88" s="50"/>
      <c r="ER88" s="50"/>
      <c r="ES88" s="102"/>
      <c r="ET88" s="102"/>
      <c r="EU88" s="50"/>
      <c r="EV88" s="50"/>
      <c r="EW88" s="51"/>
      <c r="EX88" s="102"/>
      <c r="EY88" s="50"/>
      <c r="EZ88" s="50"/>
      <c r="FA88" s="102"/>
      <c r="FB88" s="102"/>
      <c r="FC88" s="50"/>
      <c r="FD88" s="50"/>
      <c r="FE88" s="102"/>
      <c r="FF88" s="102"/>
      <c r="FG88" s="50"/>
      <c r="FH88" s="50"/>
      <c r="FI88" s="102"/>
      <c r="FJ88" s="102"/>
      <c r="FK88" s="50"/>
      <c r="FL88" s="50"/>
      <c r="FM88" s="102"/>
      <c r="FN88" s="102"/>
      <c r="FO88" s="50"/>
      <c r="FP88" s="50"/>
      <c r="FQ88" s="102"/>
      <c r="FR88" s="102"/>
      <c r="FS88" s="50"/>
      <c r="FT88" s="50"/>
      <c r="FU88" s="102"/>
      <c r="FV88" s="102"/>
      <c r="FW88" s="50"/>
      <c r="FX88" s="50"/>
      <c r="FY88" s="102"/>
      <c r="FZ88" s="102"/>
      <c r="GA88" s="50"/>
      <c r="GB88" s="50"/>
      <c r="GC88" s="102"/>
      <c r="GD88" s="102"/>
      <c r="GE88" s="50"/>
      <c r="GF88" s="50"/>
      <c r="GG88" s="102"/>
      <c r="GH88" s="102"/>
      <c r="GI88" s="50"/>
      <c r="GJ88" s="50"/>
      <c r="GK88" s="102"/>
      <c r="GL88" s="102"/>
      <c r="GM88" s="50"/>
      <c r="GN88" s="50"/>
      <c r="GO88" s="102"/>
      <c r="GP88" s="102"/>
      <c r="GQ88" s="50"/>
      <c r="GR88" s="50"/>
      <c r="GS88" s="102"/>
      <c r="GT88" s="102"/>
      <c r="GU88" s="50"/>
      <c r="GV88" s="50"/>
      <c r="GW88" s="102"/>
      <c r="GX88" s="102"/>
      <c r="GY88" s="50"/>
      <c r="GZ88" s="50"/>
      <c r="HA88" s="102"/>
      <c r="HB88" s="102"/>
      <c r="HC88" s="50"/>
      <c r="HD88" s="50"/>
      <c r="HE88" s="102"/>
      <c r="HF88" s="102"/>
      <c r="HG88" s="50"/>
      <c r="HH88" s="50"/>
      <c r="HI88" s="102"/>
      <c r="HJ88" s="102"/>
      <c r="HK88" s="50"/>
      <c r="HL88" s="50"/>
      <c r="HM88" s="102"/>
      <c r="HN88" s="102"/>
      <c r="HO88" s="50"/>
      <c r="HP88" s="50"/>
      <c r="HQ88" s="102"/>
      <c r="HR88" s="102"/>
      <c r="HS88" s="50"/>
      <c r="HT88" s="50"/>
      <c r="HU88" s="102"/>
      <c r="HV88" s="102"/>
      <c r="HW88" s="50"/>
      <c r="HX88" s="50"/>
      <c r="HY88" s="102"/>
    </row>
    <row r="89" spans="1:233" s="58" customFormat="1" ht="61.5" customHeight="1" x14ac:dyDescent="0.25">
      <c r="A89" s="100" t="s">
        <v>372</v>
      </c>
      <c r="B89" s="156">
        <f t="shared" si="47"/>
        <v>88.7</v>
      </c>
      <c r="C89" s="156">
        <f t="shared" si="48"/>
        <v>0</v>
      </c>
      <c r="D89" s="156">
        <f t="shared" si="49"/>
        <v>0</v>
      </c>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v>88.7</v>
      </c>
      <c r="CA89" s="50"/>
      <c r="CB89" s="50"/>
      <c r="CC89" s="50"/>
      <c r="CD89" s="50"/>
      <c r="CE89" s="50"/>
      <c r="CF89" s="50"/>
      <c r="CG89" s="50"/>
      <c r="CH89" s="50"/>
      <c r="CI89" s="50"/>
      <c r="CJ89" s="50"/>
      <c r="CK89" s="50"/>
      <c r="CL89" s="50"/>
      <c r="CM89" s="50"/>
      <c r="CN89" s="50"/>
      <c r="CO89" s="50"/>
      <c r="CP89" s="50"/>
      <c r="CQ89" s="101"/>
      <c r="CR89" s="101"/>
      <c r="CS89" s="101"/>
      <c r="CT89" s="101"/>
      <c r="CU89" s="101"/>
      <c r="CV89" s="101"/>
      <c r="CW89" s="102"/>
      <c r="CX89" s="102"/>
      <c r="CY89" s="102"/>
      <c r="CZ89" s="102"/>
      <c r="DA89" s="102"/>
      <c r="DB89" s="102"/>
      <c r="DC89" s="102"/>
      <c r="DD89" s="102"/>
      <c r="DE89" s="102"/>
      <c r="DF89" s="102"/>
      <c r="DG89" s="50"/>
      <c r="DH89" s="50"/>
      <c r="DI89" s="102"/>
      <c r="DJ89" s="102"/>
      <c r="DK89" s="50"/>
      <c r="DL89" s="50"/>
      <c r="DM89" s="102"/>
      <c r="DN89" s="102"/>
      <c r="DO89" s="50"/>
      <c r="DP89" s="50"/>
      <c r="DQ89" s="102"/>
      <c r="DR89" s="102"/>
      <c r="DS89" s="50"/>
      <c r="DT89" s="50"/>
      <c r="DU89" s="102"/>
      <c r="DV89" s="102"/>
      <c r="DW89" s="50"/>
      <c r="DX89" s="50"/>
      <c r="DY89" s="50"/>
      <c r="DZ89" s="50"/>
      <c r="EA89" s="50"/>
      <c r="EB89" s="50"/>
      <c r="EC89" s="102"/>
      <c r="ED89" s="102"/>
      <c r="EE89" s="50"/>
      <c r="EF89" s="50"/>
      <c r="EG89" s="102"/>
      <c r="EH89" s="102"/>
      <c r="EI89" s="50"/>
      <c r="EJ89" s="50"/>
      <c r="EK89" s="102"/>
      <c r="EL89" s="102"/>
      <c r="EM89" s="50"/>
      <c r="EN89" s="50"/>
      <c r="EO89" s="102"/>
      <c r="EP89" s="102"/>
      <c r="EQ89" s="50"/>
      <c r="ER89" s="50"/>
      <c r="ES89" s="102"/>
      <c r="ET89" s="102"/>
      <c r="EU89" s="50"/>
      <c r="EV89" s="50"/>
      <c r="EW89" s="51"/>
      <c r="EX89" s="102"/>
      <c r="EY89" s="50"/>
      <c r="EZ89" s="50"/>
      <c r="FA89" s="102"/>
      <c r="FB89" s="102"/>
      <c r="FC89" s="50"/>
      <c r="FD89" s="50"/>
      <c r="FE89" s="102"/>
      <c r="FF89" s="102"/>
      <c r="FG89" s="50"/>
      <c r="FH89" s="50"/>
      <c r="FI89" s="102"/>
      <c r="FJ89" s="102"/>
      <c r="FK89" s="50"/>
      <c r="FL89" s="50"/>
      <c r="FM89" s="102"/>
      <c r="FN89" s="102"/>
      <c r="FO89" s="50"/>
      <c r="FP89" s="50"/>
      <c r="FQ89" s="102"/>
      <c r="FR89" s="102"/>
      <c r="FS89" s="50"/>
      <c r="FT89" s="50"/>
      <c r="FU89" s="102"/>
      <c r="FV89" s="102"/>
      <c r="FW89" s="50"/>
      <c r="FX89" s="50"/>
      <c r="FY89" s="102"/>
      <c r="FZ89" s="102"/>
      <c r="GA89" s="50"/>
      <c r="GB89" s="50"/>
      <c r="GC89" s="102"/>
      <c r="GD89" s="102"/>
      <c r="GE89" s="50"/>
      <c r="GF89" s="50"/>
      <c r="GG89" s="102"/>
      <c r="GH89" s="102"/>
      <c r="GI89" s="50"/>
      <c r="GJ89" s="50"/>
      <c r="GK89" s="102"/>
      <c r="GL89" s="102"/>
      <c r="GM89" s="50"/>
      <c r="GN89" s="50"/>
      <c r="GO89" s="102"/>
      <c r="GP89" s="102"/>
      <c r="GQ89" s="50"/>
      <c r="GR89" s="50"/>
      <c r="GS89" s="102"/>
      <c r="GT89" s="102"/>
      <c r="GU89" s="50"/>
      <c r="GV89" s="50"/>
      <c r="GW89" s="102"/>
      <c r="GX89" s="102"/>
      <c r="GY89" s="50"/>
      <c r="GZ89" s="50"/>
      <c r="HA89" s="102"/>
      <c r="HB89" s="102"/>
      <c r="HC89" s="50"/>
      <c r="HD89" s="50"/>
      <c r="HE89" s="102"/>
      <c r="HF89" s="102"/>
      <c r="HG89" s="50"/>
      <c r="HH89" s="50"/>
      <c r="HI89" s="102"/>
      <c r="HJ89" s="102"/>
      <c r="HK89" s="50"/>
      <c r="HL89" s="50"/>
      <c r="HM89" s="102"/>
      <c r="HN89" s="102"/>
      <c r="HO89" s="50"/>
      <c r="HP89" s="50"/>
      <c r="HQ89" s="102"/>
      <c r="HR89" s="102"/>
      <c r="HS89" s="50"/>
      <c r="HT89" s="50"/>
      <c r="HU89" s="102"/>
      <c r="HV89" s="102"/>
      <c r="HW89" s="50"/>
      <c r="HX89" s="50"/>
      <c r="HY89" s="102"/>
    </row>
    <row r="90" spans="1:233" s="58" customFormat="1" ht="61.5" customHeight="1" x14ac:dyDescent="0.25">
      <c r="A90" s="100" t="s">
        <v>375</v>
      </c>
      <c r="B90" s="156">
        <f t="shared" si="47"/>
        <v>18</v>
      </c>
      <c r="C90" s="156">
        <f t="shared" si="48"/>
        <v>0</v>
      </c>
      <c r="D90" s="156">
        <f t="shared" si="49"/>
        <v>0</v>
      </c>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v>18</v>
      </c>
      <c r="CA90" s="50"/>
      <c r="CB90" s="50"/>
      <c r="CC90" s="50"/>
      <c r="CD90" s="50"/>
      <c r="CE90" s="50"/>
      <c r="CF90" s="50"/>
      <c r="CG90" s="50"/>
      <c r="CH90" s="50"/>
      <c r="CI90" s="50"/>
      <c r="CJ90" s="50"/>
      <c r="CK90" s="50"/>
      <c r="CL90" s="50"/>
      <c r="CM90" s="50"/>
      <c r="CN90" s="50"/>
      <c r="CO90" s="50"/>
      <c r="CP90" s="50"/>
      <c r="CQ90" s="101"/>
      <c r="CR90" s="101"/>
      <c r="CS90" s="101"/>
      <c r="CT90" s="101"/>
      <c r="CU90" s="101"/>
      <c r="CV90" s="101"/>
      <c r="CW90" s="102"/>
      <c r="CX90" s="102"/>
      <c r="CY90" s="102"/>
      <c r="CZ90" s="102"/>
      <c r="DA90" s="102"/>
      <c r="DB90" s="102"/>
      <c r="DC90" s="102"/>
      <c r="DD90" s="102"/>
      <c r="DE90" s="102"/>
      <c r="DF90" s="102"/>
      <c r="DG90" s="50"/>
      <c r="DH90" s="50"/>
      <c r="DI90" s="102"/>
      <c r="DJ90" s="102"/>
      <c r="DK90" s="50"/>
      <c r="DL90" s="50"/>
      <c r="DM90" s="102"/>
      <c r="DN90" s="102"/>
      <c r="DO90" s="50"/>
      <c r="DP90" s="50"/>
      <c r="DQ90" s="102"/>
      <c r="DR90" s="102"/>
      <c r="DS90" s="50"/>
      <c r="DT90" s="50"/>
      <c r="DU90" s="102"/>
      <c r="DV90" s="102"/>
      <c r="DW90" s="50"/>
      <c r="DX90" s="50"/>
      <c r="DY90" s="50"/>
      <c r="DZ90" s="50"/>
      <c r="EA90" s="50"/>
      <c r="EB90" s="50"/>
      <c r="EC90" s="102"/>
      <c r="ED90" s="102"/>
      <c r="EE90" s="50"/>
      <c r="EF90" s="50"/>
      <c r="EG90" s="102"/>
      <c r="EH90" s="102"/>
      <c r="EI90" s="50"/>
      <c r="EJ90" s="50"/>
      <c r="EK90" s="102"/>
      <c r="EL90" s="102"/>
      <c r="EM90" s="50"/>
      <c r="EN90" s="50"/>
      <c r="EO90" s="102"/>
      <c r="EP90" s="102"/>
      <c r="EQ90" s="50"/>
      <c r="ER90" s="50"/>
      <c r="ES90" s="102"/>
      <c r="ET90" s="102"/>
      <c r="EU90" s="50"/>
      <c r="EV90" s="50"/>
      <c r="EW90" s="51"/>
      <c r="EX90" s="102"/>
      <c r="EY90" s="50"/>
      <c r="EZ90" s="50"/>
      <c r="FA90" s="102"/>
      <c r="FB90" s="102"/>
      <c r="FC90" s="50"/>
      <c r="FD90" s="50"/>
      <c r="FE90" s="102"/>
      <c r="FF90" s="102"/>
      <c r="FG90" s="50"/>
      <c r="FH90" s="50"/>
      <c r="FI90" s="102"/>
      <c r="FJ90" s="102"/>
      <c r="FK90" s="50"/>
      <c r="FL90" s="50"/>
      <c r="FM90" s="102"/>
      <c r="FN90" s="102"/>
      <c r="FO90" s="50"/>
      <c r="FP90" s="50"/>
      <c r="FQ90" s="102"/>
      <c r="FR90" s="102"/>
      <c r="FS90" s="50"/>
      <c r="FT90" s="50"/>
      <c r="FU90" s="102"/>
      <c r="FV90" s="102"/>
      <c r="FW90" s="50"/>
      <c r="FX90" s="50"/>
      <c r="FY90" s="102"/>
      <c r="FZ90" s="102"/>
      <c r="GA90" s="50"/>
      <c r="GB90" s="50"/>
      <c r="GC90" s="102"/>
      <c r="GD90" s="102"/>
      <c r="GE90" s="50"/>
      <c r="GF90" s="50"/>
      <c r="GG90" s="102"/>
      <c r="GH90" s="102"/>
      <c r="GI90" s="50"/>
      <c r="GJ90" s="50"/>
      <c r="GK90" s="102"/>
      <c r="GL90" s="102"/>
      <c r="GM90" s="50"/>
      <c r="GN90" s="50"/>
      <c r="GO90" s="102"/>
      <c r="GP90" s="102"/>
      <c r="GQ90" s="50"/>
      <c r="GR90" s="50"/>
      <c r="GS90" s="102"/>
      <c r="GT90" s="102"/>
      <c r="GU90" s="50"/>
      <c r="GV90" s="50"/>
      <c r="GW90" s="102"/>
      <c r="GX90" s="102"/>
      <c r="GY90" s="50"/>
      <c r="GZ90" s="50"/>
      <c r="HA90" s="102"/>
      <c r="HB90" s="102"/>
      <c r="HC90" s="50"/>
      <c r="HD90" s="50"/>
      <c r="HE90" s="102"/>
      <c r="HF90" s="102"/>
      <c r="HG90" s="50"/>
      <c r="HH90" s="50"/>
      <c r="HI90" s="102"/>
      <c r="HJ90" s="102"/>
      <c r="HK90" s="50"/>
      <c r="HL90" s="50"/>
      <c r="HM90" s="102"/>
      <c r="HN90" s="102"/>
      <c r="HO90" s="50"/>
      <c r="HP90" s="50"/>
      <c r="HQ90" s="102"/>
      <c r="HR90" s="102"/>
      <c r="HS90" s="50"/>
      <c r="HT90" s="50"/>
      <c r="HU90" s="102"/>
      <c r="HV90" s="102"/>
      <c r="HW90" s="50"/>
      <c r="HX90" s="50"/>
      <c r="HY90" s="102"/>
    </row>
    <row r="91" spans="1:233" s="58" customFormat="1" ht="61.5" customHeight="1" x14ac:dyDescent="0.25">
      <c r="A91" s="100" t="s">
        <v>376</v>
      </c>
      <c r="B91" s="156">
        <f t="shared" si="47"/>
        <v>35</v>
      </c>
      <c r="C91" s="156">
        <f t="shared" si="48"/>
        <v>52.6</v>
      </c>
      <c r="D91" s="156">
        <f t="shared" si="49"/>
        <v>52.6</v>
      </c>
      <c r="E91" s="50">
        <f t="shared" si="50"/>
        <v>100</v>
      </c>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v>35</v>
      </c>
      <c r="CA91" s="50"/>
      <c r="CB91" s="50"/>
      <c r="CC91" s="50"/>
      <c r="CD91" s="50"/>
      <c r="CE91" s="50"/>
      <c r="CF91" s="50"/>
      <c r="CG91" s="50"/>
      <c r="CH91" s="50"/>
      <c r="CI91" s="50"/>
      <c r="CJ91" s="50"/>
      <c r="CK91" s="50"/>
      <c r="CL91" s="50"/>
      <c r="CM91" s="50"/>
      <c r="CN91" s="50"/>
      <c r="CO91" s="50"/>
      <c r="CP91" s="50"/>
      <c r="CQ91" s="101"/>
      <c r="CR91" s="101"/>
      <c r="CS91" s="101"/>
      <c r="CT91" s="101"/>
      <c r="CU91" s="101"/>
      <c r="CV91" s="101"/>
      <c r="CW91" s="102"/>
      <c r="CX91" s="102"/>
      <c r="CY91" s="102"/>
      <c r="CZ91" s="102"/>
      <c r="DA91" s="102"/>
      <c r="DB91" s="102"/>
      <c r="DC91" s="102"/>
      <c r="DD91" s="102"/>
      <c r="DE91" s="102"/>
      <c r="DF91" s="102"/>
      <c r="DG91" s="50"/>
      <c r="DH91" s="50"/>
      <c r="DI91" s="102"/>
      <c r="DJ91" s="102"/>
      <c r="DK91" s="50"/>
      <c r="DL91" s="50"/>
      <c r="DM91" s="102"/>
      <c r="DN91" s="102"/>
      <c r="DO91" s="50"/>
      <c r="DP91" s="50"/>
      <c r="DQ91" s="102"/>
      <c r="DR91" s="102"/>
      <c r="DS91" s="50"/>
      <c r="DT91" s="50"/>
      <c r="DU91" s="102"/>
      <c r="DV91" s="102"/>
      <c r="DW91" s="50"/>
      <c r="DX91" s="50"/>
      <c r="DY91" s="50"/>
      <c r="DZ91" s="50"/>
      <c r="EA91" s="50"/>
      <c r="EB91" s="50"/>
      <c r="EC91" s="102"/>
      <c r="ED91" s="102"/>
      <c r="EE91" s="50"/>
      <c r="EF91" s="50"/>
      <c r="EG91" s="102"/>
      <c r="EH91" s="102"/>
      <c r="EI91" s="50"/>
      <c r="EJ91" s="50"/>
      <c r="EK91" s="102"/>
      <c r="EL91" s="102"/>
      <c r="EM91" s="50"/>
      <c r="EN91" s="50"/>
      <c r="EO91" s="102"/>
      <c r="EP91" s="102"/>
      <c r="EQ91" s="50"/>
      <c r="ER91" s="50"/>
      <c r="ES91" s="102"/>
      <c r="ET91" s="102"/>
      <c r="EU91" s="50"/>
      <c r="EV91" s="50"/>
      <c r="EW91" s="51"/>
      <c r="EX91" s="102"/>
      <c r="EY91" s="50"/>
      <c r="EZ91" s="50"/>
      <c r="FA91" s="102"/>
      <c r="FB91" s="102"/>
      <c r="FC91" s="50"/>
      <c r="FD91" s="50"/>
      <c r="FE91" s="102"/>
      <c r="FF91" s="102"/>
      <c r="FG91" s="50"/>
      <c r="FH91" s="50"/>
      <c r="FI91" s="102"/>
      <c r="FJ91" s="102"/>
      <c r="FK91" s="50"/>
      <c r="FL91" s="50"/>
      <c r="FM91" s="102"/>
      <c r="FN91" s="102"/>
      <c r="FO91" s="50"/>
      <c r="FP91" s="50"/>
      <c r="FQ91" s="102"/>
      <c r="FR91" s="102"/>
      <c r="FS91" s="50"/>
      <c r="FT91" s="50"/>
      <c r="FU91" s="102"/>
      <c r="FV91" s="102"/>
      <c r="FW91" s="50"/>
      <c r="FX91" s="50"/>
      <c r="FY91" s="102"/>
      <c r="FZ91" s="102"/>
      <c r="GA91" s="50"/>
      <c r="GB91" s="50"/>
      <c r="GC91" s="102"/>
      <c r="GD91" s="102"/>
      <c r="GE91" s="50"/>
      <c r="GF91" s="50"/>
      <c r="GG91" s="102"/>
      <c r="GH91" s="102"/>
      <c r="GI91" s="50"/>
      <c r="GJ91" s="50"/>
      <c r="GK91" s="102"/>
      <c r="GL91" s="102"/>
      <c r="GM91" s="50"/>
      <c r="GN91" s="50"/>
      <c r="GO91" s="102"/>
      <c r="GP91" s="102"/>
      <c r="GQ91" s="50"/>
      <c r="GR91" s="50"/>
      <c r="GS91" s="102"/>
      <c r="GT91" s="102"/>
      <c r="GU91" s="50"/>
      <c r="GV91" s="50"/>
      <c r="GW91" s="102"/>
      <c r="GX91" s="102"/>
      <c r="GY91" s="50"/>
      <c r="GZ91" s="50"/>
      <c r="HA91" s="102"/>
      <c r="HB91" s="102"/>
      <c r="HC91" s="50"/>
      <c r="HD91" s="50"/>
      <c r="HE91" s="102"/>
      <c r="HF91" s="102"/>
      <c r="HG91" s="50"/>
      <c r="HH91" s="50"/>
      <c r="HI91" s="102"/>
      <c r="HJ91" s="102"/>
      <c r="HK91" s="50"/>
      <c r="HL91" s="50"/>
      <c r="HM91" s="50"/>
      <c r="HN91" s="102"/>
      <c r="HO91" s="50"/>
      <c r="HP91" s="50"/>
      <c r="HQ91" s="50"/>
      <c r="HR91" s="102"/>
      <c r="HS91" s="50">
        <v>52.6</v>
      </c>
      <c r="HT91" s="50">
        <v>52.6</v>
      </c>
      <c r="HU91" s="50">
        <f>HT91/HS91*100</f>
        <v>100</v>
      </c>
      <c r="HV91" s="102"/>
      <c r="HW91" s="50"/>
      <c r="HX91" s="50"/>
      <c r="HY91" s="102"/>
    </row>
    <row r="92" spans="1:233" s="58" customFormat="1" ht="57" customHeight="1" x14ac:dyDescent="0.25">
      <c r="A92" s="100" t="s">
        <v>377</v>
      </c>
      <c r="B92" s="156">
        <f t="shared" si="47"/>
        <v>54.7</v>
      </c>
      <c r="C92" s="156">
        <f t="shared" si="48"/>
        <v>0</v>
      </c>
      <c r="D92" s="156">
        <f t="shared" si="49"/>
        <v>0</v>
      </c>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v>54.7</v>
      </c>
      <c r="CA92" s="50"/>
      <c r="CB92" s="50"/>
      <c r="CC92" s="50"/>
      <c r="CD92" s="50"/>
      <c r="CE92" s="50"/>
      <c r="CF92" s="50"/>
      <c r="CG92" s="50"/>
      <c r="CH92" s="50"/>
      <c r="CI92" s="50"/>
      <c r="CJ92" s="50"/>
      <c r="CK92" s="50"/>
      <c r="CL92" s="50"/>
      <c r="CM92" s="50"/>
      <c r="CN92" s="50"/>
      <c r="CO92" s="50"/>
      <c r="CP92" s="50"/>
      <c r="CQ92" s="101"/>
      <c r="CR92" s="101"/>
      <c r="CS92" s="101"/>
      <c r="CT92" s="101"/>
      <c r="CU92" s="101"/>
      <c r="CV92" s="101"/>
      <c r="CW92" s="102"/>
      <c r="CX92" s="102"/>
      <c r="CY92" s="102"/>
      <c r="CZ92" s="102"/>
      <c r="DA92" s="102"/>
      <c r="DB92" s="102"/>
      <c r="DC92" s="102"/>
      <c r="DD92" s="102"/>
      <c r="DE92" s="102"/>
      <c r="DF92" s="102"/>
      <c r="DG92" s="50"/>
      <c r="DH92" s="50"/>
      <c r="DI92" s="102"/>
      <c r="DJ92" s="102"/>
      <c r="DK92" s="50"/>
      <c r="DL92" s="50"/>
      <c r="DM92" s="102"/>
      <c r="DN92" s="102"/>
      <c r="DO92" s="50"/>
      <c r="DP92" s="50"/>
      <c r="DQ92" s="102"/>
      <c r="DR92" s="102"/>
      <c r="DS92" s="50"/>
      <c r="DT92" s="50"/>
      <c r="DU92" s="102"/>
      <c r="DV92" s="102"/>
      <c r="DW92" s="50"/>
      <c r="DX92" s="50"/>
      <c r="DY92" s="50"/>
      <c r="DZ92" s="50"/>
      <c r="EA92" s="50"/>
      <c r="EB92" s="50"/>
      <c r="EC92" s="102"/>
      <c r="ED92" s="102"/>
      <c r="EE92" s="50"/>
      <c r="EF92" s="50"/>
      <c r="EG92" s="102"/>
      <c r="EH92" s="102"/>
      <c r="EI92" s="50"/>
      <c r="EJ92" s="50"/>
      <c r="EK92" s="102"/>
      <c r="EL92" s="102"/>
      <c r="EM92" s="50"/>
      <c r="EN92" s="50"/>
      <c r="EO92" s="102"/>
      <c r="EP92" s="102"/>
      <c r="EQ92" s="50"/>
      <c r="ER92" s="50"/>
      <c r="ES92" s="102"/>
      <c r="ET92" s="102"/>
      <c r="EU92" s="50"/>
      <c r="EV92" s="50"/>
      <c r="EW92" s="51"/>
      <c r="EX92" s="102"/>
      <c r="EY92" s="50"/>
      <c r="EZ92" s="50"/>
      <c r="FA92" s="102"/>
      <c r="FB92" s="102"/>
      <c r="FC92" s="50"/>
      <c r="FD92" s="50"/>
      <c r="FE92" s="102"/>
      <c r="FF92" s="102"/>
      <c r="FG92" s="50"/>
      <c r="FH92" s="50"/>
      <c r="FI92" s="102"/>
      <c r="FJ92" s="102"/>
      <c r="FK92" s="50"/>
      <c r="FL92" s="50"/>
      <c r="FM92" s="102"/>
      <c r="FN92" s="102"/>
      <c r="FO92" s="50"/>
      <c r="FP92" s="50"/>
      <c r="FQ92" s="102"/>
      <c r="FR92" s="102"/>
      <c r="FS92" s="50"/>
      <c r="FT92" s="50"/>
      <c r="FU92" s="102"/>
      <c r="FV92" s="102"/>
      <c r="FW92" s="50"/>
      <c r="FX92" s="50"/>
      <c r="FY92" s="102"/>
      <c r="FZ92" s="102"/>
      <c r="GA92" s="50"/>
      <c r="GB92" s="50"/>
      <c r="GC92" s="102"/>
      <c r="GD92" s="102"/>
      <c r="GE92" s="50"/>
      <c r="GF92" s="50"/>
      <c r="GG92" s="102"/>
      <c r="GH92" s="102"/>
      <c r="GI92" s="50"/>
      <c r="GJ92" s="50"/>
      <c r="GK92" s="102"/>
      <c r="GL92" s="102"/>
      <c r="GM92" s="50"/>
      <c r="GN92" s="50"/>
      <c r="GO92" s="102"/>
      <c r="GP92" s="102"/>
      <c r="GQ92" s="50"/>
      <c r="GR92" s="50"/>
      <c r="GS92" s="102"/>
      <c r="GT92" s="102"/>
      <c r="GU92" s="50"/>
      <c r="GV92" s="50"/>
      <c r="GW92" s="102"/>
      <c r="GX92" s="102"/>
      <c r="GY92" s="50"/>
      <c r="GZ92" s="50"/>
      <c r="HA92" s="102"/>
      <c r="HB92" s="102"/>
      <c r="HC92" s="50"/>
      <c r="HD92" s="50"/>
      <c r="HE92" s="102"/>
      <c r="HF92" s="102"/>
      <c r="HG92" s="50"/>
      <c r="HH92" s="50"/>
      <c r="HI92" s="102"/>
      <c r="HJ92" s="102"/>
      <c r="HK92" s="50"/>
      <c r="HL92" s="50"/>
      <c r="HM92" s="102"/>
      <c r="HN92" s="102"/>
      <c r="HO92" s="50"/>
      <c r="HP92" s="50"/>
      <c r="HQ92" s="102"/>
      <c r="HR92" s="102"/>
      <c r="HS92" s="50"/>
      <c r="HT92" s="50"/>
      <c r="HU92" s="102"/>
      <c r="HV92" s="102"/>
      <c r="HW92" s="50"/>
      <c r="HX92" s="50"/>
      <c r="HY92" s="102"/>
    </row>
    <row r="93" spans="1:233" s="58" customFormat="1" ht="66.75" customHeight="1" x14ac:dyDescent="0.25">
      <c r="A93" s="100" t="s">
        <v>378</v>
      </c>
      <c r="B93" s="156">
        <f t="shared" si="47"/>
        <v>35</v>
      </c>
      <c r="C93" s="156">
        <f t="shared" si="48"/>
        <v>0</v>
      </c>
      <c r="D93" s="156">
        <f t="shared" si="49"/>
        <v>0</v>
      </c>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v>35</v>
      </c>
      <c r="CA93" s="50"/>
      <c r="CB93" s="50"/>
      <c r="CC93" s="50"/>
      <c r="CD93" s="50"/>
      <c r="CE93" s="50"/>
      <c r="CF93" s="50"/>
      <c r="CG93" s="50"/>
      <c r="CH93" s="50"/>
      <c r="CI93" s="50"/>
      <c r="CJ93" s="50"/>
      <c r="CK93" s="50"/>
      <c r="CL93" s="50"/>
      <c r="CM93" s="50"/>
      <c r="CN93" s="50"/>
      <c r="CO93" s="50"/>
      <c r="CP93" s="50"/>
      <c r="CQ93" s="101"/>
      <c r="CR93" s="101"/>
      <c r="CS93" s="101"/>
      <c r="CT93" s="101"/>
      <c r="CU93" s="101"/>
      <c r="CV93" s="101"/>
      <c r="CW93" s="102"/>
      <c r="CX93" s="102"/>
      <c r="CY93" s="102"/>
      <c r="CZ93" s="102"/>
      <c r="DA93" s="102"/>
      <c r="DB93" s="102"/>
      <c r="DC93" s="102"/>
      <c r="DD93" s="102"/>
      <c r="DE93" s="102"/>
      <c r="DF93" s="102"/>
      <c r="DG93" s="50"/>
      <c r="DH93" s="50"/>
      <c r="DI93" s="102"/>
      <c r="DJ93" s="102"/>
      <c r="DK93" s="50"/>
      <c r="DL93" s="50"/>
      <c r="DM93" s="102"/>
      <c r="DN93" s="102"/>
      <c r="DO93" s="50"/>
      <c r="DP93" s="50"/>
      <c r="DQ93" s="102"/>
      <c r="DR93" s="102"/>
      <c r="DS93" s="50"/>
      <c r="DT93" s="50"/>
      <c r="DU93" s="102"/>
      <c r="DV93" s="102"/>
      <c r="DW93" s="50"/>
      <c r="DX93" s="50"/>
      <c r="DY93" s="50"/>
      <c r="DZ93" s="50"/>
      <c r="EA93" s="50"/>
      <c r="EB93" s="50"/>
      <c r="EC93" s="102"/>
      <c r="ED93" s="102"/>
      <c r="EE93" s="50"/>
      <c r="EF93" s="50"/>
      <c r="EG93" s="102"/>
      <c r="EH93" s="102"/>
      <c r="EI93" s="50"/>
      <c r="EJ93" s="50"/>
      <c r="EK93" s="102"/>
      <c r="EL93" s="102"/>
      <c r="EM93" s="50"/>
      <c r="EN93" s="50"/>
      <c r="EO93" s="102"/>
      <c r="EP93" s="102"/>
      <c r="EQ93" s="50"/>
      <c r="ER93" s="50"/>
      <c r="ES93" s="102"/>
      <c r="ET93" s="102"/>
      <c r="EU93" s="50"/>
      <c r="EV93" s="50"/>
      <c r="EW93" s="51"/>
      <c r="EX93" s="102"/>
      <c r="EY93" s="50"/>
      <c r="EZ93" s="50"/>
      <c r="FA93" s="102"/>
      <c r="FB93" s="102"/>
      <c r="FC93" s="50"/>
      <c r="FD93" s="50"/>
      <c r="FE93" s="102"/>
      <c r="FF93" s="102"/>
      <c r="FG93" s="50"/>
      <c r="FH93" s="50"/>
      <c r="FI93" s="102"/>
      <c r="FJ93" s="102"/>
      <c r="FK93" s="50"/>
      <c r="FL93" s="50"/>
      <c r="FM93" s="102"/>
      <c r="FN93" s="102"/>
      <c r="FO93" s="50"/>
      <c r="FP93" s="50"/>
      <c r="FQ93" s="102"/>
      <c r="FR93" s="102"/>
      <c r="FS93" s="50"/>
      <c r="FT93" s="50"/>
      <c r="FU93" s="102"/>
      <c r="FV93" s="102"/>
      <c r="FW93" s="50"/>
      <c r="FX93" s="50"/>
      <c r="FY93" s="102"/>
      <c r="FZ93" s="102"/>
      <c r="GA93" s="50"/>
      <c r="GB93" s="50"/>
      <c r="GC93" s="102"/>
      <c r="GD93" s="102"/>
      <c r="GE93" s="50"/>
      <c r="GF93" s="50"/>
      <c r="GG93" s="102"/>
      <c r="GH93" s="102"/>
      <c r="GI93" s="50"/>
      <c r="GJ93" s="50"/>
      <c r="GK93" s="102"/>
      <c r="GL93" s="102"/>
      <c r="GM93" s="50"/>
      <c r="GN93" s="50"/>
      <c r="GO93" s="102"/>
      <c r="GP93" s="102"/>
      <c r="GQ93" s="50"/>
      <c r="GR93" s="50"/>
      <c r="GS93" s="102"/>
      <c r="GT93" s="102"/>
      <c r="GU93" s="50"/>
      <c r="GV93" s="50"/>
      <c r="GW93" s="102"/>
      <c r="GX93" s="102"/>
      <c r="GY93" s="50"/>
      <c r="GZ93" s="50"/>
      <c r="HA93" s="102"/>
      <c r="HB93" s="102"/>
      <c r="HC93" s="50"/>
      <c r="HD93" s="50"/>
      <c r="HE93" s="102"/>
      <c r="HF93" s="102"/>
      <c r="HG93" s="50"/>
      <c r="HH93" s="50"/>
      <c r="HI93" s="102"/>
      <c r="HJ93" s="102"/>
      <c r="HK93" s="50"/>
      <c r="HL93" s="50"/>
      <c r="HM93" s="102"/>
      <c r="HN93" s="102"/>
      <c r="HO93" s="50"/>
      <c r="HP93" s="50"/>
      <c r="HQ93" s="102"/>
      <c r="HR93" s="102"/>
      <c r="HS93" s="50"/>
      <c r="HT93" s="50"/>
      <c r="HU93" s="102"/>
      <c r="HV93" s="102"/>
      <c r="HW93" s="50"/>
      <c r="HX93" s="50"/>
      <c r="HY93" s="102"/>
    </row>
    <row r="94" spans="1:233" s="58" customFormat="1" ht="54.75" customHeight="1" x14ac:dyDescent="0.25">
      <c r="A94" s="100" t="s">
        <v>379</v>
      </c>
      <c r="B94" s="156">
        <f t="shared" si="47"/>
        <v>5.2</v>
      </c>
      <c r="C94" s="156">
        <f t="shared" si="48"/>
        <v>0</v>
      </c>
      <c r="D94" s="156">
        <f t="shared" si="49"/>
        <v>0</v>
      </c>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v>5.2</v>
      </c>
      <c r="CA94" s="50"/>
      <c r="CB94" s="50"/>
      <c r="CC94" s="50"/>
      <c r="CD94" s="50"/>
      <c r="CE94" s="50"/>
      <c r="CF94" s="50"/>
      <c r="CG94" s="50"/>
      <c r="CH94" s="50"/>
      <c r="CI94" s="50"/>
      <c r="CJ94" s="50"/>
      <c r="CK94" s="50"/>
      <c r="CL94" s="50"/>
      <c r="CM94" s="50"/>
      <c r="CN94" s="50"/>
      <c r="CO94" s="50"/>
      <c r="CP94" s="50"/>
      <c r="CQ94" s="101"/>
      <c r="CR94" s="101"/>
      <c r="CS94" s="101"/>
      <c r="CT94" s="101"/>
      <c r="CU94" s="101"/>
      <c r="CV94" s="101"/>
      <c r="CW94" s="102"/>
      <c r="CX94" s="102"/>
      <c r="CY94" s="102"/>
      <c r="CZ94" s="102"/>
      <c r="DA94" s="102"/>
      <c r="DB94" s="102"/>
      <c r="DC94" s="102"/>
      <c r="DD94" s="102"/>
      <c r="DE94" s="102"/>
      <c r="DF94" s="102"/>
      <c r="DG94" s="50"/>
      <c r="DH94" s="50"/>
      <c r="DI94" s="102"/>
      <c r="DJ94" s="102"/>
      <c r="DK94" s="50"/>
      <c r="DL94" s="50"/>
      <c r="DM94" s="102"/>
      <c r="DN94" s="102"/>
      <c r="DO94" s="50"/>
      <c r="DP94" s="50"/>
      <c r="DQ94" s="102"/>
      <c r="DR94" s="102"/>
      <c r="DS94" s="50"/>
      <c r="DT94" s="50"/>
      <c r="DU94" s="102"/>
      <c r="DV94" s="102"/>
      <c r="DW94" s="50"/>
      <c r="DX94" s="50"/>
      <c r="DY94" s="50"/>
      <c r="DZ94" s="50"/>
      <c r="EA94" s="50"/>
      <c r="EB94" s="50"/>
      <c r="EC94" s="102"/>
      <c r="ED94" s="102"/>
      <c r="EE94" s="50"/>
      <c r="EF94" s="50"/>
      <c r="EG94" s="102"/>
      <c r="EH94" s="102"/>
      <c r="EI94" s="50"/>
      <c r="EJ94" s="50"/>
      <c r="EK94" s="102"/>
      <c r="EL94" s="102"/>
      <c r="EM94" s="50"/>
      <c r="EN94" s="50"/>
      <c r="EO94" s="102"/>
      <c r="EP94" s="102"/>
      <c r="EQ94" s="50"/>
      <c r="ER94" s="50"/>
      <c r="ES94" s="102"/>
      <c r="ET94" s="102"/>
      <c r="EU94" s="50"/>
      <c r="EV94" s="50"/>
      <c r="EW94" s="51"/>
      <c r="EX94" s="102"/>
      <c r="EY94" s="50"/>
      <c r="EZ94" s="50"/>
      <c r="FA94" s="102"/>
      <c r="FB94" s="102"/>
      <c r="FC94" s="50"/>
      <c r="FD94" s="50"/>
      <c r="FE94" s="102"/>
      <c r="FF94" s="102"/>
      <c r="FG94" s="50"/>
      <c r="FH94" s="50"/>
      <c r="FI94" s="102"/>
      <c r="FJ94" s="102"/>
      <c r="FK94" s="50"/>
      <c r="FL94" s="50"/>
      <c r="FM94" s="102"/>
      <c r="FN94" s="102"/>
      <c r="FO94" s="50"/>
      <c r="FP94" s="50"/>
      <c r="FQ94" s="102"/>
      <c r="FR94" s="102"/>
      <c r="FS94" s="50"/>
      <c r="FT94" s="50"/>
      <c r="FU94" s="102"/>
      <c r="FV94" s="102"/>
      <c r="FW94" s="50"/>
      <c r="FX94" s="50"/>
      <c r="FY94" s="102"/>
      <c r="FZ94" s="102"/>
      <c r="GA94" s="50"/>
      <c r="GB94" s="50"/>
      <c r="GC94" s="102"/>
      <c r="GD94" s="102"/>
      <c r="GE94" s="50"/>
      <c r="GF94" s="50"/>
      <c r="GG94" s="102"/>
      <c r="GH94" s="102"/>
      <c r="GI94" s="50"/>
      <c r="GJ94" s="50"/>
      <c r="GK94" s="102"/>
      <c r="GL94" s="102"/>
      <c r="GM94" s="50"/>
      <c r="GN94" s="50"/>
      <c r="GO94" s="102"/>
      <c r="GP94" s="102"/>
      <c r="GQ94" s="50"/>
      <c r="GR94" s="50"/>
      <c r="GS94" s="102"/>
      <c r="GT94" s="102"/>
      <c r="GU94" s="50"/>
      <c r="GV94" s="50"/>
      <c r="GW94" s="102"/>
      <c r="GX94" s="102"/>
      <c r="GY94" s="50"/>
      <c r="GZ94" s="50"/>
      <c r="HA94" s="102"/>
      <c r="HB94" s="102"/>
      <c r="HC94" s="50"/>
      <c r="HD94" s="50"/>
      <c r="HE94" s="102"/>
      <c r="HF94" s="102"/>
      <c r="HG94" s="50"/>
      <c r="HH94" s="50"/>
      <c r="HI94" s="102"/>
      <c r="HJ94" s="102"/>
      <c r="HK94" s="50"/>
      <c r="HL94" s="50"/>
      <c r="HM94" s="102"/>
      <c r="HN94" s="102"/>
      <c r="HO94" s="50"/>
      <c r="HP94" s="50"/>
      <c r="HQ94" s="102"/>
      <c r="HR94" s="102"/>
      <c r="HS94" s="50"/>
      <c r="HT94" s="50"/>
      <c r="HU94" s="102"/>
      <c r="HV94" s="102"/>
      <c r="HW94" s="50"/>
      <c r="HX94" s="50"/>
      <c r="HY94" s="102"/>
    </row>
    <row r="95" spans="1:233" s="58" customFormat="1" ht="61.5" customHeight="1" x14ac:dyDescent="0.25">
      <c r="A95" s="100" t="s">
        <v>380</v>
      </c>
      <c r="B95" s="156">
        <f t="shared" si="47"/>
        <v>69.900000000000006</v>
      </c>
      <c r="C95" s="156">
        <f t="shared" si="48"/>
        <v>0</v>
      </c>
      <c r="D95" s="156">
        <f t="shared" si="49"/>
        <v>0</v>
      </c>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v>69.900000000000006</v>
      </c>
      <c r="CA95" s="50"/>
      <c r="CB95" s="50"/>
      <c r="CC95" s="50"/>
      <c r="CD95" s="50"/>
      <c r="CE95" s="50"/>
      <c r="CF95" s="50"/>
      <c r="CG95" s="50"/>
      <c r="CH95" s="50"/>
      <c r="CI95" s="50"/>
      <c r="CJ95" s="50"/>
      <c r="CK95" s="50"/>
      <c r="CL95" s="50"/>
      <c r="CM95" s="50"/>
      <c r="CN95" s="50"/>
      <c r="CO95" s="50"/>
      <c r="CP95" s="50"/>
      <c r="CQ95" s="101"/>
      <c r="CR95" s="101"/>
      <c r="CS95" s="101"/>
      <c r="CT95" s="101"/>
      <c r="CU95" s="101"/>
      <c r="CV95" s="101"/>
      <c r="CW95" s="102"/>
      <c r="CX95" s="102"/>
      <c r="CY95" s="102"/>
      <c r="CZ95" s="102"/>
      <c r="DA95" s="102"/>
      <c r="DB95" s="102"/>
      <c r="DC95" s="102"/>
      <c r="DD95" s="102"/>
      <c r="DE95" s="102"/>
      <c r="DF95" s="102"/>
      <c r="DG95" s="50"/>
      <c r="DH95" s="50"/>
      <c r="DI95" s="102"/>
      <c r="DJ95" s="102"/>
      <c r="DK95" s="50"/>
      <c r="DL95" s="50"/>
      <c r="DM95" s="102"/>
      <c r="DN95" s="102"/>
      <c r="DO95" s="50"/>
      <c r="DP95" s="50"/>
      <c r="DQ95" s="102"/>
      <c r="DR95" s="102"/>
      <c r="DS95" s="50"/>
      <c r="DT95" s="50"/>
      <c r="DU95" s="102"/>
      <c r="DV95" s="102"/>
      <c r="DW95" s="50"/>
      <c r="DX95" s="50"/>
      <c r="DY95" s="50"/>
      <c r="DZ95" s="50"/>
      <c r="EA95" s="50"/>
      <c r="EB95" s="50"/>
      <c r="EC95" s="102"/>
      <c r="ED95" s="102"/>
      <c r="EE95" s="50"/>
      <c r="EF95" s="50"/>
      <c r="EG95" s="102"/>
      <c r="EH95" s="102"/>
      <c r="EI95" s="50"/>
      <c r="EJ95" s="50"/>
      <c r="EK95" s="102"/>
      <c r="EL95" s="102"/>
      <c r="EM95" s="50"/>
      <c r="EN95" s="50"/>
      <c r="EO95" s="102"/>
      <c r="EP95" s="102"/>
      <c r="EQ95" s="50"/>
      <c r="ER95" s="50"/>
      <c r="ES95" s="102"/>
      <c r="ET95" s="102"/>
      <c r="EU95" s="50"/>
      <c r="EV95" s="50"/>
      <c r="EW95" s="51"/>
      <c r="EX95" s="102"/>
      <c r="EY95" s="50"/>
      <c r="EZ95" s="50"/>
      <c r="FA95" s="102"/>
      <c r="FB95" s="102"/>
      <c r="FC95" s="50"/>
      <c r="FD95" s="50"/>
      <c r="FE95" s="102"/>
      <c r="FF95" s="102"/>
      <c r="FG95" s="50"/>
      <c r="FH95" s="50"/>
      <c r="FI95" s="102"/>
      <c r="FJ95" s="102"/>
      <c r="FK95" s="50"/>
      <c r="FL95" s="50"/>
      <c r="FM95" s="102"/>
      <c r="FN95" s="102"/>
      <c r="FO95" s="50"/>
      <c r="FP95" s="50"/>
      <c r="FQ95" s="102"/>
      <c r="FR95" s="102"/>
      <c r="FS95" s="50"/>
      <c r="FT95" s="50"/>
      <c r="FU95" s="102"/>
      <c r="FV95" s="102"/>
      <c r="FW95" s="50"/>
      <c r="FX95" s="50"/>
      <c r="FY95" s="102"/>
      <c r="FZ95" s="102"/>
      <c r="GA95" s="50"/>
      <c r="GB95" s="50"/>
      <c r="GC95" s="102"/>
      <c r="GD95" s="102"/>
      <c r="GE95" s="50"/>
      <c r="GF95" s="50"/>
      <c r="GG95" s="102"/>
      <c r="GH95" s="102"/>
      <c r="GI95" s="50"/>
      <c r="GJ95" s="50"/>
      <c r="GK95" s="102"/>
      <c r="GL95" s="102"/>
      <c r="GM95" s="50"/>
      <c r="GN95" s="50"/>
      <c r="GO95" s="102"/>
      <c r="GP95" s="102"/>
      <c r="GQ95" s="50"/>
      <c r="GR95" s="50"/>
      <c r="GS95" s="102"/>
      <c r="GT95" s="102"/>
      <c r="GU95" s="50"/>
      <c r="GV95" s="50"/>
      <c r="GW95" s="102"/>
      <c r="GX95" s="102"/>
      <c r="GY95" s="50"/>
      <c r="GZ95" s="50"/>
      <c r="HA95" s="102"/>
      <c r="HB95" s="102"/>
      <c r="HC95" s="50"/>
      <c r="HD95" s="50"/>
      <c r="HE95" s="102"/>
      <c r="HF95" s="102"/>
      <c r="HG95" s="50"/>
      <c r="HH95" s="50"/>
      <c r="HI95" s="102"/>
      <c r="HJ95" s="102"/>
      <c r="HK95" s="50"/>
      <c r="HL95" s="50"/>
      <c r="HM95" s="102"/>
      <c r="HN95" s="102"/>
      <c r="HO95" s="50"/>
      <c r="HP95" s="50"/>
      <c r="HQ95" s="102"/>
      <c r="HR95" s="102"/>
      <c r="HS95" s="50"/>
      <c r="HT95" s="50"/>
      <c r="HU95" s="102"/>
      <c r="HV95" s="102"/>
      <c r="HW95" s="50"/>
      <c r="HX95" s="50"/>
      <c r="HY95" s="102"/>
    </row>
    <row r="96" spans="1:233" s="58" customFormat="1" ht="61.5" customHeight="1" x14ac:dyDescent="0.25">
      <c r="A96" s="100" t="s">
        <v>381</v>
      </c>
      <c r="B96" s="156">
        <f t="shared" si="47"/>
        <v>46.4</v>
      </c>
      <c r="C96" s="156">
        <f t="shared" si="48"/>
        <v>0</v>
      </c>
      <c r="D96" s="156">
        <f t="shared" si="49"/>
        <v>0</v>
      </c>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v>46.4</v>
      </c>
      <c r="CA96" s="50"/>
      <c r="CB96" s="50"/>
      <c r="CC96" s="50"/>
      <c r="CD96" s="50"/>
      <c r="CE96" s="50"/>
      <c r="CF96" s="50"/>
      <c r="CG96" s="50"/>
      <c r="CH96" s="50"/>
      <c r="CI96" s="50"/>
      <c r="CJ96" s="50"/>
      <c r="CK96" s="50"/>
      <c r="CL96" s="50"/>
      <c r="CM96" s="50"/>
      <c r="CN96" s="50"/>
      <c r="CO96" s="50"/>
      <c r="CP96" s="50"/>
      <c r="CQ96" s="101"/>
      <c r="CR96" s="101"/>
      <c r="CS96" s="101"/>
      <c r="CT96" s="101"/>
      <c r="CU96" s="101"/>
      <c r="CV96" s="101"/>
      <c r="CW96" s="102"/>
      <c r="CX96" s="102"/>
      <c r="CY96" s="102"/>
      <c r="CZ96" s="102"/>
      <c r="DA96" s="102"/>
      <c r="DB96" s="102"/>
      <c r="DC96" s="102"/>
      <c r="DD96" s="102"/>
      <c r="DE96" s="102"/>
      <c r="DF96" s="102"/>
      <c r="DG96" s="50"/>
      <c r="DH96" s="50"/>
      <c r="DI96" s="102"/>
      <c r="DJ96" s="102"/>
      <c r="DK96" s="50"/>
      <c r="DL96" s="50"/>
      <c r="DM96" s="102"/>
      <c r="DN96" s="102"/>
      <c r="DO96" s="50"/>
      <c r="DP96" s="50"/>
      <c r="DQ96" s="102"/>
      <c r="DR96" s="102"/>
      <c r="DS96" s="50"/>
      <c r="DT96" s="50"/>
      <c r="DU96" s="102"/>
      <c r="DV96" s="102"/>
      <c r="DW96" s="50"/>
      <c r="DX96" s="50"/>
      <c r="DY96" s="50"/>
      <c r="DZ96" s="50"/>
      <c r="EA96" s="50"/>
      <c r="EB96" s="50"/>
      <c r="EC96" s="102"/>
      <c r="ED96" s="102"/>
      <c r="EE96" s="50"/>
      <c r="EF96" s="50"/>
      <c r="EG96" s="102"/>
      <c r="EH96" s="102"/>
      <c r="EI96" s="50"/>
      <c r="EJ96" s="50"/>
      <c r="EK96" s="102"/>
      <c r="EL96" s="102"/>
      <c r="EM96" s="50"/>
      <c r="EN96" s="50"/>
      <c r="EO96" s="102"/>
      <c r="EP96" s="102"/>
      <c r="EQ96" s="50"/>
      <c r="ER96" s="50"/>
      <c r="ES96" s="102"/>
      <c r="ET96" s="102"/>
      <c r="EU96" s="50"/>
      <c r="EV96" s="50"/>
      <c r="EW96" s="51"/>
      <c r="EX96" s="102"/>
      <c r="EY96" s="50"/>
      <c r="EZ96" s="50"/>
      <c r="FA96" s="102"/>
      <c r="FB96" s="102"/>
      <c r="FC96" s="50"/>
      <c r="FD96" s="50"/>
      <c r="FE96" s="102"/>
      <c r="FF96" s="102"/>
      <c r="FG96" s="50"/>
      <c r="FH96" s="50"/>
      <c r="FI96" s="102"/>
      <c r="FJ96" s="102"/>
      <c r="FK96" s="50"/>
      <c r="FL96" s="50"/>
      <c r="FM96" s="102"/>
      <c r="FN96" s="102"/>
      <c r="FO96" s="50"/>
      <c r="FP96" s="50"/>
      <c r="FQ96" s="102"/>
      <c r="FR96" s="102"/>
      <c r="FS96" s="50"/>
      <c r="FT96" s="50"/>
      <c r="FU96" s="102"/>
      <c r="FV96" s="102"/>
      <c r="FW96" s="50"/>
      <c r="FX96" s="50"/>
      <c r="FY96" s="102"/>
      <c r="FZ96" s="102"/>
      <c r="GA96" s="50"/>
      <c r="GB96" s="50"/>
      <c r="GC96" s="102"/>
      <c r="GD96" s="102"/>
      <c r="GE96" s="50"/>
      <c r="GF96" s="50"/>
      <c r="GG96" s="102"/>
      <c r="GH96" s="102"/>
      <c r="GI96" s="50"/>
      <c r="GJ96" s="50"/>
      <c r="GK96" s="102"/>
      <c r="GL96" s="102"/>
      <c r="GM96" s="50"/>
      <c r="GN96" s="50"/>
      <c r="GO96" s="102"/>
      <c r="GP96" s="102"/>
      <c r="GQ96" s="50"/>
      <c r="GR96" s="50"/>
      <c r="GS96" s="102"/>
      <c r="GT96" s="102"/>
      <c r="GU96" s="50"/>
      <c r="GV96" s="50"/>
      <c r="GW96" s="102"/>
      <c r="GX96" s="102"/>
      <c r="GY96" s="50"/>
      <c r="GZ96" s="50"/>
      <c r="HA96" s="102"/>
      <c r="HB96" s="102"/>
      <c r="HC96" s="50"/>
      <c r="HD96" s="50"/>
      <c r="HE96" s="102"/>
      <c r="HF96" s="102"/>
      <c r="HG96" s="50"/>
      <c r="HH96" s="50"/>
      <c r="HI96" s="102"/>
      <c r="HJ96" s="102"/>
      <c r="HK96" s="50"/>
      <c r="HL96" s="50"/>
      <c r="HM96" s="102"/>
      <c r="HN96" s="102"/>
      <c r="HO96" s="50"/>
      <c r="HP96" s="50"/>
      <c r="HQ96" s="102"/>
      <c r="HR96" s="102"/>
      <c r="HS96" s="50"/>
      <c r="HT96" s="50"/>
      <c r="HU96" s="102"/>
      <c r="HV96" s="102"/>
      <c r="HW96" s="50"/>
      <c r="HX96" s="50"/>
      <c r="HY96" s="102"/>
    </row>
    <row r="97" spans="1:233" s="58" customFormat="1" ht="61.5" customHeight="1" x14ac:dyDescent="0.25">
      <c r="A97" s="100" t="s">
        <v>382</v>
      </c>
      <c r="B97" s="156">
        <f t="shared" si="47"/>
        <v>0</v>
      </c>
      <c r="C97" s="156">
        <f t="shared" si="48"/>
        <v>814.27800000000002</v>
      </c>
      <c r="D97" s="156">
        <f t="shared" si="49"/>
        <v>814.27800000000002</v>
      </c>
      <c r="E97" s="50">
        <f t="shared" si="50"/>
        <v>100</v>
      </c>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v>814.27800000000002</v>
      </c>
      <c r="CF97" s="50">
        <v>814.27800000000002</v>
      </c>
      <c r="CG97" s="50">
        <f t="shared" si="51"/>
        <v>100</v>
      </c>
      <c r="CH97" s="50"/>
      <c r="CI97" s="50"/>
      <c r="CJ97" s="50"/>
      <c r="CK97" s="50"/>
      <c r="CL97" s="50"/>
      <c r="CM97" s="50"/>
      <c r="CN97" s="50"/>
      <c r="CO97" s="50"/>
      <c r="CP97" s="50"/>
      <c r="CQ97" s="101"/>
      <c r="CR97" s="101"/>
      <c r="CS97" s="101"/>
      <c r="CT97" s="101"/>
      <c r="CU97" s="101"/>
      <c r="CV97" s="101"/>
      <c r="CW97" s="102"/>
      <c r="CX97" s="102"/>
      <c r="CY97" s="102"/>
      <c r="CZ97" s="102"/>
      <c r="DA97" s="102"/>
      <c r="DB97" s="102"/>
      <c r="DC97" s="102"/>
      <c r="DD97" s="102"/>
      <c r="DE97" s="102"/>
      <c r="DF97" s="102"/>
      <c r="DG97" s="50"/>
      <c r="DH97" s="50"/>
      <c r="DI97" s="102"/>
      <c r="DJ97" s="102"/>
      <c r="DK97" s="50"/>
      <c r="DL97" s="50"/>
      <c r="DM97" s="102"/>
      <c r="DN97" s="102"/>
      <c r="DO97" s="50"/>
      <c r="DP97" s="50"/>
      <c r="DQ97" s="102"/>
      <c r="DR97" s="102"/>
      <c r="DS97" s="50"/>
      <c r="DT97" s="50"/>
      <c r="DU97" s="102"/>
      <c r="DV97" s="102"/>
      <c r="DW97" s="50"/>
      <c r="DX97" s="50"/>
      <c r="DY97" s="50"/>
      <c r="DZ97" s="50"/>
      <c r="EA97" s="50"/>
      <c r="EB97" s="50"/>
      <c r="EC97" s="102"/>
      <c r="ED97" s="102"/>
      <c r="EE97" s="50"/>
      <c r="EF97" s="50"/>
      <c r="EG97" s="102"/>
      <c r="EH97" s="102"/>
      <c r="EI97" s="50"/>
      <c r="EJ97" s="50"/>
      <c r="EK97" s="102"/>
      <c r="EL97" s="102"/>
      <c r="EM97" s="50"/>
      <c r="EN97" s="50"/>
      <c r="EO97" s="102"/>
      <c r="EP97" s="102"/>
      <c r="EQ97" s="50"/>
      <c r="ER97" s="50"/>
      <c r="ES97" s="102"/>
      <c r="ET97" s="102"/>
      <c r="EU97" s="50"/>
      <c r="EV97" s="50"/>
      <c r="EW97" s="51"/>
      <c r="EX97" s="102"/>
      <c r="EY97" s="50"/>
      <c r="EZ97" s="50"/>
      <c r="FA97" s="102"/>
      <c r="FB97" s="102"/>
      <c r="FC97" s="50"/>
      <c r="FD97" s="50"/>
      <c r="FE97" s="102"/>
      <c r="FF97" s="102"/>
      <c r="FG97" s="50"/>
      <c r="FH97" s="50"/>
      <c r="FI97" s="102"/>
      <c r="FJ97" s="102"/>
      <c r="FK97" s="50"/>
      <c r="FL97" s="50"/>
      <c r="FM97" s="102"/>
      <c r="FN97" s="102"/>
      <c r="FO97" s="50"/>
      <c r="FP97" s="50"/>
      <c r="FQ97" s="102"/>
      <c r="FR97" s="102"/>
      <c r="FS97" s="50"/>
      <c r="FT97" s="50"/>
      <c r="FU97" s="102"/>
      <c r="FV97" s="102"/>
      <c r="FW97" s="50"/>
      <c r="FX97" s="50"/>
      <c r="FY97" s="102"/>
      <c r="FZ97" s="102"/>
      <c r="GA97" s="50"/>
      <c r="GB97" s="50"/>
      <c r="GC97" s="102"/>
      <c r="GD97" s="102"/>
      <c r="GE97" s="50"/>
      <c r="GF97" s="50"/>
      <c r="GG97" s="102"/>
      <c r="GH97" s="102"/>
      <c r="GI97" s="50"/>
      <c r="GJ97" s="50"/>
      <c r="GK97" s="102"/>
      <c r="GL97" s="102"/>
      <c r="GM97" s="50"/>
      <c r="GN97" s="50"/>
      <c r="GO97" s="102"/>
      <c r="GP97" s="102"/>
      <c r="GQ97" s="50"/>
      <c r="GR97" s="50"/>
      <c r="GS97" s="102"/>
      <c r="GT97" s="102"/>
      <c r="GU97" s="50"/>
      <c r="GV97" s="50"/>
      <c r="GW97" s="102"/>
      <c r="GX97" s="102"/>
      <c r="GY97" s="50"/>
      <c r="GZ97" s="50"/>
      <c r="HA97" s="102"/>
      <c r="HB97" s="102"/>
      <c r="HC97" s="50"/>
      <c r="HD97" s="50"/>
      <c r="HE97" s="102"/>
      <c r="HF97" s="102"/>
      <c r="HG97" s="50"/>
      <c r="HH97" s="50"/>
      <c r="HI97" s="102"/>
      <c r="HJ97" s="102"/>
      <c r="HK97" s="50"/>
      <c r="HL97" s="50"/>
      <c r="HM97" s="102"/>
      <c r="HN97" s="102"/>
      <c r="HO97" s="50"/>
      <c r="HP97" s="50"/>
      <c r="HQ97" s="102"/>
      <c r="HR97" s="102"/>
      <c r="HS97" s="50"/>
      <c r="HT97" s="50"/>
      <c r="HU97" s="102"/>
      <c r="HV97" s="102"/>
      <c r="HW97" s="50"/>
      <c r="HX97" s="50"/>
      <c r="HY97" s="102"/>
    </row>
    <row r="98" spans="1:233" s="58" customFormat="1" ht="61.5" customHeight="1" x14ac:dyDescent="0.25">
      <c r="A98" s="100" t="s">
        <v>383</v>
      </c>
      <c r="B98" s="156">
        <f t="shared" si="47"/>
        <v>0</v>
      </c>
      <c r="C98" s="156">
        <f t="shared" si="48"/>
        <v>1026.8</v>
      </c>
      <c r="D98" s="156">
        <f t="shared" si="49"/>
        <v>1026.77307</v>
      </c>
      <c r="E98" s="50">
        <f t="shared" si="50"/>
        <v>99.997377288663813</v>
      </c>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v>1026.8</v>
      </c>
      <c r="CJ98" s="50">
        <v>1026.77307</v>
      </c>
      <c r="CK98" s="50">
        <f t="shared" si="56"/>
        <v>99.997377288663813</v>
      </c>
      <c r="CL98" s="50"/>
      <c r="CM98" s="50"/>
      <c r="CN98" s="50"/>
      <c r="CO98" s="50"/>
      <c r="CP98" s="50"/>
      <c r="CQ98" s="101"/>
      <c r="CR98" s="101"/>
      <c r="CS98" s="101"/>
      <c r="CT98" s="101"/>
      <c r="CU98" s="101"/>
      <c r="CV98" s="101"/>
      <c r="CW98" s="102"/>
      <c r="CX98" s="102"/>
      <c r="CY98" s="102"/>
      <c r="CZ98" s="102"/>
      <c r="DA98" s="102"/>
      <c r="DB98" s="102"/>
      <c r="DC98" s="102"/>
      <c r="DD98" s="102"/>
      <c r="DE98" s="102"/>
      <c r="DF98" s="102"/>
      <c r="DG98" s="50"/>
      <c r="DH98" s="50"/>
      <c r="DI98" s="102"/>
      <c r="DJ98" s="102"/>
      <c r="DK98" s="50"/>
      <c r="DL98" s="50"/>
      <c r="DM98" s="102"/>
      <c r="DN98" s="102"/>
      <c r="DO98" s="50"/>
      <c r="DP98" s="50"/>
      <c r="DQ98" s="102"/>
      <c r="DR98" s="102"/>
      <c r="DS98" s="50"/>
      <c r="DT98" s="50"/>
      <c r="DU98" s="102"/>
      <c r="DV98" s="102"/>
      <c r="DW98" s="50"/>
      <c r="DX98" s="50"/>
      <c r="DY98" s="50"/>
      <c r="DZ98" s="50"/>
      <c r="EA98" s="50"/>
      <c r="EB98" s="50"/>
      <c r="EC98" s="102"/>
      <c r="ED98" s="102"/>
      <c r="EE98" s="50"/>
      <c r="EF98" s="50"/>
      <c r="EG98" s="102"/>
      <c r="EH98" s="102"/>
      <c r="EI98" s="50"/>
      <c r="EJ98" s="50"/>
      <c r="EK98" s="102"/>
      <c r="EL98" s="102"/>
      <c r="EM98" s="50"/>
      <c r="EN98" s="50"/>
      <c r="EO98" s="102"/>
      <c r="EP98" s="102"/>
      <c r="EQ98" s="50"/>
      <c r="ER98" s="50"/>
      <c r="ES98" s="102"/>
      <c r="ET98" s="102"/>
      <c r="EU98" s="50"/>
      <c r="EV98" s="50"/>
      <c r="EW98" s="51"/>
      <c r="EX98" s="102"/>
      <c r="EY98" s="50"/>
      <c r="EZ98" s="50"/>
      <c r="FA98" s="102"/>
      <c r="FB98" s="102"/>
      <c r="FC98" s="50"/>
      <c r="FD98" s="50"/>
      <c r="FE98" s="102"/>
      <c r="FF98" s="102"/>
      <c r="FG98" s="50"/>
      <c r="FH98" s="50"/>
      <c r="FI98" s="102"/>
      <c r="FJ98" s="102"/>
      <c r="FK98" s="50"/>
      <c r="FL98" s="50"/>
      <c r="FM98" s="102"/>
      <c r="FN98" s="102"/>
      <c r="FO98" s="50"/>
      <c r="FP98" s="50"/>
      <c r="FQ98" s="102"/>
      <c r="FR98" s="102"/>
      <c r="FS98" s="50"/>
      <c r="FT98" s="50"/>
      <c r="FU98" s="102"/>
      <c r="FV98" s="102"/>
      <c r="FW98" s="50"/>
      <c r="FX98" s="50"/>
      <c r="FY98" s="102"/>
      <c r="FZ98" s="102"/>
      <c r="GA98" s="50"/>
      <c r="GB98" s="50"/>
      <c r="GC98" s="102"/>
      <c r="GD98" s="102"/>
      <c r="GE98" s="50"/>
      <c r="GF98" s="50"/>
      <c r="GG98" s="102"/>
      <c r="GH98" s="102"/>
      <c r="GI98" s="50"/>
      <c r="GJ98" s="50"/>
      <c r="GK98" s="102"/>
      <c r="GL98" s="102"/>
      <c r="GM98" s="50"/>
      <c r="GN98" s="50"/>
      <c r="GO98" s="102"/>
      <c r="GP98" s="102"/>
      <c r="GQ98" s="50"/>
      <c r="GR98" s="50"/>
      <c r="GS98" s="102"/>
      <c r="GT98" s="102"/>
      <c r="GU98" s="50"/>
      <c r="GV98" s="50"/>
      <c r="GW98" s="102"/>
      <c r="GX98" s="102"/>
      <c r="GY98" s="50"/>
      <c r="GZ98" s="50"/>
      <c r="HA98" s="102"/>
      <c r="HB98" s="102"/>
      <c r="HC98" s="50"/>
      <c r="HD98" s="50"/>
      <c r="HE98" s="102"/>
      <c r="HF98" s="102"/>
      <c r="HG98" s="50"/>
      <c r="HH98" s="50"/>
      <c r="HI98" s="102"/>
      <c r="HJ98" s="102"/>
      <c r="HK98" s="50"/>
      <c r="HL98" s="50"/>
      <c r="HM98" s="102"/>
      <c r="HN98" s="102"/>
      <c r="HO98" s="50"/>
      <c r="HP98" s="50"/>
      <c r="HQ98" s="102"/>
      <c r="HR98" s="102"/>
      <c r="HS98" s="50"/>
      <c r="HT98" s="50"/>
      <c r="HU98" s="102"/>
      <c r="HV98" s="102"/>
      <c r="HW98" s="50"/>
      <c r="HX98" s="50"/>
      <c r="HY98" s="102"/>
    </row>
    <row r="99" spans="1:233" s="58" customFormat="1" ht="53.25" customHeight="1" x14ac:dyDescent="0.25">
      <c r="A99" s="100" t="s">
        <v>384</v>
      </c>
      <c r="B99" s="156">
        <f t="shared" si="47"/>
        <v>162.69999999999999</v>
      </c>
      <c r="C99" s="156">
        <f t="shared" si="48"/>
        <v>371.92</v>
      </c>
      <c r="D99" s="156">
        <f t="shared" si="49"/>
        <v>371.92</v>
      </c>
      <c r="E99" s="50">
        <f t="shared" si="50"/>
        <v>100</v>
      </c>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v>162.69999999999999</v>
      </c>
      <c r="CA99" s="50"/>
      <c r="CB99" s="50"/>
      <c r="CC99" s="50"/>
      <c r="CD99" s="50"/>
      <c r="CE99" s="50">
        <v>371.92</v>
      </c>
      <c r="CF99" s="50">
        <v>371.92</v>
      </c>
      <c r="CG99" s="50">
        <f t="shared" si="51"/>
        <v>100</v>
      </c>
      <c r="CH99" s="50"/>
      <c r="CI99" s="50"/>
      <c r="CJ99" s="50"/>
      <c r="CK99" s="50"/>
      <c r="CL99" s="50"/>
      <c r="CM99" s="50"/>
      <c r="CN99" s="50"/>
      <c r="CO99" s="50"/>
      <c r="CP99" s="50"/>
      <c r="CQ99" s="101"/>
      <c r="CR99" s="101"/>
      <c r="CS99" s="101"/>
      <c r="CT99" s="101"/>
      <c r="CU99" s="101"/>
      <c r="CV99" s="101"/>
      <c r="CW99" s="102"/>
      <c r="CX99" s="102"/>
      <c r="CY99" s="102"/>
      <c r="CZ99" s="102"/>
      <c r="DA99" s="102"/>
      <c r="DB99" s="102"/>
      <c r="DC99" s="102"/>
      <c r="DD99" s="102"/>
      <c r="DE99" s="102"/>
      <c r="DF99" s="102"/>
      <c r="DG99" s="50"/>
      <c r="DH99" s="50"/>
      <c r="DI99" s="102"/>
      <c r="DJ99" s="102"/>
      <c r="DK99" s="50"/>
      <c r="DL99" s="50"/>
      <c r="DM99" s="102"/>
      <c r="DN99" s="102"/>
      <c r="DO99" s="50"/>
      <c r="DP99" s="50"/>
      <c r="DQ99" s="102"/>
      <c r="DR99" s="102"/>
      <c r="DS99" s="50"/>
      <c r="DT99" s="50"/>
      <c r="DU99" s="102"/>
      <c r="DV99" s="102"/>
      <c r="DW99" s="50"/>
      <c r="DX99" s="50"/>
      <c r="DY99" s="50"/>
      <c r="DZ99" s="50"/>
      <c r="EA99" s="50"/>
      <c r="EB99" s="50"/>
      <c r="EC99" s="102"/>
      <c r="ED99" s="102"/>
      <c r="EE99" s="50"/>
      <c r="EF99" s="50"/>
      <c r="EG99" s="102"/>
      <c r="EH99" s="102"/>
      <c r="EI99" s="50"/>
      <c r="EJ99" s="50"/>
      <c r="EK99" s="102"/>
      <c r="EL99" s="102"/>
      <c r="EM99" s="50"/>
      <c r="EN99" s="50"/>
      <c r="EO99" s="102"/>
      <c r="EP99" s="102"/>
      <c r="EQ99" s="50"/>
      <c r="ER99" s="50"/>
      <c r="ES99" s="102"/>
      <c r="ET99" s="102"/>
      <c r="EU99" s="50"/>
      <c r="EV99" s="50"/>
      <c r="EW99" s="51"/>
      <c r="EX99" s="102"/>
      <c r="EY99" s="50"/>
      <c r="EZ99" s="50"/>
      <c r="FA99" s="102"/>
      <c r="FB99" s="102"/>
      <c r="FC99" s="50"/>
      <c r="FD99" s="50"/>
      <c r="FE99" s="102"/>
      <c r="FF99" s="102"/>
      <c r="FG99" s="50"/>
      <c r="FH99" s="50"/>
      <c r="FI99" s="102"/>
      <c r="FJ99" s="102"/>
      <c r="FK99" s="50"/>
      <c r="FL99" s="50"/>
      <c r="FM99" s="102"/>
      <c r="FN99" s="102"/>
      <c r="FO99" s="50"/>
      <c r="FP99" s="50"/>
      <c r="FQ99" s="102"/>
      <c r="FR99" s="102"/>
      <c r="FS99" s="50"/>
      <c r="FT99" s="50"/>
      <c r="FU99" s="102"/>
      <c r="FV99" s="102"/>
      <c r="FW99" s="50"/>
      <c r="FX99" s="50"/>
      <c r="FY99" s="102"/>
      <c r="FZ99" s="102"/>
      <c r="GA99" s="50"/>
      <c r="GB99" s="50"/>
      <c r="GC99" s="102"/>
      <c r="GD99" s="102"/>
      <c r="GE99" s="50"/>
      <c r="GF99" s="50"/>
      <c r="GG99" s="102"/>
      <c r="GH99" s="102"/>
      <c r="GI99" s="50"/>
      <c r="GJ99" s="50"/>
      <c r="GK99" s="102"/>
      <c r="GL99" s="102"/>
      <c r="GM99" s="50"/>
      <c r="GN99" s="50"/>
      <c r="GO99" s="102"/>
      <c r="GP99" s="102"/>
      <c r="GQ99" s="50"/>
      <c r="GR99" s="50"/>
      <c r="GS99" s="102"/>
      <c r="GT99" s="102"/>
      <c r="GU99" s="50"/>
      <c r="GV99" s="50"/>
      <c r="GW99" s="102"/>
      <c r="GX99" s="102"/>
      <c r="GY99" s="50"/>
      <c r="GZ99" s="50"/>
      <c r="HA99" s="102"/>
      <c r="HB99" s="102"/>
      <c r="HC99" s="50"/>
      <c r="HD99" s="50"/>
      <c r="HE99" s="102"/>
      <c r="HF99" s="102"/>
      <c r="HG99" s="50"/>
      <c r="HH99" s="50"/>
      <c r="HI99" s="102"/>
      <c r="HJ99" s="102"/>
      <c r="HK99" s="50"/>
      <c r="HL99" s="50"/>
      <c r="HM99" s="102"/>
      <c r="HN99" s="102"/>
      <c r="HO99" s="50"/>
      <c r="HP99" s="50"/>
      <c r="HQ99" s="102"/>
      <c r="HR99" s="102"/>
      <c r="HS99" s="50"/>
      <c r="HT99" s="50"/>
      <c r="HU99" s="102"/>
      <c r="HV99" s="102"/>
      <c r="HW99" s="50"/>
      <c r="HX99" s="50"/>
      <c r="HY99" s="102"/>
    </row>
    <row r="100" spans="1:233" s="58" customFormat="1" ht="53.25" customHeight="1" x14ac:dyDescent="0.25">
      <c r="A100" s="100" t="s">
        <v>385</v>
      </c>
      <c r="B100" s="156">
        <f t="shared" si="47"/>
        <v>146.6</v>
      </c>
      <c r="C100" s="156">
        <f t="shared" si="48"/>
        <v>1362.6422700000001</v>
      </c>
      <c r="D100" s="156">
        <f t="shared" si="49"/>
        <v>1362.6422700000001</v>
      </c>
      <c r="E100" s="50">
        <f t="shared" si="50"/>
        <v>100</v>
      </c>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v>146.6</v>
      </c>
      <c r="CA100" s="50"/>
      <c r="CB100" s="50"/>
      <c r="CC100" s="50"/>
      <c r="CD100" s="50"/>
      <c r="CE100" s="50">
        <v>862.64227000000005</v>
      </c>
      <c r="CF100" s="50">
        <v>862.64227000000005</v>
      </c>
      <c r="CG100" s="50">
        <f t="shared" si="51"/>
        <v>100</v>
      </c>
      <c r="CH100" s="50"/>
      <c r="CI100" s="50"/>
      <c r="CJ100" s="50"/>
      <c r="CK100" s="50"/>
      <c r="CL100" s="50"/>
      <c r="CM100" s="50"/>
      <c r="CN100" s="50"/>
      <c r="CO100" s="50"/>
      <c r="CP100" s="50"/>
      <c r="CQ100" s="101"/>
      <c r="CR100" s="101"/>
      <c r="CS100" s="101"/>
      <c r="CT100" s="101"/>
      <c r="CU100" s="101"/>
      <c r="CV100" s="101"/>
      <c r="CW100" s="102"/>
      <c r="CX100" s="102"/>
      <c r="CY100" s="102"/>
      <c r="CZ100" s="102"/>
      <c r="DA100" s="102"/>
      <c r="DB100" s="102"/>
      <c r="DC100" s="102"/>
      <c r="DD100" s="102"/>
      <c r="DE100" s="102"/>
      <c r="DF100" s="102"/>
      <c r="DG100" s="50"/>
      <c r="DH100" s="50"/>
      <c r="DI100" s="102"/>
      <c r="DJ100" s="102"/>
      <c r="DK100" s="50"/>
      <c r="DL100" s="50"/>
      <c r="DM100" s="102"/>
      <c r="DN100" s="102"/>
      <c r="DO100" s="50"/>
      <c r="DP100" s="50"/>
      <c r="DQ100" s="102"/>
      <c r="DR100" s="102"/>
      <c r="DS100" s="50"/>
      <c r="DT100" s="50"/>
      <c r="DU100" s="102"/>
      <c r="DV100" s="102"/>
      <c r="DW100" s="50">
        <v>500</v>
      </c>
      <c r="DX100" s="50">
        <v>500</v>
      </c>
      <c r="DY100" s="50">
        <f t="shared" si="52"/>
        <v>100</v>
      </c>
      <c r="DZ100" s="50"/>
      <c r="EA100" s="50"/>
      <c r="EB100" s="50"/>
      <c r="EC100" s="102"/>
      <c r="ED100" s="102"/>
      <c r="EE100" s="50"/>
      <c r="EF100" s="50"/>
      <c r="EG100" s="102"/>
      <c r="EH100" s="102"/>
      <c r="EI100" s="50"/>
      <c r="EJ100" s="50"/>
      <c r="EK100" s="102"/>
      <c r="EL100" s="102"/>
      <c r="EM100" s="50"/>
      <c r="EN100" s="50"/>
      <c r="EO100" s="102"/>
      <c r="EP100" s="102"/>
      <c r="EQ100" s="50"/>
      <c r="ER100" s="50"/>
      <c r="ES100" s="102"/>
      <c r="ET100" s="102"/>
      <c r="EU100" s="50"/>
      <c r="EV100" s="50"/>
      <c r="EW100" s="51"/>
      <c r="EX100" s="102"/>
      <c r="EY100" s="50"/>
      <c r="EZ100" s="50"/>
      <c r="FA100" s="102"/>
      <c r="FB100" s="102"/>
      <c r="FC100" s="50"/>
      <c r="FD100" s="50"/>
      <c r="FE100" s="102"/>
      <c r="FF100" s="102"/>
      <c r="FG100" s="50"/>
      <c r="FH100" s="50"/>
      <c r="FI100" s="102"/>
      <c r="FJ100" s="102"/>
      <c r="FK100" s="50"/>
      <c r="FL100" s="50"/>
      <c r="FM100" s="102"/>
      <c r="FN100" s="102"/>
      <c r="FO100" s="50"/>
      <c r="FP100" s="50"/>
      <c r="FQ100" s="102"/>
      <c r="FR100" s="102"/>
      <c r="FS100" s="50"/>
      <c r="FT100" s="50"/>
      <c r="FU100" s="102"/>
      <c r="FV100" s="102"/>
      <c r="FW100" s="50"/>
      <c r="FX100" s="50"/>
      <c r="FY100" s="102"/>
      <c r="FZ100" s="102"/>
      <c r="GA100" s="50"/>
      <c r="GB100" s="50"/>
      <c r="GC100" s="102"/>
      <c r="GD100" s="102"/>
      <c r="GE100" s="50"/>
      <c r="GF100" s="50"/>
      <c r="GG100" s="102"/>
      <c r="GH100" s="102"/>
      <c r="GI100" s="50"/>
      <c r="GJ100" s="50"/>
      <c r="GK100" s="102"/>
      <c r="GL100" s="102"/>
      <c r="GM100" s="50"/>
      <c r="GN100" s="50"/>
      <c r="GO100" s="102"/>
      <c r="GP100" s="102"/>
      <c r="GQ100" s="50"/>
      <c r="GR100" s="50"/>
      <c r="GS100" s="102"/>
      <c r="GT100" s="102"/>
      <c r="GU100" s="50"/>
      <c r="GV100" s="50"/>
      <c r="GW100" s="102"/>
      <c r="GX100" s="102"/>
      <c r="GY100" s="50"/>
      <c r="GZ100" s="50"/>
      <c r="HA100" s="102"/>
      <c r="HB100" s="102"/>
      <c r="HC100" s="50"/>
      <c r="HD100" s="50"/>
      <c r="HE100" s="102"/>
      <c r="HF100" s="102"/>
      <c r="HG100" s="50"/>
      <c r="HH100" s="50"/>
      <c r="HI100" s="102"/>
      <c r="HJ100" s="102"/>
      <c r="HK100" s="50"/>
      <c r="HL100" s="50"/>
      <c r="HM100" s="102"/>
      <c r="HN100" s="102"/>
      <c r="HO100" s="50"/>
      <c r="HP100" s="50"/>
      <c r="HQ100" s="102"/>
      <c r="HR100" s="102"/>
      <c r="HS100" s="50"/>
      <c r="HT100" s="50"/>
      <c r="HU100" s="102"/>
      <c r="HV100" s="102"/>
      <c r="HW100" s="50"/>
      <c r="HX100" s="50"/>
      <c r="HY100" s="102"/>
    </row>
    <row r="101" spans="1:233" s="58" customFormat="1" ht="53.25" customHeight="1" x14ac:dyDescent="0.25">
      <c r="A101" s="100" t="s">
        <v>386</v>
      </c>
      <c r="B101" s="156">
        <f t="shared" si="47"/>
        <v>152.19999999999999</v>
      </c>
      <c r="C101" s="156">
        <f t="shared" si="48"/>
        <v>0</v>
      </c>
      <c r="D101" s="156">
        <f t="shared" si="49"/>
        <v>0</v>
      </c>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v>152.19999999999999</v>
      </c>
      <c r="CA101" s="50"/>
      <c r="CB101" s="50"/>
      <c r="CC101" s="50"/>
      <c r="CD101" s="50"/>
      <c r="CE101" s="50"/>
      <c r="CF101" s="50"/>
      <c r="CG101" s="50"/>
      <c r="CH101" s="50"/>
      <c r="CI101" s="50"/>
      <c r="CJ101" s="50"/>
      <c r="CK101" s="50"/>
      <c r="CL101" s="50"/>
      <c r="CM101" s="50"/>
      <c r="CN101" s="50"/>
      <c r="CO101" s="50"/>
      <c r="CP101" s="50"/>
      <c r="CQ101" s="101"/>
      <c r="CR101" s="101"/>
      <c r="CS101" s="101"/>
      <c r="CT101" s="101"/>
      <c r="CU101" s="101"/>
      <c r="CV101" s="101"/>
      <c r="CW101" s="102"/>
      <c r="CX101" s="102"/>
      <c r="CY101" s="102"/>
      <c r="CZ101" s="102"/>
      <c r="DA101" s="102"/>
      <c r="DB101" s="102"/>
      <c r="DC101" s="102"/>
      <c r="DD101" s="102"/>
      <c r="DE101" s="102"/>
      <c r="DF101" s="102"/>
      <c r="DG101" s="50"/>
      <c r="DH101" s="50"/>
      <c r="DI101" s="102"/>
      <c r="DJ101" s="102"/>
      <c r="DK101" s="50"/>
      <c r="DL101" s="50"/>
      <c r="DM101" s="102"/>
      <c r="DN101" s="102"/>
      <c r="DO101" s="50"/>
      <c r="DP101" s="50"/>
      <c r="DQ101" s="102"/>
      <c r="DR101" s="102"/>
      <c r="DS101" s="50"/>
      <c r="DT101" s="50"/>
      <c r="DU101" s="102"/>
      <c r="DV101" s="102"/>
      <c r="DW101" s="50"/>
      <c r="DX101" s="50"/>
      <c r="DY101" s="50"/>
      <c r="DZ101" s="50"/>
      <c r="EA101" s="50"/>
      <c r="EB101" s="50"/>
      <c r="EC101" s="102"/>
      <c r="ED101" s="102"/>
      <c r="EE101" s="50"/>
      <c r="EF101" s="50"/>
      <c r="EG101" s="102"/>
      <c r="EH101" s="102"/>
      <c r="EI101" s="50"/>
      <c r="EJ101" s="50"/>
      <c r="EK101" s="102"/>
      <c r="EL101" s="102"/>
      <c r="EM101" s="50"/>
      <c r="EN101" s="50"/>
      <c r="EO101" s="102"/>
      <c r="EP101" s="102"/>
      <c r="EQ101" s="50"/>
      <c r="ER101" s="50"/>
      <c r="ES101" s="102"/>
      <c r="ET101" s="102"/>
      <c r="EU101" s="50"/>
      <c r="EV101" s="50"/>
      <c r="EW101" s="51"/>
      <c r="EX101" s="102"/>
      <c r="EY101" s="50"/>
      <c r="EZ101" s="50"/>
      <c r="FA101" s="102"/>
      <c r="FB101" s="102"/>
      <c r="FC101" s="50"/>
      <c r="FD101" s="50"/>
      <c r="FE101" s="102"/>
      <c r="FF101" s="102"/>
      <c r="FG101" s="50"/>
      <c r="FH101" s="50"/>
      <c r="FI101" s="102"/>
      <c r="FJ101" s="102"/>
      <c r="FK101" s="50"/>
      <c r="FL101" s="50"/>
      <c r="FM101" s="102"/>
      <c r="FN101" s="102"/>
      <c r="FO101" s="50"/>
      <c r="FP101" s="50"/>
      <c r="FQ101" s="102"/>
      <c r="FR101" s="102"/>
      <c r="FS101" s="50"/>
      <c r="FT101" s="50"/>
      <c r="FU101" s="102"/>
      <c r="FV101" s="102"/>
      <c r="FW101" s="50"/>
      <c r="FX101" s="50"/>
      <c r="FY101" s="102"/>
      <c r="FZ101" s="102"/>
      <c r="GA101" s="50"/>
      <c r="GB101" s="50"/>
      <c r="GC101" s="102"/>
      <c r="GD101" s="102"/>
      <c r="GE101" s="50"/>
      <c r="GF101" s="50"/>
      <c r="GG101" s="102"/>
      <c r="GH101" s="102"/>
      <c r="GI101" s="50"/>
      <c r="GJ101" s="50"/>
      <c r="GK101" s="102"/>
      <c r="GL101" s="102"/>
      <c r="GM101" s="50"/>
      <c r="GN101" s="50"/>
      <c r="GO101" s="102"/>
      <c r="GP101" s="102"/>
      <c r="GQ101" s="50"/>
      <c r="GR101" s="50"/>
      <c r="GS101" s="102"/>
      <c r="GT101" s="102"/>
      <c r="GU101" s="50"/>
      <c r="GV101" s="50"/>
      <c r="GW101" s="102"/>
      <c r="GX101" s="102"/>
      <c r="GY101" s="50"/>
      <c r="GZ101" s="50"/>
      <c r="HA101" s="102"/>
      <c r="HB101" s="102"/>
      <c r="HC101" s="50"/>
      <c r="HD101" s="50"/>
      <c r="HE101" s="102"/>
      <c r="HF101" s="102"/>
      <c r="HG101" s="50"/>
      <c r="HH101" s="50"/>
      <c r="HI101" s="102"/>
      <c r="HJ101" s="102"/>
      <c r="HK101" s="50"/>
      <c r="HL101" s="50"/>
      <c r="HM101" s="102"/>
      <c r="HN101" s="102"/>
      <c r="HO101" s="50"/>
      <c r="HP101" s="50"/>
      <c r="HQ101" s="102"/>
      <c r="HR101" s="102"/>
      <c r="HS101" s="50"/>
      <c r="HT101" s="50"/>
      <c r="HU101" s="102"/>
      <c r="HV101" s="102"/>
      <c r="HW101" s="50"/>
      <c r="HX101" s="50"/>
      <c r="HY101" s="102"/>
    </row>
    <row r="102" spans="1:233" s="58" customFormat="1" ht="47.25" x14ac:dyDescent="0.25">
      <c r="A102" s="100" t="s">
        <v>387</v>
      </c>
      <c r="B102" s="156">
        <f t="shared" si="47"/>
        <v>7917.5</v>
      </c>
      <c r="C102" s="156">
        <f t="shared" si="48"/>
        <v>67659.5</v>
      </c>
      <c r="D102" s="156">
        <f t="shared" si="49"/>
        <v>64629.586000000003</v>
      </c>
      <c r="E102" s="50">
        <f t="shared" si="50"/>
        <v>95.521820291311641</v>
      </c>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v>43849.3</v>
      </c>
      <c r="CJ102" s="50">
        <v>43849.3</v>
      </c>
      <c r="CK102" s="50">
        <f t="shared" si="56"/>
        <v>100</v>
      </c>
      <c r="CL102" s="50"/>
      <c r="CM102" s="50"/>
      <c r="CN102" s="50"/>
      <c r="CO102" s="50"/>
      <c r="CP102" s="50"/>
      <c r="CQ102" s="101"/>
      <c r="CR102" s="101"/>
      <c r="CS102" s="101"/>
      <c r="CT102" s="101"/>
      <c r="CU102" s="101"/>
      <c r="CV102" s="101"/>
      <c r="CW102" s="102"/>
      <c r="CX102" s="102"/>
      <c r="CY102" s="102"/>
      <c r="CZ102" s="102"/>
      <c r="DA102" s="102"/>
      <c r="DB102" s="102"/>
      <c r="DC102" s="102"/>
      <c r="DD102" s="102"/>
      <c r="DE102" s="102"/>
      <c r="DF102" s="102"/>
      <c r="DG102" s="50"/>
      <c r="DH102" s="50"/>
      <c r="DI102" s="102"/>
      <c r="DJ102" s="102"/>
      <c r="DK102" s="50"/>
      <c r="DL102" s="50"/>
      <c r="DM102" s="102"/>
      <c r="DN102" s="102"/>
      <c r="DO102" s="50"/>
      <c r="DP102" s="50"/>
      <c r="DQ102" s="102"/>
      <c r="DR102" s="102"/>
      <c r="DS102" s="50"/>
      <c r="DT102" s="50"/>
      <c r="DU102" s="102"/>
      <c r="DV102" s="102"/>
      <c r="DW102" s="50"/>
      <c r="DX102" s="50"/>
      <c r="DY102" s="50"/>
      <c r="DZ102" s="50"/>
      <c r="EA102" s="50"/>
      <c r="EB102" s="50"/>
      <c r="EC102" s="102"/>
      <c r="ED102" s="102"/>
      <c r="EE102" s="50"/>
      <c r="EF102" s="50"/>
      <c r="EG102" s="102"/>
      <c r="EH102" s="102"/>
      <c r="EI102" s="50"/>
      <c r="EJ102" s="50"/>
      <c r="EK102" s="102"/>
      <c r="EL102" s="102"/>
      <c r="EM102" s="50"/>
      <c r="EN102" s="50"/>
      <c r="EO102" s="102"/>
      <c r="EP102" s="102"/>
      <c r="EQ102" s="50"/>
      <c r="ER102" s="50"/>
      <c r="ES102" s="102"/>
      <c r="ET102" s="102"/>
      <c r="EU102" s="51">
        <v>8210.2000000000007</v>
      </c>
      <c r="EV102" s="51">
        <v>5180.2860000000001</v>
      </c>
      <c r="EW102" s="51">
        <f t="shared" ref="EW102" si="57">EV102/EU102*100</f>
        <v>63.095734574066398</v>
      </c>
      <c r="EX102" s="102"/>
      <c r="EY102" s="50"/>
      <c r="EZ102" s="50"/>
      <c r="FA102" s="102"/>
      <c r="FB102" s="102"/>
      <c r="FC102" s="50"/>
      <c r="FD102" s="50"/>
      <c r="FE102" s="102"/>
      <c r="FF102" s="102"/>
      <c r="FG102" s="50"/>
      <c r="FH102" s="50"/>
      <c r="FI102" s="102"/>
      <c r="FJ102" s="102"/>
      <c r="FK102" s="50"/>
      <c r="FL102" s="50"/>
      <c r="FM102" s="102"/>
      <c r="FN102" s="102"/>
      <c r="FO102" s="50"/>
      <c r="FP102" s="50"/>
      <c r="FQ102" s="102"/>
      <c r="FR102" s="102"/>
      <c r="FS102" s="50"/>
      <c r="FT102" s="50"/>
      <c r="FU102" s="102"/>
      <c r="FV102" s="102"/>
      <c r="FW102" s="50"/>
      <c r="FX102" s="50"/>
      <c r="FY102" s="102"/>
      <c r="FZ102" s="102"/>
      <c r="GA102" s="50"/>
      <c r="GB102" s="50"/>
      <c r="GC102" s="102"/>
      <c r="GD102" s="102"/>
      <c r="GE102" s="50"/>
      <c r="GF102" s="50"/>
      <c r="GG102" s="102"/>
      <c r="GH102" s="102"/>
      <c r="GI102" s="50"/>
      <c r="GJ102" s="50"/>
      <c r="GK102" s="102"/>
      <c r="GL102" s="102"/>
      <c r="GM102" s="50"/>
      <c r="GN102" s="50"/>
      <c r="GO102" s="102"/>
      <c r="GP102" s="102"/>
      <c r="GQ102" s="50"/>
      <c r="GR102" s="50"/>
      <c r="GS102" s="102"/>
      <c r="GT102" s="50">
        <v>7917.5</v>
      </c>
      <c r="GU102" s="50"/>
      <c r="GV102" s="50"/>
      <c r="GW102" s="102"/>
      <c r="GX102" s="50"/>
      <c r="GY102" s="50"/>
      <c r="GZ102" s="50"/>
      <c r="HA102" s="102"/>
      <c r="HB102" s="50"/>
      <c r="HC102" s="50"/>
      <c r="HD102" s="50"/>
      <c r="HE102" s="102"/>
      <c r="HF102" s="50"/>
      <c r="HG102" s="50">
        <v>15600</v>
      </c>
      <c r="HH102" s="50">
        <v>15600</v>
      </c>
      <c r="HI102" s="50">
        <f>HH102/HG102*100</f>
        <v>100</v>
      </c>
      <c r="HJ102" s="50"/>
      <c r="HK102" s="50"/>
      <c r="HL102" s="50"/>
      <c r="HM102" s="102"/>
      <c r="HN102" s="50"/>
      <c r="HO102" s="50"/>
      <c r="HP102" s="50"/>
      <c r="HQ102" s="102"/>
      <c r="HR102" s="50"/>
      <c r="HS102" s="50"/>
      <c r="HT102" s="50"/>
      <c r="HU102" s="102"/>
      <c r="HV102" s="50"/>
      <c r="HW102" s="50"/>
      <c r="HX102" s="50"/>
      <c r="HY102" s="102"/>
    </row>
    <row r="103" spans="1:233" s="58" customFormat="1" ht="47.25" x14ac:dyDescent="0.25">
      <c r="A103" s="100" t="s">
        <v>729</v>
      </c>
      <c r="B103" s="156">
        <f t="shared" si="47"/>
        <v>78.5</v>
      </c>
      <c r="C103" s="156">
        <f t="shared" si="48"/>
        <v>714.13199999999995</v>
      </c>
      <c r="D103" s="156">
        <f t="shared" si="49"/>
        <v>714.06619999999998</v>
      </c>
      <c r="E103" s="50">
        <f t="shared" si="50"/>
        <v>99.990786017150896</v>
      </c>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v>78.5</v>
      </c>
      <c r="CA103" s="50">
        <v>78.5</v>
      </c>
      <c r="CB103" s="50">
        <v>78.434200000000004</v>
      </c>
      <c r="CC103" s="50">
        <f t="shared" si="53"/>
        <v>99.916178343949042</v>
      </c>
      <c r="CD103" s="50"/>
      <c r="CE103" s="50">
        <v>635.63199999999995</v>
      </c>
      <c r="CF103" s="50">
        <v>635.63199999999995</v>
      </c>
      <c r="CG103" s="50">
        <f t="shared" si="51"/>
        <v>100</v>
      </c>
      <c r="CH103" s="50"/>
      <c r="CI103" s="50"/>
      <c r="CJ103" s="50"/>
      <c r="CK103" s="50"/>
      <c r="CL103" s="50"/>
      <c r="CM103" s="50"/>
      <c r="CN103" s="50"/>
      <c r="CO103" s="50"/>
      <c r="CP103" s="50"/>
      <c r="CQ103" s="101"/>
      <c r="CR103" s="101"/>
      <c r="CS103" s="101"/>
      <c r="CT103" s="101"/>
      <c r="CU103" s="101"/>
      <c r="CV103" s="101"/>
      <c r="CW103" s="102"/>
      <c r="CX103" s="102"/>
      <c r="CY103" s="102"/>
      <c r="CZ103" s="102"/>
      <c r="DA103" s="102"/>
      <c r="DB103" s="102"/>
      <c r="DC103" s="102"/>
      <c r="DD103" s="102"/>
      <c r="DE103" s="102"/>
      <c r="DF103" s="102"/>
      <c r="DG103" s="50"/>
      <c r="DH103" s="50"/>
      <c r="DI103" s="102"/>
      <c r="DJ103" s="102"/>
      <c r="DK103" s="50"/>
      <c r="DL103" s="50"/>
      <c r="DM103" s="102"/>
      <c r="DN103" s="102"/>
      <c r="DO103" s="50"/>
      <c r="DP103" s="50"/>
      <c r="DQ103" s="102"/>
      <c r="DR103" s="102"/>
      <c r="DS103" s="50"/>
      <c r="DT103" s="50"/>
      <c r="DU103" s="102"/>
      <c r="DV103" s="102"/>
      <c r="DW103" s="50"/>
      <c r="DX103" s="50"/>
      <c r="DY103" s="50"/>
      <c r="DZ103" s="50"/>
      <c r="EA103" s="50"/>
      <c r="EB103" s="50"/>
      <c r="EC103" s="102"/>
      <c r="ED103" s="102"/>
      <c r="EE103" s="50"/>
      <c r="EF103" s="50"/>
      <c r="EG103" s="102"/>
      <c r="EH103" s="102"/>
      <c r="EI103" s="50"/>
      <c r="EJ103" s="50"/>
      <c r="EK103" s="102"/>
      <c r="EL103" s="102"/>
      <c r="EM103" s="50"/>
      <c r="EN103" s="50"/>
      <c r="EO103" s="102"/>
      <c r="EP103" s="102"/>
      <c r="EQ103" s="50"/>
      <c r="ER103" s="50"/>
      <c r="ES103" s="102"/>
      <c r="ET103" s="102"/>
      <c r="EU103" s="50"/>
      <c r="EV103" s="50"/>
      <c r="EW103" s="102"/>
      <c r="EX103" s="102"/>
      <c r="EY103" s="50"/>
      <c r="EZ103" s="50"/>
      <c r="FA103" s="102"/>
      <c r="FB103" s="102"/>
      <c r="FC103" s="50"/>
      <c r="FD103" s="50"/>
      <c r="FE103" s="102"/>
      <c r="FF103" s="102"/>
      <c r="FG103" s="50"/>
      <c r="FH103" s="50"/>
      <c r="FI103" s="102"/>
      <c r="FJ103" s="102"/>
      <c r="FK103" s="50"/>
      <c r="FL103" s="50"/>
      <c r="FM103" s="102"/>
      <c r="FN103" s="102"/>
      <c r="FO103" s="50"/>
      <c r="FP103" s="50"/>
      <c r="FQ103" s="102"/>
      <c r="FR103" s="102"/>
      <c r="FS103" s="50"/>
      <c r="FT103" s="50"/>
      <c r="FU103" s="102"/>
      <c r="FV103" s="102"/>
      <c r="FW103" s="50"/>
      <c r="FX103" s="50"/>
      <c r="FY103" s="102"/>
      <c r="FZ103" s="102"/>
      <c r="GA103" s="50"/>
      <c r="GB103" s="50"/>
      <c r="GC103" s="102"/>
      <c r="GD103" s="102"/>
      <c r="GE103" s="50"/>
      <c r="GF103" s="50"/>
      <c r="GG103" s="102"/>
      <c r="GH103" s="102"/>
      <c r="GI103" s="50"/>
      <c r="GJ103" s="50"/>
      <c r="GK103" s="102"/>
      <c r="GL103" s="102"/>
      <c r="GM103" s="50"/>
      <c r="GN103" s="50"/>
      <c r="GO103" s="102"/>
      <c r="GP103" s="102"/>
      <c r="GQ103" s="50"/>
      <c r="GR103" s="50"/>
      <c r="GS103" s="102"/>
      <c r="GT103" s="102"/>
      <c r="GU103" s="50"/>
      <c r="GV103" s="50"/>
      <c r="GW103" s="102"/>
      <c r="GX103" s="102"/>
      <c r="GY103" s="50"/>
      <c r="GZ103" s="50"/>
      <c r="HA103" s="102"/>
      <c r="HB103" s="102"/>
      <c r="HC103" s="50"/>
      <c r="HD103" s="50"/>
      <c r="HE103" s="102"/>
      <c r="HF103" s="102"/>
      <c r="HG103" s="50"/>
      <c r="HH103" s="50"/>
      <c r="HI103" s="102"/>
      <c r="HJ103" s="102"/>
      <c r="HK103" s="50"/>
      <c r="HL103" s="50"/>
      <c r="HM103" s="102"/>
      <c r="HN103" s="102"/>
      <c r="HO103" s="50"/>
      <c r="HP103" s="50"/>
      <c r="HQ103" s="102"/>
      <c r="HR103" s="102"/>
      <c r="HS103" s="50"/>
      <c r="HT103" s="50"/>
      <c r="HU103" s="102"/>
      <c r="HV103" s="102"/>
      <c r="HW103" s="50"/>
      <c r="HX103" s="50"/>
      <c r="HY103" s="102"/>
    </row>
    <row r="104" spans="1:233" s="58" customFormat="1" ht="47.25" customHeight="1" x14ac:dyDescent="0.25">
      <c r="A104" s="100" t="s">
        <v>730</v>
      </c>
      <c r="B104" s="156">
        <f t="shared" si="47"/>
        <v>217.5</v>
      </c>
      <c r="C104" s="156">
        <f t="shared" si="48"/>
        <v>217.5</v>
      </c>
      <c r="D104" s="156">
        <f t="shared" si="49"/>
        <v>137.66589999999999</v>
      </c>
      <c r="E104" s="50">
        <f t="shared" si="50"/>
        <v>63.294666666666664</v>
      </c>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v>217.5</v>
      </c>
      <c r="CA104" s="50">
        <v>217.5</v>
      </c>
      <c r="CB104" s="50">
        <v>137.66589999999999</v>
      </c>
      <c r="CC104" s="50">
        <f t="shared" si="53"/>
        <v>63.294666666666664</v>
      </c>
      <c r="CD104" s="50"/>
      <c r="CE104" s="50"/>
      <c r="CF104" s="50"/>
      <c r="CG104" s="50"/>
      <c r="CH104" s="50"/>
      <c r="CI104" s="50"/>
      <c r="CJ104" s="50"/>
      <c r="CK104" s="50"/>
      <c r="CL104" s="50"/>
      <c r="CM104" s="50"/>
      <c r="CN104" s="50"/>
      <c r="CO104" s="50"/>
      <c r="CP104" s="50"/>
      <c r="CQ104" s="101"/>
      <c r="CR104" s="101"/>
      <c r="CS104" s="101"/>
      <c r="CT104" s="101"/>
      <c r="CU104" s="101"/>
      <c r="CV104" s="101"/>
      <c r="CW104" s="102"/>
      <c r="CX104" s="102"/>
      <c r="CY104" s="102"/>
      <c r="CZ104" s="102"/>
      <c r="DA104" s="102"/>
      <c r="DB104" s="102"/>
      <c r="DC104" s="102"/>
      <c r="DD104" s="102"/>
      <c r="DE104" s="102"/>
      <c r="DF104" s="102"/>
      <c r="DG104" s="50"/>
      <c r="DH104" s="50"/>
      <c r="DI104" s="102"/>
      <c r="DJ104" s="102"/>
      <c r="DK104" s="50"/>
      <c r="DL104" s="50"/>
      <c r="DM104" s="102"/>
      <c r="DN104" s="102"/>
      <c r="DO104" s="50"/>
      <c r="DP104" s="50"/>
      <c r="DQ104" s="102"/>
      <c r="DR104" s="102"/>
      <c r="DS104" s="50"/>
      <c r="DT104" s="50"/>
      <c r="DU104" s="102"/>
      <c r="DV104" s="102"/>
      <c r="DW104" s="50"/>
      <c r="DX104" s="50"/>
      <c r="DY104" s="50"/>
      <c r="DZ104" s="50"/>
      <c r="EA104" s="50"/>
      <c r="EB104" s="50"/>
      <c r="EC104" s="102"/>
      <c r="ED104" s="102"/>
      <c r="EE104" s="50"/>
      <c r="EF104" s="50"/>
      <c r="EG104" s="102"/>
      <c r="EH104" s="102"/>
      <c r="EI104" s="50"/>
      <c r="EJ104" s="50"/>
      <c r="EK104" s="102"/>
      <c r="EL104" s="102"/>
      <c r="EM104" s="50"/>
      <c r="EN104" s="50"/>
      <c r="EO104" s="102"/>
      <c r="EP104" s="102"/>
      <c r="EQ104" s="50"/>
      <c r="ER104" s="50"/>
      <c r="ES104" s="102"/>
      <c r="ET104" s="102"/>
      <c r="EU104" s="50"/>
      <c r="EV104" s="50"/>
      <c r="EW104" s="102"/>
      <c r="EX104" s="102"/>
      <c r="EY104" s="50"/>
      <c r="EZ104" s="50"/>
      <c r="FA104" s="102"/>
      <c r="FB104" s="102"/>
      <c r="FC104" s="50"/>
      <c r="FD104" s="50"/>
      <c r="FE104" s="102"/>
      <c r="FF104" s="102"/>
      <c r="FG104" s="50"/>
      <c r="FH104" s="50"/>
      <c r="FI104" s="102"/>
      <c r="FJ104" s="102"/>
      <c r="FK104" s="50"/>
      <c r="FL104" s="50"/>
      <c r="FM104" s="102"/>
      <c r="FN104" s="102"/>
      <c r="FO104" s="50"/>
      <c r="FP104" s="50"/>
      <c r="FQ104" s="102"/>
      <c r="FR104" s="102"/>
      <c r="FS104" s="50"/>
      <c r="FT104" s="50"/>
      <c r="FU104" s="102"/>
      <c r="FV104" s="102"/>
      <c r="FW104" s="50"/>
      <c r="FX104" s="50"/>
      <c r="FY104" s="102"/>
      <c r="FZ104" s="102"/>
      <c r="GA104" s="50"/>
      <c r="GB104" s="50"/>
      <c r="GC104" s="102"/>
      <c r="GD104" s="102"/>
      <c r="GE104" s="50"/>
      <c r="GF104" s="50"/>
      <c r="GG104" s="102"/>
      <c r="GH104" s="102"/>
      <c r="GI104" s="50"/>
      <c r="GJ104" s="50"/>
      <c r="GK104" s="102"/>
      <c r="GL104" s="102"/>
      <c r="GM104" s="50"/>
      <c r="GN104" s="50"/>
      <c r="GO104" s="102"/>
      <c r="GP104" s="102"/>
      <c r="GQ104" s="50"/>
      <c r="GR104" s="50"/>
      <c r="GS104" s="102"/>
      <c r="GT104" s="102"/>
      <c r="GU104" s="50"/>
      <c r="GV104" s="50"/>
      <c r="GW104" s="102"/>
      <c r="GX104" s="102"/>
      <c r="GY104" s="50"/>
      <c r="GZ104" s="50"/>
      <c r="HA104" s="102"/>
      <c r="HB104" s="102"/>
      <c r="HC104" s="50"/>
      <c r="HD104" s="50"/>
      <c r="HE104" s="102"/>
      <c r="HF104" s="102"/>
      <c r="HG104" s="50"/>
      <c r="HH104" s="50"/>
      <c r="HI104" s="102"/>
      <c r="HJ104" s="102"/>
      <c r="HK104" s="50"/>
      <c r="HL104" s="50"/>
      <c r="HM104" s="102"/>
      <c r="HN104" s="102"/>
      <c r="HO104" s="50"/>
      <c r="HP104" s="50"/>
      <c r="HQ104" s="102"/>
      <c r="HR104" s="102"/>
      <c r="HS104" s="50"/>
      <c r="HT104" s="50"/>
      <c r="HU104" s="102"/>
      <c r="HV104" s="102"/>
      <c r="HW104" s="50"/>
      <c r="HX104" s="50"/>
      <c r="HY104" s="102"/>
    </row>
    <row r="105" spans="1:233" s="58" customFormat="1" ht="63" x14ac:dyDescent="0.25">
      <c r="A105" s="100" t="s">
        <v>731</v>
      </c>
      <c r="B105" s="156">
        <f t="shared" si="47"/>
        <v>84.2</v>
      </c>
      <c r="C105" s="156">
        <f t="shared" si="48"/>
        <v>84.2</v>
      </c>
      <c r="D105" s="156">
        <f t="shared" si="49"/>
        <v>84.2</v>
      </c>
      <c r="E105" s="50">
        <f t="shared" si="50"/>
        <v>100</v>
      </c>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v>84.2</v>
      </c>
      <c r="CA105" s="50">
        <v>84.2</v>
      </c>
      <c r="CB105" s="50">
        <v>84.2</v>
      </c>
      <c r="CC105" s="50">
        <f t="shared" si="53"/>
        <v>100</v>
      </c>
      <c r="CD105" s="50"/>
      <c r="CE105" s="50"/>
      <c r="CF105" s="50"/>
      <c r="CG105" s="50"/>
      <c r="CH105" s="50"/>
      <c r="CI105" s="50"/>
      <c r="CJ105" s="50"/>
      <c r="CK105" s="50"/>
      <c r="CL105" s="50"/>
      <c r="CM105" s="50"/>
      <c r="CN105" s="50"/>
      <c r="CO105" s="50"/>
      <c r="CP105" s="50"/>
      <c r="CQ105" s="101"/>
      <c r="CR105" s="101"/>
      <c r="CS105" s="101"/>
      <c r="CT105" s="101"/>
      <c r="CU105" s="101"/>
      <c r="CV105" s="101"/>
      <c r="CW105" s="102"/>
      <c r="CX105" s="102"/>
      <c r="CY105" s="102"/>
      <c r="CZ105" s="102"/>
      <c r="DA105" s="102"/>
      <c r="DB105" s="102"/>
      <c r="DC105" s="102"/>
      <c r="DD105" s="102"/>
      <c r="DE105" s="102"/>
      <c r="DF105" s="102"/>
      <c r="DG105" s="50"/>
      <c r="DH105" s="50"/>
      <c r="DI105" s="102"/>
      <c r="DJ105" s="102"/>
      <c r="DK105" s="50"/>
      <c r="DL105" s="50"/>
      <c r="DM105" s="102"/>
      <c r="DN105" s="102"/>
      <c r="DO105" s="50"/>
      <c r="DP105" s="50"/>
      <c r="DQ105" s="102"/>
      <c r="DR105" s="102"/>
      <c r="DS105" s="50"/>
      <c r="DT105" s="50"/>
      <c r="DU105" s="102"/>
      <c r="DV105" s="102"/>
      <c r="DW105" s="50"/>
      <c r="DX105" s="50"/>
      <c r="DY105" s="50"/>
      <c r="DZ105" s="50"/>
      <c r="EA105" s="50"/>
      <c r="EB105" s="50"/>
      <c r="EC105" s="102"/>
      <c r="ED105" s="102"/>
      <c r="EE105" s="50"/>
      <c r="EF105" s="50"/>
      <c r="EG105" s="102"/>
      <c r="EH105" s="102"/>
      <c r="EI105" s="50"/>
      <c r="EJ105" s="50"/>
      <c r="EK105" s="102"/>
      <c r="EL105" s="102"/>
      <c r="EM105" s="50"/>
      <c r="EN105" s="50"/>
      <c r="EO105" s="102"/>
      <c r="EP105" s="102"/>
      <c r="EQ105" s="50"/>
      <c r="ER105" s="50"/>
      <c r="ES105" s="102"/>
      <c r="ET105" s="102"/>
      <c r="EU105" s="50"/>
      <c r="EV105" s="50"/>
      <c r="EW105" s="102"/>
      <c r="EX105" s="102"/>
      <c r="EY105" s="50"/>
      <c r="EZ105" s="50"/>
      <c r="FA105" s="102"/>
      <c r="FB105" s="102"/>
      <c r="FC105" s="50"/>
      <c r="FD105" s="50"/>
      <c r="FE105" s="102"/>
      <c r="FF105" s="102"/>
      <c r="FG105" s="50"/>
      <c r="FH105" s="50"/>
      <c r="FI105" s="102"/>
      <c r="FJ105" s="102"/>
      <c r="FK105" s="50"/>
      <c r="FL105" s="50"/>
      <c r="FM105" s="102"/>
      <c r="FN105" s="102"/>
      <c r="FO105" s="50"/>
      <c r="FP105" s="50"/>
      <c r="FQ105" s="102"/>
      <c r="FR105" s="102"/>
      <c r="FS105" s="50"/>
      <c r="FT105" s="50"/>
      <c r="FU105" s="102"/>
      <c r="FV105" s="102"/>
      <c r="FW105" s="50"/>
      <c r="FX105" s="50"/>
      <c r="FY105" s="102"/>
      <c r="FZ105" s="102"/>
      <c r="GA105" s="50"/>
      <c r="GB105" s="50"/>
      <c r="GC105" s="102"/>
      <c r="GD105" s="102"/>
      <c r="GE105" s="50"/>
      <c r="GF105" s="50"/>
      <c r="GG105" s="102"/>
      <c r="GH105" s="102"/>
      <c r="GI105" s="50"/>
      <c r="GJ105" s="50"/>
      <c r="GK105" s="102"/>
      <c r="GL105" s="102"/>
      <c r="GM105" s="50"/>
      <c r="GN105" s="50"/>
      <c r="GO105" s="102"/>
      <c r="GP105" s="102"/>
      <c r="GQ105" s="50"/>
      <c r="GR105" s="50"/>
      <c r="GS105" s="102"/>
      <c r="GT105" s="102"/>
      <c r="GU105" s="50"/>
      <c r="GV105" s="50"/>
      <c r="GW105" s="102"/>
      <c r="GX105" s="102"/>
      <c r="GY105" s="50"/>
      <c r="GZ105" s="50"/>
      <c r="HA105" s="102"/>
      <c r="HB105" s="102"/>
      <c r="HC105" s="50"/>
      <c r="HD105" s="50"/>
      <c r="HE105" s="102"/>
      <c r="HF105" s="102"/>
      <c r="HG105" s="50"/>
      <c r="HH105" s="50"/>
      <c r="HI105" s="102"/>
      <c r="HJ105" s="102"/>
      <c r="HK105" s="50"/>
      <c r="HL105" s="50"/>
      <c r="HM105" s="102"/>
      <c r="HN105" s="102"/>
      <c r="HO105" s="50"/>
      <c r="HP105" s="50"/>
      <c r="HQ105" s="102"/>
      <c r="HR105" s="102"/>
      <c r="HS105" s="50"/>
      <c r="HT105" s="50"/>
      <c r="HU105" s="102"/>
      <c r="HV105" s="102"/>
      <c r="HW105" s="50"/>
      <c r="HX105" s="50"/>
      <c r="HY105" s="102"/>
    </row>
    <row r="106" spans="1:233" s="58" customFormat="1" ht="47.25" x14ac:dyDescent="0.25">
      <c r="A106" s="100" t="s">
        <v>732</v>
      </c>
      <c r="B106" s="156">
        <f t="shared" si="47"/>
        <v>151.4</v>
      </c>
      <c r="C106" s="156">
        <f t="shared" si="48"/>
        <v>151.4</v>
      </c>
      <c r="D106" s="156">
        <f t="shared" si="49"/>
        <v>38.061339999999994</v>
      </c>
      <c r="E106" s="50">
        <f t="shared" si="50"/>
        <v>25.139590488771464</v>
      </c>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v>151.4</v>
      </c>
      <c r="CA106" s="50">
        <v>151.4</v>
      </c>
      <c r="CB106" s="50">
        <v>38.061339999999994</v>
      </c>
      <c r="CC106" s="50">
        <f t="shared" si="53"/>
        <v>25.139590488771464</v>
      </c>
      <c r="CD106" s="50"/>
      <c r="CE106" s="50"/>
      <c r="CF106" s="50"/>
      <c r="CG106" s="50"/>
      <c r="CH106" s="50"/>
      <c r="CI106" s="50"/>
      <c r="CJ106" s="50"/>
      <c r="CK106" s="50"/>
      <c r="CL106" s="50"/>
      <c r="CM106" s="50"/>
      <c r="CN106" s="50"/>
      <c r="CO106" s="50"/>
      <c r="CP106" s="50"/>
      <c r="CQ106" s="101"/>
      <c r="CR106" s="101"/>
      <c r="CS106" s="101"/>
      <c r="CT106" s="101"/>
      <c r="CU106" s="101"/>
      <c r="CV106" s="101"/>
      <c r="CW106" s="102"/>
      <c r="CX106" s="102"/>
      <c r="CY106" s="102"/>
      <c r="CZ106" s="102"/>
      <c r="DA106" s="102"/>
      <c r="DB106" s="102"/>
      <c r="DC106" s="102"/>
      <c r="DD106" s="102"/>
      <c r="DE106" s="102"/>
      <c r="DF106" s="102"/>
      <c r="DG106" s="50"/>
      <c r="DH106" s="50"/>
      <c r="DI106" s="102"/>
      <c r="DJ106" s="102"/>
      <c r="DK106" s="50"/>
      <c r="DL106" s="50"/>
      <c r="DM106" s="102"/>
      <c r="DN106" s="102"/>
      <c r="DO106" s="50"/>
      <c r="DP106" s="50"/>
      <c r="DQ106" s="102"/>
      <c r="DR106" s="102"/>
      <c r="DS106" s="50"/>
      <c r="DT106" s="50"/>
      <c r="DU106" s="102"/>
      <c r="DV106" s="102"/>
      <c r="DW106" s="50"/>
      <c r="DX106" s="50"/>
      <c r="DY106" s="50"/>
      <c r="DZ106" s="50"/>
      <c r="EA106" s="50"/>
      <c r="EB106" s="50"/>
      <c r="EC106" s="102"/>
      <c r="ED106" s="102"/>
      <c r="EE106" s="50"/>
      <c r="EF106" s="50"/>
      <c r="EG106" s="102"/>
      <c r="EH106" s="102"/>
      <c r="EI106" s="50"/>
      <c r="EJ106" s="50"/>
      <c r="EK106" s="102"/>
      <c r="EL106" s="102"/>
      <c r="EM106" s="50"/>
      <c r="EN106" s="50"/>
      <c r="EO106" s="102"/>
      <c r="EP106" s="102"/>
      <c r="EQ106" s="50"/>
      <c r="ER106" s="50"/>
      <c r="ES106" s="102"/>
      <c r="ET106" s="102"/>
      <c r="EU106" s="50"/>
      <c r="EV106" s="50"/>
      <c r="EW106" s="102"/>
      <c r="EX106" s="102"/>
      <c r="EY106" s="50"/>
      <c r="EZ106" s="50"/>
      <c r="FA106" s="102"/>
      <c r="FB106" s="102"/>
      <c r="FC106" s="50"/>
      <c r="FD106" s="50"/>
      <c r="FE106" s="102"/>
      <c r="FF106" s="102"/>
      <c r="FG106" s="50"/>
      <c r="FH106" s="50"/>
      <c r="FI106" s="102"/>
      <c r="FJ106" s="102"/>
      <c r="FK106" s="50"/>
      <c r="FL106" s="50"/>
      <c r="FM106" s="102"/>
      <c r="FN106" s="102"/>
      <c r="FO106" s="50"/>
      <c r="FP106" s="50"/>
      <c r="FQ106" s="102"/>
      <c r="FR106" s="102"/>
      <c r="FS106" s="50"/>
      <c r="FT106" s="50"/>
      <c r="FU106" s="102"/>
      <c r="FV106" s="102"/>
      <c r="FW106" s="50"/>
      <c r="FX106" s="50"/>
      <c r="FY106" s="102"/>
      <c r="FZ106" s="102"/>
      <c r="GA106" s="50"/>
      <c r="GB106" s="50"/>
      <c r="GC106" s="102"/>
      <c r="GD106" s="102"/>
      <c r="GE106" s="50"/>
      <c r="GF106" s="50"/>
      <c r="GG106" s="102"/>
      <c r="GH106" s="102"/>
      <c r="GI106" s="50"/>
      <c r="GJ106" s="50"/>
      <c r="GK106" s="102"/>
      <c r="GL106" s="102"/>
      <c r="GM106" s="50"/>
      <c r="GN106" s="50"/>
      <c r="GO106" s="102"/>
      <c r="GP106" s="102"/>
      <c r="GQ106" s="50"/>
      <c r="GR106" s="50"/>
      <c r="GS106" s="102"/>
      <c r="GT106" s="102"/>
      <c r="GU106" s="50"/>
      <c r="GV106" s="50"/>
      <c r="GW106" s="102"/>
      <c r="GX106" s="102"/>
      <c r="GY106" s="50"/>
      <c r="GZ106" s="50"/>
      <c r="HA106" s="102"/>
      <c r="HB106" s="102"/>
      <c r="HC106" s="50"/>
      <c r="HD106" s="50"/>
      <c r="HE106" s="102"/>
      <c r="HF106" s="102"/>
      <c r="HG106" s="50"/>
      <c r="HH106" s="50"/>
      <c r="HI106" s="102"/>
      <c r="HJ106" s="102"/>
      <c r="HK106" s="50"/>
      <c r="HL106" s="50"/>
      <c r="HM106" s="102"/>
      <c r="HN106" s="102"/>
      <c r="HO106" s="50"/>
      <c r="HP106" s="50"/>
      <c r="HQ106" s="102"/>
      <c r="HR106" s="102"/>
      <c r="HS106" s="50"/>
      <c r="HT106" s="50"/>
      <c r="HU106" s="102"/>
      <c r="HV106" s="102"/>
      <c r="HW106" s="50"/>
      <c r="HX106" s="50"/>
      <c r="HY106" s="102"/>
    </row>
    <row r="107" spans="1:233" s="58" customFormat="1" ht="47.25" x14ac:dyDescent="0.25">
      <c r="A107" s="100" t="s">
        <v>733</v>
      </c>
      <c r="B107" s="156">
        <f t="shared" si="47"/>
        <v>96.4</v>
      </c>
      <c r="C107" s="156">
        <f t="shared" si="48"/>
        <v>96.4</v>
      </c>
      <c r="D107" s="156">
        <f t="shared" si="49"/>
        <v>14.916049999999998</v>
      </c>
      <c r="E107" s="50">
        <f t="shared" si="50"/>
        <v>15.473080912863068</v>
      </c>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v>96.4</v>
      </c>
      <c r="CA107" s="50">
        <v>96.4</v>
      </c>
      <c r="CB107" s="50">
        <v>14.916049999999998</v>
      </c>
      <c r="CC107" s="50">
        <f t="shared" si="53"/>
        <v>15.473080912863068</v>
      </c>
      <c r="CD107" s="50"/>
      <c r="CE107" s="50"/>
      <c r="CF107" s="50"/>
      <c r="CG107" s="50"/>
      <c r="CH107" s="50"/>
      <c r="CI107" s="50"/>
      <c r="CJ107" s="50"/>
      <c r="CK107" s="50"/>
      <c r="CL107" s="50"/>
      <c r="CM107" s="50"/>
      <c r="CN107" s="50"/>
      <c r="CO107" s="50"/>
      <c r="CP107" s="50"/>
      <c r="CQ107" s="101"/>
      <c r="CR107" s="101"/>
      <c r="CS107" s="101"/>
      <c r="CT107" s="101"/>
      <c r="CU107" s="101"/>
      <c r="CV107" s="101"/>
      <c r="CW107" s="102"/>
      <c r="CX107" s="102"/>
      <c r="CY107" s="102"/>
      <c r="CZ107" s="102"/>
      <c r="DA107" s="102"/>
      <c r="DB107" s="102"/>
      <c r="DC107" s="102"/>
      <c r="DD107" s="102"/>
      <c r="DE107" s="102"/>
      <c r="DF107" s="102"/>
      <c r="DG107" s="50"/>
      <c r="DH107" s="50"/>
      <c r="DI107" s="102"/>
      <c r="DJ107" s="102"/>
      <c r="DK107" s="50"/>
      <c r="DL107" s="50"/>
      <c r="DM107" s="102"/>
      <c r="DN107" s="102"/>
      <c r="DO107" s="50"/>
      <c r="DP107" s="50"/>
      <c r="DQ107" s="102"/>
      <c r="DR107" s="102"/>
      <c r="DS107" s="50"/>
      <c r="DT107" s="50"/>
      <c r="DU107" s="102"/>
      <c r="DV107" s="102"/>
      <c r="DW107" s="50"/>
      <c r="DX107" s="50"/>
      <c r="DY107" s="50"/>
      <c r="DZ107" s="50"/>
      <c r="EA107" s="50"/>
      <c r="EB107" s="50"/>
      <c r="EC107" s="102"/>
      <c r="ED107" s="102"/>
      <c r="EE107" s="50"/>
      <c r="EF107" s="50"/>
      <c r="EG107" s="102"/>
      <c r="EH107" s="102"/>
      <c r="EI107" s="50"/>
      <c r="EJ107" s="50"/>
      <c r="EK107" s="102"/>
      <c r="EL107" s="102"/>
      <c r="EM107" s="50"/>
      <c r="EN107" s="50"/>
      <c r="EO107" s="102"/>
      <c r="EP107" s="102"/>
      <c r="EQ107" s="50"/>
      <c r="ER107" s="50"/>
      <c r="ES107" s="102"/>
      <c r="ET107" s="102"/>
      <c r="EU107" s="50"/>
      <c r="EV107" s="50"/>
      <c r="EW107" s="102"/>
      <c r="EX107" s="102"/>
      <c r="EY107" s="50"/>
      <c r="EZ107" s="50"/>
      <c r="FA107" s="102"/>
      <c r="FB107" s="102"/>
      <c r="FC107" s="50"/>
      <c r="FD107" s="50"/>
      <c r="FE107" s="102"/>
      <c r="FF107" s="102"/>
      <c r="FG107" s="50"/>
      <c r="FH107" s="50"/>
      <c r="FI107" s="102"/>
      <c r="FJ107" s="102"/>
      <c r="FK107" s="50"/>
      <c r="FL107" s="50"/>
      <c r="FM107" s="102"/>
      <c r="FN107" s="102"/>
      <c r="FO107" s="50"/>
      <c r="FP107" s="50"/>
      <c r="FQ107" s="102"/>
      <c r="FR107" s="102"/>
      <c r="FS107" s="50"/>
      <c r="FT107" s="50"/>
      <c r="FU107" s="102"/>
      <c r="FV107" s="102"/>
      <c r="FW107" s="50"/>
      <c r="FX107" s="50"/>
      <c r="FY107" s="102"/>
      <c r="FZ107" s="102"/>
      <c r="GA107" s="50"/>
      <c r="GB107" s="50"/>
      <c r="GC107" s="102"/>
      <c r="GD107" s="102"/>
      <c r="GE107" s="50"/>
      <c r="GF107" s="50"/>
      <c r="GG107" s="102"/>
      <c r="GH107" s="102"/>
      <c r="GI107" s="50"/>
      <c r="GJ107" s="50"/>
      <c r="GK107" s="102"/>
      <c r="GL107" s="102"/>
      <c r="GM107" s="50"/>
      <c r="GN107" s="50"/>
      <c r="GO107" s="102"/>
      <c r="GP107" s="102"/>
      <c r="GQ107" s="50"/>
      <c r="GR107" s="50"/>
      <c r="GS107" s="102"/>
      <c r="GT107" s="102"/>
      <c r="GU107" s="50"/>
      <c r="GV107" s="50"/>
      <c r="GW107" s="102"/>
      <c r="GX107" s="102"/>
      <c r="GY107" s="50"/>
      <c r="GZ107" s="50"/>
      <c r="HA107" s="102"/>
      <c r="HB107" s="102"/>
      <c r="HC107" s="50"/>
      <c r="HD107" s="50"/>
      <c r="HE107" s="102"/>
      <c r="HF107" s="102"/>
      <c r="HG107" s="50"/>
      <c r="HH107" s="50"/>
      <c r="HI107" s="102"/>
      <c r="HJ107" s="102"/>
      <c r="HK107" s="50"/>
      <c r="HL107" s="50"/>
      <c r="HM107" s="102"/>
      <c r="HN107" s="102"/>
      <c r="HO107" s="50"/>
      <c r="HP107" s="50"/>
      <c r="HQ107" s="102"/>
      <c r="HR107" s="102"/>
      <c r="HS107" s="50"/>
      <c r="HT107" s="50"/>
      <c r="HU107" s="102"/>
      <c r="HV107" s="102"/>
      <c r="HW107" s="50"/>
      <c r="HX107" s="50"/>
      <c r="HY107" s="102"/>
    </row>
    <row r="108" spans="1:233" s="58" customFormat="1" ht="47.25" x14ac:dyDescent="0.25">
      <c r="A108" s="100" t="s">
        <v>734</v>
      </c>
      <c r="B108" s="156">
        <f t="shared" si="47"/>
        <v>87</v>
      </c>
      <c r="C108" s="156">
        <f t="shared" si="48"/>
        <v>87</v>
      </c>
      <c r="D108" s="156">
        <f t="shared" si="49"/>
        <v>87</v>
      </c>
      <c r="E108" s="50">
        <f t="shared" si="50"/>
        <v>100</v>
      </c>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v>87</v>
      </c>
      <c r="CA108" s="50">
        <v>87</v>
      </c>
      <c r="CB108" s="50">
        <v>87</v>
      </c>
      <c r="CC108" s="50">
        <f t="shared" si="53"/>
        <v>100</v>
      </c>
      <c r="CD108" s="50"/>
      <c r="CE108" s="50"/>
      <c r="CF108" s="50"/>
      <c r="CG108" s="50"/>
      <c r="CH108" s="50"/>
      <c r="CI108" s="50"/>
      <c r="CJ108" s="50"/>
      <c r="CK108" s="50"/>
      <c r="CL108" s="50"/>
      <c r="CM108" s="50"/>
      <c r="CN108" s="50"/>
      <c r="CO108" s="50"/>
      <c r="CP108" s="50"/>
      <c r="CQ108" s="101"/>
      <c r="CR108" s="101"/>
      <c r="CS108" s="101"/>
      <c r="CT108" s="101"/>
      <c r="CU108" s="101"/>
      <c r="CV108" s="101"/>
      <c r="CW108" s="102"/>
      <c r="CX108" s="102"/>
      <c r="CY108" s="102"/>
      <c r="CZ108" s="102"/>
      <c r="DA108" s="102"/>
      <c r="DB108" s="102"/>
      <c r="DC108" s="102"/>
      <c r="DD108" s="102"/>
      <c r="DE108" s="102"/>
      <c r="DF108" s="102"/>
      <c r="DG108" s="50"/>
      <c r="DH108" s="50"/>
      <c r="DI108" s="102"/>
      <c r="DJ108" s="102"/>
      <c r="DK108" s="50"/>
      <c r="DL108" s="50"/>
      <c r="DM108" s="102"/>
      <c r="DN108" s="102"/>
      <c r="DO108" s="50"/>
      <c r="DP108" s="50"/>
      <c r="DQ108" s="102"/>
      <c r="DR108" s="102"/>
      <c r="DS108" s="50"/>
      <c r="DT108" s="50"/>
      <c r="DU108" s="102"/>
      <c r="DV108" s="102"/>
      <c r="DW108" s="50"/>
      <c r="DX108" s="50"/>
      <c r="DY108" s="50"/>
      <c r="DZ108" s="50"/>
      <c r="EA108" s="50"/>
      <c r="EB108" s="50"/>
      <c r="EC108" s="102"/>
      <c r="ED108" s="102"/>
      <c r="EE108" s="50"/>
      <c r="EF108" s="50"/>
      <c r="EG108" s="102"/>
      <c r="EH108" s="102"/>
      <c r="EI108" s="50"/>
      <c r="EJ108" s="50"/>
      <c r="EK108" s="102"/>
      <c r="EL108" s="102"/>
      <c r="EM108" s="50"/>
      <c r="EN108" s="50"/>
      <c r="EO108" s="102"/>
      <c r="EP108" s="102"/>
      <c r="EQ108" s="50"/>
      <c r="ER108" s="50"/>
      <c r="ES108" s="102"/>
      <c r="ET108" s="102"/>
      <c r="EU108" s="50"/>
      <c r="EV108" s="50"/>
      <c r="EW108" s="102"/>
      <c r="EX108" s="102"/>
      <c r="EY108" s="50"/>
      <c r="EZ108" s="50"/>
      <c r="FA108" s="102"/>
      <c r="FB108" s="102"/>
      <c r="FC108" s="50"/>
      <c r="FD108" s="50"/>
      <c r="FE108" s="102"/>
      <c r="FF108" s="102"/>
      <c r="FG108" s="50"/>
      <c r="FH108" s="50"/>
      <c r="FI108" s="102"/>
      <c r="FJ108" s="102"/>
      <c r="FK108" s="50"/>
      <c r="FL108" s="50"/>
      <c r="FM108" s="102"/>
      <c r="FN108" s="102"/>
      <c r="FO108" s="50"/>
      <c r="FP108" s="50"/>
      <c r="FQ108" s="102"/>
      <c r="FR108" s="102"/>
      <c r="FS108" s="50"/>
      <c r="FT108" s="50"/>
      <c r="FU108" s="102"/>
      <c r="FV108" s="102"/>
      <c r="FW108" s="50"/>
      <c r="FX108" s="50"/>
      <c r="FY108" s="102"/>
      <c r="FZ108" s="102"/>
      <c r="GA108" s="50"/>
      <c r="GB108" s="50"/>
      <c r="GC108" s="102"/>
      <c r="GD108" s="102"/>
      <c r="GE108" s="50"/>
      <c r="GF108" s="50"/>
      <c r="GG108" s="102"/>
      <c r="GH108" s="102"/>
      <c r="GI108" s="50"/>
      <c r="GJ108" s="50"/>
      <c r="GK108" s="102"/>
      <c r="GL108" s="102"/>
      <c r="GM108" s="50"/>
      <c r="GN108" s="50"/>
      <c r="GO108" s="102"/>
      <c r="GP108" s="102"/>
      <c r="GQ108" s="50"/>
      <c r="GR108" s="50"/>
      <c r="GS108" s="102"/>
      <c r="GT108" s="102"/>
      <c r="GU108" s="50"/>
      <c r="GV108" s="50"/>
      <c r="GW108" s="102"/>
      <c r="GX108" s="102"/>
      <c r="GY108" s="50"/>
      <c r="GZ108" s="50"/>
      <c r="HA108" s="102"/>
      <c r="HB108" s="102"/>
      <c r="HC108" s="50"/>
      <c r="HD108" s="50"/>
      <c r="HE108" s="102"/>
      <c r="HF108" s="102"/>
      <c r="HG108" s="50"/>
      <c r="HH108" s="50"/>
      <c r="HI108" s="102"/>
      <c r="HJ108" s="102"/>
      <c r="HK108" s="50"/>
      <c r="HL108" s="50"/>
      <c r="HM108" s="102"/>
      <c r="HN108" s="102"/>
      <c r="HO108" s="50"/>
      <c r="HP108" s="50"/>
      <c r="HQ108" s="102"/>
      <c r="HR108" s="102"/>
      <c r="HS108" s="50"/>
      <c r="HT108" s="50"/>
      <c r="HU108" s="102"/>
      <c r="HV108" s="102"/>
      <c r="HW108" s="50"/>
      <c r="HX108" s="50"/>
      <c r="HY108" s="102"/>
    </row>
    <row r="109" spans="1:233" s="58" customFormat="1" ht="63" x14ac:dyDescent="0.25">
      <c r="A109" s="100" t="s">
        <v>735</v>
      </c>
      <c r="B109" s="156">
        <f t="shared" si="47"/>
        <v>175</v>
      </c>
      <c r="C109" s="156">
        <f t="shared" si="48"/>
        <v>675</v>
      </c>
      <c r="D109" s="156">
        <f t="shared" si="49"/>
        <v>533.97321999999997</v>
      </c>
      <c r="E109" s="50">
        <f t="shared" si="50"/>
        <v>79.107143703703699</v>
      </c>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v>175</v>
      </c>
      <c r="CA109" s="50">
        <v>175</v>
      </c>
      <c r="CB109" s="50">
        <v>102.49222</v>
      </c>
      <c r="CC109" s="50">
        <f t="shared" si="53"/>
        <v>58.566982857142861</v>
      </c>
      <c r="CD109" s="50"/>
      <c r="CE109" s="50"/>
      <c r="CF109" s="50"/>
      <c r="CG109" s="50"/>
      <c r="CH109" s="50"/>
      <c r="CI109" s="50"/>
      <c r="CJ109" s="50"/>
      <c r="CK109" s="50"/>
      <c r="CL109" s="50"/>
      <c r="CM109" s="50"/>
      <c r="CN109" s="50"/>
      <c r="CO109" s="50"/>
      <c r="CP109" s="50"/>
      <c r="CQ109" s="101"/>
      <c r="CR109" s="101"/>
      <c r="CS109" s="101"/>
      <c r="CT109" s="101"/>
      <c r="CU109" s="101"/>
      <c r="CV109" s="101"/>
      <c r="CW109" s="102"/>
      <c r="CX109" s="102"/>
      <c r="CY109" s="102"/>
      <c r="CZ109" s="102"/>
      <c r="DA109" s="102"/>
      <c r="DB109" s="102"/>
      <c r="DC109" s="102"/>
      <c r="DD109" s="102"/>
      <c r="DE109" s="102"/>
      <c r="DF109" s="102"/>
      <c r="DG109" s="50"/>
      <c r="DH109" s="50"/>
      <c r="DI109" s="102"/>
      <c r="DJ109" s="102"/>
      <c r="DK109" s="50"/>
      <c r="DL109" s="50"/>
      <c r="DM109" s="102"/>
      <c r="DN109" s="102"/>
      <c r="DO109" s="50"/>
      <c r="DP109" s="50"/>
      <c r="DQ109" s="102"/>
      <c r="DR109" s="102"/>
      <c r="DS109" s="50"/>
      <c r="DT109" s="50"/>
      <c r="DU109" s="102"/>
      <c r="DV109" s="102"/>
      <c r="DW109" s="50">
        <v>500</v>
      </c>
      <c r="DX109" s="50">
        <v>431.48099999999999</v>
      </c>
      <c r="DY109" s="50">
        <f t="shared" si="52"/>
        <v>86.296199999999999</v>
      </c>
      <c r="DZ109" s="50"/>
      <c r="EA109" s="50"/>
      <c r="EB109" s="50"/>
      <c r="EC109" s="102"/>
      <c r="ED109" s="102"/>
      <c r="EE109" s="50"/>
      <c r="EF109" s="50"/>
      <c r="EG109" s="102"/>
      <c r="EH109" s="102"/>
      <c r="EI109" s="50"/>
      <c r="EJ109" s="50"/>
      <c r="EK109" s="102"/>
      <c r="EL109" s="102"/>
      <c r="EM109" s="50"/>
      <c r="EN109" s="50"/>
      <c r="EO109" s="102"/>
      <c r="EP109" s="102"/>
      <c r="EQ109" s="50"/>
      <c r="ER109" s="50"/>
      <c r="ES109" s="102"/>
      <c r="ET109" s="102"/>
      <c r="EU109" s="50"/>
      <c r="EV109" s="50"/>
      <c r="EW109" s="102"/>
      <c r="EX109" s="102"/>
      <c r="EY109" s="50"/>
      <c r="EZ109" s="50"/>
      <c r="FA109" s="102"/>
      <c r="FB109" s="102"/>
      <c r="FC109" s="50"/>
      <c r="FD109" s="50"/>
      <c r="FE109" s="102"/>
      <c r="FF109" s="102"/>
      <c r="FG109" s="50"/>
      <c r="FH109" s="50"/>
      <c r="FI109" s="102"/>
      <c r="FJ109" s="102"/>
      <c r="FK109" s="50"/>
      <c r="FL109" s="50"/>
      <c r="FM109" s="102"/>
      <c r="FN109" s="102"/>
      <c r="FO109" s="50"/>
      <c r="FP109" s="50"/>
      <c r="FQ109" s="102"/>
      <c r="FR109" s="102"/>
      <c r="FS109" s="50"/>
      <c r="FT109" s="50"/>
      <c r="FU109" s="102"/>
      <c r="FV109" s="102"/>
      <c r="FW109" s="50"/>
      <c r="FX109" s="50"/>
      <c r="FY109" s="102"/>
      <c r="FZ109" s="102"/>
      <c r="GA109" s="50"/>
      <c r="GB109" s="50"/>
      <c r="GC109" s="102"/>
      <c r="GD109" s="102"/>
      <c r="GE109" s="50"/>
      <c r="GF109" s="50"/>
      <c r="GG109" s="102"/>
      <c r="GH109" s="102"/>
      <c r="GI109" s="50"/>
      <c r="GJ109" s="50"/>
      <c r="GK109" s="102"/>
      <c r="GL109" s="102"/>
      <c r="GM109" s="50"/>
      <c r="GN109" s="50"/>
      <c r="GO109" s="102"/>
      <c r="GP109" s="102"/>
      <c r="GQ109" s="50"/>
      <c r="GR109" s="50"/>
      <c r="GS109" s="102"/>
      <c r="GT109" s="102"/>
      <c r="GU109" s="50"/>
      <c r="GV109" s="50"/>
      <c r="GW109" s="102"/>
      <c r="GX109" s="102"/>
      <c r="GY109" s="50"/>
      <c r="GZ109" s="50"/>
      <c r="HA109" s="102"/>
      <c r="HB109" s="102"/>
      <c r="HC109" s="50"/>
      <c r="HD109" s="50"/>
      <c r="HE109" s="102"/>
      <c r="HF109" s="102"/>
      <c r="HG109" s="50"/>
      <c r="HH109" s="50"/>
      <c r="HI109" s="102"/>
      <c r="HJ109" s="102"/>
      <c r="HK109" s="50"/>
      <c r="HL109" s="50"/>
      <c r="HM109" s="102"/>
      <c r="HN109" s="102"/>
      <c r="HO109" s="50"/>
      <c r="HP109" s="50"/>
      <c r="HQ109" s="102"/>
      <c r="HR109" s="102"/>
      <c r="HS109" s="50"/>
      <c r="HT109" s="50"/>
      <c r="HU109" s="102"/>
      <c r="HV109" s="102"/>
      <c r="HW109" s="50"/>
      <c r="HX109" s="50"/>
      <c r="HY109" s="102"/>
    </row>
    <row r="110" spans="1:233" s="58" customFormat="1" ht="63" x14ac:dyDescent="0.25">
      <c r="A110" s="100" t="s">
        <v>736</v>
      </c>
      <c r="B110" s="156">
        <f t="shared" si="47"/>
        <v>87</v>
      </c>
      <c r="C110" s="156">
        <f t="shared" si="48"/>
        <v>87</v>
      </c>
      <c r="D110" s="156">
        <f t="shared" si="49"/>
        <v>87</v>
      </c>
      <c r="E110" s="50">
        <f t="shared" si="50"/>
        <v>100</v>
      </c>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v>87</v>
      </c>
      <c r="CA110" s="50">
        <v>87</v>
      </c>
      <c r="CB110" s="50">
        <v>87</v>
      </c>
      <c r="CC110" s="50">
        <f t="shared" si="53"/>
        <v>100</v>
      </c>
      <c r="CD110" s="50"/>
      <c r="CE110" s="50"/>
      <c r="CF110" s="50"/>
      <c r="CG110" s="50"/>
      <c r="CH110" s="50"/>
      <c r="CI110" s="50"/>
      <c r="CJ110" s="50"/>
      <c r="CK110" s="50"/>
      <c r="CL110" s="50"/>
      <c r="CM110" s="50"/>
      <c r="CN110" s="50"/>
      <c r="CO110" s="50"/>
      <c r="CP110" s="50"/>
      <c r="CQ110" s="101"/>
      <c r="CR110" s="101"/>
      <c r="CS110" s="101"/>
      <c r="CT110" s="101"/>
      <c r="CU110" s="101"/>
      <c r="CV110" s="101"/>
      <c r="CW110" s="102"/>
      <c r="CX110" s="102"/>
      <c r="CY110" s="102"/>
      <c r="CZ110" s="102"/>
      <c r="DA110" s="102"/>
      <c r="DB110" s="102"/>
      <c r="DC110" s="102"/>
      <c r="DD110" s="102"/>
      <c r="DE110" s="102"/>
      <c r="DF110" s="102"/>
      <c r="DG110" s="50"/>
      <c r="DH110" s="50"/>
      <c r="DI110" s="102"/>
      <c r="DJ110" s="102"/>
      <c r="DK110" s="50"/>
      <c r="DL110" s="50"/>
      <c r="DM110" s="102"/>
      <c r="DN110" s="102"/>
      <c r="DO110" s="50"/>
      <c r="DP110" s="50"/>
      <c r="DQ110" s="102"/>
      <c r="DR110" s="102"/>
      <c r="DS110" s="50"/>
      <c r="DT110" s="50"/>
      <c r="DU110" s="102"/>
      <c r="DV110" s="102"/>
      <c r="DW110" s="50"/>
      <c r="DX110" s="50"/>
      <c r="DY110" s="50"/>
      <c r="DZ110" s="50"/>
      <c r="EA110" s="50"/>
      <c r="EB110" s="50"/>
      <c r="EC110" s="102"/>
      <c r="ED110" s="102"/>
      <c r="EE110" s="50"/>
      <c r="EF110" s="50"/>
      <c r="EG110" s="102"/>
      <c r="EH110" s="102"/>
      <c r="EI110" s="50"/>
      <c r="EJ110" s="50"/>
      <c r="EK110" s="102"/>
      <c r="EL110" s="102"/>
      <c r="EM110" s="50"/>
      <c r="EN110" s="50"/>
      <c r="EO110" s="102"/>
      <c r="EP110" s="102"/>
      <c r="EQ110" s="50"/>
      <c r="ER110" s="50"/>
      <c r="ES110" s="102"/>
      <c r="ET110" s="102"/>
      <c r="EU110" s="50"/>
      <c r="EV110" s="50"/>
      <c r="EW110" s="102"/>
      <c r="EX110" s="102"/>
      <c r="EY110" s="50"/>
      <c r="EZ110" s="50"/>
      <c r="FA110" s="102"/>
      <c r="FB110" s="102"/>
      <c r="FC110" s="50"/>
      <c r="FD110" s="50"/>
      <c r="FE110" s="102"/>
      <c r="FF110" s="102"/>
      <c r="FG110" s="50"/>
      <c r="FH110" s="50"/>
      <c r="FI110" s="102"/>
      <c r="FJ110" s="102"/>
      <c r="FK110" s="50"/>
      <c r="FL110" s="50"/>
      <c r="FM110" s="102"/>
      <c r="FN110" s="102"/>
      <c r="FO110" s="50"/>
      <c r="FP110" s="50"/>
      <c r="FQ110" s="102"/>
      <c r="FR110" s="102"/>
      <c r="FS110" s="50"/>
      <c r="FT110" s="50"/>
      <c r="FU110" s="102"/>
      <c r="FV110" s="102"/>
      <c r="FW110" s="50"/>
      <c r="FX110" s="50"/>
      <c r="FY110" s="102"/>
      <c r="FZ110" s="102"/>
      <c r="GA110" s="50"/>
      <c r="GB110" s="50"/>
      <c r="GC110" s="102"/>
      <c r="GD110" s="102"/>
      <c r="GE110" s="50"/>
      <c r="GF110" s="50"/>
      <c r="GG110" s="102"/>
      <c r="GH110" s="102"/>
      <c r="GI110" s="50"/>
      <c r="GJ110" s="50"/>
      <c r="GK110" s="102"/>
      <c r="GL110" s="102"/>
      <c r="GM110" s="50"/>
      <c r="GN110" s="50"/>
      <c r="GO110" s="102"/>
      <c r="GP110" s="102"/>
      <c r="GQ110" s="50"/>
      <c r="GR110" s="50"/>
      <c r="GS110" s="102"/>
      <c r="GT110" s="102"/>
      <c r="GU110" s="50"/>
      <c r="GV110" s="50"/>
      <c r="GW110" s="102"/>
      <c r="GX110" s="102"/>
      <c r="GY110" s="50"/>
      <c r="GZ110" s="50"/>
      <c r="HA110" s="102"/>
      <c r="HB110" s="102"/>
      <c r="HC110" s="50"/>
      <c r="HD110" s="50"/>
      <c r="HE110" s="102"/>
      <c r="HF110" s="102"/>
      <c r="HG110" s="50"/>
      <c r="HH110" s="50"/>
      <c r="HI110" s="102"/>
      <c r="HJ110" s="102"/>
      <c r="HK110" s="50"/>
      <c r="HL110" s="50"/>
      <c r="HM110" s="102"/>
      <c r="HN110" s="102"/>
      <c r="HO110" s="50"/>
      <c r="HP110" s="50"/>
      <c r="HQ110" s="102"/>
      <c r="HR110" s="102"/>
      <c r="HS110" s="50"/>
      <c r="HT110" s="50"/>
      <c r="HU110" s="102"/>
      <c r="HV110" s="102"/>
      <c r="HW110" s="50"/>
      <c r="HX110" s="50"/>
      <c r="HY110" s="102"/>
    </row>
    <row r="111" spans="1:233" s="58" customFormat="1" ht="47.25" x14ac:dyDescent="0.25">
      <c r="A111" s="100" t="s">
        <v>737</v>
      </c>
      <c r="B111" s="156">
        <f t="shared" si="47"/>
        <v>92.7</v>
      </c>
      <c r="C111" s="156">
        <f t="shared" si="48"/>
        <v>92.7</v>
      </c>
      <c r="D111" s="156">
        <f t="shared" si="49"/>
        <v>90.735289999999992</v>
      </c>
      <c r="E111" s="50">
        <f t="shared" si="50"/>
        <v>97.880571736785313</v>
      </c>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v>92.7</v>
      </c>
      <c r="CA111" s="50">
        <v>92.7</v>
      </c>
      <c r="CB111" s="50">
        <v>90.735289999999992</v>
      </c>
      <c r="CC111" s="50">
        <f t="shared" si="53"/>
        <v>97.880571736785313</v>
      </c>
      <c r="CD111" s="50"/>
      <c r="CE111" s="50"/>
      <c r="CF111" s="50"/>
      <c r="CG111" s="50"/>
      <c r="CH111" s="50"/>
      <c r="CI111" s="50"/>
      <c r="CJ111" s="50"/>
      <c r="CK111" s="50"/>
      <c r="CL111" s="50"/>
      <c r="CM111" s="50"/>
      <c r="CN111" s="50"/>
      <c r="CO111" s="50"/>
      <c r="CP111" s="50"/>
      <c r="CQ111" s="101"/>
      <c r="CR111" s="101"/>
      <c r="CS111" s="101"/>
      <c r="CT111" s="101"/>
      <c r="CU111" s="101"/>
      <c r="CV111" s="101"/>
      <c r="CW111" s="102"/>
      <c r="CX111" s="102"/>
      <c r="CY111" s="102"/>
      <c r="CZ111" s="102"/>
      <c r="DA111" s="102"/>
      <c r="DB111" s="102"/>
      <c r="DC111" s="102"/>
      <c r="DD111" s="102"/>
      <c r="DE111" s="102"/>
      <c r="DF111" s="102"/>
      <c r="DG111" s="50"/>
      <c r="DH111" s="50"/>
      <c r="DI111" s="102"/>
      <c r="DJ111" s="102"/>
      <c r="DK111" s="50"/>
      <c r="DL111" s="50"/>
      <c r="DM111" s="102"/>
      <c r="DN111" s="102"/>
      <c r="DO111" s="50"/>
      <c r="DP111" s="50"/>
      <c r="DQ111" s="102"/>
      <c r="DR111" s="102"/>
      <c r="DS111" s="50"/>
      <c r="DT111" s="50"/>
      <c r="DU111" s="102"/>
      <c r="DV111" s="102"/>
      <c r="DW111" s="50"/>
      <c r="DX111" s="50"/>
      <c r="DY111" s="50"/>
      <c r="DZ111" s="50"/>
      <c r="EA111" s="50"/>
      <c r="EB111" s="50"/>
      <c r="EC111" s="102"/>
      <c r="ED111" s="102"/>
      <c r="EE111" s="50"/>
      <c r="EF111" s="50"/>
      <c r="EG111" s="102"/>
      <c r="EH111" s="102"/>
      <c r="EI111" s="50"/>
      <c r="EJ111" s="50"/>
      <c r="EK111" s="102"/>
      <c r="EL111" s="102"/>
      <c r="EM111" s="50"/>
      <c r="EN111" s="50"/>
      <c r="EO111" s="102"/>
      <c r="EP111" s="102"/>
      <c r="EQ111" s="50"/>
      <c r="ER111" s="50"/>
      <c r="ES111" s="102"/>
      <c r="ET111" s="102"/>
      <c r="EU111" s="50"/>
      <c r="EV111" s="50"/>
      <c r="EW111" s="102"/>
      <c r="EX111" s="102"/>
      <c r="EY111" s="50"/>
      <c r="EZ111" s="50"/>
      <c r="FA111" s="102"/>
      <c r="FB111" s="102"/>
      <c r="FC111" s="50"/>
      <c r="FD111" s="50"/>
      <c r="FE111" s="102"/>
      <c r="FF111" s="102"/>
      <c r="FG111" s="50"/>
      <c r="FH111" s="50"/>
      <c r="FI111" s="102"/>
      <c r="FJ111" s="102"/>
      <c r="FK111" s="50"/>
      <c r="FL111" s="50"/>
      <c r="FM111" s="102"/>
      <c r="FN111" s="102"/>
      <c r="FO111" s="50"/>
      <c r="FP111" s="50"/>
      <c r="FQ111" s="102"/>
      <c r="FR111" s="102"/>
      <c r="FS111" s="50"/>
      <c r="FT111" s="50"/>
      <c r="FU111" s="102"/>
      <c r="FV111" s="102"/>
      <c r="FW111" s="50"/>
      <c r="FX111" s="50"/>
      <c r="FY111" s="102"/>
      <c r="FZ111" s="102"/>
      <c r="GA111" s="50"/>
      <c r="GB111" s="50"/>
      <c r="GC111" s="102"/>
      <c r="GD111" s="102"/>
      <c r="GE111" s="50"/>
      <c r="GF111" s="50"/>
      <c r="GG111" s="102"/>
      <c r="GH111" s="102"/>
      <c r="GI111" s="50"/>
      <c r="GJ111" s="50"/>
      <c r="GK111" s="102"/>
      <c r="GL111" s="102"/>
      <c r="GM111" s="50"/>
      <c r="GN111" s="50"/>
      <c r="GO111" s="102"/>
      <c r="GP111" s="102"/>
      <c r="GQ111" s="50"/>
      <c r="GR111" s="50"/>
      <c r="GS111" s="102"/>
      <c r="GT111" s="102"/>
      <c r="GU111" s="50"/>
      <c r="GV111" s="50"/>
      <c r="GW111" s="102"/>
      <c r="GX111" s="102"/>
      <c r="GY111" s="50"/>
      <c r="GZ111" s="50"/>
      <c r="HA111" s="102"/>
      <c r="HB111" s="102"/>
      <c r="HC111" s="50"/>
      <c r="HD111" s="50"/>
      <c r="HE111" s="102"/>
      <c r="HF111" s="102"/>
      <c r="HG111" s="50"/>
      <c r="HH111" s="50"/>
      <c r="HI111" s="102"/>
      <c r="HJ111" s="102"/>
      <c r="HK111" s="50"/>
      <c r="HL111" s="50"/>
      <c r="HM111" s="102"/>
      <c r="HN111" s="102"/>
      <c r="HO111" s="50"/>
      <c r="HP111" s="50"/>
      <c r="HQ111" s="102"/>
      <c r="HR111" s="102"/>
      <c r="HS111" s="50"/>
      <c r="HT111" s="50"/>
      <c r="HU111" s="102"/>
      <c r="HV111" s="102"/>
      <c r="HW111" s="50"/>
      <c r="HX111" s="50"/>
      <c r="HY111" s="102"/>
    </row>
    <row r="112" spans="1:233" s="58" customFormat="1" ht="47.25" x14ac:dyDescent="0.25">
      <c r="A112" s="100" t="s">
        <v>738</v>
      </c>
      <c r="B112" s="156">
        <f t="shared" si="47"/>
        <v>283</v>
      </c>
      <c r="C112" s="156">
        <f t="shared" si="48"/>
        <v>1257.25</v>
      </c>
      <c r="D112" s="156">
        <f t="shared" si="49"/>
        <v>1024.0401400000001</v>
      </c>
      <c r="E112" s="50">
        <f t="shared" si="50"/>
        <v>81.450796579836947</v>
      </c>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v>283</v>
      </c>
      <c r="CA112" s="50">
        <v>283</v>
      </c>
      <c r="CB112" s="50">
        <v>49.790140000000001</v>
      </c>
      <c r="CC112" s="50">
        <f t="shared" si="53"/>
        <v>17.593689045936394</v>
      </c>
      <c r="CD112" s="50"/>
      <c r="CE112" s="50">
        <v>974.25</v>
      </c>
      <c r="CF112" s="50">
        <v>974.25</v>
      </c>
      <c r="CG112" s="50">
        <f t="shared" si="51"/>
        <v>100</v>
      </c>
      <c r="CH112" s="50"/>
      <c r="CI112" s="50"/>
      <c r="CJ112" s="50"/>
      <c r="CK112" s="50"/>
      <c r="CL112" s="50"/>
      <c r="CM112" s="50"/>
      <c r="CN112" s="50"/>
      <c r="CO112" s="50"/>
      <c r="CP112" s="50"/>
      <c r="CQ112" s="101"/>
      <c r="CR112" s="101"/>
      <c r="CS112" s="101"/>
      <c r="CT112" s="101"/>
      <c r="CU112" s="101"/>
      <c r="CV112" s="101"/>
      <c r="CW112" s="102"/>
      <c r="CX112" s="102"/>
      <c r="CY112" s="102"/>
      <c r="CZ112" s="102"/>
      <c r="DA112" s="102"/>
      <c r="DB112" s="102"/>
      <c r="DC112" s="102"/>
      <c r="DD112" s="102"/>
      <c r="DE112" s="102"/>
      <c r="DF112" s="102"/>
      <c r="DG112" s="50"/>
      <c r="DH112" s="50"/>
      <c r="DI112" s="102"/>
      <c r="DJ112" s="102"/>
      <c r="DK112" s="50"/>
      <c r="DL112" s="50"/>
      <c r="DM112" s="102"/>
      <c r="DN112" s="102"/>
      <c r="DO112" s="50"/>
      <c r="DP112" s="50"/>
      <c r="DQ112" s="102"/>
      <c r="DR112" s="102"/>
      <c r="DS112" s="50"/>
      <c r="DT112" s="50"/>
      <c r="DU112" s="102"/>
      <c r="DV112" s="102"/>
      <c r="DW112" s="50"/>
      <c r="DX112" s="50"/>
      <c r="DY112" s="50"/>
      <c r="DZ112" s="50"/>
      <c r="EA112" s="50"/>
      <c r="EB112" s="50"/>
      <c r="EC112" s="102"/>
      <c r="ED112" s="102"/>
      <c r="EE112" s="50"/>
      <c r="EF112" s="50"/>
      <c r="EG112" s="102"/>
      <c r="EH112" s="102"/>
      <c r="EI112" s="50"/>
      <c r="EJ112" s="50"/>
      <c r="EK112" s="102"/>
      <c r="EL112" s="102"/>
      <c r="EM112" s="50"/>
      <c r="EN112" s="50"/>
      <c r="EO112" s="102"/>
      <c r="EP112" s="102"/>
      <c r="EQ112" s="50"/>
      <c r="ER112" s="50"/>
      <c r="ES112" s="102"/>
      <c r="ET112" s="102"/>
      <c r="EU112" s="50"/>
      <c r="EV112" s="50"/>
      <c r="EW112" s="102"/>
      <c r="EX112" s="102"/>
      <c r="EY112" s="50"/>
      <c r="EZ112" s="50"/>
      <c r="FA112" s="102"/>
      <c r="FB112" s="102"/>
      <c r="FC112" s="50"/>
      <c r="FD112" s="50"/>
      <c r="FE112" s="102"/>
      <c r="FF112" s="102"/>
      <c r="FG112" s="50"/>
      <c r="FH112" s="50"/>
      <c r="FI112" s="102"/>
      <c r="FJ112" s="102"/>
      <c r="FK112" s="50"/>
      <c r="FL112" s="50"/>
      <c r="FM112" s="102"/>
      <c r="FN112" s="102"/>
      <c r="FO112" s="50"/>
      <c r="FP112" s="50"/>
      <c r="FQ112" s="102"/>
      <c r="FR112" s="102"/>
      <c r="FS112" s="50"/>
      <c r="FT112" s="50"/>
      <c r="FU112" s="102"/>
      <c r="FV112" s="102"/>
      <c r="FW112" s="50"/>
      <c r="FX112" s="50"/>
      <c r="FY112" s="102"/>
      <c r="FZ112" s="102"/>
      <c r="GA112" s="50"/>
      <c r="GB112" s="50"/>
      <c r="GC112" s="102"/>
      <c r="GD112" s="102"/>
      <c r="GE112" s="50"/>
      <c r="GF112" s="50"/>
      <c r="GG112" s="102"/>
      <c r="GH112" s="102"/>
      <c r="GI112" s="50"/>
      <c r="GJ112" s="50"/>
      <c r="GK112" s="102"/>
      <c r="GL112" s="102"/>
      <c r="GM112" s="50"/>
      <c r="GN112" s="50"/>
      <c r="GO112" s="102"/>
      <c r="GP112" s="102"/>
      <c r="GQ112" s="50"/>
      <c r="GR112" s="50"/>
      <c r="GS112" s="102"/>
      <c r="GT112" s="102"/>
      <c r="GU112" s="50"/>
      <c r="GV112" s="50"/>
      <c r="GW112" s="102"/>
      <c r="GX112" s="102"/>
      <c r="GY112" s="50"/>
      <c r="GZ112" s="50"/>
      <c r="HA112" s="102"/>
      <c r="HB112" s="102"/>
      <c r="HC112" s="50"/>
      <c r="HD112" s="50"/>
      <c r="HE112" s="102"/>
      <c r="HF112" s="102"/>
      <c r="HG112" s="50"/>
      <c r="HH112" s="50"/>
      <c r="HI112" s="102"/>
      <c r="HJ112" s="102"/>
      <c r="HK112" s="50"/>
      <c r="HL112" s="50"/>
      <c r="HM112" s="102"/>
      <c r="HN112" s="102"/>
      <c r="HO112" s="50"/>
      <c r="HP112" s="50"/>
      <c r="HQ112" s="102"/>
      <c r="HR112" s="102"/>
      <c r="HS112" s="50"/>
      <c r="HT112" s="50"/>
      <c r="HU112" s="102"/>
      <c r="HV112" s="102"/>
      <c r="HW112" s="50"/>
      <c r="HX112" s="50"/>
      <c r="HY112" s="102"/>
    </row>
    <row r="113" spans="1:233" s="58" customFormat="1" ht="47.25" x14ac:dyDescent="0.25">
      <c r="A113" s="100" t="s">
        <v>739</v>
      </c>
      <c r="B113" s="156">
        <f t="shared" si="47"/>
        <v>179.7</v>
      </c>
      <c r="C113" s="156">
        <f t="shared" si="48"/>
        <v>179.7</v>
      </c>
      <c r="D113" s="156">
        <f t="shared" si="49"/>
        <v>176.37043</v>
      </c>
      <c r="E113" s="50">
        <f t="shared" si="50"/>
        <v>98.147150806900399</v>
      </c>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v>179.7</v>
      </c>
      <c r="CA113" s="50">
        <v>179.7</v>
      </c>
      <c r="CB113" s="50">
        <v>176.37043</v>
      </c>
      <c r="CC113" s="50">
        <f t="shared" si="53"/>
        <v>98.147150806900399</v>
      </c>
      <c r="CD113" s="50"/>
      <c r="CE113" s="50"/>
      <c r="CF113" s="50"/>
      <c r="CG113" s="50"/>
      <c r="CH113" s="50"/>
      <c r="CI113" s="50"/>
      <c r="CJ113" s="50"/>
      <c r="CK113" s="50"/>
      <c r="CL113" s="50"/>
      <c r="CM113" s="50"/>
      <c r="CN113" s="50"/>
      <c r="CO113" s="50"/>
      <c r="CP113" s="50"/>
      <c r="CQ113" s="101"/>
      <c r="CR113" s="101"/>
      <c r="CS113" s="101"/>
      <c r="CT113" s="101"/>
      <c r="CU113" s="101"/>
      <c r="CV113" s="101"/>
      <c r="CW113" s="102"/>
      <c r="CX113" s="102"/>
      <c r="CY113" s="102"/>
      <c r="CZ113" s="102"/>
      <c r="DA113" s="102"/>
      <c r="DB113" s="102"/>
      <c r="DC113" s="102"/>
      <c r="DD113" s="102"/>
      <c r="DE113" s="102"/>
      <c r="DF113" s="102"/>
      <c r="DG113" s="50"/>
      <c r="DH113" s="50"/>
      <c r="DI113" s="102"/>
      <c r="DJ113" s="102"/>
      <c r="DK113" s="50"/>
      <c r="DL113" s="50"/>
      <c r="DM113" s="102"/>
      <c r="DN113" s="102"/>
      <c r="DO113" s="50"/>
      <c r="DP113" s="50"/>
      <c r="DQ113" s="102"/>
      <c r="DR113" s="102"/>
      <c r="DS113" s="50"/>
      <c r="DT113" s="50"/>
      <c r="DU113" s="102"/>
      <c r="DV113" s="102"/>
      <c r="DW113" s="50"/>
      <c r="DX113" s="50"/>
      <c r="DY113" s="50"/>
      <c r="DZ113" s="50"/>
      <c r="EA113" s="50"/>
      <c r="EB113" s="50"/>
      <c r="EC113" s="102"/>
      <c r="ED113" s="102"/>
      <c r="EE113" s="50"/>
      <c r="EF113" s="50"/>
      <c r="EG113" s="102"/>
      <c r="EH113" s="102"/>
      <c r="EI113" s="50"/>
      <c r="EJ113" s="50"/>
      <c r="EK113" s="102"/>
      <c r="EL113" s="102"/>
      <c r="EM113" s="50"/>
      <c r="EN113" s="50"/>
      <c r="EO113" s="102"/>
      <c r="EP113" s="102"/>
      <c r="EQ113" s="50"/>
      <c r="ER113" s="50"/>
      <c r="ES113" s="102"/>
      <c r="ET113" s="102"/>
      <c r="EU113" s="50"/>
      <c r="EV113" s="50"/>
      <c r="EW113" s="102"/>
      <c r="EX113" s="102"/>
      <c r="EY113" s="50"/>
      <c r="EZ113" s="50"/>
      <c r="FA113" s="102"/>
      <c r="FB113" s="102"/>
      <c r="FC113" s="50"/>
      <c r="FD113" s="50"/>
      <c r="FE113" s="102"/>
      <c r="FF113" s="102"/>
      <c r="FG113" s="50"/>
      <c r="FH113" s="50"/>
      <c r="FI113" s="102"/>
      <c r="FJ113" s="102"/>
      <c r="FK113" s="50"/>
      <c r="FL113" s="50"/>
      <c r="FM113" s="102"/>
      <c r="FN113" s="102"/>
      <c r="FO113" s="50"/>
      <c r="FP113" s="50"/>
      <c r="FQ113" s="102"/>
      <c r="FR113" s="102"/>
      <c r="FS113" s="50"/>
      <c r="FT113" s="50"/>
      <c r="FU113" s="102"/>
      <c r="FV113" s="102"/>
      <c r="FW113" s="50"/>
      <c r="FX113" s="50"/>
      <c r="FY113" s="102"/>
      <c r="FZ113" s="102"/>
      <c r="GA113" s="50"/>
      <c r="GB113" s="50"/>
      <c r="GC113" s="102"/>
      <c r="GD113" s="102"/>
      <c r="GE113" s="50"/>
      <c r="GF113" s="50"/>
      <c r="GG113" s="102"/>
      <c r="GH113" s="102"/>
      <c r="GI113" s="50"/>
      <c r="GJ113" s="50"/>
      <c r="GK113" s="102"/>
      <c r="GL113" s="102"/>
      <c r="GM113" s="50"/>
      <c r="GN113" s="50"/>
      <c r="GO113" s="102"/>
      <c r="GP113" s="102"/>
      <c r="GQ113" s="50"/>
      <c r="GR113" s="50"/>
      <c r="GS113" s="102"/>
      <c r="GT113" s="102"/>
      <c r="GU113" s="50"/>
      <c r="GV113" s="50"/>
      <c r="GW113" s="102"/>
      <c r="GX113" s="102"/>
      <c r="GY113" s="50"/>
      <c r="GZ113" s="50"/>
      <c r="HA113" s="102"/>
      <c r="HB113" s="102"/>
      <c r="HC113" s="50"/>
      <c r="HD113" s="50"/>
      <c r="HE113" s="102"/>
      <c r="HF113" s="102"/>
      <c r="HG113" s="50"/>
      <c r="HH113" s="50"/>
      <c r="HI113" s="102"/>
      <c r="HJ113" s="102"/>
      <c r="HK113" s="50"/>
      <c r="HL113" s="50"/>
      <c r="HM113" s="102"/>
      <c r="HN113" s="102"/>
      <c r="HO113" s="50"/>
      <c r="HP113" s="50"/>
      <c r="HQ113" s="102"/>
      <c r="HR113" s="102"/>
      <c r="HS113" s="50"/>
      <c r="HT113" s="50"/>
      <c r="HU113" s="102"/>
      <c r="HV113" s="102"/>
      <c r="HW113" s="50"/>
      <c r="HX113" s="50"/>
      <c r="HY113" s="102"/>
    </row>
    <row r="114" spans="1:233" s="58" customFormat="1" ht="47.25" x14ac:dyDescent="0.25">
      <c r="A114" s="100" t="s">
        <v>740</v>
      </c>
      <c r="B114" s="156">
        <f t="shared" si="47"/>
        <v>130.5</v>
      </c>
      <c r="C114" s="156">
        <f t="shared" si="48"/>
        <v>130.5</v>
      </c>
      <c r="D114" s="156">
        <f t="shared" si="49"/>
        <v>130.5</v>
      </c>
      <c r="E114" s="50">
        <f t="shared" si="50"/>
        <v>100</v>
      </c>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v>130.5</v>
      </c>
      <c r="CA114" s="50">
        <v>130.5</v>
      </c>
      <c r="CB114" s="50">
        <v>130.5</v>
      </c>
      <c r="CC114" s="50">
        <f t="shared" si="53"/>
        <v>100</v>
      </c>
      <c r="CD114" s="50"/>
      <c r="CE114" s="50"/>
      <c r="CF114" s="50"/>
      <c r="CG114" s="50"/>
      <c r="CH114" s="50"/>
      <c r="CI114" s="50"/>
      <c r="CJ114" s="50"/>
      <c r="CK114" s="50"/>
      <c r="CL114" s="50"/>
      <c r="CM114" s="50"/>
      <c r="CN114" s="50"/>
      <c r="CO114" s="50"/>
      <c r="CP114" s="50"/>
      <c r="CQ114" s="101"/>
      <c r="CR114" s="101"/>
      <c r="CS114" s="101"/>
      <c r="CT114" s="101"/>
      <c r="CU114" s="101"/>
      <c r="CV114" s="101"/>
      <c r="CW114" s="102"/>
      <c r="CX114" s="102"/>
      <c r="CY114" s="102"/>
      <c r="CZ114" s="102"/>
      <c r="DA114" s="102"/>
      <c r="DB114" s="102"/>
      <c r="DC114" s="102"/>
      <c r="DD114" s="102"/>
      <c r="DE114" s="102"/>
      <c r="DF114" s="102"/>
      <c r="DG114" s="50"/>
      <c r="DH114" s="50"/>
      <c r="DI114" s="102"/>
      <c r="DJ114" s="102"/>
      <c r="DK114" s="50"/>
      <c r="DL114" s="50"/>
      <c r="DM114" s="102"/>
      <c r="DN114" s="102"/>
      <c r="DO114" s="50"/>
      <c r="DP114" s="50"/>
      <c r="DQ114" s="102"/>
      <c r="DR114" s="102"/>
      <c r="DS114" s="50"/>
      <c r="DT114" s="50"/>
      <c r="DU114" s="102"/>
      <c r="DV114" s="102"/>
      <c r="DW114" s="50"/>
      <c r="DX114" s="50"/>
      <c r="DY114" s="50"/>
      <c r="DZ114" s="50"/>
      <c r="EA114" s="50"/>
      <c r="EB114" s="50"/>
      <c r="EC114" s="102"/>
      <c r="ED114" s="102"/>
      <c r="EE114" s="50"/>
      <c r="EF114" s="50"/>
      <c r="EG114" s="102"/>
      <c r="EH114" s="102"/>
      <c r="EI114" s="50"/>
      <c r="EJ114" s="50"/>
      <c r="EK114" s="102"/>
      <c r="EL114" s="102"/>
      <c r="EM114" s="50"/>
      <c r="EN114" s="50"/>
      <c r="EO114" s="102"/>
      <c r="EP114" s="102"/>
      <c r="EQ114" s="50"/>
      <c r="ER114" s="50"/>
      <c r="ES114" s="102"/>
      <c r="ET114" s="102"/>
      <c r="EU114" s="50"/>
      <c r="EV114" s="50"/>
      <c r="EW114" s="102"/>
      <c r="EX114" s="102"/>
      <c r="EY114" s="50"/>
      <c r="EZ114" s="50"/>
      <c r="FA114" s="102"/>
      <c r="FB114" s="102"/>
      <c r="FC114" s="50"/>
      <c r="FD114" s="50"/>
      <c r="FE114" s="102"/>
      <c r="FF114" s="102"/>
      <c r="FG114" s="50"/>
      <c r="FH114" s="50"/>
      <c r="FI114" s="102"/>
      <c r="FJ114" s="102"/>
      <c r="FK114" s="50"/>
      <c r="FL114" s="50"/>
      <c r="FM114" s="102"/>
      <c r="FN114" s="102"/>
      <c r="FO114" s="50"/>
      <c r="FP114" s="50"/>
      <c r="FQ114" s="102"/>
      <c r="FR114" s="102"/>
      <c r="FS114" s="50"/>
      <c r="FT114" s="50"/>
      <c r="FU114" s="102"/>
      <c r="FV114" s="102"/>
      <c r="FW114" s="50"/>
      <c r="FX114" s="50"/>
      <c r="FY114" s="102"/>
      <c r="FZ114" s="102"/>
      <c r="GA114" s="50"/>
      <c r="GB114" s="50"/>
      <c r="GC114" s="102"/>
      <c r="GD114" s="102"/>
      <c r="GE114" s="50"/>
      <c r="GF114" s="50"/>
      <c r="GG114" s="102"/>
      <c r="GH114" s="102"/>
      <c r="GI114" s="50"/>
      <c r="GJ114" s="50"/>
      <c r="GK114" s="102"/>
      <c r="GL114" s="102"/>
      <c r="GM114" s="50"/>
      <c r="GN114" s="50"/>
      <c r="GO114" s="102"/>
      <c r="GP114" s="102"/>
      <c r="GQ114" s="50"/>
      <c r="GR114" s="50"/>
      <c r="GS114" s="102"/>
      <c r="GT114" s="102"/>
      <c r="GU114" s="50"/>
      <c r="GV114" s="50"/>
      <c r="GW114" s="102"/>
      <c r="GX114" s="102"/>
      <c r="GY114" s="50"/>
      <c r="GZ114" s="50"/>
      <c r="HA114" s="102"/>
      <c r="HB114" s="102"/>
      <c r="HC114" s="50"/>
      <c r="HD114" s="50"/>
      <c r="HE114" s="102"/>
      <c r="HF114" s="102"/>
      <c r="HG114" s="50"/>
      <c r="HH114" s="50"/>
      <c r="HI114" s="102"/>
      <c r="HJ114" s="102"/>
      <c r="HK114" s="50"/>
      <c r="HL114" s="50"/>
      <c r="HM114" s="102"/>
      <c r="HN114" s="102"/>
      <c r="HO114" s="50"/>
      <c r="HP114" s="50"/>
      <c r="HQ114" s="102"/>
      <c r="HR114" s="102"/>
      <c r="HS114" s="50"/>
      <c r="HT114" s="50"/>
      <c r="HU114" s="102"/>
      <c r="HV114" s="102"/>
      <c r="HW114" s="50"/>
      <c r="HX114" s="50"/>
      <c r="HY114" s="102"/>
    </row>
    <row r="115" spans="1:233" s="58" customFormat="1" ht="47.25" x14ac:dyDescent="0.25">
      <c r="A115" s="100" t="s">
        <v>741</v>
      </c>
      <c r="B115" s="156">
        <f t="shared" si="47"/>
        <v>81.3</v>
      </c>
      <c r="C115" s="156">
        <f t="shared" si="48"/>
        <v>81.3</v>
      </c>
      <c r="D115" s="156">
        <f t="shared" si="49"/>
        <v>81.3</v>
      </c>
      <c r="E115" s="50">
        <f t="shared" si="50"/>
        <v>100</v>
      </c>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v>81.3</v>
      </c>
      <c r="CA115" s="50">
        <v>81.3</v>
      </c>
      <c r="CB115" s="50">
        <v>81.3</v>
      </c>
      <c r="CC115" s="50">
        <f t="shared" si="53"/>
        <v>100</v>
      </c>
      <c r="CD115" s="50"/>
      <c r="CE115" s="50"/>
      <c r="CF115" s="50"/>
      <c r="CG115" s="50"/>
      <c r="CH115" s="50"/>
      <c r="CI115" s="50"/>
      <c r="CJ115" s="50"/>
      <c r="CK115" s="50"/>
      <c r="CL115" s="50"/>
      <c r="CM115" s="50"/>
      <c r="CN115" s="50"/>
      <c r="CO115" s="50"/>
      <c r="CP115" s="50"/>
      <c r="CQ115" s="101"/>
      <c r="CR115" s="101"/>
      <c r="CS115" s="101"/>
      <c r="CT115" s="101"/>
      <c r="CU115" s="101"/>
      <c r="CV115" s="101"/>
      <c r="CW115" s="102"/>
      <c r="CX115" s="102"/>
      <c r="CY115" s="102"/>
      <c r="CZ115" s="102"/>
      <c r="DA115" s="102"/>
      <c r="DB115" s="102"/>
      <c r="DC115" s="102"/>
      <c r="DD115" s="102"/>
      <c r="DE115" s="102"/>
      <c r="DF115" s="102"/>
      <c r="DG115" s="50"/>
      <c r="DH115" s="50"/>
      <c r="DI115" s="102"/>
      <c r="DJ115" s="102"/>
      <c r="DK115" s="50"/>
      <c r="DL115" s="50"/>
      <c r="DM115" s="102"/>
      <c r="DN115" s="102"/>
      <c r="DO115" s="50"/>
      <c r="DP115" s="50"/>
      <c r="DQ115" s="102"/>
      <c r="DR115" s="102"/>
      <c r="DS115" s="50"/>
      <c r="DT115" s="50"/>
      <c r="DU115" s="102"/>
      <c r="DV115" s="102"/>
      <c r="DW115" s="50"/>
      <c r="DX115" s="50"/>
      <c r="DY115" s="50"/>
      <c r="DZ115" s="50"/>
      <c r="EA115" s="50"/>
      <c r="EB115" s="50"/>
      <c r="EC115" s="102"/>
      <c r="ED115" s="102"/>
      <c r="EE115" s="50"/>
      <c r="EF115" s="50"/>
      <c r="EG115" s="102"/>
      <c r="EH115" s="102"/>
      <c r="EI115" s="50"/>
      <c r="EJ115" s="50"/>
      <c r="EK115" s="102"/>
      <c r="EL115" s="102"/>
      <c r="EM115" s="50"/>
      <c r="EN115" s="50"/>
      <c r="EO115" s="102"/>
      <c r="EP115" s="102"/>
      <c r="EQ115" s="50"/>
      <c r="ER115" s="50"/>
      <c r="ES115" s="102"/>
      <c r="ET115" s="102"/>
      <c r="EU115" s="50"/>
      <c r="EV115" s="50"/>
      <c r="EW115" s="102"/>
      <c r="EX115" s="102"/>
      <c r="EY115" s="50"/>
      <c r="EZ115" s="50"/>
      <c r="FA115" s="102"/>
      <c r="FB115" s="102"/>
      <c r="FC115" s="50"/>
      <c r="FD115" s="50"/>
      <c r="FE115" s="102"/>
      <c r="FF115" s="102"/>
      <c r="FG115" s="50"/>
      <c r="FH115" s="50"/>
      <c r="FI115" s="102"/>
      <c r="FJ115" s="102"/>
      <c r="FK115" s="50"/>
      <c r="FL115" s="50"/>
      <c r="FM115" s="102"/>
      <c r="FN115" s="102"/>
      <c r="FO115" s="50"/>
      <c r="FP115" s="50"/>
      <c r="FQ115" s="102"/>
      <c r="FR115" s="102"/>
      <c r="FS115" s="50"/>
      <c r="FT115" s="50"/>
      <c r="FU115" s="102"/>
      <c r="FV115" s="102"/>
      <c r="FW115" s="50"/>
      <c r="FX115" s="50"/>
      <c r="FY115" s="102"/>
      <c r="FZ115" s="102"/>
      <c r="GA115" s="50"/>
      <c r="GB115" s="50"/>
      <c r="GC115" s="102"/>
      <c r="GD115" s="102"/>
      <c r="GE115" s="50"/>
      <c r="GF115" s="50"/>
      <c r="GG115" s="102"/>
      <c r="GH115" s="102"/>
      <c r="GI115" s="50"/>
      <c r="GJ115" s="50"/>
      <c r="GK115" s="102"/>
      <c r="GL115" s="102"/>
      <c r="GM115" s="50"/>
      <c r="GN115" s="50"/>
      <c r="GO115" s="102"/>
      <c r="GP115" s="102"/>
      <c r="GQ115" s="50"/>
      <c r="GR115" s="50"/>
      <c r="GS115" s="102"/>
      <c r="GT115" s="102"/>
      <c r="GU115" s="50"/>
      <c r="GV115" s="50"/>
      <c r="GW115" s="102"/>
      <c r="GX115" s="102"/>
      <c r="GY115" s="50"/>
      <c r="GZ115" s="50"/>
      <c r="HA115" s="102"/>
      <c r="HB115" s="102"/>
      <c r="HC115" s="50"/>
      <c r="HD115" s="50"/>
      <c r="HE115" s="102"/>
      <c r="HF115" s="102"/>
      <c r="HG115" s="50"/>
      <c r="HH115" s="50"/>
      <c r="HI115" s="102"/>
      <c r="HJ115" s="102"/>
      <c r="HK115" s="50"/>
      <c r="HL115" s="50"/>
      <c r="HM115" s="102"/>
      <c r="HN115" s="102"/>
      <c r="HO115" s="50"/>
      <c r="HP115" s="50"/>
      <c r="HQ115" s="102"/>
      <c r="HR115" s="102"/>
      <c r="HS115" s="50"/>
      <c r="HT115" s="50"/>
      <c r="HU115" s="102"/>
      <c r="HV115" s="102"/>
      <c r="HW115" s="50"/>
      <c r="HX115" s="50"/>
      <c r="HY115" s="102"/>
    </row>
    <row r="116" spans="1:233" s="58" customFormat="1" ht="63" x14ac:dyDescent="0.25">
      <c r="A116" s="100" t="s">
        <v>742</v>
      </c>
      <c r="B116" s="156">
        <f t="shared" si="47"/>
        <v>140</v>
      </c>
      <c r="C116" s="156">
        <f t="shared" si="48"/>
        <v>140</v>
      </c>
      <c r="D116" s="156">
        <f t="shared" si="49"/>
        <v>131.97167999999999</v>
      </c>
      <c r="E116" s="50">
        <f t="shared" si="50"/>
        <v>94.265485714285717</v>
      </c>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v>140</v>
      </c>
      <c r="CA116" s="50">
        <v>140</v>
      </c>
      <c r="CB116" s="50">
        <v>131.97167999999999</v>
      </c>
      <c r="CC116" s="50">
        <f t="shared" si="53"/>
        <v>94.265485714285717</v>
      </c>
      <c r="CD116" s="50"/>
      <c r="CE116" s="50"/>
      <c r="CF116" s="50"/>
      <c r="CG116" s="50"/>
      <c r="CH116" s="50"/>
      <c r="CI116" s="50"/>
      <c r="CJ116" s="50"/>
      <c r="CK116" s="50"/>
      <c r="CL116" s="50"/>
      <c r="CM116" s="50"/>
      <c r="CN116" s="50"/>
      <c r="CO116" s="50"/>
      <c r="CP116" s="50"/>
      <c r="CQ116" s="101"/>
      <c r="CR116" s="101"/>
      <c r="CS116" s="101"/>
      <c r="CT116" s="101"/>
      <c r="CU116" s="101"/>
      <c r="CV116" s="101"/>
      <c r="CW116" s="102"/>
      <c r="CX116" s="102"/>
      <c r="CY116" s="102"/>
      <c r="CZ116" s="102"/>
      <c r="DA116" s="102"/>
      <c r="DB116" s="102"/>
      <c r="DC116" s="102"/>
      <c r="DD116" s="102"/>
      <c r="DE116" s="102"/>
      <c r="DF116" s="102"/>
      <c r="DG116" s="50"/>
      <c r="DH116" s="50"/>
      <c r="DI116" s="102"/>
      <c r="DJ116" s="102"/>
      <c r="DK116" s="50"/>
      <c r="DL116" s="50"/>
      <c r="DM116" s="102"/>
      <c r="DN116" s="102"/>
      <c r="DO116" s="50"/>
      <c r="DP116" s="50"/>
      <c r="DQ116" s="102"/>
      <c r="DR116" s="102"/>
      <c r="DS116" s="50"/>
      <c r="DT116" s="50"/>
      <c r="DU116" s="102"/>
      <c r="DV116" s="102"/>
      <c r="DW116" s="50"/>
      <c r="DX116" s="50"/>
      <c r="DY116" s="50"/>
      <c r="DZ116" s="50"/>
      <c r="EA116" s="50"/>
      <c r="EB116" s="50"/>
      <c r="EC116" s="102"/>
      <c r="ED116" s="102"/>
      <c r="EE116" s="50"/>
      <c r="EF116" s="50"/>
      <c r="EG116" s="102"/>
      <c r="EH116" s="102"/>
      <c r="EI116" s="50"/>
      <c r="EJ116" s="50"/>
      <c r="EK116" s="102"/>
      <c r="EL116" s="102"/>
      <c r="EM116" s="50"/>
      <c r="EN116" s="50"/>
      <c r="EO116" s="102"/>
      <c r="EP116" s="102"/>
      <c r="EQ116" s="50"/>
      <c r="ER116" s="50"/>
      <c r="ES116" s="102"/>
      <c r="ET116" s="102"/>
      <c r="EU116" s="50"/>
      <c r="EV116" s="50"/>
      <c r="EW116" s="102"/>
      <c r="EX116" s="102"/>
      <c r="EY116" s="50"/>
      <c r="EZ116" s="50"/>
      <c r="FA116" s="102"/>
      <c r="FB116" s="102"/>
      <c r="FC116" s="50"/>
      <c r="FD116" s="50"/>
      <c r="FE116" s="102"/>
      <c r="FF116" s="102"/>
      <c r="FG116" s="50"/>
      <c r="FH116" s="50"/>
      <c r="FI116" s="102"/>
      <c r="FJ116" s="102"/>
      <c r="FK116" s="50"/>
      <c r="FL116" s="50"/>
      <c r="FM116" s="102"/>
      <c r="FN116" s="102"/>
      <c r="FO116" s="50"/>
      <c r="FP116" s="50"/>
      <c r="FQ116" s="102"/>
      <c r="FR116" s="102"/>
      <c r="FS116" s="50"/>
      <c r="FT116" s="50"/>
      <c r="FU116" s="102"/>
      <c r="FV116" s="102"/>
      <c r="FW116" s="50"/>
      <c r="FX116" s="50"/>
      <c r="FY116" s="102"/>
      <c r="FZ116" s="102"/>
      <c r="GA116" s="50"/>
      <c r="GB116" s="50"/>
      <c r="GC116" s="102"/>
      <c r="GD116" s="102"/>
      <c r="GE116" s="50"/>
      <c r="GF116" s="50"/>
      <c r="GG116" s="102"/>
      <c r="GH116" s="102"/>
      <c r="GI116" s="50"/>
      <c r="GJ116" s="50"/>
      <c r="GK116" s="102"/>
      <c r="GL116" s="102"/>
      <c r="GM116" s="50"/>
      <c r="GN116" s="50"/>
      <c r="GO116" s="102"/>
      <c r="GP116" s="102"/>
      <c r="GQ116" s="50"/>
      <c r="GR116" s="50"/>
      <c r="GS116" s="102"/>
      <c r="GT116" s="102"/>
      <c r="GU116" s="50"/>
      <c r="GV116" s="50"/>
      <c r="GW116" s="102"/>
      <c r="GX116" s="102"/>
      <c r="GY116" s="50"/>
      <c r="GZ116" s="50"/>
      <c r="HA116" s="102"/>
      <c r="HB116" s="102"/>
      <c r="HC116" s="50"/>
      <c r="HD116" s="50"/>
      <c r="HE116" s="102"/>
      <c r="HF116" s="102"/>
      <c r="HG116" s="50"/>
      <c r="HH116" s="50"/>
      <c r="HI116" s="102"/>
      <c r="HJ116" s="102"/>
      <c r="HK116" s="50"/>
      <c r="HL116" s="50"/>
      <c r="HM116" s="102"/>
      <c r="HN116" s="102"/>
      <c r="HO116" s="50"/>
      <c r="HP116" s="50"/>
      <c r="HQ116" s="102"/>
      <c r="HR116" s="102"/>
      <c r="HS116" s="50"/>
      <c r="HT116" s="50"/>
      <c r="HU116" s="102"/>
      <c r="HV116" s="102"/>
      <c r="HW116" s="50"/>
      <c r="HX116" s="50"/>
      <c r="HY116" s="102"/>
    </row>
    <row r="117" spans="1:233" s="58" customFormat="1" ht="63" x14ac:dyDescent="0.25">
      <c r="A117" s="100" t="s">
        <v>743</v>
      </c>
      <c r="B117" s="156">
        <f t="shared" si="47"/>
        <v>0</v>
      </c>
      <c r="C117" s="156">
        <f t="shared" si="48"/>
        <v>2087.1999999999998</v>
      </c>
      <c r="D117" s="156">
        <f t="shared" si="49"/>
        <v>2087.1999999999998</v>
      </c>
      <c r="E117" s="50">
        <f t="shared" si="50"/>
        <v>100</v>
      </c>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v>1000</v>
      </c>
      <c r="CF117" s="50">
        <v>1000</v>
      </c>
      <c r="CG117" s="50">
        <f t="shared" si="51"/>
        <v>100</v>
      </c>
      <c r="CH117" s="50"/>
      <c r="CI117" s="50">
        <v>1087.2</v>
      </c>
      <c r="CJ117" s="50">
        <v>1087.2</v>
      </c>
      <c r="CK117" s="50">
        <f t="shared" si="56"/>
        <v>100</v>
      </c>
      <c r="CL117" s="50"/>
      <c r="CM117" s="50"/>
      <c r="CN117" s="50"/>
      <c r="CO117" s="50"/>
      <c r="CP117" s="50"/>
      <c r="CQ117" s="101"/>
      <c r="CR117" s="101"/>
      <c r="CS117" s="101"/>
      <c r="CT117" s="101"/>
      <c r="CU117" s="101"/>
      <c r="CV117" s="101"/>
      <c r="CW117" s="102"/>
      <c r="CX117" s="102"/>
      <c r="CY117" s="102"/>
      <c r="CZ117" s="102"/>
      <c r="DA117" s="102"/>
      <c r="DB117" s="102"/>
      <c r="DC117" s="102"/>
      <c r="DD117" s="102"/>
      <c r="DE117" s="102"/>
      <c r="DF117" s="102"/>
      <c r="DG117" s="50"/>
      <c r="DH117" s="50"/>
      <c r="DI117" s="102"/>
      <c r="DJ117" s="102"/>
      <c r="DK117" s="50"/>
      <c r="DL117" s="50"/>
      <c r="DM117" s="102"/>
      <c r="DN117" s="102"/>
      <c r="DO117" s="50"/>
      <c r="DP117" s="50"/>
      <c r="DQ117" s="102"/>
      <c r="DR117" s="102"/>
      <c r="DS117" s="50"/>
      <c r="DT117" s="50"/>
      <c r="DU117" s="102"/>
      <c r="DV117" s="102"/>
      <c r="DW117" s="50"/>
      <c r="DX117" s="50"/>
      <c r="DY117" s="50"/>
      <c r="DZ117" s="50"/>
      <c r="EA117" s="50"/>
      <c r="EB117" s="50"/>
      <c r="EC117" s="102"/>
      <c r="ED117" s="102"/>
      <c r="EE117" s="50"/>
      <c r="EF117" s="50"/>
      <c r="EG117" s="102"/>
      <c r="EH117" s="102"/>
      <c r="EI117" s="50"/>
      <c r="EJ117" s="50"/>
      <c r="EK117" s="102"/>
      <c r="EL117" s="102"/>
      <c r="EM117" s="50"/>
      <c r="EN117" s="50"/>
      <c r="EO117" s="102"/>
      <c r="EP117" s="102"/>
      <c r="EQ117" s="50"/>
      <c r="ER117" s="50"/>
      <c r="ES117" s="102"/>
      <c r="ET117" s="102"/>
      <c r="EU117" s="50"/>
      <c r="EV117" s="50"/>
      <c r="EW117" s="102"/>
      <c r="EX117" s="102"/>
      <c r="EY117" s="50"/>
      <c r="EZ117" s="50"/>
      <c r="FA117" s="102"/>
      <c r="FB117" s="102"/>
      <c r="FC117" s="50"/>
      <c r="FD117" s="50"/>
      <c r="FE117" s="102"/>
      <c r="FF117" s="102"/>
      <c r="FG117" s="50"/>
      <c r="FH117" s="50"/>
      <c r="FI117" s="102"/>
      <c r="FJ117" s="102"/>
      <c r="FK117" s="50"/>
      <c r="FL117" s="50"/>
      <c r="FM117" s="102"/>
      <c r="FN117" s="102"/>
      <c r="FO117" s="50"/>
      <c r="FP117" s="50"/>
      <c r="FQ117" s="102"/>
      <c r="FR117" s="102"/>
      <c r="FS117" s="50"/>
      <c r="FT117" s="50"/>
      <c r="FU117" s="102"/>
      <c r="FV117" s="102"/>
      <c r="FW117" s="50"/>
      <c r="FX117" s="50"/>
      <c r="FY117" s="102"/>
      <c r="FZ117" s="102"/>
      <c r="GA117" s="50"/>
      <c r="GB117" s="50"/>
      <c r="GC117" s="102"/>
      <c r="GD117" s="102"/>
      <c r="GE117" s="50"/>
      <c r="GF117" s="50"/>
      <c r="GG117" s="102"/>
      <c r="GH117" s="102"/>
      <c r="GI117" s="50"/>
      <c r="GJ117" s="50"/>
      <c r="GK117" s="102"/>
      <c r="GL117" s="102"/>
      <c r="GM117" s="50"/>
      <c r="GN117" s="50"/>
      <c r="GO117" s="102"/>
      <c r="GP117" s="102"/>
      <c r="GQ117" s="50"/>
      <c r="GR117" s="50"/>
      <c r="GS117" s="102"/>
      <c r="GT117" s="102"/>
      <c r="GU117" s="50"/>
      <c r="GV117" s="50"/>
      <c r="GW117" s="102"/>
      <c r="GX117" s="102"/>
      <c r="GY117" s="50"/>
      <c r="GZ117" s="50"/>
      <c r="HA117" s="102"/>
      <c r="HB117" s="102"/>
      <c r="HC117" s="50"/>
      <c r="HD117" s="50"/>
      <c r="HE117" s="102"/>
      <c r="HF117" s="102"/>
      <c r="HG117" s="50"/>
      <c r="HH117" s="50"/>
      <c r="HI117" s="102"/>
      <c r="HJ117" s="102"/>
      <c r="HK117" s="50"/>
      <c r="HL117" s="50"/>
      <c r="HM117" s="102"/>
      <c r="HN117" s="102"/>
      <c r="HO117" s="50"/>
      <c r="HP117" s="50"/>
      <c r="HQ117" s="102"/>
      <c r="HR117" s="102"/>
      <c r="HS117" s="50"/>
      <c r="HT117" s="50"/>
      <c r="HU117" s="102"/>
      <c r="HV117" s="102"/>
      <c r="HW117" s="50"/>
      <c r="HX117" s="50"/>
      <c r="HY117" s="102"/>
    </row>
    <row r="118" spans="1:233" s="58" customFormat="1" ht="47.25" x14ac:dyDescent="0.25">
      <c r="A118" s="100" t="s">
        <v>903</v>
      </c>
      <c r="B118" s="156">
        <f t="shared" ref="B118:B181" si="58">F118+J118+N118+R118+V118+Z118+AD118+AH118+AL118+AP118+AT118+AX118+BB118+BF118+BJ118+BN118+BR118+BV118+BZ118+CD118+CH118+CL118+CP118+CT118+CX118+DB118+DF118+DJ118+DN118+DR118+DV118+DZ118+ED118+EH118+EL118+EP118+ET118++EX118+FB118+FF118+FJ118+FN118+FR118+FV118+FZ118+GD118+GH118+GL118+GP118+GT118+GX118+HB118+HF118+HJ118+HN118+HR118+HV118</f>
        <v>106.9</v>
      </c>
      <c r="C118" s="156">
        <f t="shared" ref="C118:C181" si="59">G118+K118+O118+S118+W118+AA118+AE118+AI118+AM118+AQ118+AU118+AY118+BC118+BG118+BK118+BO118+BS118+BW118+CA118+CE118+CI118+CM118+CQ118+CU118+CY118+DC118+DG118+DK118+DO118+DS118+DW118+EA118+EE118+EI118+EM118+EQ118+EU118++EY118+FC118+FG118+FK118+FO118+FS118+FW118+GA118+GE118+GI118+GM118+GQ118+GU118+GY118+HC118+HG118+HK118+HO118+HS118+HW118</f>
        <v>0</v>
      </c>
      <c r="D118" s="156">
        <f t="shared" ref="D118:D181" si="60">H118+L118+P118+T118+X118+AB118+AF118+AJ118+AN118+AR118+AV118+AZ118+BD118+BH118+BL118+BP118+BT118+BX118+CB118+CF118+CJ118+CN118+CR118+CV118+CZ118+DD118+DH118+DL118+DP118+DT118+DX118+EB118+EF118+EJ118+EN118+ER118+EV118++EZ118+FD118+FH118+FL118+FP118+FT118+FX118+GB118+GF118+GJ118+GN118+GR118+GV118+GZ118+HD118+HH118+HL118+HP118+HT118+HX118</f>
        <v>0</v>
      </c>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v>106.9</v>
      </c>
      <c r="CA118" s="50"/>
      <c r="CB118" s="50"/>
      <c r="CC118" s="50"/>
      <c r="CD118" s="50"/>
      <c r="CE118" s="50"/>
      <c r="CF118" s="50"/>
      <c r="CG118" s="50"/>
      <c r="CH118" s="50"/>
      <c r="CI118" s="50"/>
      <c r="CJ118" s="50"/>
      <c r="CK118" s="50"/>
      <c r="CL118" s="50"/>
      <c r="CM118" s="50"/>
      <c r="CN118" s="50"/>
      <c r="CO118" s="50"/>
      <c r="CP118" s="50"/>
      <c r="CQ118" s="101"/>
      <c r="CR118" s="101"/>
      <c r="CS118" s="101"/>
      <c r="CT118" s="101"/>
      <c r="CU118" s="101"/>
      <c r="CV118" s="101"/>
      <c r="CW118" s="102"/>
      <c r="CX118" s="102"/>
      <c r="CY118" s="102"/>
      <c r="CZ118" s="102"/>
      <c r="DA118" s="102"/>
      <c r="DB118" s="102"/>
      <c r="DC118" s="102"/>
      <c r="DD118" s="102"/>
      <c r="DE118" s="102"/>
      <c r="DF118" s="102"/>
      <c r="DG118" s="50"/>
      <c r="DH118" s="50"/>
      <c r="DI118" s="102"/>
      <c r="DJ118" s="102"/>
      <c r="DK118" s="50"/>
      <c r="DL118" s="50"/>
      <c r="DM118" s="102"/>
      <c r="DN118" s="102"/>
      <c r="DO118" s="50"/>
      <c r="DP118" s="50"/>
      <c r="DQ118" s="102"/>
      <c r="DR118" s="102"/>
      <c r="DS118" s="50"/>
      <c r="DT118" s="50"/>
      <c r="DU118" s="102"/>
      <c r="DV118" s="102"/>
      <c r="DW118" s="50"/>
      <c r="DX118" s="50"/>
      <c r="DY118" s="50"/>
      <c r="DZ118" s="50"/>
      <c r="EA118" s="50"/>
      <c r="EB118" s="50"/>
      <c r="EC118" s="102"/>
      <c r="ED118" s="102"/>
      <c r="EE118" s="50"/>
      <c r="EF118" s="50"/>
      <c r="EG118" s="102"/>
      <c r="EH118" s="102"/>
      <c r="EI118" s="50"/>
      <c r="EJ118" s="50"/>
      <c r="EK118" s="102"/>
      <c r="EL118" s="102"/>
      <c r="EM118" s="50"/>
      <c r="EN118" s="50"/>
      <c r="EO118" s="102"/>
      <c r="EP118" s="102"/>
      <c r="EQ118" s="50"/>
      <c r="ER118" s="50"/>
      <c r="ES118" s="102"/>
      <c r="ET118" s="102"/>
      <c r="EU118" s="50"/>
      <c r="EV118" s="50"/>
      <c r="EW118" s="102"/>
      <c r="EX118" s="102"/>
      <c r="EY118" s="50"/>
      <c r="EZ118" s="50"/>
      <c r="FA118" s="102"/>
      <c r="FB118" s="102"/>
      <c r="FC118" s="50"/>
      <c r="FD118" s="50"/>
      <c r="FE118" s="102"/>
      <c r="FF118" s="102"/>
      <c r="FG118" s="50"/>
      <c r="FH118" s="50"/>
      <c r="FI118" s="102"/>
      <c r="FJ118" s="102"/>
      <c r="FK118" s="50"/>
      <c r="FL118" s="50"/>
      <c r="FM118" s="102"/>
      <c r="FN118" s="102"/>
      <c r="FO118" s="50"/>
      <c r="FP118" s="50"/>
      <c r="FQ118" s="102"/>
      <c r="FR118" s="102"/>
      <c r="FS118" s="50"/>
      <c r="FT118" s="50"/>
      <c r="FU118" s="102"/>
      <c r="FV118" s="102"/>
      <c r="FW118" s="50"/>
      <c r="FX118" s="50"/>
      <c r="FY118" s="102"/>
      <c r="FZ118" s="102"/>
      <c r="GA118" s="50"/>
      <c r="GB118" s="50"/>
      <c r="GC118" s="102"/>
      <c r="GD118" s="102"/>
      <c r="GE118" s="50"/>
      <c r="GF118" s="50"/>
      <c r="GG118" s="102"/>
      <c r="GH118" s="102"/>
      <c r="GI118" s="50"/>
      <c r="GJ118" s="50"/>
      <c r="GK118" s="102"/>
      <c r="GL118" s="102"/>
      <c r="GM118" s="50"/>
      <c r="GN118" s="50"/>
      <c r="GO118" s="102"/>
      <c r="GP118" s="102"/>
      <c r="GQ118" s="50"/>
      <c r="GR118" s="50"/>
      <c r="GS118" s="102"/>
      <c r="GT118" s="102"/>
      <c r="GU118" s="50"/>
      <c r="GV118" s="50"/>
      <c r="GW118" s="102"/>
      <c r="GX118" s="102"/>
      <c r="GY118" s="50"/>
      <c r="GZ118" s="50"/>
      <c r="HA118" s="102"/>
      <c r="HB118" s="102"/>
      <c r="HC118" s="50"/>
      <c r="HD118" s="50"/>
      <c r="HE118" s="102"/>
      <c r="HF118" s="102"/>
      <c r="HG118" s="50"/>
      <c r="HH118" s="50"/>
      <c r="HI118" s="102"/>
      <c r="HJ118" s="102"/>
      <c r="HK118" s="50"/>
      <c r="HL118" s="50"/>
      <c r="HM118" s="102"/>
      <c r="HN118" s="102"/>
      <c r="HO118" s="50"/>
      <c r="HP118" s="50"/>
      <c r="HQ118" s="102"/>
      <c r="HR118" s="102"/>
      <c r="HS118" s="50"/>
      <c r="HT118" s="50"/>
      <c r="HU118" s="102"/>
      <c r="HV118" s="102"/>
      <c r="HW118" s="50"/>
      <c r="HX118" s="50"/>
      <c r="HY118" s="102"/>
    </row>
    <row r="119" spans="1:233" s="58" customFormat="1" ht="63" x14ac:dyDescent="0.25">
      <c r="A119" s="100" t="s">
        <v>744</v>
      </c>
      <c r="B119" s="156">
        <f t="shared" si="58"/>
        <v>296.2</v>
      </c>
      <c r="C119" s="156">
        <f t="shared" si="59"/>
        <v>500</v>
      </c>
      <c r="D119" s="156">
        <f t="shared" si="60"/>
        <v>500</v>
      </c>
      <c r="E119" s="50">
        <f t="shared" si="50"/>
        <v>100</v>
      </c>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v>296.2</v>
      </c>
      <c r="CA119" s="50"/>
      <c r="CB119" s="50"/>
      <c r="CC119" s="50"/>
      <c r="CD119" s="50"/>
      <c r="CE119" s="50"/>
      <c r="CF119" s="50"/>
      <c r="CG119" s="50"/>
      <c r="CH119" s="50"/>
      <c r="CI119" s="50"/>
      <c r="CJ119" s="50"/>
      <c r="CK119" s="50"/>
      <c r="CL119" s="50"/>
      <c r="CM119" s="50"/>
      <c r="CN119" s="50"/>
      <c r="CO119" s="50"/>
      <c r="CP119" s="50"/>
      <c r="CQ119" s="101"/>
      <c r="CR119" s="101"/>
      <c r="CS119" s="101"/>
      <c r="CT119" s="101"/>
      <c r="CU119" s="101"/>
      <c r="CV119" s="101"/>
      <c r="CW119" s="102"/>
      <c r="CX119" s="102"/>
      <c r="CY119" s="102"/>
      <c r="CZ119" s="102"/>
      <c r="DA119" s="102"/>
      <c r="DB119" s="102"/>
      <c r="DC119" s="102"/>
      <c r="DD119" s="102"/>
      <c r="DE119" s="102"/>
      <c r="DF119" s="102"/>
      <c r="DG119" s="50"/>
      <c r="DH119" s="50"/>
      <c r="DI119" s="102"/>
      <c r="DJ119" s="102"/>
      <c r="DK119" s="50"/>
      <c r="DL119" s="50"/>
      <c r="DM119" s="102"/>
      <c r="DN119" s="102"/>
      <c r="DO119" s="50"/>
      <c r="DP119" s="50"/>
      <c r="DQ119" s="102"/>
      <c r="DR119" s="102"/>
      <c r="DS119" s="50"/>
      <c r="DT119" s="50"/>
      <c r="DU119" s="102"/>
      <c r="DV119" s="102"/>
      <c r="DW119" s="50">
        <v>500</v>
      </c>
      <c r="DX119" s="50">
        <v>500</v>
      </c>
      <c r="DY119" s="50">
        <f t="shared" si="52"/>
        <v>100</v>
      </c>
      <c r="DZ119" s="50"/>
      <c r="EA119" s="50"/>
      <c r="EB119" s="50"/>
      <c r="EC119" s="102"/>
      <c r="ED119" s="102"/>
      <c r="EE119" s="50"/>
      <c r="EF119" s="50"/>
      <c r="EG119" s="102"/>
      <c r="EH119" s="102"/>
      <c r="EI119" s="50"/>
      <c r="EJ119" s="50"/>
      <c r="EK119" s="102"/>
      <c r="EL119" s="102"/>
      <c r="EM119" s="50"/>
      <c r="EN119" s="50"/>
      <c r="EO119" s="102"/>
      <c r="EP119" s="102"/>
      <c r="EQ119" s="50"/>
      <c r="ER119" s="50"/>
      <c r="ES119" s="102"/>
      <c r="ET119" s="102"/>
      <c r="EU119" s="50"/>
      <c r="EV119" s="50"/>
      <c r="EW119" s="102"/>
      <c r="EX119" s="102"/>
      <c r="EY119" s="50"/>
      <c r="EZ119" s="50"/>
      <c r="FA119" s="102"/>
      <c r="FB119" s="102"/>
      <c r="FC119" s="50"/>
      <c r="FD119" s="50"/>
      <c r="FE119" s="102"/>
      <c r="FF119" s="102"/>
      <c r="FG119" s="50"/>
      <c r="FH119" s="50"/>
      <c r="FI119" s="102"/>
      <c r="FJ119" s="102"/>
      <c r="FK119" s="50"/>
      <c r="FL119" s="50"/>
      <c r="FM119" s="102"/>
      <c r="FN119" s="102"/>
      <c r="FO119" s="50"/>
      <c r="FP119" s="50"/>
      <c r="FQ119" s="102"/>
      <c r="FR119" s="102"/>
      <c r="FS119" s="50"/>
      <c r="FT119" s="50"/>
      <c r="FU119" s="102"/>
      <c r="FV119" s="102"/>
      <c r="FW119" s="50"/>
      <c r="FX119" s="50"/>
      <c r="FY119" s="102"/>
      <c r="FZ119" s="102"/>
      <c r="GA119" s="50"/>
      <c r="GB119" s="50"/>
      <c r="GC119" s="102"/>
      <c r="GD119" s="102"/>
      <c r="GE119" s="50"/>
      <c r="GF119" s="50"/>
      <c r="GG119" s="102"/>
      <c r="GH119" s="102"/>
      <c r="GI119" s="50"/>
      <c r="GJ119" s="50"/>
      <c r="GK119" s="102"/>
      <c r="GL119" s="102"/>
      <c r="GM119" s="50"/>
      <c r="GN119" s="50"/>
      <c r="GO119" s="102"/>
      <c r="GP119" s="102"/>
      <c r="GQ119" s="50"/>
      <c r="GR119" s="50"/>
      <c r="GS119" s="102"/>
      <c r="GT119" s="102"/>
      <c r="GU119" s="50"/>
      <c r="GV119" s="50"/>
      <c r="GW119" s="102"/>
      <c r="GX119" s="102"/>
      <c r="GY119" s="50"/>
      <c r="GZ119" s="50"/>
      <c r="HA119" s="102"/>
      <c r="HB119" s="102"/>
      <c r="HC119" s="50"/>
      <c r="HD119" s="50"/>
      <c r="HE119" s="102"/>
      <c r="HF119" s="102"/>
      <c r="HG119" s="50"/>
      <c r="HH119" s="50"/>
      <c r="HI119" s="102"/>
      <c r="HJ119" s="102"/>
      <c r="HK119" s="50"/>
      <c r="HL119" s="50"/>
      <c r="HM119" s="102"/>
      <c r="HN119" s="102"/>
      <c r="HO119" s="50"/>
      <c r="HP119" s="50"/>
      <c r="HQ119" s="102"/>
      <c r="HR119" s="102"/>
      <c r="HS119" s="50"/>
      <c r="HT119" s="50"/>
      <c r="HU119" s="102"/>
      <c r="HV119" s="102"/>
      <c r="HW119" s="50"/>
      <c r="HX119" s="50"/>
      <c r="HY119" s="102"/>
    </row>
    <row r="120" spans="1:233" s="58" customFormat="1" ht="47.25" x14ac:dyDescent="0.25">
      <c r="A120" s="100" t="s">
        <v>405</v>
      </c>
      <c r="B120" s="156">
        <f t="shared" si="58"/>
        <v>72.900000000000006</v>
      </c>
      <c r="C120" s="156">
        <f t="shared" si="59"/>
        <v>72.900000000000006</v>
      </c>
      <c r="D120" s="156">
        <f t="shared" si="60"/>
        <v>72.900000000000006</v>
      </c>
      <c r="E120" s="50">
        <f t="shared" si="50"/>
        <v>100</v>
      </c>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v>72.900000000000006</v>
      </c>
      <c r="CA120" s="50">
        <v>72.900000000000006</v>
      </c>
      <c r="CB120" s="50">
        <v>72.900000000000006</v>
      </c>
      <c r="CC120" s="50">
        <f t="shared" si="53"/>
        <v>100</v>
      </c>
      <c r="CD120" s="50"/>
      <c r="CE120" s="50"/>
      <c r="CF120" s="50"/>
      <c r="CG120" s="50"/>
      <c r="CH120" s="50"/>
      <c r="CI120" s="50"/>
      <c r="CJ120" s="50"/>
      <c r="CK120" s="50"/>
      <c r="CL120" s="50"/>
      <c r="CM120" s="50"/>
      <c r="CN120" s="50"/>
      <c r="CO120" s="50"/>
      <c r="CP120" s="50"/>
      <c r="CQ120" s="101"/>
      <c r="CR120" s="101"/>
      <c r="CS120" s="101"/>
      <c r="CT120" s="101"/>
      <c r="CU120" s="101"/>
      <c r="CV120" s="101"/>
      <c r="CW120" s="102"/>
      <c r="CX120" s="102"/>
      <c r="CY120" s="102"/>
      <c r="CZ120" s="102"/>
      <c r="DA120" s="102"/>
      <c r="DB120" s="102"/>
      <c r="DC120" s="102"/>
      <c r="DD120" s="102"/>
      <c r="DE120" s="102"/>
      <c r="DF120" s="102"/>
      <c r="DG120" s="50"/>
      <c r="DH120" s="50"/>
      <c r="DI120" s="102"/>
      <c r="DJ120" s="102"/>
      <c r="DK120" s="50"/>
      <c r="DL120" s="50"/>
      <c r="DM120" s="102"/>
      <c r="DN120" s="102"/>
      <c r="DO120" s="50"/>
      <c r="DP120" s="50"/>
      <c r="DQ120" s="102"/>
      <c r="DR120" s="102"/>
      <c r="DS120" s="50"/>
      <c r="DT120" s="50"/>
      <c r="DU120" s="102"/>
      <c r="DV120" s="102"/>
      <c r="DW120" s="50"/>
      <c r="DX120" s="50"/>
      <c r="DY120" s="50"/>
      <c r="DZ120" s="50"/>
      <c r="EA120" s="50"/>
      <c r="EB120" s="50"/>
      <c r="EC120" s="102"/>
      <c r="ED120" s="102"/>
      <c r="EE120" s="50"/>
      <c r="EF120" s="50"/>
      <c r="EG120" s="102"/>
      <c r="EH120" s="102"/>
      <c r="EI120" s="50"/>
      <c r="EJ120" s="50"/>
      <c r="EK120" s="102"/>
      <c r="EL120" s="102"/>
      <c r="EM120" s="50"/>
      <c r="EN120" s="50"/>
      <c r="EO120" s="102"/>
      <c r="EP120" s="102"/>
      <c r="EQ120" s="50"/>
      <c r="ER120" s="50"/>
      <c r="ES120" s="102"/>
      <c r="ET120" s="102"/>
      <c r="EU120" s="50"/>
      <c r="EV120" s="50"/>
      <c r="EW120" s="102"/>
      <c r="EX120" s="102"/>
      <c r="EY120" s="50"/>
      <c r="EZ120" s="50"/>
      <c r="FA120" s="102"/>
      <c r="FB120" s="102"/>
      <c r="FC120" s="50"/>
      <c r="FD120" s="50"/>
      <c r="FE120" s="102"/>
      <c r="FF120" s="102"/>
      <c r="FG120" s="50"/>
      <c r="FH120" s="50"/>
      <c r="FI120" s="102"/>
      <c r="FJ120" s="102"/>
      <c r="FK120" s="50"/>
      <c r="FL120" s="50"/>
      <c r="FM120" s="102"/>
      <c r="FN120" s="102"/>
      <c r="FO120" s="50"/>
      <c r="FP120" s="50"/>
      <c r="FQ120" s="102"/>
      <c r="FR120" s="102"/>
      <c r="FS120" s="50"/>
      <c r="FT120" s="50"/>
      <c r="FU120" s="102"/>
      <c r="FV120" s="102"/>
      <c r="FW120" s="50"/>
      <c r="FX120" s="50"/>
      <c r="FY120" s="102"/>
      <c r="FZ120" s="102"/>
      <c r="GA120" s="50"/>
      <c r="GB120" s="50"/>
      <c r="GC120" s="102"/>
      <c r="GD120" s="102"/>
      <c r="GE120" s="50"/>
      <c r="GF120" s="50"/>
      <c r="GG120" s="102"/>
      <c r="GH120" s="102"/>
      <c r="GI120" s="50"/>
      <c r="GJ120" s="50"/>
      <c r="GK120" s="102"/>
      <c r="GL120" s="102"/>
      <c r="GM120" s="50"/>
      <c r="GN120" s="50"/>
      <c r="GO120" s="102"/>
      <c r="GP120" s="102"/>
      <c r="GQ120" s="50"/>
      <c r="GR120" s="50"/>
      <c r="GS120" s="102"/>
      <c r="GT120" s="102"/>
      <c r="GU120" s="50"/>
      <c r="GV120" s="50"/>
      <c r="GW120" s="102"/>
      <c r="GX120" s="102"/>
      <c r="GY120" s="50"/>
      <c r="GZ120" s="50"/>
      <c r="HA120" s="102"/>
      <c r="HB120" s="102"/>
      <c r="HC120" s="50"/>
      <c r="HD120" s="50"/>
      <c r="HE120" s="102"/>
      <c r="HF120" s="102"/>
      <c r="HG120" s="50"/>
      <c r="HH120" s="50"/>
      <c r="HI120" s="102"/>
      <c r="HJ120" s="102"/>
      <c r="HK120" s="50"/>
      <c r="HL120" s="50"/>
      <c r="HM120" s="102"/>
      <c r="HN120" s="102"/>
      <c r="HO120" s="50"/>
      <c r="HP120" s="50"/>
      <c r="HQ120" s="102"/>
      <c r="HR120" s="102"/>
      <c r="HS120" s="50"/>
      <c r="HT120" s="50"/>
      <c r="HU120" s="102"/>
      <c r="HV120" s="102"/>
      <c r="HW120" s="50"/>
      <c r="HX120" s="50"/>
      <c r="HY120" s="102"/>
    </row>
    <row r="121" spans="1:233" s="58" customFormat="1" ht="47.25" x14ac:dyDescent="0.25">
      <c r="A121" s="100" t="s">
        <v>406</v>
      </c>
      <c r="B121" s="156">
        <f t="shared" si="58"/>
        <v>69.900000000000006</v>
      </c>
      <c r="C121" s="156">
        <f t="shared" si="59"/>
        <v>69.900000000000006</v>
      </c>
      <c r="D121" s="156">
        <f t="shared" si="60"/>
        <v>69.900000000000006</v>
      </c>
      <c r="E121" s="50">
        <f t="shared" si="50"/>
        <v>100</v>
      </c>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v>69.900000000000006</v>
      </c>
      <c r="CA121" s="50">
        <v>69.900000000000006</v>
      </c>
      <c r="CB121" s="50">
        <v>69.900000000000006</v>
      </c>
      <c r="CC121" s="50">
        <f t="shared" si="53"/>
        <v>100</v>
      </c>
      <c r="CD121" s="50"/>
      <c r="CE121" s="50"/>
      <c r="CF121" s="50"/>
      <c r="CG121" s="50"/>
      <c r="CH121" s="50"/>
      <c r="CI121" s="50"/>
      <c r="CJ121" s="50"/>
      <c r="CK121" s="50"/>
      <c r="CL121" s="50"/>
      <c r="CM121" s="50"/>
      <c r="CN121" s="50"/>
      <c r="CO121" s="50"/>
      <c r="CP121" s="50"/>
      <c r="CQ121" s="101"/>
      <c r="CR121" s="101"/>
      <c r="CS121" s="101"/>
      <c r="CT121" s="101"/>
      <c r="CU121" s="101"/>
      <c r="CV121" s="101"/>
      <c r="CW121" s="102"/>
      <c r="CX121" s="102"/>
      <c r="CY121" s="102"/>
      <c r="CZ121" s="102"/>
      <c r="DA121" s="102"/>
      <c r="DB121" s="102"/>
      <c r="DC121" s="102"/>
      <c r="DD121" s="102"/>
      <c r="DE121" s="102"/>
      <c r="DF121" s="102"/>
      <c r="DG121" s="50"/>
      <c r="DH121" s="50"/>
      <c r="DI121" s="102"/>
      <c r="DJ121" s="102"/>
      <c r="DK121" s="50"/>
      <c r="DL121" s="50"/>
      <c r="DM121" s="102"/>
      <c r="DN121" s="102"/>
      <c r="DO121" s="50"/>
      <c r="DP121" s="50"/>
      <c r="DQ121" s="102"/>
      <c r="DR121" s="102"/>
      <c r="DS121" s="50"/>
      <c r="DT121" s="50"/>
      <c r="DU121" s="102"/>
      <c r="DV121" s="102"/>
      <c r="DW121" s="50"/>
      <c r="DX121" s="50"/>
      <c r="DY121" s="50"/>
      <c r="DZ121" s="50"/>
      <c r="EA121" s="50"/>
      <c r="EB121" s="50"/>
      <c r="EC121" s="102"/>
      <c r="ED121" s="102"/>
      <c r="EE121" s="50"/>
      <c r="EF121" s="50"/>
      <c r="EG121" s="102"/>
      <c r="EH121" s="102"/>
      <c r="EI121" s="50"/>
      <c r="EJ121" s="50"/>
      <c r="EK121" s="102"/>
      <c r="EL121" s="102"/>
      <c r="EM121" s="50"/>
      <c r="EN121" s="50"/>
      <c r="EO121" s="102"/>
      <c r="EP121" s="102"/>
      <c r="EQ121" s="50"/>
      <c r="ER121" s="50"/>
      <c r="ES121" s="102"/>
      <c r="ET121" s="102"/>
      <c r="EU121" s="50"/>
      <c r="EV121" s="50"/>
      <c r="EW121" s="102"/>
      <c r="EX121" s="102"/>
      <c r="EY121" s="50"/>
      <c r="EZ121" s="50"/>
      <c r="FA121" s="102"/>
      <c r="FB121" s="102"/>
      <c r="FC121" s="50"/>
      <c r="FD121" s="50"/>
      <c r="FE121" s="102"/>
      <c r="FF121" s="102"/>
      <c r="FG121" s="50"/>
      <c r="FH121" s="50"/>
      <c r="FI121" s="102"/>
      <c r="FJ121" s="102"/>
      <c r="FK121" s="50"/>
      <c r="FL121" s="50"/>
      <c r="FM121" s="102"/>
      <c r="FN121" s="102"/>
      <c r="FO121" s="50"/>
      <c r="FP121" s="50"/>
      <c r="FQ121" s="102"/>
      <c r="FR121" s="102"/>
      <c r="FS121" s="50"/>
      <c r="FT121" s="50"/>
      <c r="FU121" s="102"/>
      <c r="FV121" s="102"/>
      <c r="FW121" s="50"/>
      <c r="FX121" s="50"/>
      <c r="FY121" s="102"/>
      <c r="FZ121" s="102"/>
      <c r="GA121" s="50"/>
      <c r="GB121" s="50"/>
      <c r="GC121" s="102"/>
      <c r="GD121" s="102"/>
      <c r="GE121" s="50"/>
      <c r="GF121" s="50"/>
      <c r="GG121" s="102"/>
      <c r="GH121" s="102"/>
      <c r="GI121" s="50"/>
      <c r="GJ121" s="50"/>
      <c r="GK121" s="102"/>
      <c r="GL121" s="102"/>
      <c r="GM121" s="50"/>
      <c r="GN121" s="50"/>
      <c r="GO121" s="102"/>
      <c r="GP121" s="102"/>
      <c r="GQ121" s="50"/>
      <c r="GR121" s="50"/>
      <c r="GS121" s="102"/>
      <c r="GT121" s="102"/>
      <c r="GU121" s="50"/>
      <c r="GV121" s="50"/>
      <c r="GW121" s="102"/>
      <c r="GX121" s="102"/>
      <c r="GY121" s="50"/>
      <c r="GZ121" s="50"/>
      <c r="HA121" s="102"/>
      <c r="HB121" s="102"/>
      <c r="HC121" s="50"/>
      <c r="HD121" s="50"/>
      <c r="HE121" s="102"/>
      <c r="HF121" s="102"/>
      <c r="HG121" s="50"/>
      <c r="HH121" s="50"/>
      <c r="HI121" s="102"/>
      <c r="HJ121" s="102"/>
      <c r="HK121" s="50"/>
      <c r="HL121" s="50"/>
      <c r="HM121" s="102"/>
      <c r="HN121" s="102"/>
      <c r="HO121" s="50"/>
      <c r="HP121" s="50"/>
      <c r="HQ121" s="102"/>
      <c r="HR121" s="102"/>
      <c r="HS121" s="50"/>
      <c r="HT121" s="50"/>
      <c r="HU121" s="102"/>
      <c r="HV121" s="102"/>
      <c r="HW121" s="50"/>
      <c r="HX121" s="50"/>
      <c r="HY121" s="102"/>
    </row>
    <row r="122" spans="1:233" s="58" customFormat="1" ht="47.25" x14ac:dyDescent="0.25">
      <c r="A122" s="100" t="s">
        <v>407</v>
      </c>
      <c r="B122" s="156">
        <f t="shared" si="58"/>
        <v>100.7</v>
      </c>
      <c r="C122" s="156">
        <f t="shared" si="59"/>
        <v>600.70000000000005</v>
      </c>
      <c r="D122" s="156">
        <f t="shared" si="60"/>
        <v>600.70000000000005</v>
      </c>
      <c r="E122" s="50">
        <f t="shared" si="50"/>
        <v>100</v>
      </c>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v>100.7</v>
      </c>
      <c r="CA122" s="50">
        <v>100.7</v>
      </c>
      <c r="CB122" s="50">
        <v>100.7</v>
      </c>
      <c r="CC122" s="50">
        <f t="shared" si="53"/>
        <v>100</v>
      </c>
      <c r="CD122" s="50"/>
      <c r="CE122" s="50"/>
      <c r="CF122" s="50"/>
      <c r="CG122" s="50"/>
      <c r="CH122" s="50"/>
      <c r="CI122" s="50"/>
      <c r="CJ122" s="50"/>
      <c r="CK122" s="50"/>
      <c r="CL122" s="50"/>
      <c r="CM122" s="50"/>
      <c r="CN122" s="50"/>
      <c r="CO122" s="50"/>
      <c r="CP122" s="50"/>
      <c r="CQ122" s="101"/>
      <c r="CR122" s="101"/>
      <c r="CS122" s="101"/>
      <c r="CT122" s="101"/>
      <c r="CU122" s="101"/>
      <c r="CV122" s="101"/>
      <c r="CW122" s="102"/>
      <c r="CX122" s="102"/>
      <c r="CY122" s="102"/>
      <c r="CZ122" s="102"/>
      <c r="DA122" s="102"/>
      <c r="DB122" s="102"/>
      <c r="DC122" s="102"/>
      <c r="DD122" s="102"/>
      <c r="DE122" s="102"/>
      <c r="DF122" s="102"/>
      <c r="DG122" s="50"/>
      <c r="DH122" s="50"/>
      <c r="DI122" s="102"/>
      <c r="DJ122" s="102"/>
      <c r="DK122" s="50"/>
      <c r="DL122" s="50"/>
      <c r="DM122" s="102"/>
      <c r="DN122" s="102"/>
      <c r="DO122" s="50"/>
      <c r="DP122" s="50"/>
      <c r="DQ122" s="102"/>
      <c r="DR122" s="102"/>
      <c r="DS122" s="50"/>
      <c r="DT122" s="50"/>
      <c r="DU122" s="102"/>
      <c r="DV122" s="102"/>
      <c r="DW122" s="50">
        <v>500</v>
      </c>
      <c r="DX122" s="50">
        <v>500</v>
      </c>
      <c r="DY122" s="50">
        <f t="shared" si="52"/>
        <v>100</v>
      </c>
      <c r="DZ122" s="50"/>
      <c r="EA122" s="50"/>
      <c r="EB122" s="50"/>
      <c r="EC122" s="102"/>
      <c r="ED122" s="102"/>
      <c r="EE122" s="50"/>
      <c r="EF122" s="50"/>
      <c r="EG122" s="102"/>
      <c r="EH122" s="102"/>
      <c r="EI122" s="50"/>
      <c r="EJ122" s="50"/>
      <c r="EK122" s="102"/>
      <c r="EL122" s="102"/>
      <c r="EM122" s="50"/>
      <c r="EN122" s="50"/>
      <c r="EO122" s="102"/>
      <c r="EP122" s="102"/>
      <c r="EQ122" s="50"/>
      <c r="ER122" s="50"/>
      <c r="ES122" s="102"/>
      <c r="ET122" s="102"/>
      <c r="EU122" s="50"/>
      <c r="EV122" s="50"/>
      <c r="EW122" s="102"/>
      <c r="EX122" s="102"/>
      <c r="EY122" s="50"/>
      <c r="EZ122" s="50"/>
      <c r="FA122" s="102"/>
      <c r="FB122" s="102"/>
      <c r="FC122" s="50"/>
      <c r="FD122" s="50"/>
      <c r="FE122" s="102"/>
      <c r="FF122" s="102"/>
      <c r="FG122" s="50"/>
      <c r="FH122" s="50"/>
      <c r="FI122" s="102"/>
      <c r="FJ122" s="102"/>
      <c r="FK122" s="50"/>
      <c r="FL122" s="50"/>
      <c r="FM122" s="102"/>
      <c r="FN122" s="102"/>
      <c r="FO122" s="50"/>
      <c r="FP122" s="50"/>
      <c r="FQ122" s="102"/>
      <c r="FR122" s="102"/>
      <c r="FS122" s="50"/>
      <c r="FT122" s="50"/>
      <c r="FU122" s="102"/>
      <c r="FV122" s="102"/>
      <c r="FW122" s="50"/>
      <c r="FX122" s="50"/>
      <c r="FY122" s="102"/>
      <c r="FZ122" s="102"/>
      <c r="GA122" s="50"/>
      <c r="GB122" s="50"/>
      <c r="GC122" s="102"/>
      <c r="GD122" s="102"/>
      <c r="GE122" s="50"/>
      <c r="GF122" s="50"/>
      <c r="GG122" s="102"/>
      <c r="GH122" s="102"/>
      <c r="GI122" s="50"/>
      <c r="GJ122" s="50"/>
      <c r="GK122" s="102"/>
      <c r="GL122" s="102"/>
      <c r="GM122" s="50"/>
      <c r="GN122" s="50"/>
      <c r="GO122" s="102"/>
      <c r="GP122" s="102"/>
      <c r="GQ122" s="50"/>
      <c r="GR122" s="50"/>
      <c r="GS122" s="102"/>
      <c r="GT122" s="102"/>
      <c r="GU122" s="50"/>
      <c r="GV122" s="50"/>
      <c r="GW122" s="102"/>
      <c r="GX122" s="102"/>
      <c r="GY122" s="50"/>
      <c r="GZ122" s="50"/>
      <c r="HA122" s="102"/>
      <c r="HB122" s="102"/>
      <c r="HC122" s="50"/>
      <c r="HD122" s="50"/>
      <c r="HE122" s="102"/>
      <c r="HF122" s="102"/>
      <c r="HG122" s="50"/>
      <c r="HH122" s="50"/>
      <c r="HI122" s="102"/>
      <c r="HJ122" s="102"/>
      <c r="HK122" s="50"/>
      <c r="HL122" s="50"/>
      <c r="HM122" s="102"/>
      <c r="HN122" s="102"/>
      <c r="HO122" s="50"/>
      <c r="HP122" s="50"/>
      <c r="HQ122" s="102"/>
      <c r="HR122" s="102"/>
      <c r="HS122" s="50"/>
      <c r="HT122" s="50"/>
      <c r="HU122" s="102"/>
      <c r="HV122" s="102"/>
      <c r="HW122" s="50"/>
      <c r="HX122" s="50"/>
      <c r="HY122" s="102"/>
    </row>
    <row r="123" spans="1:233" s="58" customFormat="1" ht="47.25" x14ac:dyDescent="0.25">
      <c r="A123" s="100" t="s">
        <v>408</v>
      </c>
      <c r="B123" s="156">
        <f t="shared" si="58"/>
        <v>0</v>
      </c>
      <c r="C123" s="156">
        <f t="shared" si="59"/>
        <v>4206.5</v>
      </c>
      <c r="D123" s="156">
        <f t="shared" si="60"/>
        <v>4206.5</v>
      </c>
      <c r="E123" s="50">
        <f t="shared" si="50"/>
        <v>100</v>
      </c>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v>945</v>
      </c>
      <c r="CF123" s="50">
        <v>945</v>
      </c>
      <c r="CG123" s="50">
        <f t="shared" si="51"/>
        <v>100</v>
      </c>
      <c r="CH123" s="50"/>
      <c r="CI123" s="50">
        <v>3261.5</v>
      </c>
      <c r="CJ123" s="50">
        <v>3261.5</v>
      </c>
      <c r="CK123" s="50">
        <f t="shared" si="56"/>
        <v>100</v>
      </c>
      <c r="CL123" s="50"/>
      <c r="CM123" s="50"/>
      <c r="CN123" s="50"/>
      <c r="CO123" s="50"/>
      <c r="CP123" s="50"/>
      <c r="CQ123" s="101"/>
      <c r="CR123" s="101"/>
      <c r="CS123" s="101"/>
      <c r="CT123" s="101"/>
      <c r="CU123" s="101"/>
      <c r="CV123" s="101"/>
      <c r="CW123" s="102"/>
      <c r="CX123" s="102"/>
      <c r="CY123" s="102"/>
      <c r="CZ123" s="102"/>
      <c r="DA123" s="102"/>
      <c r="DB123" s="102"/>
      <c r="DC123" s="102"/>
      <c r="DD123" s="102"/>
      <c r="DE123" s="102"/>
      <c r="DF123" s="102"/>
      <c r="DG123" s="50"/>
      <c r="DH123" s="50"/>
      <c r="DI123" s="102"/>
      <c r="DJ123" s="102"/>
      <c r="DK123" s="50"/>
      <c r="DL123" s="50"/>
      <c r="DM123" s="102"/>
      <c r="DN123" s="102"/>
      <c r="DO123" s="50"/>
      <c r="DP123" s="50"/>
      <c r="DQ123" s="102"/>
      <c r="DR123" s="102"/>
      <c r="DS123" s="50"/>
      <c r="DT123" s="50"/>
      <c r="DU123" s="102"/>
      <c r="DV123" s="102"/>
      <c r="DW123" s="50"/>
      <c r="DX123" s="50"/>
      <c r="DY123" s="50"/>
      <c r="DZ123" s="50"/>
      <c r="EA123" s="50"/>
      <c r="EB123" s="50"/>
      <c r="EC123" s="102"/>
      <c r="ED123" s="102"/>
      <c r="EE123" s="50"/>
      <c r="EF123" s="50"/>
      <c r="EG123" s="102"/>
      <c r="EH123" s="102"/>
      <c r="EI123" s="50"/>
      <c r="EJ123" s="50"/>
      <c r="EK123" s="102"/>
      <c r="EL123" s="102"/>
      <c r="EM123" s="50"/>
      <c r="EN123" s="50"/>
      <c r="EO123" s="102"/>
      <c r="EP123" s="102"/>
      <c r="EQ123" s="50"/>
      <c r="ER123" s="50"/>
      <c r="ES123" s="102"/>
      <c r="ET123" s="102"/>
      <c r="EU123" s="50"/>
      <c r="EV123" s="50"/>
      <c r="EW123" s="102"/>
      <c r="EX123" s="102"/>
      <c r="EY123" s="50"/>
      <c r="EZ123" s="50"/>
      <c r="FA123" s="102"/>
      <c r="FB123" s="102"/>
      <c r="FC123" s="50"/>
      <c r="FD123" s="50"/>
      <c r="FE123" s="102"/>
      <c r="FF123" s="102"/>
      <c r="FG123" s="50"/>
      <c r="FH123" s="50"/>
      <c r="FI123" s="102"/>
      <c r="FJ123" s="102"/>
      <c r="FK123" s="50"/>
      <c r="FL123" s="50"/>
      <c r="FM123" s="102"/>
      <c r="FN123" s="102"/>
      <c r="FO123" s="50"/>
      <c r="FP123" s="50"/>
      <c r="FQ123" s="102"/>
      <c r="FR123" s="102"/>
      <c r="FS123" s="50"/>
      <c r="FT123" s="50"/>
      <c r="FU123" s="102"/>
      <c r="FV123" s="102"/>
      <c r="FW123" s="50"/>
      <c r="FX123" s="50"/>
      <c r="FY123" s="102"/>
      <c r="FZ123" s="102"/>
      <c r="GA123" s="50"/>
      <c r="GB123" s="50"/>
      <c r="GC123" s="102"/>
      <c r="GD123" s="102"/>
      <c r="GE123" s="50"/>
      <c r="GF123" s="50"/>
      <c r="GG123" s="102"/>
      <c r="GH123" s="102"/>
      <c r="GI123" s="50"/>
      <c r="GJ123" s="50"/>
      <c r="GK123" s="102"/>
      <c r="GL123" s="102"/>
      <c r="GM123" s="50"/>
      <c r="GN123" s="50"/>
      <c r="GO123" s="102"/>
      <c r="GP123" s="102"/>
      <c r="GQ123" s="50"/>
      <c r="GR123" s="50"/>
      <c r="GS123" s="102"/>
      <c r="GT123" s="102"/>
      <c r="GU123" s="50"/>
      <c r="GV123" s="50"/>
      <c r="GW123" s="102"/>
      <c r="GX123" s="102"/>
      <c r="GY123" s="50"/>
      <c r="GZ123" s="50"/>
      <c r="HA123" s="102"/>
      <c r="HB123" s="102"/>
      <c r="HC123" s="50"/>
      <c r="HD123" s="50"/>
      <c r="HE123" s="102"/>
      <c r="HF123" s="102"/>
      <c r="HG123" s="50"/>
      <c r="HH123" s="50"/>
      <c r="HI123" s="102"/>
      <c r="HJ123" s="102"/>
      <c r="HK123" s="50"/>
      <c r="HL123" s="50"/>
      <c r="HM123" s="102"/>
      <c r="HN123" s="102"/>
      <c r="HO123" s="50"/>
      <c r="HP123" s="50"/>
      <c r="HQ123" s="102"/>
      <c r="HR123" s="102"/>
      <c r="HS123" s="50"/>
      <c r="HT123" s="50"/>
      <c r="HU123" s="102"/>
      <c r="HV123" s="102"/>
      <c r="HW123" s="50"/>
      <c r="HX123" s="50"/>
      <c r="HY123" s="102"/>
    </row>
    <row r="124" spans="1:233" s="58" customFormat="1" ht="47.25" x14ac:dyDescent="0.25">
      <c r="A124" s="100" t="s">
        <v>409</v>
      </c>
      <c r="B124" s="156">
        <f t="shared" si="58"/>
        <v>87</v>
      </c>
      <c r="C124" s="156">
        <f t="shared" si="59"/>
        <v>87</v>
      </c>
      <c r="D124" s="156">
        <f t="shared" si="60"/>
        <v>87</v>
      </c>
      <c r="E124" s="50">
        <f t="shared" si="50"/>
        <v>100</v>
      </c>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v>87</v>
      </c>
      <c r="CA124" s="50">
        <v>87</v>
      </c>
      <c r="CB124" s="50">
        <v>87</v>
      </c>
      <c r="CC124" s="50">
        <f t="shared" si="53"/>
        <v>100</v>
      </c>
      <c r="CD124" s="50"/>
      <c r="CE124" s="50"/>
      <c r="CF124" s="50"/>
      <c r="CG124" s="50"/>
      <c r="CH124" s="50"/>
      <c r="CI124" s="50"/>
      <c r="CJ124" s="50"/>
      <c r="CK124" s="50"/>
      <c r="CL124" s="50"/>
      <c r="CM124" s="50"/>
      <c r="CN124" s="50"/>
      <c r="CO124" s="50"/>
      <c r="CP124" s="50"/>
      <c r="CQ124" s="101"/>
      <c r="CR124" s="101"/>
      <c r="CS124" s="101"/>
      <c r="CT124" s="101"/>
      <c r="CU124" s="101"/>
      <c r="CV124" s="101"/>
      <c r="CW124" s="102"/>
      <c r="CX124" s="102"/>
      <c r="CY124" s="102"/>
      <c r="CZ124" s="102"/>
      <c r="DA124" s="102"/>
      <c r="DB124" s="102"/>
      <c r="DC124" s="102"/>
      <c r="DD124" s="102"/>
      <c r="DE124" s="102"/>
      <c r="DF124" s="102"/>
      <c r="DG124" s="50"/>
      <c r="DH124" s="50"/>
      <c r="DI124" s="102"/>
      <c r="DJ124" s="102"/>
      <c r="DK124" s="50"/>
      <c r="DL124" s="50"/>
      <c r="DM124" s="102"/>
      <c r="DN124" s="102"/>
      <c r="DO124" s="50"/>
      <c r="DP124" s="50"/>
      <c r="DQ124" s="102"/>
      <c r="DR124" s="102"/>
      <c r="DS124" s="50"/>
      <c r="DT124" s="50"/>
      <c r="DU124" s="102"/>
      <c r="DV124" s="102"/>
      <c r="DW124" s="50"/>
      <c r="DX124" s="50"/>
      <c r="DY124" s="50"/>
      <c r="DZ124" s="50"/>
      <c r="EA124" s="50"/>
      <c r="EB124" s="50"/>
      <c r="EC124" s="102"/>
      <c r="ED124" s="102"/>
      <c r="EE124" s="50"/>
      <c r="EF124" s="50"/>
      <c r="EG124" s="102"/>
      <c r="EH124" s="102"/>
      <c r="EI124" s="50"/>
      <c r="EJ124" s="50"/>
      <c r="EK124" s="102"/>
      <c r="EL124" s="102"/>
      <c r="EM124" s="50"/>
      <c r="EN124" s="50"/>
      <c r="EO124" s="102"/>
      <c r="EP124" s="102"/>
      <c r="EQ124" s="50"/>
      <c r="ER124" s="50"/>
      <c r="ES124" s="102"/>
      <c r="ET124" s="102"/>
      <c r="EU124" s="50"/>
      <c r="EV124" s="50"/>
      <c r="EW124" s="102"/>
      <c r="EX124" s="102"/>
      <c r="EY124" s="50"/>
      <c r="EZ124" s="50"/>
      <c r="FA124" s="102"/>
      <c r="FB124" s="102"/>
      <c r="FC124" s="50"/>
      <c r="FD124" s="50"/>
      <c r="FE124" s="102"/>
      <c r="FF124" s="102"/>
      <c r="FG124" s="50"/>
      <c r="FH124" s="50"/>
      <c r="FI124" s="102"/>
      <c r="FJ124" s="102"/>
      <c r="FK124" s="50"/>
      <c r="FL124" s="50"/>
      <c r="FM124" s="102"/>
      <c r="FN124" s="102"/>
      <c r="FO124" s="50"/>
      <c r="FP124" s="50"/>
      <c r="FQ124" s="102"/>
      <c r="FR124" s="102"/>
      <c r="FS124" s="50"/>
      <c r="FT124" s="50"/>
      <c r="FU124" s="102"/>
      <c r="FV124" s="102"/>
      <c r="FW124" s="50"/>
      <c r="FX124" s="50"/>
      <c r="FY124" s="102"/>
      <c r="FZ124" s="102"/>
      <c r="GA124" s="50"/>
      <c r="GB124" s="50"/>
      <c r="GC124" s="102"/>
      <c r="GD124" s="102"/>
      <c r="GE124" s="50"/>
      <c r="GF124" s="50"/>
      <c r="GG124" s="102"/>
      <c r="GH124" s="102"/>
      <c r="GI124" s="50"/>
      <c r="GJ124" s="50"/>
      <c r="GK124" s="102"/>
      <c r="GL124" s="102"/>
      <c r="GM124" s="50"/>
      <c r="GN124" s="50"/>
      <c r="GO124" s="102"/>
      <c r="GP124" s="102"/>
      <c r="GQ124" s="50"/>
      <c r="GR124" s="50"/>
      <c r="GS124" s="102"/>
      <c r="GT124" s="102"/>
      <c r="GU124" s="50"/>
      <c r="GV124" s="50"/>
      <c r="GW124" s="102"/>
      <c r="GX124" s="102"/>
      <c r="GY124" s="50"/>
      <c r="GZ124" s="50"/>
      <c r="HA124" s="102"/>
      <c r="HB124" s="102"/>
      <c r="HC124" s="50"/>
      <c r="HD124" s="50"/>
      <c r="HE124" s="102"/>
      <c r="HF124" s="102"/>
      <c r="HG124" s="50"/>
      <c r="HH124" s="50"/>
      <c r="HI124" s="102"/>
      <c r="HJ124" s="102"/>
      <c r="HK124" s="50"/>
      <c r="HL124" s="50"/>
      <c r="HM124" s="102"/>
      <c r="HN124" s="102"/>
      <c r="HO124" s="50"/>
      <c r="HP124" s="50"/>
      <c r="HQ124" s="102"/>
      <c r="HR124" s="102"/>
      <c r="HS124" s="50"/>
      <c r="HT124" s="50"/>
      <c r="HU124" s="102"/>
      <c r="HV124" s="102"/>
      <c r="HW124" s="50"/>
      <c r="HX124" s="50"/>
      <c r="HY124" s="102"/>
    </row>
    <row r="125" spans="1:233" s="58" customFormat="1" ht="47.25" x14ac:dyDescent="0.25">
      <c r="A125" s="100" t="s">
        <v>410</v>
      </c>
      <c r="B125" s="156">
        <f t="shared" si="58"/>
        <v>128.6</v>
      </c>
      <c r="C125" s="156">
        <f t="shared" si="59"/>
        <v>128.6</v>
      </c>
      <c r="D125" s="156">
        <f t="shared" si="60"/>
        <v>128.6</v>
      </c>
      <c r="E125" s="50">
        <f t="shared" si="50"/>
        <v>100</v>
      </c>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v>128.6</v>
      </c>
      <c r="CA125" s="50">
        <v>128.6</v>
      </c>
      <c r="CB125" s="50">
        <v>128.6</v>
      </c>
      <c r="CC125" s="50">
        <f t="shared" si="53"/>
        <v>100</v>
      </c>
      <c r="CD125" s="50"/>
      <c r="CE125" s="50"/>
      <c r="CF125" s="50"/>
      <c r="CG125" s="50"/>
      <c r="CH125" s="50"/>
      <c r="CI125" s="50"/>
      <c r="CJ125" s="50"/>
      <c r="CK125" s="50"/>
      <c r="CL125" s="50"/>
      <c r="CM125" s="50"/>
      <c r="CN125" s="50"/>
      <c r="CO125" s="50"/>
      <c r="CP125" s="50"/>
      <c r="CQ125" s="101"/>
      <c r="CR125" s="101"/>
      <c r="CS125" s="101"/>
      <c r="CT125" s="101"/>
      <c r="CU125" s="101"/>
      <c r="CV125" s="101"/>
      <c r="CW125" s="102"/>
      <c r="CX125" s="102"/>
      <c r="CY125" s="102"/>
      <c r="CZ125" s="102"/>
      <c r="DA125" s="102"/>
      <c r="DB125" s="102"/>
      <c r="DC125" s="102"/>
      <c r="DD125" s="102"/>
      <c r="DE125" s="102"/>
      <c r="DF125" s="102"/>
      <c r="DG125" s="50"/>
      <c r="DH125" s="50"/>
      <c r="DI125" s="102"/>
      <c r="DJ125" s="102"/>
      <c r="DK125" s="50"/>
      <c r="DL125" s="50"/>
      <c r="DM125" s="102"/>
      <c r="DN125" s="102"/>
      <c r="DO125" s="50"/>
      <c r="DP125" s="50"/>
      <c r="DQ125" s="102"/>
      <c r="DR125" s="102"/>
      <c r="DS125" s="50"/>
      <c r="DT125" s="50"/>
      <c r="DU125" s="102"/>
      <c r="DV125" s="102"/>
      <c r="DW125" s="50"/>
      <c r="DX125" s="50"/>
      <c r="DY125" s="50"/>
      <c r="DZ125" s="50"/>
      <c r="EA125" s="50"/>
      <c r="EB125" s="50"/>
      <c r="EC125" s="102"/>
      <c r="ED125" s="102"/>
      <c r="EE125" s="50"/>
      <c r="EF125" s="50"/>
      <c r="EG125" s="102"/>
      <c r="EH125" s="102"/>
      <c r="EI125" s="50"/>
      <c r="EJ125" s="50"/>
      <c r="EK125" s="102"/>
      <c r="EL125" s="102"/>
      <c r="EM125" s="50"/>
      <c r="EN125" s="50"/>
      <c r="EO125" s="102"/>
      <c r="EP125" s="102"/>
      <c r="EQ125" s="50"/>
      <c r="ER125" s="50"/>
      <c r="ES125" s="102"/>
      <c r="ET125" s="102"/>
      <c r="EU125" s="50"/>
      <c r="EV125" s="50"/>
      <c r="EW125" s="102"/>
      <c r="EX125" s="102"/>
      <c r="EY125" s="50"/>
      <c r="EZ125" s="50"/>
      <c r="FA125" s="102"/>
      <c r="FB125" s="102"/>
      <c r="FC125" s="50"/>
      <c r="FD125" s="50"/>
      <c r="FE125" s="102"/>
      <c r="FF125" s="102"/>
      <c r="FG125" s="50"/>
      <c r="FH125" s="50"/>
      <c r="FI125" s="102"/>
      <c r="FJ125" s="102"/>
      <c r="FK125" s="50"/>
      <c r="FL125" s="50"/>
      <c r="FM125" s="102"/>
      <c r="FN125" s="102"/>
      <c r="FO125" s="50"/>
      <c r="FP125" s="50"/>
      <c r="FQ125" s="102"/>
      <c r="FR125" s="102"/>
      <c r="FS125" s="50"/>
      <c r="FT125" s="50"/>
      <c r="FU125" s="102"/>
      <c r="FV125" s="102"/>
      <c r="FW125" s="50"/>
      <c r="FX125" s="50"/>
      <c r="FY125" s="102"/>
      <c r="FZ125" s="102"/>
      <c r="GA125" s="50"/>
      <c r="GB125" s="50"/>
      <c r="GC125" s="102"/>
      <c r="GD125" s="102"/>
      <c r="GE125" s="50"/>
      <c r="GF125" s="50"/>
      <c r="GG125" s="102"/>
      <c r="GH125" s="102"/>
      <c r="GI125" s="50"/>
      <c r="GJ125" s="50"/>
      <c r="GK125" s="102"/>
      <c r="GL125" s="102"/>
      <c r="GM125" s="50"/>
      <c r="GN125" s="50"/>
      <c r="GO125" s="102"/>
      <c r="GP125" s="102"/>
      <c r="GQ125" s="50"/>
      <c r="GR125" s="50"/>
      <c r="GS125" s="102"/>
      <c r="GT125" s="102"/>
      <c r="GU125" s="50"/>
      <c r="GV125" s="50"/>
      <c r="GW125" s="102"/>
      <c r="GX125" s="102"/>
      <c r="GY125" s="50"/>
      <c r="GZ125" s="50"/>
      <c r="HA125" s="102"/>
      <c r="HB125" s="102"/>
      <c r="HC125" s="50"/>
      <c r="HD125" s="50"/>
      <c r="HE125" s="102"/>
      <c r="HF125" s="102"/>
      <c r="HG125" s="50"/>
      <c r="HH125" s="50"/>
      <c r="HI125" s="102"/>
      <c r="HJ125" s="102"/>
      <c r="HK125" s="50"/>
      <c r="HL125" s="50"/>
      <c r="HM125" s="102"/>
      <c r="HN125" s="102"/>
      <c r="HO125" s="50"/>
      <c r="HP125" s="50"/>
      <c r="HQ125" s="102"/>
      <c r="HR125" s="102"/>
      <c r="HS125" s="50"/>
      <c r="HT125" s="50"/>
      <c r="HU125" s="102"/>
      <c r="HV125" s="102"/>
      <c r="HW125" s="50"/>
      <c r="HX125" s="50"/>
      <c r="HY125" s="102"/>
    </row>
    <row r="126" spans="1:233" s="58" customFormat="1" ht="47.25" x14ac:dyDescent="0.25">
      <c r="A126" s="100" t="s">
        <v>411</v>
      </c>
      <c r="B126" s="156">
        <f t="shared" si="58"/>
        <v>113.5</v>
      </c>
      <c r="C126" s="156">
        <f t="shared" si="59"/>
        <v>113.5</v>
      </c>
      <c r="D126" s="156">
        <f t="shared" si="60"/>
        <v>63.03575</v>
      </c>
      <c r="E126" s="50">
        <f t="shared" si="50"/>
        <v>55.538105726872246</v>
      </c>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v>113.5</v>
      </c>
      <c r="CA126" s="50">
        <v>113.5</v>
      </c>
      <c r="CB126" s="50">
        <v>63.03575</v>
      </c>
      <c r="CC126" s="50">
        <f t="shared" si="53"/>
        <v>55.538105726872246</v>
      </c>
      <c r="CD126" s="50"/>
      <c r="CE126" s="50"/>
      <c r="CF126" s="50"/>
      <c r="CG126" s="50"/>
      <c r="CH126" s="50"/>
      <c r="CI126" s="50"/>
      <c r="CJ126" s="50"/>
      <c r="CK126" s="50"/>
      <c r="CL126" s="50"/>
      <c r="CM126" s="50"/>
      <c r="CN126" s="50"/>
      <c r="CO126" s="50"/>
      <c r="CP126" s="50"/>
      <c r="CQ126" s="101"/>
      <c r="CR126" s="101"/>
      <c r="CS126" s="101"/>
      <c r="CT126" s="101"/>
      <c r="CU126" s="101"/>
      <c r="CV126" s="101"/>
      <c r="CW126" s="102"/>
      <c r="CX126" s="102"/>
      <c r="CY126" s="102"/>
      <c r="CZ126" s="102"/>
      <c r="DA126" s="102"/>
      <c r="DB126" s="102"/>
      <c r="DC126" s="102"/>
      <c r="DD126" s="102"/>
      <c r="DE126" s="102"/>
      <c r="DF126" s="102"/>
      <c r="DG126" s="50"/>
      <c r="DH126" s="50"/>
      <c r="DI126" s="102"/>
      <c r="DJ126" s="102"/>
      <c r="DK126" s="50"/>
      <c r="DL126" s="50"/>
      <c r="DM126" s="102"/>
      <c r="DN126" s="102"/>
      <c r="DO126" s="50"/>
      <c r="DP126" s="50"/>
      <c r="DQ126" s="102"/>
      <c r="DR126" s="102"/>
      <c r="DS126" s="50"/>
      <c r="DT126" s="50"/>
      <c r="DU126" s="102"/>
      <c r="DV126" s="102"/>
      <c r="DW126" s="50"/>
      <c r="DX126" s="50"/>
      <c r="DY126" s="50"/>
      <c r="DZ126" s="50"/>
      <c r="EA126" s="50"/>
      <c r="EB126" s="50"/>
      <c r="EC126" s="102"/>
      <c r="ED126" s="102"/>
      <c r="EE126" s="50"/>
      <c r="EF126" s="50"/>
      <c r="EG126" s="102"/>
      <c r="EH126" s="102"/>
      <c r="EI126" s="50"/>
      <c r="EJ126" s="50"/>
      <c r="EK126" s="102"/>
      <c r="EL126" s="102"/>
      <c r="EM126" s="50"/>
      <c r="EN126" s="50"/>
      <c r="EO126" s="102"/>
      <c r="EP126" s="102"/>
      <c r="EQ126" s="50"/>
      <c r="ER126" s="50"/>
      <c r="ES126" s="102"/>
      <c r="ET126" s="102"/>
      <c r="EU126" s="50"/>
      <c r="EV126" s="50"/>
      <c r="EW126" s="102"/>
      <c r="EX126" s="102"/>
      <c r="EY126" s="50"/>
      <c r="EZ126" s="50"/>
      <c r="FA126" s="102"/>
      <c r="FB126" s="102"/>
      <c r="FC126" s="50"/>
      <c r="FD126" s="50"/>
      <c r="FE126" s="102"/>
      <c r="FF126" s="102"/>
      <c r="FG126" s="50"/>
      <c r="FH126" s="50"/>
      <c r="FI126" s="102"/>
      <c r="FJ126" s="102"/>
      <c r="FK126" s="50"/>
      <c r="FL126" s="50"/>
      <c r="FM126" s="102"/>
      <c r="FN126" s="102"/>
      <c r="FO126" s="50"/>
      <c r="FP126" s="50"/>
      <c r="FQ126" s="102"/>
      <c r="FR126" s="102"/>
      <c r="FS126" s="50"/>
      <c r="FT126" s="50"/>
      <c r="FU126" s="102"/>
      <c r="FV126" s="102"/>
      <c r="FW126" s="50"/>
      <c r="FX126" s="50"/>
      <c r="FY126" s="102"/>
      <c r="FZ126" s="102"/>
      <c r="GA126" s="50"/>
      <c r="GB126" s="50"/>
      <c r="GC126" s="102"/>
      <c r="GD126" s="102"/>
      <c r="GE126" s="50"/>
      <c r="GF126" s="50"/>
      <c r="GG126" s="102"/>
      <c r="GH126" s="102"/>
      <c r="GI126" s="50"/>
      <c r="GJ126" s="50"/>
      <c r="GK126" s="102"/>
      <c r="GL126" s="102"/>
      <c r="GM126" s="50"/>
      <c r="GN126" s="50"/>
      <c r="GO126" s="102"/>
      <c r="GP126" s="102"/>
      <c r="GQ126" s="50"/>
      <c r="GR126" s="50"/>
      <c r="GS126" s="102"/>
      <c r="GT126" s="102"/>
      <c r="GU126" s="50"/>
      <c r="GV126" s="50"/>
      <c r="GW126" s="102"/>
      <c r="GX126" s="102"/>
      <c r="GY126" s="50"/>
      <c r="GZ126" s="50"/>
      <c r="HA126" s="102"/>
      <c r="HB126" s="102"/>
      <c r="HC126" s="50"/>
      <c r="HD126" s="50"/>
      <c r="HE126" s="102"/>
      <c r="HF126" s="102"/>
      <c r="HG126" s="50"/>
      <c r="HH126" s="50"/>
      <c r="HI126" s="102"/>
      <c r="HJ126" s="102"/>
      <c r="HK126" s="50"/>
      <c r="HL126" s="50"/>
      <c r="HM126" s="102"/>
      <c r="HN126" s="102"/>
      <c r="HO126" s="50"/>
      <c r="HP126" s="50"/>
      <c r="HQ126" s="102"/>
      <c r="HR126" s="102"/>
      <c r="HS126" s="50"/>
      <c r="HT126" s="50"/>
      <c r="HU126" s="102"/>
      <c r="HV126" s="102"/>
      <c r="HW126" s="50"/>
      <c r="HX126" s="50"/>
      <c r="HY126" s="102"/>
    </row>
    <row r="127" spans="1:233" s="58" customFormat="1" ht="47.25" x14ac:dyDescent="0.25">
      <c r="A127" s="100" t="s">
        <v>412</v>
      </c>
      <c r="B127" s="156">
        <f t="shared" si="58"/>
        <v>89.8</v>
      </c>
      <c r="C127" s="156">
        <f t="shared" si="59"/>
        <v>612.16399999999999</v>
      </c>
      <c r="D127" s="156">
        <f t="shared" si="60"/>
        <v>612.16399999999999</v>
      </c>
      <c r="E127" s="50">
        <f t="shared" si="50"/>
        <v>100</v>
      </c>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v>89.8</v>
      </c>
      <c r="CA127" s="50">
        <v>89.8</v>
      </c>
      <c r="CB127" s="50">
        <v>89.8</v>
      </c>
      <c r="CC127" s="50">
        <f t="shared" si="53"/>
        <v>100</v>
      </c>
      <c r="CD127" s="50"/>
      <c r="CE127" s="50">
        <v>522.36400000000003</v>
      </c>
      <c r="CF127" s="50">
        <v>522.36400000000003</v>
      </c>
      <c r="CG127" s="50">
        <f t="shared" si="51"/>
        <v>100</v>
      </c>
      <c r="CH127" s="50"/>
      <c r="CI127" s="50"/>
      <c r="CJ127" s="50"/>
      <c r="CK127" s="50"/>
      <c r="CL127" s="50"/>
      <c r="CM127" s="50"/>
      <c r="CN127" s="50"/>
      <c r="CO127" s="50"/>
      <c r="CP127" s="50"/>
      <c r="CQ127" s="101"/>
      <c r="CR127" s="101"/>
      <c r="CS127" s="101"/>
      <c r="CT127" s="101"/>
      <c r="CU127" s="101"/>
      <c r="CV127" s="101"/>
      <c r="CW127" s="102"/>
      <c r="CX127" s="102"/>
      <c r="CY127" s="102"/>
      <c r="CZ127" s="102"/>
      <c r="DA127" s="102"/>
      <c r="DB127" s="102"/>
      <c r="DC127" s="102"/>
      <c r="DD127" s="102"/>
      <c r="DE127" s="102"/>
      <c r="DF127" s="102"/>
      <c r="DG127" s="50"/>
      <c r="DH127" s="50"/>
      <c r="DI127" s="102"/>
      <c r="DJ127" s="102"/>
      <c r="DK127" s="50"/>
      <c r="DL127" s="50"/>
      <c r="DM127" s="102"/>
      <c r="DN127" s="102"/>
      <c r="DO127" s="50"/>
      <c r="DP127" s="50"/>
      <c r="DQ127" s="102"/>
      <c r="DR127" s="102"/>
      <c r="DS127" s="50"/>
      <c r="DT127" s="50"/>
      <c r="DU127" s="102"/>
      <c r="DV127" s="102"/>
      <c r="DW127" s="50"/>
      <c r="DX127" s="50"/>
      <c r="DY127" s="50"/>
      <c r="DZ127" s="50"/>
      <c r="EA127" s="50"/>
      <c r="EB127" s="50"/>
      <c r="EC127" s="102"/>
      <c r="ED127" s="102"/>
      <c r="EE127" s="50"/>
      <c r="EF127" s="50"/>
      <c r="EG127" s="102"/>
      <c r="EH127" s="102"/>
      <c r="EI127" s="50"/>
      <c r="EJ127" s="50"/>
      <c r="EK127" s="102"/>
      <c r="EL127" s="102"/>
      <c r="EM127" s="50"/>
      <c r="EN127" s="50"/>
      <c r="EO127" s="102"/>
      <c r="EP127" s="102"/>
      <c r="EQ127" s="50"/>
      <c r="ER127" s="50"/>
      <c r="ES127" s="102"/>
      <c r="ET127" s="102"/>
      <c r="EU127" s="50"/>
      <c r="EV127" s="50"/>
      <c r="EW127" s="102"/>
      <c r="EX127" s="102"/>
      <c r="EY127" s="50"/>
      <c r="EZ127" s="50"/>
      <c r="FA127" s="102"/>
      <c r="FB127" s="102"/>
      <c r="FC127" s="50"/>
      <c r="FD127" s="50"/>
      <c r="FE127" s="102"/>
      <c r="FF127" s="102"/>
      <c r="FG127" s="50"/>
      <c r="FH127" s="50"/>
      <c r="FI127" s="102"/>
      <c r="FJ127" s="102"/>
      <c r="FK127" s="50"/>
      <c r="FL127" s="50"/>
      <c r="FM127" s="102"/>
      <c r="FN127" s="102"/>
      <c r="FO127" s="50"/>
      <c r="FP127" s="50"/>
      <c r="FQ127" s="102"/>
      <c r="FR127" s="102"/>
      <c r="FS127" s="50"/>
      <c r="FT127" s="50"/>
      <c r="FU127" s="102"/>
      <c r="FV127" s="102"/>
      <c r="FW127" s="50"/>
      <c r="FX127" s="50"/>
      <c r="FY127" s="102"/>
      <c r="FZ127" s="102"/>
      <c r="GA127" s="50"/>
      <c r="GB127" s="50"/>
      <c r="GC127" s="102"/>
      <c r="GD127" s="102"/>
      <c r="GE127" s="50"/>
      <c r="GF127" s="50"/>
      <c r="GG127" s="102"/>
      <c r="GH127" s="102"/>
      <c r="GI127" s="50"/>
      <c r="GJ127" s="50"/>
      <c r="GK127" s="102"/>
      <c r="GL127" s="102"/>
      <c r="GM127" s="50"/>
      <c r="GN127" s="50"/>
      <c r="GO127" s="102"/>
      <c r="GP127" s="102"/>
      <c r="GQ127" s="50"/>
      <c r="GR127" s="50"/>
      <c r="GS127" s="102"/>
      <c r="GT127" s="102"/>
      <c r="GU127" s="50"/>
      <c r="GV127" s="50"/>
      <c r="GW127" s="102"/>
      <c r="GX127" s="102"/>
      <c r="GY127" s="50"/>
      <c r="GZ127" s="50"/>
      <c r="HA127" s="102"/>
      <c r="HB127" s="102"/>
      <c r="HC127" s="50"/>
      <c r="HD127" s="50"/>
      <c r="HE127" s="102"/>
      <c r="HF127" s="102"/>
      <c r="HG127" s="50"/>
      <c r="HH127" s="50"/>
      <c r="HI127" s="102"/>
      <c r="HJ127" s="102"/>
      <c r="HK127" s="50"/>
      <c r="HL127" s="50"/>
      <c r="HM127" s="102"/>
      <c r="HN127" s="102"/>
      <c r="HO127" s="50"/>
      <c r="HP127" s="50"/>
      <c r="HQ127" s="102"/>
      <c r="HR127" s="102"/>
      <c r="HS127" s="50"/>
      <c r="HT127" s="50"/>
      <c r="HU127" s="102"/>
      <c r="HV127" s="102"/>
      <c r="HW127" s="50"/>
      <c r="HX127" s="50"/>
      <c r="HY127" s="102"/>
    </row>
    <row r="128" spans="1:233" s="58" customFormat="1" ht="47.25" x14ac:dyDescent="0.25">
      <c r="A128" s="100" t="s">
        <v>414</v>
      </c>
      <c r="B128" s="156">
        <f t="shared" si="58"/>
        <v>75.7</v>
      </c>
      <c r="C128" s="156">
        <f t="shared" si="59"/>
        <v>75.7</v>
      </c>
      <c r="D128" s="156">
        <f t="shared" si="60"/>
        <v>75.7</v>
      </c>
      <c r="E128" s="50">
        <f t="shared" si="50"/>
        <v>100</v>
      </c>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v>75.7</v>
      </c>
      <c r="CA128" s="50">
        <v>75.7</v>
      </c>
      <c r="CB128" s="50">
        <v>75.7</v>
      </c>
      <c r="CC128" s="50">
        <f t="shared" si="53"/>
        <v>100</v>
      </c>
      <c r="CD128" s="50"/>
      <c r="CE128" s="50"/>
      <c r="CF128" s="50"/>
      <c r="CG128" s="50"/>
      <c r="CH128" s="50"/>
      <c r="CI128" s="50"/>
      <c r="CJ128" s="50"/>
      <c r="CK128" s="50"/>
      <c r="CL128" s="50"/>
      <c r="CM128" s="50"/>
      <c r="CN128" s="50"/>
      <c r="CO128" s="50"/>
      <c r="CP128" s="50"/>
      <c r="CQ128" s="101"/>
      <c r="CR128" s="101"/>
      <c r="CS128" s="101"/>
      <c r="CT128" s="101"/>
      <c r="CU128" s="101"/>
      <c r="CV128" s="101"/>
      <c r="CW128" s="102"/>
      <c r="CX128" s="102"/>
      <c r="CY128" s="102"/>
      <c r="CZ128" s="102"/>
      <c r="DA128" s="102"/>
      <c r="DB128" s="102"/>
      <c r="DC128" s="102"/>
      <c r="DD128" s="102"/>
      <c r="DE128" s="102"/>
      <c r="DF128" s="102"/>
      <c r="DG128" s="50"/>
      <c r="DH128" s="50"/>
      <c r="DI128" s="102"/>
      <c r="DJ128" s="102"/>
      <c r="DK128" s="50"/>
      <c r="DL128" s="50"/>
      <c r="DM128" s="102"/>
      <c r="DN128" s="102"/>
      <c r="DO128" s="50"/>
      <c r="DP128" s="50"/>
      <c r="DQ128" s="102"/>
      <c r="DR128" s="102"/>
      <c r="DS128" s="50"/>
      <c r="DT128" s="50"/>
      <c r="DU128" s="102"/>
      <c r="DV128" s="102"/>
      <c r="DW128" s="50"/>
      <c r="DX128" s="50"/>
      <c r="DY128" s="50"/>
      <c r="DZ128" s="50"/>
      <c r="EA128" s="50"/>
      <c r="EB128" s="50"/>
      <c r="EC128" s="102"/>
      <c r="ED128" s="102"/>
      <c r="EE128" s="50"/>
      <c r="EF128" s="50"/>
      <c r="EG128" s="102"/>
      <c r="EH128" s="102"/>
      <c r="EI128" s="50"/>
      <c r="EJ128" s="50"/>
      <c r="EK128" s="102"/>
      <c r="EL128" s="102"/>
      <c r="EM128" s="50"/>
      <c r="EN128" s="50"/>
      <c r="EO128" s="102"/>
      <c r="EP128" s="102"/>
      <c r="EQ128" s="50"/>
      <c r="ER128" s="50"/>
      <c r="ES128" s="102"/>
      <c r="ET128" s="102"/>
      <c r="EU128" s="50"/>
      <c r="EV128" s="50"/>
      <c r="EW128" s="102"/>
      <c r="EX128" s="102"/>
      <c r="EY128" s="50"/>
      <c r="EZ128" s="50"/>
      <c r="FA128" s="102"/>
      <c r="FB128" s="102"/>
      <c r="FC128" s="50"/>
      <c r="FD128" s="50"/>
      <c r="FE128" s="102"/>
      <c r="FF128" s="102"/>
      <c r="FG128" s="50"/>
      <c r="FH128" s="50"/>
      <c r="FI128" s="102"/>
      <c r="FJ128" s="102"/>
      <c r="FK128" s="50"/>
      <c r="FL128" s="50"/>
      <c r="FM128" s="102"/>
      <c r="FN128" s="102"/>
      <c r="FO128" s="50"/>
      <c r="FP128" s="50"/>
      <c r="FQ128" s="102"/>
      <c r="FR128" s="102"/>
      <c r="FS128" s="50"/>
      <c r="FT128" s="50"/>
      <c r="FU128" s="102"/>
      <c r="FV128" s="102"/>
      <c r="FW128" s="50"/>
      <c r="FX128" s="50"/>
      <c r="FY128" s="102"/>
      <c r="FZ128" s="102"/>
      <c r="GA128" s="50"/>
      <c r="GB128" s="50"/>
      <c r="GC128" s="102"/>
      <c r="GD128" s="102"/>
      <c r="GE128" s="50"/>
      <c r="GF128" s="50"/>
      <c r="GG128" s="102"/>
      <c r="GH128" s="102"/>
      <c r="GI128" s="50"/>
      <c r="GJ128" s="50"/>
      <c r="GK128" s="102"/>
      <c r="GL128" s="102"/>
      <c r="GM128" s="50"/>
      <c r="GN128" s="50"/>
      <c r="GO128" s="102"/>
      <c r="GP128" s="102"/>
      <c r="GQ128" s="50"/>
      <c r="GR128" s="50"/>
      <c r="GS128" s="102"/>
      <c r="GT128" s="102"/>
      <c r="GU128" s="50"/>
      <c r="GV128" s="50"/>
      <c r="GW128" s="102"/>
      <c r="GX128" s="102"/>
      <c r="GY128" s="50"/>
      <c r="GZ128" s="50"/>
      <c r="HA128" s="102"/>
      <c r="HB128" s="102"/>
      <c r="HC128" s="50"/>
      <c r="HD128" s="50"/>
      <c r="HE128" s="102"/>
      <c r="HF128" s="102"/>
      <c r="HG128" s="50"/>
      <c r="HH128" s="50"/>
      <c r="HI128" s="102"/>
      <c r="HJ128" s="102"/>
      <c r="HK128" s="50"/>
      <c r="HL128" s="50"/>
      <c r="HM128" s="102"/>
      <c r="HN128" s="102"/>
      <c r="HO128" s="50"/>
      <c r="HP128" s="50"/>
      <c r="HQ128" s="102"/>
      <c r="HR128" s="102"/>
      <c r="HS128" s="50"/>
      <c r="HT128" s="50"/>
      <c r="HU128" s="102"/>
      <c r="HV128" s="102"/>
      <c r="HW128" s="50"/>
      <c r="HX128" s="50"/>
      <c r="HY128" s="102"/>
    </row>
    <row r="129" spans="1:233" s="58" customFormat="1" ht="47.25" x14ac:dyDescent="0.25">
      <c r="A129" s="100" t="s">
        <v>413</v>
      </c>
      <c r="B129" s="156">
        <f t="shared" si="58"/>
        <v>27.9</v>
      </c>
      <c r="C129" s="156">
        <f t="shared" si="59"/>
        <v>27.9</v>
      </c>
      <c r="D129" s="156">
        <f t="shared" si="60"/>
        <v>27.9</v>
      </c>
      <c r="E129" s="50">
        <f t="shared" si="50"/>
        <v>100</v>
      </c>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v>27.9</v>
      </c>
      <c r="CA129" s="50">
        <v>27.9</v>
      </c>
      <c r="CB129" s="50">
        <v>27.9</v>
      </c>
      <c r="CC129" s="50">
        <f t="shared" si="53"/>
        <v>100</v>
      </c>
      <c r="CD129" s="50"/>
      <c r="CE129" s="50"/>
      <c r="CF129" s="50"/>
      <c r="CG129" s="50"/>
      <c r="CH129" s="50"/>
      <c r="CI129" s="50"/>
      <c r="CJ129" s="50"/>
      <c r="CK129" s="50"/>
      <c r="CL129" s="50"/>
      <c r="CM129" s="50"/>
      <c r="CN129" s="50"/>
      <c r="CO129" s="50"/>
      <c r="CP129" s="50"/>
      <c r="CQ129" s="101"/>
      <c r="CR129" s="101"/>
      <c r="CS129" s="101"/>
      <c r="CT129" s="101"/>
      <c r="CU129" s="101"/>
      <c r="CV129" s="101"/>
      <c r="CW129" s="102"/>
      <c r="CX129" s="102"/>
      <c r="CY129" s="102"/>
      <c r="CZ129" s="102"/>
      <c r="DA129" s="102"/>
      <c r="DB129" s="102"/>
      <c r="DC129" s="102"/>
      <c r="DD129" s="102"/>
      <c r="DE129" s="102"/>
      <c r="DF129" s="102"/>
      <c r="DG129" s="50"/>
      <c r="DH129" s="50"/>
      <c r="DI129" s="102"/>
      <c r="DJ129" s="102"/>
      <c r="DK129" s="50"/>
      <c r="DL129" s="50"/>
      <c r="DM129" s="102"/>
      <c r="DN129" s="102"/>
      <c r="DO129" s="50"/>
      <c r="DP129" s="50"/>
      <c r="DQ129" s="102"/>
      <c r="DR129" s="102"/>
      <c r="DS129" s="50"/>
      <c r="DT129" s="50"/>
      <c r="DU129" s="102"/>
      <c r="DV129" s="102"/>
      <c r="DW129" s="50"/>
      <c r="DX129" s="50"/>
      <c r="DY129" s="50"/>
      <c r="DZ129" s="50"/>
      <c r="EA129" s="50"/>
      <c r="EB129" s="50"/>
      <c r="EC129" s="102"/>
      <c r="ED129" s="102"/>
      <c r="EE129" s="50"/>
      <c r="EF129" s="50"/>
      <c r="EG129" s="102"/>
      <c r="EH129" s="102"/>
      <c r="EI129" s="50"/>
      <c r="EJ129" s="50"/>
      <c r="EK129" s="102"/>
      <c r="EL129" s="102"/>
      <c r="EM129" s="50"/>
      <c r="EN129" s="50"/>
      <c r="EO129" s="102"/>
      <c r="EP129" s="102"/>
      <c r="EQ129" s="50"/>
      <c r="ER129" s="50"/>
      <c r="ES129" s="102"/>
      <c r="ET129" s="102"/>
      <c r="EU129" s="50"/>
      <c r="EV129" s="50"/>
      <c r="EW129" s="102"/>
      <c r="EX129" s="102"/>
      <c r="EY129" s="50"/>
      <c r="EZ129" s="50"/>
      <c r="FA129" s="102"/>
      <c r="FB129" s="102"/>
      <c r="FC129" s="50"/>
      <c r="FD129" s="50"/>
      <c r="FE129" s="102"/>
      <c r="FF129" s="102"/>
      <c r="FG129" s="50"/>
      <c r="FH129" s="50"/>
      <c r="FI129" s="102"/>
      <c r="FJ129" s="102"/>
      <c r="FK129" s="50"/>
      <c r="FL129" s="50"/>
      <c r="FM129" s="102"/>
      <c r="FN129" s="102"/>
      <c r="FO129" s="50"/>
      <c r="FP129" s="50"/>
      <c r="FQ129" s="102"/>
      <c r="FR129" s="102"/>
      <c r="FS129" s="50"/>
      <c r="FT129" s="50"/>
      <c r="FU129" s="102"/>
      <c r="FV129" s="102"/>
      <c r="FW129" s="50"/>
      <c r="FX129" s="50"/>
      <c r="FY129" s="102"/>
      <c r="FZ129" s="102"/>
      <c r="GA129" s="50"/>
      <c r="GB129" s="50"/>
      <c r="GC129" s="102"/>
      <c r="GD129" s="102"/>
      <c r="GE129" s="50"/>
      <c r="GF129" s="50"/>
      <c r="GG129" s="102"/>
      <c r="GH129" s="102"/>
      <c r="GI129" s="50"/>
      <c r="GJ129" s="50"/>
      <c r="GK129" s="102"/>
      <c r="GL129" s="102"/>
      <c r="GM129" s="50"/>
      <c r="GN129" s="50"/>
      <c r="GO129" s="102"/>
      <c r="GP129" s="102"/>
      <c r="GQ129" s="50"/>
      <c r="GR129" s="50"/>
      <c r="GS129" s="102"/>
      <c r="GT129" s="102"/>
      <c r="GU129" s="50"/>
      <c r="GV129" s="50"/>
      <c r="GW129" s="102"/>
      <c r="GX129" s="102"/>
      <c r="GY129" s="50"/>
      <c r="GZ129" s="50"/>
      <c r="HA129" s="102"/>
      <c r="HB129" s="102"/>
      <c r="HC129" s="50"/>
      <c r="HD129" s="50"/>
      <c r="HE129" s="102"/>
      <c r="HF129" s="102"/>
      <c r="HG129" s="50"/>
      <c r="HH129" s="50"/>
      <c r="HI129" s="102"/>
      <c r="HJ129" s="102"/>
      <c r="HK129" s="50"/>
      <c r="HL129" s="50"/>
      <c r="HM129" s="102"/>
      <c r="HN129" s="102"/>
      <c r="HO129" s="50"/>
      <c r="HP129" s="50"/>
      <c r="HQ129" s="102"/>
      <c r="HR129" s="102"/>
      <c r="HS129" s="50"/>
      <c r="HT129" s="50"/>
      <c r="HU129" s="102"/>
      <c r="HV129" s="102"/>
      <c r="HW129" s="50"/>
      <c r="HX129" s="50"/>
      <c r="HY129" s="102"/>
    </row>
    <row r="130" spans="1:233" s="58" customFormat="1" ht="63" x14ac:dyDescent="0.25">
      <c r="A130" s="100" t="s">
        <v>415</v>
      </c>
      <c r="B130" s="156">
        <f t="shared" si="58"/>
        <v>122.9</v>
      </c>
      <c r="C130" s="156">
        <f t="shared" si="59"/>
        <v>517.86199999999997</v>
      </c>
      <c r="D130" s="156">
        <f t="shared" si="60"/>
        <v>394.96199999999999</v>
      </c>
      <c r="E130" s="50">
        <f t="shared" si="50"/>
        <v>76.267808798482989</v>
      </c>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v>122.9</v>
      </c>
      <c r="CA130" s="50">
        <v>122.9</v>
      </c>
      <c r="CB130" s="50"/>
      <c r="CC130" s="50">
        <f t="shared" si="53"/>
        <v>0</v>
      </c>
      <c r="CD130" s="50"/>
      <c r="CE130" s="50">
        <v>394.96199999999999</v>
      </c>
      <c r="CF130" s="50">
        <v>394.96199999999999</v>
      </c>
      <c r="CG130" s="50">
        <f t="shared" si="51"/>
        <v>100</v>
      </c>
      <c r="CH130" s="50"/>
      <c r="CI130" s="50"/>
      <c r="CJ130" s="50"/>
      <c r="CK130" s="50"/>
      <c r="CL130" s="50"/>
      <c r="CM130" s="50"/>
      <c r="CN130" s="50"/>
      <c r="CO130" s="50"/>
      <c r="CP130" s="50"/>
      <c r="CQ130" s="101"/>
      <c r="CR130" s="101"/>
      <c r="CS130" s="101"/>
      <c r="CT130" s="101"/>
      <c r="CU130" s="101"/>
      <c r="CV130" s="101"/>
      <c r="CW130" s="102"/>
      <c r="CX130" s="102"/>
      <c r="CY130" s="102"/>
      <c r="CZ130" s="102"/>
      <c r="DA130" s="102"/>
      <c r="DB130" s="102"/>
      <c r="DC130" s="102"/>
      <c r="DD130" s="102"/>
      <c r="DE130" s="102"/>
      <c r="DF130" s="102"/>
      <c r="DG130" s="50"/>
      <c r="DH130" s="50"/>
      <c r="DI130" s="102"/>
      <c r="DJ130" s="102"/>
      <c r="DK130" s="50"/>
      <c r="DL130" s="50"/>
      <c r="DM130" s="102"/>
      <c r="DN130" s="102"/>
      <c r="DO130" s="50"/>
      <c r="DP130" s="50"/>
      <c r="DQ130" s="102"/>
      <c r="DR130" s="102"/>
      <c r="DS130" s="50"/>
      <c r="DT130" s="50"/>
      <c r="DU130" s="102"/>
      <c r="DV130" s="102"/>
      <c r="DW130" s="50"/>
      <c r="DX130" s="50"/>
      <c r="DY130" s="50"/>
      <c r="DZ130" s="50"/>
      <c r="EA130" s="50"/>
      <c r="EB130" s="50"/>
      <c r="EC130" s="102"/>
      <c r="ED130" s="102"/>
      <c r="EE130" s="50"/>
      <c r="EF130" s="50"/>
      <c r="EG130" s="102"/>
      <c r="EH130" s="102"/>
      <c r="EI130" s="50"/>
      <c r="EJ130" s="50"/>
      <c r="EK130" s="102"/>
      <c r="EL130" s="102"/>
      <c r="EM130" s="50"/>
      <c r="EN130" s="50"/>
      <c r="EO130" s="102"/>
      <c r="EP130" s="102"/>
      <c r="EQ130" s="50"/>
      <c r="ER130" s="50"/>
      <c r="ES130" s="102"/>
      <c r="ET130" s="102"/>
      <c r="EU130" s="50"/>
      <c r="EV130" s="50"/>
      <c r="EW130" s="102"/>
      <c r="EX130" s="102"/>
      <c r="EY130" s="50"/>
      <c r="EZ130" s="50"/>
      <c r="FA130" s="102"/>
      <c r="FB130" s="102"/>
      <c r="FC130" s="50"/>
      <c r="FD130" s="50"/>
      <c r="FE130" s="102"/>
      <c r="FF130" s="102"/>
      <c r="FG130" s="50"/>
      <c r="FH130" s="50"/>
      <c r="FI130" s="102"/>
      <c r="FJ130" s="102"/>
      <c r="FK130" s="50"/>
      <c r="FL130" s="50"/>
      <c r="FM130" s="102"/>
      <c r="FN130" s="102"/>
      <c r="FO130" s="50"/>
      <c r="FP130" s="50"/>
      <c r="FQ130" s="102"/>
      <c r="FR130" s="102"/>
      <c r="FS130" s="50"/>
      <c r="FT130" s="50"/>
      <c r="FU130" s="102"/>
      <c r="FV130" s="102"/>
      <c r="FW130" s="50"/>
      <c r="FX130" s="50"/>
      <c r="FY130" s="102"/>
      <c r="FZ130" s="102"/>
      <c r="GA130" s="50"/>
      <c r="GB130" s="50"/>
      <c r="GC130" s="102"/>
      <c r="GD130" s="102"/>
      <c r="GE130" s="50"/>
      <c r="GF130" s="50"/>
      <c r="GG130" s="102"/>
      <c r="GH130" s="102"/>
      <c r="GI130" s="50"/>
      <c r="GJ130" s="50"/>
      <c r="GK130" s="102"/>
      <c r="GL130" s="102"/>
      <c r="GM130" s="50"/>
      <c r="GN130" s="50"/>
      <c r="GO130" s="102"/>
      <c r="GP130" s="102"/>
      <c r="GQ130" s="50"/>
      <c r="GR130" s="50"/>
      <c r="GS130" s="102"/>
      <c r="GT130" s="102"/>
      <c r="GU130" s="50"/>
      <c r="GV130" s="50"/>
      <c r="GW130" s="102"/>
      <c r="GX130" s="102"/>
      <c r="GY130" s="50"/>
      <c r="GZ130" s="50"/>
      <c r="HA130" s="102"/>
      <c r="HB130" s="102"/>
      <c r="HC130" s="50"/>
      <c r="HD130" s="50"/>
      <c r="HE130" s="102"/>
      <c r="HF130" s="102"/>
      <c r="HG130" s="50"/>
      <c r="HH130" s="50"/>
      <c r="HI130" s="102"/>
      <c r="HJ130" s="102"/>
      <c r="HK130" s="50"/>
      <c r="HL130" s="50"/>
      <c r="HM130" s="102"/>
      <c r="HN130" s="102"/>
      <c r="HO130" s="50"/>
      <c r="HP130" s="50"/>
      <c r="HQ130" s="102"/>
      <c r="HR130" s="102"/>
      <c r="HS130" s="50"/>
      <c r="HT130" s="50"/>
      <c r="HU130" s="102"/>
      <c r="HV130" s="102"/>
      <c r="HW130" s="50"/>
      <c r="HX130" s="50"/>
      <c r="HY130" s="102"/>
    </row>
    <row r="131" spans="1:233" s="58" customFormat="1" ht="47.25" x14ac:dyDescent="0.25">
      <c r="A131" s="100" t="s">
        <v>416</v>
      </c>
      <c r="B131" s="156">
        <f t="shared" si="58"/>
        <v>177.8</v>
      </c>
      <c r="C131" s="156">
        <f t="shared" si="59"/>
        <v>1290.3944000000001</v>
      </c>
      <c r="D131" s="156">
        <f t="shared" si="60"/>
        <v>1112.5944</v>
      </c>
      <c r="E131" s="50">
        <f t="shared" si="50"/>
        <v>86.221266924282986</v>
      </c>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v>177.8</v>
      </c>
      <c r="CA131" s="50">
        <v>177.8</v>
      </c>
      <c r="CB131" s="50"/>
      <c r="CC131" s="50">
        <f t="shared" si="53"/>
        <v>0</v>
      </c>
      <c r="CD131" s="50"/>
      <c r="CE131" s="50">
        <v>612.59440000000006</v>
      </c>
      <c r="CF131" s="50">
        <v>612.59440000000006</v>
      </c>
      <c r="CG131" s="50">
        <f t="shared" si="51"/>
        <v>100</v>
      </c>
      <c r="CH131" s="50"/>
      <c r="CI131" s="50"/>
      <c r="CJ131" s="50"/>
      <c r="CK131" s="50"/>
      <c r="CL131" s="50"/>
      <c r="CM131" s="50"/>
      <c r="CN131" s="50"/>
      <c r="CO131" s="50"/>
      <c r="CP131" s="50"/>
      <c r="CQ131" s="101"/>
      <c r="CR131" s="101"/>
      <c r="CS131" s="101"/>
      <c r="CT131" s="101"/>
      <c r="CU131" s="101"/>
      <c r="CV131" s="101"/>
      <c r="CW131" s="102"/>
      <c r="CX131" s="102"/>
      <c r="CY131" s="102"/>
      <c r="CZ131" s="102"/>
      <c r="DA131" s="102"/>
      <c r="DB131" s="102"/>
      <c r="DC131" s="102"/>
      <c r="DD131" s="102"/>
      <c r="DE131" s="102"/>
      <c r="DF131" s="102"/>
      <c r="DG131" s="50"/>
      <c r="DH131" s="50"/>
      <c r="DI131" s="102"/>
      <c r="DJ131" s="102"/>
      <c r="DK131" s="50"/>
      <c r="DL131" s="50"/>
      <c r="DM131" s="102"/>
      <c r="DN131" s="102"/>
      <c r="DO131" s="50"/>
      <c r="DP131" s="50"/>
      <c r="DQ131" s="102"/>
      <c r="DR131" s="102"/>
      <c r="DS131" s="50"/>
      <c r="DT131" s="50"/>
      <c r="DU131" s="102"/>
      <c r="DV131" s="102"/>
      <c r="DW131" s="50">
        <v>500</v>
      </c>
      <c r="DX131" s="50">
        <v>500</v>
      </c>
      <c r="DY131" s="50">
        <f t="shared" si="52"/>
        <v>100</v>
      </c>
      <c r="DZ131" s="50"/>
      <c r="EA131" s="50"/>
      <c r="EB131" s="50"/>
      <c r="EC131" s="102"/>
      <c r="ED131" s="102"/>
      <c r="EE131" s="50"/>
      <c r="EF131" s="50"/>
      <c r="EG131" s="102"/>
      <c r="EH131" s="102"/>
      <c r="EI131" s="50"/>
      <c r="EJ131" s="50"/>
      <c r="EK131" s="102"/>
      <c r="EL131" s="102"/>
      <c r="EM131" s="50"/>
      <c r="EN131" s="50"/>
      <c r="EO131" s="102"/>
      <c r="EP131" s="102"/>
      <c r="EQ131" s="50"/>
      <c r="ER131" s="50"/>
      <c r="ES131" s="102"/>
      <c r="ET131" s="102"/>
      <c r="EU131" s="50"/>
      <c r="EV131" s="50"/>
      <c r="EW131" s="102"/>
      <c r="EX131" s="102"/>
      <c r="EY131" s="50"/>
      <c r="EZ131" s="50"/>
      <c r="FA131" s="102"/>
      <c r="FB131" s="102"/>
      <c r="FC131" s="50"/>
      <c r="FD131" s="50"/>
      <c r="FE131" s="102"/>
      <c r="FF131" s="102"/>
      <c r="FG131" s="50"/>
      <c r="FH131" s="50"/>
      <c r="FI131" s="102"/>
      <c r="FJ131" s="102"/>
      <c r="FK131" s="50"/>
      <c r="FL131" s="50"/>
      <c r="FM131" s="102"/>
      <c r="FN131" s="102"/>
      <c r="FO131" s="50"/>
      <c r="FP131" s="50"/>
      <c r="FQ131" s="102"/>
      <c r="FR131" s="102"/>
      <c r="FS131" s="50"/>
      <c r="FT131" s="50"/>
      <c r="FU131" s="102"/>
      <c r="FV131" s="102"/>
      <c r="FW131" s="50"/>
      <c r="FX131" s="50"/>
      <c r="FY131" s="102"/>
      <c r="FZ131" s="102"/>
      <c r="GA131" s="50"/>
      <c r="GB131" s="50"/>
      <c r="GC131" s="102"/>
      <c r="GD131" s="102"/>
      <c r="GE131" s="50"/>
      <c r="GF131" s="50"/>
      <c r="GG131" s="102"/>
      <c r="GH131" s="102"/>
      <c r="GI131" s="50"/>
      <c r="GJ131" s="50"/>
      <c r="GK131" s="102"/>
      <c r="GL131" s="102"/>
      <c r="GM131" s="50"/>
      <c r="GN131" s="50"/>
      <c r="GO131" s="102"/>
      <c r="GP131" s="102"/>
      <c r="GQ131" s="50"/>
      <c r="GR131" s="50"/>
      <c r="GS131" s="102"/>
      <c r="GT131" s="102"/>
      <c r="GU131" s="50"/>
      <c r="GV131" s="50"/>
      <c r="GW131" s="102"/>
      <c r="GX131" s="102"/>
      <c r="GY131" s="50"/>
      <c r="GZ131" s="50"/>
      <c r="HA131" s="102"/>
      <c r="HB131" s="102"/>
      <c r="HC131" s="50"/>
      <c r="HD131" s="50"/>
      <c r="HE131" s="102"/>
      <c r="HF131" s="102"/>
      <c r="HG131" s="50"/>
      <c r="HH131" s="50"/>
      <c r="HI131" s="102"/>
      <c r="HJ131" s="102"/>
      <c r="HK131" s="50"/>
      <c r="HL131" s="50"/>
      <c r="HM131" s="102"/>
      <c r="HN131" s="102"/>
      <c r="HO131" s="50"/>
      <c r="HP131" s="50"/>
      <c r="HQ131" s="102"/>
      <c r="HR131" s="102"/>
      <c r="HS131" s="50"/>
      <c r="HT131" s="50"/>
      <c r="HU131" s="102"/>
      <c r="HV131" s="102"/>
      <c r="HW131" s="50"/>
      <c r="HX131" s="50"/>
      <c r="HY131" s="102"/>
    </row>
    <row r="132" spans="1:233" s="58" customFormat="1" ht="47.25" x14ac:dyDescent="0.25">
      <c r="A132" s="100" t="s">
        <v>745</v>
      </c>
      <c r="B132" s="156">
        <f t="shared" si="58"/>
        <v>45.8</v>
      </c>
      <c r="C132" s="156">
        <f t="shared" si="59"/>
        <v>45.8</v>
      </c>
      <c r="D132" s="156">
        <f t="shared" si="60"/>
        <v>0</v>
      </c>
      <c r="E132" s="50">
        <f t="shared" si="50"/>
        <v>0</v>
      </c>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v>45.8</v>
      </c>
      <c r="CA132" s="50">
        <v>45.8</v>
      </c>
      <c r="CB132" s="50"/>
      <c r="CC132" s="50">
        <f t="shared" si="53"/>
        <v>0</v>
      </c>
      <c r="CD132" s="50"/>
      <c r="CE132" s="50"/>
      <c r="CF132" s="50"/>
      <c r="CG132" s="50"/>
      <c r="CH132" s="50"/>
      <c r="CI132" s="50"/>
      <c r="CJ132" s="50"/>
      <c r="CK132" s="50"/>
      <c r="CL132" s="50"/>
      <c r="CM132" s="50"/>
      <c r="CN132" s="50"/>
      <c r="CO132" s="50"/>
      <c r="CP132" s="50"/>
      <c r="CQ132" s="101"/>
      <c r="CR132" s="101"/>
      <c r="CS132" s="101"/>
      <c r="CT132" s="101"/>
      <c r="CU132" s="101"/>
      <c r="CV132" s="101"/>
      <c r="CW132" s="102"/>
      <c r="CX132" s="102"/>
      <c r="CY132" s="102"/>
      <c r="CZ132" s="102"/>
      <c r="DA132" s="102"/>
      <c r="DB132" s="102"/>
      <c r="DC132" s="102"/>
      <c r="DD132" s="102"/>
      <c r="DE132" s="102"/>
      <c r="DF132" s="102"/>
      <c r="DG132" s="50"/>
      <c r="DH132" s="50"/>
      <c r="DI132" s="102"/>
      <c r="DJ132" s="102"/>
      <c r="DK132" s="50"/>
      <c r="DL132" s="50"/>
      <c r="DM132" s="102"/>
      <c r="DN132" s="102"/>
      <c r="DO132" s="50"/>
      <c r="DP132" s="50"/>
      <c r="DQ132" s="102"/>
      <c r="DR132" s="102"/>
      <c r="DS132" s="50"/>
      <c r="DT132" s="50"/>
      <c r="DU132" s="102"/>
      <c r="DV132" s="102"/>
      <c r="DW132" s="50"/>
      <c r="DX132" s="50"/>
      <c r="DY132" s="50"/>
      <c r="DZ132" s="50"/>
      <c r="EA132" s="50"/>
      <c r="EB132" s="50"/>
      <c r="EC132" s="102"/>
      <c r="ED132" s="102"/>
      <c r="EE132" s="50"/>
      <c r="EF132" s="50"/>
      <c r="EG132" s="102"/>
      <c r="EH132" s="102"/>
      <c r="EI132" s="50"/>
      <c r="EJ132" s="50"/>
      <c r="EK132" s="102"/>
      <c r="EL132" s="102"/>
      <c r="EM132" s="50"/>
      <c r="EN132" s="50"/>
      <c r="EO132" s="102"/>
      <c r="EP132" s="102"/>
      <c r="EQ132" s="50"/>
      <c r="ER132" s="50"/>
      <c r="ES132" s="102"/>
      <c r="ET132" s="102"/>
      <c r="EU132" s="50"/>
      <c r="EV132" s="50"/>
      <c r="EW132" s="102"/>
      <c r="EX132" s="102"/>
      <c r="EY132" s="50"/>
      <c r="EZ132" s="50"/>
      <c r="FA132" s="102"/>
      <c r="FB132" s="102"/>
      <c r="FC132" s="50"/>
      <c r="FD132" s="50"/>
      <c r="FE132" s="102"/>
      <c r="FF132" s="102"/>
      <c r="FG132" s="50"/>
      <c r="FH132" s="50"/>
      <c r="FI132" s="102"/>
      <c r="FJ132" s="102"/>
      <c r="FK132" s="50"/>
      <c r="FL132" s="50"/>
      <c r="FM132" s="102"/>
      <c r="FN132" s="102"/>
      <c r="FO132" s="50"/>
      <c r="FP132" s="50"/>
      <c r="FQ132" s="102"/>
      <c r="FR132" s="102"/>
      <c r="FS132" s="50"/>
      <c r="FT132" s="50"/>
      <c r="FU132" s="102"/>
      <c r="FV132" s="102"/>
      <c r="FW132" s="50"/>
      <c r="FX132" s="50"/>
      <c r="FY132" s="102"/>
      <c r="FZ132" s="102"/>
      <c r="GA132" s="50"/>
      <c r="GB132" s="50"/>
      <c r="GC132" s="102"/>
      <c r="GD132" s="102"/>
      <c r="GE132" s="50"/>
      <c r="GF132" s="50"/>
      <c r="GG132" s="102"/>
      <c r="GH132" s="102"/>
      <c r="GI132" s="50"/>
      <c r="GJ132" s="50"/>
      <c r="GK132" s="102"/>
      <c r="GL132" s="102"/>
      <c r="GM132" s="50"/>
      <c r="GN132" s="50"/>
      <c r="GO132" s="102"/>
      <c r="GP132" s="102"/>
      <c r="GQ132" s="50"/>
      <c r="GR132" s="50"/>
      <c r="GS132" s="102"/>
      <c r="GT132" s="102"/>
      <c r="GU132" s="50"/>
      <c r="GV132" s="50"/>
      <c r="GW132" s="102"/>
      <c r="GX132" s="102"/>
      <c r="GY132" s="50"/>
      <c r="GZ132" s="50"/>
      <c r="HA132" s="102"/>
      <c r="HB132" s="102"/>
      <c r="HC132" s="50"/>
      <c r="HD132" s="50"/>
      <c r="HE132" s="102"/>
      <c r="HF132" s="102"/>
      <c r="HG132" s="50"/>
      <c r="HH132" s="50"/>
      <c r="HI132" s="102"/>
      <c r="HJ132" s="102"/>
      <c r="HK132" s="50"/>
      <c r="HL132" s="50"/>
      <c r="HM132" s="102"/>
      <c r="HN132" s="102"/>
      <c r="HO132" s="50"/>
      <c r="HP132" s="50"/>
      <c r="HQ132" s="102"/>
      <c r="HR132" s="102"/>
      <c r="HS132" s="50"/>
      <c r="HT132" s="50"/>
      <c r="HU132" s="102"/>
      <c r="HV132" s="102"/>
      <c r="HW132" s="50"/>
      <c r="HX132" s="50"/>
      <c r="HY132" s="102"/>
    </row>
    <row r="133" spans="1:233" s="58" customFormat="1" ht="47.25" x14ac:dyDescent="0.25">
      <c r="A133" s="100" t="s">
        <v>418</v>
      </c>
      <c r="B133" s="156">
        <f t="shared" si="58"/>
        <v>94.1</v>
      </c>
      <c r="C133" s="156">
        <f t="shared" si="59"/>
        <v>94.1</v>
      </c>
      <c r="D133" s="156">
        <f t="shared" si="60"/>
        <v>0</v>
      </c>
      <c r="E133" s="50">
        <f t="shared" si="50"/>
        <v>0</v>
      </c>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v>94.1</v>
      </c>
      <c r="CA133" s="50">
        <v>94.1</v>
      </c>
      <c r="CB133" s="50"/>
      <c r="CC133" s="50">
        <f t="shared" si="53"/>
        <v>0</v>
      </c>
      <c r="CD133" s="50"/>
      <c r="CE133" s="50"/>
      <c r="CF133" s="50"/>
      <c r="CG133" s="50"/>
      <c r="CH133" s="50"/>
      <c r="CI133" s="50"/>
      <c r="CJ133" s="50"/>
      <c r="CK133" s="50"/>
      <c r="CL133" s="50"/>
      <c r="CM133" s="50"/>
      <c r="CN133" s="50"/>
      <c r="CO133" s="50"/>
      <c r="CP133" s="50"/>
      <c r="CQ133" s="101"/>
      <c r="CR133" s="101"/>
      <c r="CS133" s="101"/>
      <c r="CT133" s="101"/>
      <c r="CU133" s="101"/>
      <c r="CV133" s="101"/>
      <c r="CW133" s="102"/>
      <c r="CX133" s="102"/>
      <c r="CY133" s="102"/>
      <c r="CZ133" s="102"/>
      <c r="DA133" s="102"/>
      <c r="DB133" s="102"/>
      <c r="DC133" s="102"/>
      <c r="DD133" s="102"/>
      <c r="DE133" s="102"/>
      <c r="DF133" s="102"/>
      <c r="DG133" s="50"/>
      <c r="DH133" s="50"/>
      <c r="DI133" s="102"/>
      <c r="DJ133" s="102"/>
      <c r="DK133" s="50"/>
      <c r="DL133" s="50"/>
      <c r="DM133" s="102"/>
      <c r="DN133" s="102"/>
      <c r="DO133" s="50"/>
      <c r="DP133" s="50"/>
      <c r="DQ133" s="102"/>
      <c r="DR133" s="102"/>
      <c r="DS133" s="50"/>
      <c r="DT133" s="50"/>
      <c r="DU133" s="102"/>
      <c r="DV133" s="102"/>
      <c r="DW133" s="50"/>
      <c r="DX133" s="50"/>
      <c r="DY133" s="50"/>
      <c r="DZ133" s="50"/>
      <c r="EA133" s="50"/>
      <c r="EB133" s="50"/>
      <c r="EC133" s="102"/>
      <c r="ED133" s="102"/>
      <c r="EE133" s="50"/>
      <c r="EF133" s="50"/>
      <c r="EG133" s="102"/>
      <c r="EH133" s="102"/>
      <c r="EI133" s="50"/>
      <c r="EJ133" s="50"/>
      <c r="EK133" s="102"/>
      <c r="EL133" s="102"/>
      <c r="EM133" s="50"/>
      <c r="EN133" s="50"/>
      <c r="EO133" s="102"/>
      <c r="EP133" s="102"/>
      <c r="EQ133" s="50"/>
      <c r="ER133" s="50"/>
      <c r="ES133" s="102"/>
      <c r="ET133" s="102"/>
      <c r="EU133" s="50"/>
      <c r="EV133" s="50"/>
      <c r="EW133" s="102"/>
      <c r="EX133" s="102"/>
      <c r="EY133" s="50"/>
      <c r="EZ133" s="50"/>
      <c r="FA133" s="102"/>
      <c r="FB133" s="102"/>
      <c r="FC133" s="50"/>
      <c r="FD133" s="50"/>
      <c r="FE133" s="102"/>
      <c r="FF133" s="102"/>
      <c r="FG133" s="50"/>
      <c r="FH133" s="50"/>
      <c r="FI133" s="102"/>
      <c r="FJ133" s="102"/>
      <c r="FK133" s="50"/>
      <c r="FL133" s="50"/>
      <c r="FM133" s="102"/>
      <c r="FN133" s="102"/>
      <c r="FO133" s="50"/>
      <c r="FP133" s="50"/>
      <c r="FQ133" s="102"/>
      <c r="FR133" s="102"/>
      <c r="FS133" s="50"/>
      <c r="FT133" s="50"/>
      <c r="FU133" s="102"/>
      <c r="FV133" s="102"/>
      <c r="FW133" s="50"/>
      <c r="FX133" s="50"/>
      <c r="FY133" s="102"/>
      <c r="FZ133" s="102"/>
      <c r="GA133" s="50"/>
      <c r="GB133" s="50"/>
      <c r="GC133" s="102"/>
      <c r="GD133" s="102"/>
      <c r="GE133" s="50"/>
      <c r="GF133" s="50"/>
      <c r="GG133" s="102"/>
      <c r="GH133" s="102"/>
      <c r="GI133" s="50"/>
      <c r="GJ133" s="50"/>
      <c r="GK133" s="102"/>
      <c r="GL133" s="102"/>
      <c r="GM133" s="50"/>
      <c r="GN133" s="50"/>
      <c r="GO133" s="102"/>
      <c r="GP133" s="102"/>
      <c r="GQ133" s="50"/>
      <c r="GR133" s="50"/>
      <c r="GS133" s="102"/>
      <c r="GT133" s="102"/>
      <c r="GU133" s="50"/>
      <c r="GV133" s="50"/>
      <c r="GW133" s="102"/>
      <c r="GX133" s="102"/>
      <c r="GY133" s="50"/>
      <c r="GZ133" s="50"/>
      <c r="HA133" s="102"/>
      <c r="HB133" s="102"/>
      <c r="HC133" s="50"/>
      <c r="HD133" s="50"/>
      <c r="HE133" s="102"/>
      <c r="HF133" s="102"/>
      <c r="HG133" s="50"/>
      <c r="HH133" s="50"/>
      <c r="HI133" s="102"/>
      <c r="HJ133" s="102"/>
      <c r="HK133" s="50"/>
      <c r="HL133" s="50"/>
      <c r="HM133" s="102"/>
      <c r="HN133" s="102"/>
      <c r="HO133" s="50"/>
      <c r="HP133" s="50"/>
      <c r="HQ133" s="102"/>
      <c r="HR133" s="102"/>
      <c r="HS133" s="50"/>
      <c r="HT133" s="50"/>
      <c r="HU133" s="102"/>
      <c r="HV133" s="102"/>
      <c r="HW133" s="50"/>
      <c r="HX133" s="50"/>
      <c r="HY133" s="102"/>
    </row>
    <row r="134" spans="1:233" s="58" customFormat="1" ht="47.25" x14ac:dyDescent="0.25">
      <c r="A134" s="100" t="s">
        <v>419</v>
      </c>
      <c r="B134" s="156">
        <f t="shared" si="58"/>
        <v>0</v>
      </c>
      <c r="C134" s="156">
        <f t="shared" si="59"/>
        <v>2113.9</v>
      </c>
      <c r="D134" s="156">
        <f t="shared" si="60"/>
        <v>2113.9450000000002</v>
      </c>
      <c r="E134" s="50">
        <f t="shared" si="50"/>
        <v>100.00212876673447</v>
      </c>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v>2113.9</v>
      </c>
      <c r="CJ134" s="50">
        <v>2113.9450000000002</v>
      </c>
      <c r="CK134" s="50">
        <f t="shared" si="56"/>
        <v>100.00212876673447</v>
      </c>
      <c r="CL134" s="50"/>
      <c r="CM134" s="50"/>
      <c r="CN134" s="50"/>
      <c r="CO134" s="50"/>
      <c r="CP134" s="50"/>
      <c r="CQ134" s="101"/>
      <c r="CR134" s="101"/>
      <c r="CS134" s="101"/>
      <c r="CT134" s="101"/>
      <c r="CU134" s="101"/>
      <c r="CV134" s="101"/>
      <c r="CW134" s="102"/>
      <c r="CX134" s="102"/>
      <c r="CY134" s="102"/>
      <c r="CZ134" s="102"/>
      <c r="DA134" s="102"/>
      <c r="DB134" s="102"/>
      <c r="DC134" s="102"/>
      <c r="DD134" s="102"/>
      <c r="DE134" s="102"/>
      <c r="DF134" s="102"/>
      <c r="DG134" s="50"/>
      <c r="DH134" s="50"/>
      <c r="DI134" s="102"/>
      <c r="DJ134" s="102"/>
      <c r="DK134" s="50"/>
      <c r="DL134" s="50"/>
      <c r="DM134" s="102"/>
      <c r="DN134" s="102"/>
      <c r="DO134" s="50"/>
      <c r="DP134" s="50"/>
      <c r="DQ134" s="102"/>
      <c r="DR134" s="102"/>
      <c r="DS134" s="50"/>
      <c r="DT134" s="50"/>
      <c r="DU134" s="102"/>
      <c r="DV134" s="102"/>
      <c r="DW134" s="50"/>
      <c r="DX134" s="50"/>
      <c r="DY134" s="50"/>
      <c r="DZ134" s="50"/>
      <c r="EA134" s="50"/>
      <c r="EB134" s="50"/>
      <c r="EC134" s="102"/>
      <c r="ED134" s="102"/>
      <c r="EE134" s="50"/>
      <c r="EF134" s="50"/>
      <c r="EG134" s="102"/>
      <c r="EH134" s="102"/>
      <c r="EI134" s="50"/>
      <c r="EJ134" s="50"/>
      <c r="EK134" s="102"/>
      <c r="EL134" s="102"/>
      <c r="EM134" s="50"/>
      <c r="EN134" s="50"/>
      <c r="EO134" s="102"/>
      <c r="EP134" s="102"/>
      <c r="EQ134" s="50"/>
      <c r="ER134" s="50"/>
      <c r="ES134" s="102"/>
      <c r="ET134" s="102"/>
      <c r="EU134" s="50"/>
      <c r="EV134" s="50"/>
      <c r="EW134" s="102"/>
      <c r="EX134" s="102"/>
      <c r="EY134" s="50"/>
      <c r="EZ134" s="50"/>
      <c r="FA134" s="102"/>
      <c r="FB134" s="102"/>
      <c r="FC134" s="50"/>
      <c r="FD134" s="50"/>
      <c r="FE134" s="102"/>
      <c r="FF134" s="102"/>
      <c r="FG134" s="50"/>
      <c r="FH134" s="50"/>
      <c r="FI134" s="102"/>
      <c r="FJ134" s="102"/>
      <c r="FK134" s="50"/>
      <c r="FL134" s="50"/>
      <c r="FM134" s="102"/>
      <c r="FN134" s="102"/>
      <c r="FO134" s="50"/>
      <c r="FP134" s="50"/>
      <c r="FQ134" s="102"/>
      <c r="FR134" s="102"/>
      <c r="FS134" s="50"/>
      <c r="FT134" s="50"/>
      <c r="FU134" s="102"/>
      <c r="FV134" s="102"/>
      <c r="FW134" s="50"/>
      <c r="FX134" s="50"/>
      <c r="FY134" s="102"/>
      <c r="FZ134" s="102"/>
      <c r="GA134" s="50"/>
      <c r="GB134" s="50"/>
      <c r="GC134" s="102"/>
      <c r="GD134" s="102"/>
      <c r="GE134" s="50"/>
      <c r="GF134" s="50"/>
      <c r="GG134" s="102"/>
      <c r="GH134" s="102"/>
      <c r="GI134" s="50"/>
      <c r="GJ134" s="50"/>
      <c r="GK134" s="102"/>
      <c r="GL134" s="102"/>
      <c r="GM134" s="50"/>
      <c r="GN134" s="50"/>
      <c r="GO134" s="102"/>
      <c r="GP134" s="102"/>
      <c r="GQ134" s="50"/>
      <c r="GR134" s="50"/>
      <c r="GS134" s="102"/>
      <c r="GT134" s="102"/>
      <c r="GU134" s="50"/>
      <c r="GV134" s="50"/>
      <c r="GW134" s="102"/>
      <c r="GX134" s="102"/>
      <c r="GY134" s="50"/>
      <c r="GZ134" s="50"/>
      <c r="HA134" s="102"/>
      <c r="HB134" s="102"/>
      <c r="HC134" s="50"/>
      <c r="HD134" s="50"/>
      <c r="HE134" s="102"/>
      <c r="HF134" s="102"/>
      <c r="HG134" s="50"/>
      <c r="HH134" s="50"/>
      <c r="HI134" s="102"/>
      <c r="HJ134" s="102"/>
      <c r="HK134" s="50"/>
      <c r="HL134" s="50"/>
      <c r="HM134" s="102"/>
      <c r="HN134" s="102"/>
      <c r="HO134" s="50"/>
      <c r="HP134" s="50"/>
      <c r="HQ134" s="102"/>
      <c r="HR134" s="102"/>
      <c r="HS134" s="50"/>
      <c r="HT134" s="50"/>
      <c r="HU134" s="102"/>
      <c r="HV134" s="102"/>
      <c r="HW134" s="50"/>
      <c r="HX134" s="50"/>
      <c r="HY134" s="102"/>
    </row>
    <row r="135" spans="1:233" s="58" customFormat="1" ht="47.25" x14ac:dyDescent="0.25">
      <c r="A135" s="100" t="s">
        <v>420</v>
      </c>
      <c r="B135" s="156">
        <f t="shared" si="58"/>
        <v>105.8</v>
      </c>
      <c r="C135" s="156">
        <f t="shared" si="59"/>
        <v>405.49200000000002</v>
      </c>
      <c r="D135" s="156">
        <f t="shared" si="60"/>
        <v>299.69200000000001</v>
      </c>
      <c r="E135" s="50">
        <f t="shared" si="50"/>
        <v>73.908239866631149</v>
      </c>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v>105.8</v>
      </c>
      <c r="CA135" s="50">
        <v>105.8</v>
      </c>
      <c r="CB135" s="50"/>
      <c r="CC135" s="50">
        <f t="shared" si="53"/>
        <v>0</v>
      </c>
      <c r="CD135" s="50"/>
      <c r="CE135" s="50">
        <v>299.69200000000001</v>
      </c>
      <c r="CF135" s="50">
        <v>299.69200000000001</v>
      </c>
      <c r="CG135" s="50">
        <f t="shared" ref="CG135:CG210" si="61">CF135/CE135*100</f>
        <v>100</v>
      </c>
      <c r="CH135" s="50"/>
      <c r="CI135" s="50"/>
      <c r="CJ135" s="50"/>
      <c r="CK135" s="50"/>
      <c r="CL135" s="50"/>
      <c r="CM135" s="50"/>
      <c r="CN135" s="50"/>
      <c r="CO135" s="50"/>
      <c r="CP135" s="50"/>
      <c r="CQ135" s="101"/>
      <c r="CR135" s="101"/>
      <c r="CS135" s="101"/>
      <c r="CT135" s="101"/>
      <c r="CU135" s="101"/>
      <c r="CV135" s="101"/>
      <c r="CW135" s="102"/>
      <c r="CX135" s="102"/>
      <c r="CY135" s="102"/>
      <c r="CZ135" s="102"/>
      <c r="DA135" s="102"/>
      <c r="DB135" s="102"/>
      <c r="DC135" s="102"/>
      <c r="DD135" s="102"/>
      <c r="DE135" s="102"/>
      <c r="DF135" s="102"/>
      <c r="DG135" s="50"/>
      <c r="DH135" s="50"/>
      <c r="DI135" s="102"/>
      <c r="DJ135" s="102"/>
      <c r="DK135" s="50"/>
      <c r="DL135" s="50"/>
      <c r="DM135" s="102"/>
      <c r="DN135" s="102"/>
      <c r="DO135" s="50"/>
      <c r="DP135" s="50"/>
      <c r="DQ135" s="102"/>
      <c r="DR135" s="102"/>
      <c r="DS135" s="50"/>
      <c r="DT135" s="50"/>
      <c r="DU135" s="102"/>
      <c r="DV135" s="102"/>
      <c r="DW135" s="50"/>
      <c r="DX135" s="50"/>
      <c r="DY135" s="50"/>
      <c r="DZ135" s="50"/>
      <c r="EA135" s="50"/>
      <c r="EB135" s="50"/>
      <c r="EC135" s="102"/>
      <c r="ED135" s="102"/>
      <c r="EE135" s="50"/>
      <c r="EF135" s="50"/>
      <c r="EG135" s="102"/>
      <c r="EH135" s="102"/>
      <c r="EI135" s="50"/>
      <c r="EJ135" s="50"/>
      <c r="EK135" s="102"/>
      <c r="EL135" s="102"/>
      <c r="EM135" s="50"/>
      <c r="EN135" s="50"/>
      <c r="EO135" s="102"/>
      <c r="EP135" s="102"/>
      <c r="EQ135" s="50"/>
      <c r="ER135" s="50"/>
      <c r="ES135" s="102"/>
      <c r="ET135" s="102"/>
      <c r="EU135" s="50"/>
      <c r="EV135" s="50"/>
      <c r="EW135" s="102"/>
      <c r="EX135" s="102"/>
      <c r="EY135" s="50"/>
      <c r="EZ135" s="50"/>
      <c r="FA135" s="102"/>
      <c r="FB135" s="102"/>
      <c r="FC135" s="50"/>
      <c r="FD135" s="50"/>
      <c r="FE135" s="102"/>
      <c r="FF135" s="102"/>
      <c r="FG135" s="50"/>
      <c r="FH135" s="50"/>
      <c r="FI135" s="102"/>
      <c r="FJ135" s="102"/>
      <c r="FK135" s="50"/>
      <c r="FL135" s="50"/>
      <c r="FM135" s="102"/>
      <c r="FN135" s="102"/>
      <c r="FO135" s="50"/>
      <c r="FP135" s="50"/>
      <c r="FQ135" s="102"/>
      <c r="FR135" s="102"/>
      <c r="FS135" s="50"/>
      <c r="FT135" s="50"/>
      <c r="FU135" s="102"/>
      <c r="FV135" s="102"/>
      <c r="FW135" s="50"/>
      <c r="FX135" s="50"/>
      <c r="FY135" s="102"/>
      <c r="FZ135" s="102"/>
      <c r="GA135" s="50"/>
      <c r="GB135" s="50"/>
      <c r="GC135" s="102"/>
      <c r="GD135" s="102"/>
      <c r="GE135" s="50"/>
      <c r="GF135" s="50"/>
      <c r="GG135" s="102"/>
      <c r="GH135" s="102"/>
      <c r="GI135" s="50"/>
      <c r="GJ135" s="50"/>
      <c r="GK135" s="102"/>
      <c r="GL135" s="102"/>
      <c r="GM135" s="50"/>
      <c r="GN135" s="50"/>
      <c r="GO135" s="102"/>
      <c r="GP135" s="102"/>
      <c r="GQ135" s="50"/>
      <c r="GR135" s="50"/>
      <c r="GS135" s="102"/>
      <c r="GT135" s="102"/>
      <c r="GU135" s="50"/>
      <c r="GV135" s="50"/>
      <c r="GW135" s="102"/>
      <c r="GX135" s="102"/>
      <c r="GY135" s="50"/>
      <c r="GZ135" s="50"/>
      <c r="HA135" s="102"/>
      <c r="HB135" s="102"/>
      <c r="HC135" s="50"/>
      <c r="HD135" s="50"/>
      <c r="HE135" s="102"/>
      <c r="HF135" s="102"/>
      <c r="HG135" s="50"/>
      <c r="HH135" s="50"/>
      <c r="HI135" s="102"/>
      <c r="HJ135" s="102"/>
      <c r="HK135" s="50"/>
      <c r="HL135" s="50"/>
      <c r="HM135" s="102"/>
      <c r="HN135" s="102"/>
      <c r="HO135" s="50"/>
      <c r="HP135" s="50"/>
      <c r="HQ135" s="102"/>
      <c r="HR135" s="102"/>
      <c r="HS135" s="50"/>
      <c r="HT135" s="50"/>
      <c r="HU135" s="102"/>
      <c r="HV135" s="102"/>
      <c r="HW135" s="50"/>
      <c r="HX135" s="50"/>
      <c r="HY135" s="102"/>
    </row>
    <row r="136" spans="1:233" s="58" customFormat="1" ht="63" x14ac:dyDescent="0.25">
      <c r="A136" s="100" t="s">
        <v>421</v>
      </c>
      <c r="B136" s="156">
        <f t="shared" si="58"/>
        <v>53</v>
      </c>
      <c r="C136" s="156">
        <f t="shared" si="59"/>
        <v>53</v>
      </c>
      <c r="D136" s="156">
        <f t="shared" si="60"/>
        <v>0</v>
      </c>
      <c r="E136" s="50">
        <f t="shared" si="50"/>
        <v>0</v>
      </c>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v>53</v>
      </c>
      <c r="CA136" s="50">
        <v>53</v>
      </c>
      <c r="CB136" s="50"/>
      <c r="CC136" s="50">
        <f t="shared" si="53"/>
        <v>0</v>
      </c>
      <c r="CD136" s="50"/>
      <c r="CE136" s="50"/>
      <c r="CF136" s="50"/>
      <c r="CG136" s="50"/>
      <c r="CH136" s="50"/>
      <c r="CI136" s="50"/>
      <c r="CJ136" s="50"/>
      <c r="CK136" s="50"/>
      <c r="CL136" s="50"/>
      <c r="CM136" s="50"/>
      <c r="CN136" s="50"/>
      <c r="CO136" s="50"/>
      <c r="CP136" s="50"/>
      <c r="CQ136" s="101"/>
      <c r="CR136" s="101"/>
      <c r="CS136" s="101"/>
      <c r="CT136" s="101"/>
      <c r="CU136" s="101"/>
      <c r="CV136" s="101"/>
      <c r="CW136" s="102"/>
      <c r="CX136" s="102"/>
      <c r="CY136" s="102"/>
      <c r="CZ136" s="102"/>
      <c r="DA136" s="102"/>
      <c r="DB136" s="102"/>
      <c r="DC136" s="102"/>
      <c r="DD136" s="102"/>
      <c r="DE136" s="102"/>
      <c r="DF136" s="102"/>
      <c r="DG136" s="50"/>
      <c r="DH136" s="50"/>
      <c r="DI136" s="102"/>
      <c r="DJ136" s="102"/>
      <c r="DK136" s="50"/>
      <c r="DL136" s="50"/>
      <c r="DM136" s="102"/>
      <c r="DN136" s="102"/>
      <c r="DO136" s="50"/>
      <c r="DP136" s="50"/>
      <c r="DQ136" s="102"/>
      <c r="DR136" s="102"/>
      <c r="DS136" s="50"/>
      <c r="DT136" s="50"/>
      <c r="DU136" s="102"/>
      <c r="DV136" s="102"/>
      <c r="DW136" s="50"/>
      <c r="DX136" s="50"/>
      <c r="DY136" s="50"/>
      <c r="DZ136" s="50"/>
      <c r="EA136" s="50"/>
      <c r="EB136" s="50"/>
      <c r="EC136" s="102"/>
      <c r="ED136" s="102"/>
      <c r="EE136" s="50"/>
      <c r="EF136" s="50"/>
      <c r="EG136" s="102"/>
      <c r="EH136" s="102"/>
      <c r="EI136" s="50"/>
      <c r="EJ136" s="50"/>
      <c r="EK136" s="102"/>
      <c r="EL136" s="102"/>
      <c r="EM136" s="50"/>
      <c r="EN136" s="50"/>
      <c r="EO136" s="102"/>
      <c r="EP136" s="102"/>
      <c r="EQ136" s="50"/>
      <c r="ER136" s="50"/>
      <c r="ES136" s="102"/>
      <c r="ET136" s="102"/>
      <c r="EU136" s="50"/>
      <c r="EV136" s="50"/>
      <c r="EW136" s="102"/>
      <c r="EX136" s="102"/>
      <c r="EY136" s="50"/>
      <c r="EZ136" s="50"/>
      <c r="FA136" s="102"/>
      <c r="FB136" s="102"/>
      <c r="FC136" s="50"/>
      <c r="FD136" s="50"/>
      <c r="FE136" s="102"/>
      <c r="FF136" s="102"/>
      <c r="FG136" s="50"/>
      <c r="FH136" s="50"/>
      <c r="FI136" s="102"/>
      <c r="FJ136" s="102"/>
      <c r="FK136" s="50"/>
      <c r="FL136" s="50"/>
      <c r="FM136" s="102"/>
      <c r="FN136" s="102"/>
      <c r="FO136" s="50"/>
      <c r="FP136" s="50"/>
      <c r="FQ136" s="102"/>
      <c r="FR136" s="102"/>
      <c r="FS136" s="50"/>
      <c r="FT136" s="50"/>
      <c r="FU136" s="102"/>
      <c r="FV136" s="102"/>
      <c r="FW136" s="50"/>
      <c r="FX136" s="50"/>
      <c r="FY136" s="102"/>
      <c r="FZ136" s="102"/>
      <c r="GA136" s="50"/>
      <c r="GB136" s="50"/>
      <c r="GC136" s="102"/>
      <c r="GD136" s="102"/>
      <c r="GE136" s="50"/>
      <c r="GF136" s="50"/>
      <c r="GG136" s="102"/>
      <c r="GH136" s="102"/>
      <c r="GI136" s="50"/>
      <c r="GJ136" s="50"/>
      <c r="GK136" s="102"/>
      <c r="GL136" s="102"/>
      <c r="GM136" s="50"/>
      <c r="GN136" s="50"/>
      <c r="GO136" s="102"/>
      <c r="GP136" s="102"/>
      <c r="GQ136" s="50"/>
      <c r="GR136" s="50"/>
      <c r="GS136" s="102"/>
      <c r="GT136" s="102"/>
      <c r="GU136" s="50"/>
      <c r="GV136" s="50"/>
      <c r="GW136" s="102"/>
      <c r="GX136" s="102"/>
      <c r="GY136" s="50"/>
      <c r="GZ136" s="50"/>
      <c r="HA136" s="102"/>
      <c r="HB136" s="102"/>
      <c r="HC136" s="50"/>
      <c r="HD136" s="50"/>
      <c r="HE136" s="102"/>
      <c r="HF136" s="102"/>
      <c r="HG136" s="50"/>
      <c r="HH136" s="50"/>
      <c r="HI136" s="102"/>
      <c r="HJ136" s="102"/>
      <c r="HK136" s="50"/>
      <c r="HL136" s="50"/>
      <c r="HM136" s="102"/>
      <c r="HN136" s="102"/>
      <c r="HO136" s="50"/>
      <c r="HP136" s="50"/>
      <c r="HQ136" s="102"/>
      <c r="HR136" s="102"/>
      <c r="HS136" s="50"/>
      <c r="HT136" s="50"/>
      <c r="HU136" s="102"/>
      <c r="HV136" s="102"/>
      <c r="HW136" s="50"/>
      <c r="HX136" s="50"/>
      <c r="HY136" s="102"/>
    </row>
    <row r="137" spans="1:233" s="58" customFormat="1" ht="47.25" x14ac:dyDescent="0.25">
      <c r="A137" s="100" t="s">
        <v>422</v>
      </c>
      <c r="B137" s="156">
        <f t="shared" si="58"/>
        <v>0</v>
      </c>
      <c r="C137" s="156">
        <f t="shared" si="59"/>
        <v>706.32500000000005</v>
      </c>
      <c r="D137" s="156">
        <f t="shared" si="60"/>
        <v>706.32500000000005</v>
      </c>
      <c r="E137" s="50">
        <f t="shared" si="50"/>
        <v>100</v>
      </c>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v>706.32500000000005</v>
      </c>
      <c r="CF137" s="50">
        <v>706.32500000000005</v>
      </c>
      <c r="CG137" s="50">
        <f t="shared" si="61"/>
        <v>100</v>
      </c>
      <c r="CH137" s="50"/>
      <c r="CI137" s="50"/>
      <c r="CJ137" s="50"/>
      <c r="CK137" s="50"/>
      <c r="CL137" s="50"/>
      <c r="CM137" s="50"/>
      <c r="CN137" s="50"/>
      <c r="CO137" s="50"/>
      <c r="CP137" s="50"/>
      <c r="CQ137" s="101"/>
      <c r="CR137" s="101"/>
      <c r="CS137" s="101"/>
      <c r="CT137" s="101"/>
      <c r="CU137" s="101"/>
      <c r="CV137" s="101"/>
      <c r="CW137" s="102"/>
      <c r="CX137" s="102"/>
      <c r="CY137" s="102"/>
      <c r="CZ137" s="102"/>
      <c r="DA137" s="102"/>
      <c r="DB137" s="102"/>
      <c r="DC137" s="102"/>
      <c r="DD137" s="102"/>
      <c r="DE137" s="102"/>
      <c r="DF137" s="102"/>
      <c r="DG137" s="50"/>
      <c r="DH137" s="50"/>
      <c r="DI137" s="102"/>
      <c r="DJ137" s="102"/>
      <c r="DK137" s="50"/>
      <c r="DL137" s="50"/>
      <c r="DM137" s="102"/>
      <c r="DN137" s="102"/>
      <c r="DO137" s="50"/>
      <c r="DP137" s="50"/>
      <c r="DQ137" s="102"/>
      <c r="DR137" s="102"/>
      <c r="DS137" s="50"/>
      <c r="DT137" s="50"/>
      <c r="DU137" s="102"/>
      <c r="DV137" s="102"/>
      <c r="DW137" s="50"/>
      <c r="DX137" s="50"/>
      <c r="DY137" s="50"/>
      <c r="DZ137" s="50"/>
      <c r="EA137" s="50"/>
      <c r="EB137" s="50"/>
      <c r="EC137" s="102"/>
      <c r="ED137" s="102"/>
      <c r="EE137" s="50"/>
      <c r="EF137" s="50"/>
      <c r="EG137" s="102"/>
      <c r="EH137" s="102"/>
      <c r="EI137" s="50"/>
      <c r="EJ137" s="50"/>
      <c r="EK137" s="102"/>
      <c r="EL137" s="102"/>
      <c r="EM137" s="50"/>
      <c r="EN137" s="50"/>
      <c r="EO137" s="102"/>
      <c r="EP137" s="102"/>
      <c r="EQ137" s="50"/>
      <c r="ER137" s="50"/>
      <c r="ES137" s="102"/>
      <c r="ET137" s="102"/>
      <c r="EU137" s="50"/>
      <c r="EV137" s="50"/>
      <c r="EW137" s="102"/>
      <c r="EX137" s="102"/>
      <c r="EY137" s="50"/>
      <c r="EZ137" s="50"/>
      <c r="FA137" s="102"/>
      <c r="FB137" s="102"/>
      <c r="FC137" s="50"/>
      <c r="FD137" s="50"/>
      <c r="FE137" s="102"/>
      <c r="FF137" s="102"/>
      <c r="FG137" s="50"/>
      <c r="FH137" s="50"/>
      <c r="FI137" s="102"/>
      <c r="FJ137" s="102"/>
      <c r="FK137" s="50"/>
      <c r="FL137" s="50"/>
      <c r="FM137" s="102"/>
      <c r="FN137" s="102"/>
      <c r="FO137" s="50"/>
      <c r="FP137" s="50"/>
      <c r="FQ137" s="102"/>
      <c r="FR137" s="102"/>
      <c r="FS137" s="50"/>
      <c r="FT137" s="50"/>
      <c r="FU137" s="102"/>
      <c r="FV137" s="102"/>
      <c r="FW137" s="50"/>
      <c r="FX137" s="50"/>
      <c r="FY137" s="102"/>
      <c r="FZ137" s="102"/>
      <c r="GA137" s="50"/>
      <c r="GB137" s="50"/>
      <c r="GC137" s="102"/>
      <c r="GD137" s="102"/>
      <c r="GE137" s="50"/>
      <c r="GF137" s="50"/>
      <c r="GG137" s="102"/>
      <c r="GH137" s="102"/>
      <c r="GI137" s="50"/>
      <c r="GJ137" s="50"/>
      <c r="GK137" s="102"/>
      <c r="GL137" s="102"/>
      <c r="GM137" s="50"/>
      <c r="GN137" s="50"/>
      <c r="GO137" s="102"/>
      <c r="GP137" s="102"/>
      <c r="GQ137" s="50"/>
      <c r="GR137" s="50"/>
      <c r="GS137" s="102"/>
      <c r="GT137" s="102"/>
      <c r="GU137" s="50"/>
      <c r="GV137" s="50"/>
      <c r="GW137" s="102"/>
      <c r="GX137" s="102"/>
      <c r="GY137" s="50"/>
      <c r="GZ137" s="50"/>
      <c r="HA137" s="102"/>
      <c r="HB137" s="102"/>
      <c r="HC137" s="50"/>
      <c r="HD137" s="50"/>
      <c r="HE137" s="102"/>
      <c r="HF137" s="102"/>
      <c r="HG137" s="50"/>
      <c r="HH137" s="50"/>
      <c r="HI137" s="102"/>
      <c r="HJ137" s="102"/>
      <c r="HK137" s="50"/>
      <c r="HL137" s="50"/>
      <c r="HM137" s="102"/>
      <c r="HN137" s="102"/>
      <c r="HO137" s="50"/>
      <c r="HP137" s="50"/>
      <c r="HQ137" s="102"/>
      <c r="HR137" s="102"/>
      <c r="HS137" s="50"/>
      <c r="HT137" s="50"/>
      <c r="HU137" s="102"/>
      <c r="HV137" s="102"/>
      <c r="HW137" s="50"/>
      <c r="HX137" s="50"/>
      <c r="HY137" s="102"/>
    </row>
    <row r="138" spans="1:233" s="58" customFormat="1" ht="47.25" x14ac:dyDescent="0.25">
      <c r="A138" s="100" t="s">
        <v>423</v>
      </c>
      <c r="B138" s="156">
        <f t="shared" si="58"/>
        <v>40.6</v>
      </c>
      <c r="C138" s="156">
        <f t="shared" si="59"/>
        <v>500</v>
      </c>
      <c r="D138" s="156">
        <f t="shared" si="60"/>
        <v>500</v>
      </c>
      <c r="E138" s="50">
        <f t="shared" si="50"/>
        <v>100</v>
      </c>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v>40.6</v>
      </c>
      <c r="CA138" s="50"/>
      <c r="CB138" s="50"/>
      <c r="CC138" s="50"/>
      <c r="CD138" s="50"/>
      <c r="CE138" s="50"/>
      <c r="CF138" s="50"/>
      <c r="CG138" s="50"/>
      <c r="CH138" s="50"/>
      <c r="CI138" s="50"/>
      <c r="CJ138" s="50"/>
      <c r="CK138" s="50"/>
      <c r="CL138" s="50"/>
      <c r="CM138" s="50"/>
      <c r="CN138" s="50"/>
      <c r="CO138" s="50"/>
      <c r="CP138" s="50"/>
      <c r="CQ138" s="101"/>
      <c r="CR138" s="101"/>
      <c r="CS138" s="101"/>
      <c r="CT138" s="101"/>
      <c r="CU138" s="101"/>
      <c r="CV138" s="101"/>
      <c r="CW138" s="102"/>
      <c r="CX138" s="102"/>
      <c r="CY138" s="102"/>
      <c r="CZ138" s="102"/>
      <c r="DA138" s="102"/>
      <c r="DB138" s="102"/>
      <c r="DC138" s="102"/>
      <c r="DD138" s="102"/>
      <c r="DE138" s="102"/>
      <c r="DF138" s="102"/>
      <c r="DG138" s="50"/>
      <c r="DH138" s="50"/>
      <c r="DI138" s="102"/>
      <c r="DJ138" s="102"/>
      <c r="DK138" s="50"/>
      <c r="DL138" s="50"/>
      <c r="DM138" s="102"/>
      <c r="DN138" s="102"/>
      <c r="DO138" s="50"/>
      <c r="DP138" s="50"/>
      <c r="DQ138" s="102"/>
      <c r="DR138" s="102"/>
      <c r="DS138" s="50"/>
      <c r="DT138" s="50"/>
      <c r="DU138" s="102"/>
      <c r="DV138" s="102"/>
      <c r="DW138" s="50">
        <v>500</v>
      </c>
      <c r="DX138" s="50">
        <v>500</v>
      </c>
      <c r="DY138" s="50">
        <f t="shared" ref="DY138:DY210" si="62">DX138/DW138*100</f>
        <v>100</v>
      </c>
      <c r="DZ138" s="50"/>
      <c r="EA138" s="50"/>
      <c r="EB138" s="50"/>
      <c r="EC138" s="102"/>
      <c r="ED138" s="102"/>
      <c r="EE138" s="50"/>
      <c r="EF138" s="50"/>
      <c r="EG138" s="102"/>
      <c r="EH138" s="102"/>
      <c r="EI138" s="50"/>
      <c r="EJ138" s="50"/>
      <c r="EK138" s="102"/>
      <c r="EL138" s="102"/>
      <c r="EM138" s="50"/>
      <c r="EN138" s="50"/>
      <c r="EO138" s="102"/>
      <c r="EP138" s="102"/>
      <c r="EQ138" s="50"/>
      <c r="ER138" s="50"/>
      <c r="ES138" s="102"/>
      <c r="ET138" s="102"/>
      <c r="EU138" s="50"/>
      <c r="EV138" s="50"/>
      <c r="EW138" s="102"/>
      <c r="EX138" s="102"/>
      <c r="EY138" s="50"/>
      <c r="EZ138" s="50"/>
      <c r="FA138" s="102"/>
      <c r="FB138" s="102"/>
      <c r="FC138" s="50"/>
      <c r="FD138" s="50"/>
      <c r="FE138" s="102"/>
      <c r="FF138" s="102"/>
      <c r="FG138" s="50"/>
      <c r="FH138" s="50"/>
      <c r="FI138" s="102"/>
      <c r="FJ138" s="102"/>
      <c r="FK138" s="50"/>
      <c r="FL138" s="50"/>
      <c r="FM138" s="102"/>
      <c r="FN138" s="102"/>
      <c r="FO138" s="50"/>
      <c r="FP138" s="50"/>
      <c r="FQ138" s="102"/>
      <c r="FR138" s="102"/>
      <c r="FS138" s="50"/>
      <c r="FT138" s="50"/>
      <c r="FU138" s="102"/>
      <c r="FV138" s="102"/>
      <c r="FW138" s="50"/>
      <c r="FX138" s="50"/>
      <c r="FY138" s="102"/>
      <c r="FZ138" s="102"/>
      <c r="GA138" s="50"/>
      <c r="GB138" s="50"/>
      <c r="GC138" s="102"/>
      <c r="GD138" s="102"/>
      <c r="GE138" s="50"/>
      <c r="GF138" s="50"/>
      <c r="GG138" s="102"/>
      <c r="GH138" s="102"/>
      <c r="GI138" s="50"/>
      <c r="GJ138" s="50"/>
      <c r="GK138" s="102"/>
      <c r="GL138" s="102"/>
      <c r="GM138" s="50"/>
      <c r="GN138" s="50"/>
      <c r="GO138" s="102"/>
      <c r="GP138" s="102"/>
      <c r="GQ138" s="50"/>
      <c r="GR138" s="50"/>
      <c r="GS138" s="102"/>
      <c r="GT138" s="102"/>
      <c r="GU138" s="50"/>
      <c r="GV138" s="50"/>
      <c r="GW138" s="102"/>
      <c r="GX138" s="102"/>
      <c r="GY138" s="50"/>
      <c r="GZ138" s="50"/>
      <c r="HA138" s="102"/>
      <c r="HB138" s="102"/>
      <c r="HC138" s="50"/>
      <c r="HD138" s="50"/>
      <c r="HE138" s="102"/>
      <c r="HF138" s="102"/>
      <c r="HG138" s="50"/>
      <c r="HH138" s="50"/>
      <c r="HI138" s="102"/>
      <c r="HJ138" s="102"/>
      <c r="HK138" s="50"/>
      <c r="HL138" s="50"/>
      <c r="HM138" s="102"/>
      <c r="HN138" s="102"/>
      <c r="HO138" s="50"/>
      <c r="HP138" s="50"/>
      <c r="HQ138" s="102"/>
      <c r="HR138" s="102"/>
      <c r="HS138" s="50"/>
      <c r="HT138" s="50"/>
      <c r="HU138" s="102"/>
      <c r="HV138" s="102"/>
      <c r="HW138" s="50"/>
      <c r="HX138" s="50"/>
      <c r="HY138" s="102"/>
    </row>
    <row r="139" spans="1:233" s="58" customFormat="1" ht="47.25" x14ac:dyDescent="0.25">
      <c r="A139" s="100" t="s">
        <v>424</v>
      </c>
      <c r="B139" s="156">
        <f t="shared" si="58"/>
        <v>44.9</v>
      </c>
      <c r="C139" s="156">
        <f t="shared" si="59"/>
        <v>0</v>
      </c>
      <c r="D139" s="156">
        <f t="shared" si="60"/>
        <v>0</v>
      </c>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v>44.9</v>
      </c>
      <c r="CA139" s="50"/>
      <c r="CB139" s="50"/>
      <c r="CC139" s="50"/>
      <c r="CD139" s="50"/>
      <c r="CE139" s="50"/>
      <c r="CF139" s="50"/>
      <c r="CG139" s="50"/>
      <c r="CH139" s="50"/>
      <c r="CI139" s="50"/>
      <c r="CJ139" s="50"/>
      <c r="CK139" s="50"/>
      <c r="CL139" s="50"/>
      <c r="CM139" s="50"/>
      <c r="CN139" s="50"/>
      <c r="CO139" s="50"/>
      <c r="CP139" s="50"/>
      <c r="CQ139" s="101"/>
      <c r="CR139" s="101"/>
      <c r="CS139" s="101"/>
      <c r="CT139" s="101"/>
      <c r="CU139" s="101"/>
      <c r="CV139" s="101"/>
      <c r="CW139" s="102"/>
      <c r="CX139" s="102"/>
      <c r="CY139" s="102"/>
      <c r="CZ139" s="102"/>
      <c r="DA139" s="102"/>
      <c r="DB139" s="102"/>
      <c r="DC139" s="102"/>
      <c r="DD139" s="102"/>
      <c r="DE139" s="102"/>
      <c r="DF139" s="102"/>
      <c r="DG139" s="50"/>
      <c r="DH139" s="50"/>
      <c r="DI139" s="102"/>
      <c r="DJ139" s="102"/>
      <c r="DK139" s="50"/>
      <c r="DL139" s="50"/>
      <c r="DM139" s="102"/>
      <c r="DN139" s="102"/>
      <c r="DO139" s="50"/>
      <c r="DP139" s="50"/>
      <c r="DQ139" s="102"/>
      <c r="DR139" s="102"/>
      <c r="DS139" s="50"/>
      <c r="DT139" s="50"/>
      <c r="DU139" s="102"/>
      <c r="DV139" s="102"/>
      <c r="DW139" s="50"/>
      <c r="DX139" s="50"/>
      <c r="DY139" s="50"/>
      <c r="DZ139" s="50"/>
      <c r="EA139" s="50"/>
      <c r="EB139" s="50"/>
      <c r="EC139" s="102"/>
      <c r="ED139" s="102"/>
      <c r="EE139" s="50"/>
      <c r="EF139" s="50"/>
      <c r="EG139" s="102"/>
      <c r="EH139" s="102"/>
      <c r="EI139" s="50"/>
      <c r="EJ139" s="50"/>
      <c r="EK139" s="102"/>
      <c r="EL139" s="102"/>
      <c r="EM139" s="50"/>
      <c r="EN139" s="50"/>
      <c r="EO139" s="102"/>
      <c r="EP139" s="102"/>
      <c r="EQ139" s="50"/>
      <c r="ER139" s="50"/>
      <c r="ES139" s="102"/>
      <c r="ET139" s="102"/>
      <c r="EU139" s="50"/>
      <c r="EV139" s="50"/>
      <c r="EW139" s="102"/>
      <c r="EX139" s="102"/>
      <c r="EY139" s="50"/>
      <c r="EZ139" s="50"/>
      <c r="FA139" s="102"/>
      <c r="FB139" s="102"/>
      <c r="FC139" s="50"/>
      <c r="FD139" s="50"/>
      <c r="FE139" s="102"/>
      <c r="FF139" s="102"/>
      <c r="FG139" s="50"/>
      <c r="FH139" s="50"/>
      <c r="FI139" s="102"/>
      <c r="FJ139" s="102"/>
      <c r="FK139" s="50"/>
      <c r="FL139" s="50"/>
      <c r="FM139" s="102"/>
      <c r="FN139" s="102"/>
      <c r="FO139" s="50"/>
      <c r="FP139" s="50"/>
      <c r="FQ139" s="102"/>
      <c r="FR139" s="102"/>
      <c r="FS139" s="50"/>
      <c r="FT139" s="50"/>
      <c r="FU139" s="102"/>
      <c r="FV139" s="102"/>
      <c r="FW139" s="50"/>
      <c r="FX139" s="50"/>
      <c r="FY139" s="102"/>
      <c r="FZ139" s="102"/>
      <c r="GA139" s="50"/>
      <c r="GB139" s="50"/>
      <c r="GC139" s="102"/>
      <c r="GD139" s="102"/>
      <c r="GE139" s="50"/>
      <c r="GF139" s="50"/>
      <c r="GG139" s="102"/>
      <c r="GH139" s="102"/>
      <c r="GI139" s="50"/>
      <c r="GJ139" s="50"/>
      <c r="GK139" s="102"/>
      <c r="GL139" s="102"/>
      <c r="GM139" s="50"/>
      <c r="GN139" s="50"/>
      <c r="GO139" s="102"/>
      <c r="GP139" s="102"/>
      <c r="GQ139" s="50"/>
      <c r="GR139" s="50"/>
      <c r="GS139" s="102"/>
      <c r="GT139" s="102"/>
      <c r="GU139" s="50"/>
      <c r="GV139" s="50"/>
      <c r="GW139" s="102"/>
      <c r="GX139" s="102"/>
      <c r="GY139" s="50"/>
      <c r="GZ139" s="50"/>
      <c r="HA139" s="102"/>
      <c r="HB139" s="102"/>
      <c r="HC139" s="50"/>
      <c r="HD139" s="50"/>
      <c r="HE139" s="102"/>
      <c r="HF139" s="102"/>
      <c r="HG139" s="50"/>
      <c r="HH139" s="50"/>
      <c r="HI139" s="102"/>
      <c r="HJ139" s="102"/>
      <c r="HK139" s="50"/>
      <c r="HL139" s="50"/>
      <c r="HM139" s="102"/>
      <c r="HN139" s="102"/>
      <c r="HO139" s="50"/>
      <c r="HP139" s="50"/>
      <c r="HQ139" s="102"/>
      <c r="HR139" s="102"/>
      <c r="HS139" s="50"/>
      <c r="HT139" s="50"/>
      <c r="HU139" s="102"/>
      <c r="HV139" s="102"/>
      <c r="HW139" s="50"/>
      <c r="HX139" s="50"/>
      <c r="HY139" s="102"/>
    </row>
    <row r="140" spans="1:233" s="58" customFormat="1" ht="47.25" x14ac:dyDescent="0.25">
      <c r="A140" s="100" t="s">
        <v>425</v>
      </c>
      <c r="B140" s="156">
        <f t="shared" si="58"/>
        <v>78.5</v>
      </c>
      <c r="C140" s="156">
        <f t="shared" si="59"/>
        <v>0</v>
      </c>
      <c r="D140" s="156">
        <f t="shared" si="60"/>
        <v>0</v>
      </c>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v>78.5</v>
      </c>
      <c r="CA140" s="50"/>
      <c r="CB140" s="50"/>
      <c r="CC140" s="50"/>
      <c r="CD140" s="50"/>
      <c r="CE140" s="50"/>
      <c r="CF140" s="50"/>
      <c r="CG140" s="50"/>
      <c r="CH140" s="50"/>
      <c r="CI140" s="50"/>
      <c r="CJ140" s="50"/>
      <c r="CK140" s="50"/>
      <c r="CL140" s="50"/>
      <c r="CM140" s="50"/>
      <c r="CN140" s="50"/>
      <c r="CO140" s="50"/>
      <c r="CP140" s="50"/>
      <c r="CQ140" s="101"/>
      <c r="CR140" s="101"/>
      <c r="CS140" s="101"/>
      <c r="CT140" s="101"/>
      <c r="CU140" s="101"/>
      <c r="CV140" s="101"/>
      <c r="CW140" s="102"/>
      <c r="CX140" s="102"/>
      <c r="CY140" s="102"/>
      <c r="CZ140" s="102"/>
      <c r="DA140" s="102"/>
      <c r="DB140" s="102"/>
      <c r="DC140" s="102"/>
      <c r="DD140" s="102"/>
      <c r="DE140" s="102"/>
      <c r="DF140" s="102"/>
      <c r="DG140" s="50"/>
      <c r="DH140" s="50"/>
      <c r="DI140" s="102"/>
      <c r="DJ140" s="102"/>
      <c r="DK140" s="50"/>
      <c r="DL140" s="50"/>
      <c r="DM140" s="102"/>
      <c r="DN140" s="102"/>
      <c r="DO140" s="50"/>
      <c r="DP140" s="50"/>
      <c r="DQ140" s="102"/>
      <c r="DR140" s="102"/>
      <c r="DS140" s="50"/>
      <c r="DT140" s="50"/>
      <c r="DU140" s="102"/>
      <c r="DV140" s="102"/>
      <c r="DW140" s="50"/>
      <c r="DX140" s="50"/>
      <c r="DY140" s="50"/>
      <c r="DZ140" s="50"/>
      <c r="EA140" s="50"/>
      <c r="EB140" s="50"/>
      <c r="EC140" s="102"/>
      <c r="ED140" s="102"/>
      <c r="EE140" s="50"/>
      <c r="EF140" s="50"/>
      <c r="EG140" s="102"/>
      <c r="EH140" s="102"/>
      <c r="EI140" s="50"/>
      <c r="EJ140" s="50"/>
      <c r="EK140" s="102"/>
      <c r="EL140" s="102"/>
      <c r="EM140" s="50"/>
      <c r="EN140" s="50"/>
      <c r="EO140" s="102"/>
      <c r="EP140" s="102"/>
      <c r="EQ140" s="50"/>
      <c r="ER140" s="50"/>
      <c r="ES140" s="102"/>
      <c r="ET140" s="102"/>
      <c r="EU140" s="50"/>
      <c r="EV140" s="50"/>
      <c r="EW140" s="102"/>
      <c r="EX140" s="102"/>
      <c r="EY140" s="50"/>
      <c r="EZ140" s="50"/>
      <c r="FA140" s="102"/>
      <c r="FB140" s="102"/>
      <c r="FC140" s="50"/>
      <c r="FD140" s="50"/>
      <c r="FE140" s="102"/>
      <c r="FF140" s="102"/>
      <c r="FG140" s="50"/>
      <c r="FH140" s="50"/>
      <c r="FI140" s="102"/>
      <c r="FJ140" s="102"/>
      <c r="FK140" s="50"/>
      <c r="FL140" s="50"/>
      <c r="FM140" s="102"/>
      <c r="FN140" s="102"/>
      <c r="FO140" s="50"/>
      <c r="FP140" s="50"/>
      <c r="FQ140" s="102"/>
      <c r="FR140" s="102"/>
      <c r="FS140" s="50"/>
      <c r="FT140" s="50"/>
      <c r="FU140" s="102"/>
      <c r="FV140" s="102"/>
      <c r="FW140" s="50"/>
      <c r="FX140" s="50"/>
      <c r="FY140" s="102"/>
      <c r="FZ140" s="102"/>
      <c r="GA140" s="50"/>
      <c r="GB140" s="50"/>
      <c r="GC140" s="102"/>
      <c r="GD140" s="102"/>
      <c r="GE140" s="50"/>
      <c r="GF140" s="50"/>
      <c r="GG140" s="102"/>
      <c r="GH140" s="102"/>
      <c r="GI140" s="50"/>
      <c r="GJ140" s="50"/>
      <c r="GK140" s="102"/>
      <c r="GL140" s="102"/>
      <c r="GM140" s="50"/>
      <c r="GN140" s="50"/>
      <c r="GO140" s="102"/>
      <c r="GP140" s="102"/>
      <c r="GQ140" s="50"/>
      <c r="GR140" s="50"/>
      <c r="GS140" s="102"/>
      <c r="GT140" s="102"/>
      <c r="GU140" s="50"/>
      <c r="GV140" s="50"/>
      <c r="GW140" s="102"/>
      <c r="GX140" s="102"/>
      <c r="GY140" s="50"/>
      <c r="GZ140" s="50"/>
      <c r="HA140" s="102"/>
      <c r="HB140" s="102"/>
      <c r="HC140" s="50"/>
      <c r="HD140" s="50"/>
      <c r="HE140" s="102"/>
      <c r="HF140" s="102"/>
      <c r="HG140" s="50"/>
      <c r="HH140" s="50"/>
      <c r="HI140" s="102"/>
      <c r="HJ140" s="102"/>
      <c r="HK140" s="50"/>
      <c r="HL140" s="50"/>
      <c r="HM140" s="102"/>
      <c r="HN140" s="102"/>
      <c r="HO140" s="50"/>
      <c r="HP140" s="50"/>
      <c r="HQ140" s="102"/>
      <c r="HR140" s="102"/>
      <c r="HS140" s="50"/>
      <c r="HT140" s="50"/>
      <c r="HU140" s="102"/>
      <c r="HV140" s="102"/>
      <c r="HW140" s="50"/>
      <c r="HX140" s="50"/>
      <c r="HY140" s="102"/>
    </row>
    <row r="141" spans="1:233" s="58" customFormat="1" ht="47.25" x14ac:dyDescent="0.25">
      <c r="A141" s="100" t="s">
        <v>427</v>
      </c>
      <c r="B141" s="156">
        <f t="shared" si="58"/>
        <v>81.3</v>
      </c>
      <c r="C141" s="156">
        <f t="shared" si="59"/>
        <v>0</v>
      </c>
      <c r="D141" s="156">
        <f t="shared" si="60"/>
        <v>0</v>
      </c>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v>81.3</v>
      </c>
      <c r="CA141" s="50"/>
      <c r="CB141" s="50"/>
      <c r="CC141" s="50"/>
      <c r="CD141" s="50"/>
      <c r="CE141" s="50"/>
      <c r="CF141" s="50"/>
      <c r="CG141" s="50"/>
      <c r="CH141" s="50"/>
      <c r="CI141" s="50"/>
      <c r="CJ141" s="50"/>
      <c r="CK141" s="50"/>
      <c r="CL141" s="50"/>
      <c r="CM141" s="50"/>
      <c r="CN141" s="50"/>
      <c r="CO141" s="50"/>
      <c r="CP141" s="50"/>
      <c r="CQ141" s="101"/>
      <c r="CR141" s="101"/>
      <c r="CS141" s="101"/>
      <c r="CT141" s="101"/>
      <c r="CU141" s="101"/>
      <c r="CV141" s="101"/>
      <c r="CW141" s="102"/>
      <c r="CX141" s="102"/>
      <c r="CY141" s="102"/>
      <c r="CZ141" s="102"/>
      <c r="DA141" s="102"/>
      <c r="DB141" s="102"/>
      <c r="DC141" s="102"/>
      <c r="DD141" s="102"/>
      <c r="DE141" s="102"/>
      <c r="DF141" s="102"/>
      <c r="DG141" s="50"/>
      <c r="DH141" s="50"/>
      <c r="DI141" s="102"/>
      <c r="DJ141" s="102"/>
      <c r="DK141" s="50"/>
      <c r="DL141" s="50"/>
      <c r="DM141" s="102"/>
      <c r="DN141" s="102"/>
      <c r="DO141" s="50"/>
      <c r="DP141" s="50"/>
      <c r="DQ141" s="102"/>
      <c r="DR141" s="102"/>
      <c r="DS141" s="50"/>
      <c r="DT141" s="50"/>
      <c r="DU141" s="102"/>
      <c r="DV141" s="102"/>
      <c r="DW141" s="50"/>
      <c r="DX141" s="50"/>
      <c r="DY141" s="50"/>
      <c r="DZ141" s="50"/>
      <c r="EA141" s="50"/>
      <c r="EB141" s="50"/>
      <c r="EC141" s="102"/>
      <c r="ED141" s="102"/>
      <c r="EE141" s="50"/>
      <c r="EF141" s="50"/>
      <c r="EG141" s="102"/>
      <c r="EH141" s="102"/>
      <c r="EI141" s="50"/>
      <c r="EJ141" s="50"/>
      <c r="EK141" s="102"/>
      <c r="EL141" s="102"/>
      <c r="EM141" s="50"/>
      <c r="EN141" s="50"/>
      <c r="EO141" s="102"/>
      <c r="EP141" s="102"/>
      <c r="EQ141" s="50"/>
      <c r="ER141" s="50"/>
      <c r="ES141" s="102"/>
      <c r="ET141" s="102"/>
      <c r="EU141" s="50"/>
      <c r="EV141" s="50"/>
      <c r="EW141" s="102"/>
      <c r="EX141" s="102"/>
      <c r="EY141" s="50"/>
      <c r="EZ141" s="50"/>
      <c r="FA141" s="102"/>
      <c r="FB141" s="102"/>
      <c r="FC141" s="50"/>
      <c r="FD141" s="50"/>
      <c r="FE141" s="102"/>
      <c r="FF141" s="102"/>
      <c r="FG141" s="50"/>
      <c r="FH141" s="50"/>
      <c r="FI141" s="102"/>
      <c r="FJ141" s="102"/>
      <c r="FK141" s="50"/>
      <c r="FL141" s="50"/>
      <c r="FM141" s="102"/>
      <c r="FN141" s="102"/>
      <c r="FO141" s="50"/>
      <c r="FP141" s="50"/>
      <c r="FQ141" s="102"/>
      <c r="FR141" s="102"/>
      <c r="FS141" s="50"/>
      <c r="FT141" s="50"/>
      <c r="FU141" s="102"/>
      <c r="FV141" s="102"/>
      <c r="FW141" s="50"/>
      <c r="FX141" s="50"/>
      <c r="FY141" s="102"/>
      <c r="FZ141" s="102"/>
      <c r="GA141" s="50"/>
      <c r="GB141" s="50"/>
      <c r="GC141" s="102"/>
      <c r="GD141" s="102"/>
      <c r="GE141" s="50"/>
      <c r="GF141" s="50"/>
      <c r="GG141" s="102"/>
      <c r="GH141" s="102"/>
      <c r="GI141" s="50"/>
      <c r="GJ141" s="50"/>
      <c r="GK141" s="102"/>
      <c r="GL141" s="102"/>
      <c r="GM141" s="50"/>
      <c r="GN141" s="50"/>
      <c r="GO141" s="102"/>
      <c r="GP141" s="102"/>
      <c r="GQ141" s="50"/>
      <c r="GR141" s="50"/>
      <c r="GS141" s="102"/>
      <c r="GT141" s="102"/>
      <c r="GU141" s="50"/>
      <c r="GV141" s="50"/>
      <c r="GW141" s="102"/>
      <c r="GX141" s="102"/>
      <c r="GY141" s="50"/>
      <c r="GZ141" s="50"/>
      <c r="HA141" s="102"/>
      <c r="HB141" s="102"/>
      <c r="HC141" s="50"/>
      <c r="HD141" s="50"/>
      <c r="HE141" s="102"/>
      <c r="HF141" s="102"/>
      <c r="HG141" s="50"/>
      <c r="HH141" s="50"/>
      <c r="HI141" s="102"/>
      <c r="HJ141" s="102"/>
      <c r="HK141" s="50"/>
      <c r="HL141" s="50"/>
      <c r="HM141" s="102"/>
      <c r="HN141" s="102"/>
      <c r="HO141" s="50"/>
      <c r="HP141" s="50"/>
      <c r="HQ141" s="102"/>
      <c r="HR141" s="102"/>
      <c r="HS141" s="50"/>
      <c r="HT141" s="50"/>
      <c r="HU141" s="102"/>
      <c r="HV141" s="102"/>
      <c r="HW141" s="50"/>
      <c r="HX141" s="50"/>
      <c r="HY141" s="102"/>
    </row>
    <row r="142" spans="1:233" s="58" customFormat="1" ht="47.25" x14ac:dyDescent="0.25">
      <c r="A142" s="100" t="s">
        <v>893</v>
      </c>
      <c r="B142" s="156">
        <f t="shared" si="58"/>
        <v>35</v>
      </c>
      <c r="C142" s="156">
        <f t="shared" si="59"/>
        <v>0</v>
      </c>
      <c r="D142" s="156">
        <f t="shared" si="60"/>
        <v>0</v>
      </c>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v>35</v>
      </c>
      <c r="CA142" s="50"/>
      <c r="CB142" s="50"/>
      <c r="CC142" s="50"/>
      <c r="CD142" s="50"/>
      <c r="CE142" s="50"/>
      <c r="CF142" s="50"/>
      <c r="CG142" s="50"/>
      <c r="CH142" s="50"/>
      <c r="CI142" s="50"/>
      <c r="CJ142" s="50"/>
      <c r="CK142" s="50"/>
      <c r="CL142" s="50"/>
      <c r="CM142" s="50"/>
      <c r="CN142" s="50"/>
      <c r="CO142" s="50"/>
      <c r="CP142" s="50"/>
      <c r="CQ142" s="101"/>
      <c r="CR142" s="101"/>
      <c r="CS142" s="101"/>
      <c r="CT142" s="101"/>
      <c r="CU142" s="101"/>
      <c r="CV142" s="101"/>
      <c r="CW142" s="102"/>
      <c r="CX142" s="102"/>
      <c r="CY142" s="102"/>
      <c r="CZ142" s="102"/>
      <c r="DA142" s="102"/>
      <c r="DB142" s="102"/>
      <c r="DC142" s="102"/>
      <c r="DD142" s="102"/>
      <c r="DE142" s="102"/>
      <c r="DF142" s="102"/>
      <c r="DG142" s="50"/>
      <c r="DH142" s="50"/>
      <c r="DI142" s="102"/>
      <c r="DJ142" s="102"/>
      <c r="DK142" s="50"/>
      <c r="DL142" s="50"/>
      <c r="DM142" s="102"/>
      <c r="DN142" s="102"/>
      <c r="DO142" s="50"/>
      <c r="DP142" s="50"/>
      <c r="DQ142" s="102"/>
      <c r="DR142" s="102"/>
      <c r="DS142" s="50"/>
      <c r="DT142" s="50"/>
      <c r="DU142" s="102"/>
      <c r="DV142" s="102"/>
      <c r="DW142" s="50"/>
      <c r="DX142" s="50"/>
      <c r="DY142" s="50"/>
      <c r="DZ142" s="50"/>
      <c r="EA142" s="50"/>
      <c r="EB142" s="50"/>
      <c r="EC142" s="102"/>
      <c r="ED142" s="102"/>
      <c r="EE142" s="50"/>
      <c r="EF142" s="50"/>
      <c r="EG142" s="102"/>
      <c r="EH142" s="102"/>
      <c r="EI142" s="50"/>
      <c r="EJ142" s="50"/>
      <c r="EK142" s="102"/>
      <c r="EL142" s="102"/>
      <c r="EM142" s="50"/>
      <c r="EN142" s="50"/>
      <c r="EO142" s="102"/>
      <c r="EP142" s="102"/>
      <c r="EQ142" s="50"/>
      <c r="ER142" s="50"/>
      <c r="ES142" s="102"/>
      <c r="ET142" s="102"/>
      <c r="EU142" s="50"/>
      <c r="EV142" s="50"/>
      <c r="EW142" s="102"/>
      <c r="EX142" s="102"/>
      <c r="EY142" s="50"/>
      <c r="EZ142" s="50"/>
      <c r="FA142" s="102"/>
      <c r="FB142" s="102"/>
      <c r="FC142" s="50"/>
      <c r="FD142" s="50"/>
      <c r="FE142" s="102"/>
      <c r="FF142" s="102"/>
      <c r="FG142" s="50"/>
      <c r="FH142" s="50"/>
      <c r="FI142" s="102"/>
      <c r="FJ142" s="102"/>
      <c r="FK142" s="50"/>
      <c r="FL142" s="50"/>
      <c r="FM142" s="102"/>
      <c r="FN142" s="102"/>
      <c r="FO142" s="50"/>
      <c r="FP142" s="50"/>
      <c r="FQ142" s="102"/>
      <c r="FR142" s="102"/>
      <c r="FS142" s="50"/>
      <c r="FT142" s="50"/>
      <c r="FU142" s="102"/>
      <c r="FV142" s="102"/>
      <c r="FW142" s="50"/>
      <c r="FX142" s="50"/>
      <c r="FY142" s="102"/>
      <c r="FZ142" s="102"/>
      <c r="GA142" s="50"/>
      <c r="GB142" s="50"/>
      <c r="GC142" s="102"/>
      <c r="GD142" s="102"/>
      <c r="GE142" s="50"/>
      <c r="GF142" s="50"/>
      <c r="GG142" s="102"/>
      <c r="GH142" s="102"/>
      <c r="GI142" s="50"/>
      <c r="GJ142" s="50"/>
      <c r="GK142" s="102"/>
      <c r="GL142" s="102"/>
      <c r="GM142" s="50"/>
      <c r="GN142" s="50"/>
      <c r="GO142" s="102"/>
      <c r="GP142" s="102"/>
      <c r="GQ142" s="50"/>
      <c r="GR142" s="50"/>
      <c r="GS142" s="102"/>
      <c r="GT142" s="102"/>
      <c r="GU142" s="50"/>
      <c r="GV142" s="50"/>
      <c r="GW142" s="102"/>
      <c r="GX142" s="102"/>
      <c r="GY142" s="50"/>
      <c r="GZ142" s="50"/>
      <c r="HA142" s="102"/>
      <c r="HB142" s="102"/>
      <c r="HC142" s="50"/>
      <c r="HD142" s="50"/>
      <c r="HE142" s="102"/>
      <c r="HF142" s="102"/>
      <c r="HG142" s="50"/>
      <c r="HH142" s="50"/>
      <c r="HI142" s="102"/>
      <c r="HJ142" s="102"/>
      <c r="HK142" s="50"/>
      <c r="HL142" s="50"/>
      <c r="HM142" s="102"/>
      <c r="HN142" s="102"/>
      <c r="HO142" s="50"/>
      <c r="HP142" s="50"/>
      <c r="HQ142" s="102"/>
      <c r="HR142" s="102"/>
      <c r="HS142" s="50"/>
      <c r="HT142" s="50"/>
      <c r="HU142" s="102"/>
      <c r="HV142" s="102"/>
      <c r="HW142" s="50"/>
      <c r="HX142" s="50"/>
      <c r="HY142" s="102"/>
    </row>
    <row r="143" spans="1:233" s="58" customFormat="1" ht="47.25" x14ac:dyDescent="0.25">
      <c r="A143" s="100" t="s">
        <v>430</v>
      </c>
      <c r="B143" s="156">
        <f t="shared" si="58"/>
        <v>32.1</v>
      </c>
      <c r="C143" s="156">
        <f t="shared" si="59"/>
        <v>0</v>
      </c>
      <c r="D143" s="156">
        <f t="shared" si="60"/>
        <v>0</v>
      </c>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v>32.1</v>
      </c>
      <c r="CA143" s="50"/>
      <c r="CB143" s="50"/>
      <c r="CC143" s="50"/>
      <c r="CD143" s="50"/>
      <c r="CE143" s="50"/>
      <c r="CF143" s="50"/>
      <c r="CG143" s="50"/>
      <c r="CH143" s="50"/>
      <c r="CI143" s="50"/>
      <c r="CJ143" s="50"/>
      <c r="CK143" s="50"/>
      <c r="CL143" s="50"/>
      <c r="CM143" s="50"/>
      <c r="CN143" s="50"/>
      <c r="CO143" s="50"/>
      <c r="CP143" s="50"/>
      <c r="CQ143" s="101"/>
      <c r="CR143" s="101"/>
      <c r="CS143" s="101"/>
      <c r="CT143" s="101"/>
      <c r="CU143" s="101"/>
      <c r="CV143" s="101"/>
      <c r="CW143" s="102"/>
      <c r="CX143" s="102"/>
      <c r="CY143" s="102"/>
      <c r="CZ143" s="102"/>
      <c r="DA143" s="102"/>
      <c r="DB143" s="102"/>
      <c r="DC143" s="102"/>
      <c r="DD143" s="102"/>
      <c r="DE143" s="102"/>
      <c r="DF143" s="102"/>
      <c r="DG143" s="50"/>
      <c r="DH143" s="50"/>
      <c r="DI143" s="102"/>
      <c r="DJ143" s="102"/>
      <c r="DK143" s="50"/>
      <c r="DL143" s="50"/>
      <c r="DM143" s="102"/>
      <c r="DN143" s="102"/>
      <c r="DO143" s="50"/>
      <c r="DP143" s="50"/>
      <c r="DQ143" s="102"/>
      <c r="DR143" s="102"/>
      <c r="DS143" s="50"/>
      <c r="DT143" s="50"/>
      <c r="DU143" s="102"/>
      <c r="DV143" s="102"/>
      <c r="DW143" s="50"/>
      <c r="DX143" s="50"/>
      <c r="DY143" s="50"/>
      <c r="DZ143" s="50"/>
      <c r="EA143" s="50"/>
      <c r="EB143" s="50"/>
      <c r="EC143" s="102"/>
      <c r="ED143" s="102"/>
      <c r="EE143" s="50"/>
      <c r="EF143" s="50"/>
      <c r="EG143" s="102"/>
      <c r="EH143" s="102"/>
      <c r="EI143" s="50"/>
      <c r="EJ143" s="50"/>
      <c r="EK143" s="102"/>
      <c r="EL143" s="102"/>
      <c r="EM143" s="50"/>
      <c r="EN143" s="50"/>
      <c r="EO143" s="102"/>
      <c r="EP143" s="102"/>
      <c r="EQ143" s="50"/>
      <c r="ER143" s="50"/>
      <c r="ES143" s="102"/>
      <c r="ET143" s="102"/>
      <c r="EU143" s="50"/>
      <c r="EV143" s="50"/>
      <c r="EW143" s="102"/>
      <c r="EX143" s="102"/>
      <c r="EY143" s="50"/>
      <c r="EZ143" s="50"/>
      <c r="FA143" s="102"/>
      <c r="FB143" s="102"/>
      <c r="FC143" s="50"/>
      <c r="FD143" s="50"/>
      <c r="FE143" s="102"/>
      <c r="FF143" s="102"/>
      <c r="FG143" s="50"/>
      <c r="FH143" s="50"/>
      <c r="FI143" s="102"/>
      <c r="FJ143" s="102"/>
      <c r="FK143" s="50"/>
      <c r="FL143" s="50"/>
      <c r="FM143" s="102"/>
      <c r="FN143" s="102"/>
      <c r="FO143" s="50"/>
      <c r="FP143" s="50"/>
      <c r="FQ143" s="102"/>
      <c r="FR143" s="102"/>
      <c r="FS143" s="50"/>
      <c r="FT143" s="50"/>
      <c r="FU143" s="102"/>
      <c r="FV143" s="102"/>
      <c r="FW143" s="50"/>
      <c r="FX143" s="50"/>
      <c r="FY143" s="102"/>
      <c r="FZ143" s="102"/>
      <c r="GA143" s="50"/>
      <c r="GB143" s="50"/>
      <c r="GC143" s="102"/>
      <c r="GD143" s="102"/>
      <c r="GE143" s="50"/>
      <c r="GF143" s="50"/>
      <c r="GG143" s="102"/>
      <c r="GH143" s="102"/>
      <c r="GI143" s="50"/>
      <c r="GJ143" s="50"/>
      <c r="GK143" s="102"/>
      <c r="GL143" s="102"/>
      <c r="GM143" s="50"/>
      <c r="GN143" s="50"/>
      <c r="GO143" s="102"/>
      <c r="GP143" s="102"/>
      <c r="GQ143" s="50"/>
      <c r="GR143" s="50"/>
      <c r="GS143" s="102"/>
      <c r="GT143" s="102"/>
      <c r="GU143" s="50"/>
      <c r="GV143" s="50"/>
      <c r="GW143" s="102"/>
      <c r="GX143" s="102"/>
      <c r="GY143" s="50"/>
      <c r="GZ143" s="50"/>
      <c r="HA143" s="102"/>
      <c r="HB143" s="102"/>
      <c r="HC143" s="50"/>
      <c r="HD143" s="50"/>
      <c r="HE143" s="102"/>
      <c r="HF143" s="102"/>
      <c r="HG143" s="50"/>
      <c r="HH143" s="50"/>
      <c r="HI143" s="102"/>
      <c r="HJ143" s="102"/>
      <c r="HK143" s="50"/>
      <c r="HL143" s="50"/>
      <c r="HM143" s="102"/>
      <c r="HN143" s="102"/>
      <c r="HO143" s="50"/>
      <c r="HP143" s="50"/>
      <c r="HQ143" s="102"/>
      <c r="HR143" s="102"/>
      <c r="HS143" s="50"/>
      <c r="HT143" s="50"/>
      <c r="HU143" s="102"/>
      <c r="HV143" s="102"/>
      <c r="HW143" s="50"/>
      <c r="HX143" s="50"/>
      <c r="HY143" s="102"/>
    </row>
    <row r="144" spans="1:233" s="58" customFormat="1" ht="47.25" x14ac:dyDescent="0.25">
      <c r="A144" s="100" t="s">
        <v>431</v>
      </c>
      <c r="B144" s="156">
        <f t="shared" si="58"/>
        <v>93.5</v>
      </c>
      <c r="C144" s="156">
        <f t="shared" si="59"/>
        <v>0</v>
      </c>
      <c r="D144" s="156">
        <f t="shared" si="60"/>
        <v>0</v>
      </c>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v>93.5</v>
      </c>
      <c r="CA144" s="50"/>
      <c r="CB144" s="50"/>
      <c r="CC144" s="50"/>
      <c r="CD144" s="50"/>
      <c r="CE144" s="50"/>
      <c r="CF144" s="50"/>
      <c r="CG144" s="50"/>
      <c r="CH144" s="50"/>
      <c r="CI144" s="50"/>
      <c r="CJ144" s="50"/>
      <c r="CK144" s="50"/>
      <c r="CL144" s="50"/>
      <c r="CM144" s="50"/>
      <c r="CN144" s="50"/>
      <c r="CO144" s="50"/>
      <c r="CP144" s="50"/>
      <c r="CQ144" s="101"/>
      <c r="CR144" s="101"/>
      <c r="CS144" s="101"/>
      <c r="CT144" s="101"/>
      <c r="CU144" s="101"/>
      <c r="CV144" s="101"/>
      <c r="CW144" s="102"/>
      <c r="CX144" s="102"/>
      <c r="CY144" s="102"/>
      <c r="CZ144" s="102"/>
      <c r="DA144" s="102"/>
      <c r="DB144" s="102"/>
      <c r="DC144" s="102"/>
      <c r="DD144" s="102"/>
      <c r="DE144" s="102"/>
      <c r="DF144" s="102"/>
      <c r="DG144" s="50"/>
      <c r="DH144" s="50"/>
      <c r="DI144" s="102"/>
      <c r="DJ144" s="102"/>
      <c r="DK144" s="50"/>
      <c r="DL144" s="50"/>
      <c r="DM144" s="102"/>
      <c r="DN144" s="102"/>
      <c r="DO144" s="50"/>
      <c r="DP144" s="50"/>
      <c r="DQ144" s="102"/>
      <c r="DR144" s="102"/>
      <c r="DS144" s="50"/>
      <c r="DT144" s="50"/>
      <c r="DU144" s="102"/>
      <c r="DV144" s="102"/>
      <c r="DW144" s="50"/>
      <c r="DX144" s="50"/>
      <c r="DY144" s="50"/>
      <c r="DZ144" s="50"/>
      <c r="EA144" s="50"/>
      <c r="EB144" s="50"/>
      <c r="EC144" s="102"/>
      <c r="ED144" s="102"/>
      <c r="EE144" s="50"/>
      <c r="EF144" s="50"/>
      <c r="EG144" s="102"/>
      <c r="EH144" s="102"/>
      <c r="EI144" s="50"/>
      <c r="EJ144" s="50"/>
      <c r="EK144" s="102"/>
      <c r="EL144" s="102"/>
      <c r="EM144" s="50"/>
      <c r="EN144" s="50"/>
      <c r="EO144" s="102"/>
      <c r="EP144" s="102"/>
      <c r="EQ144" s="50"/>
      <c r="ER144" s="50"/>
      <c r="ES144" s="102"/>
      <c r="ET144" s="102"/>
      <c r="EU144" s="50"/>
      <c r="EV144" s="50"/>
      <c r="EW144" s="102"/>
      <c r="EX144" s="102"/>
      <c r="EY144" s="50"/>
      <c r="EZ144" s="50"/>
      <c r="FA144" s="102"/>
      <c r="FB144" s="102"/>
      <c r="FC144" s="50"/>
      <c r="FD144" s="50"/>
      <c r="FE144" s="102"/>
      <c r="FF144" s="102"/>
      <c r="FG144" s="50"/>
      <c r="FH144" s="50"/>
      <c r="FI144" s="102"/>
      <c r="FJ144" s="102"/>
      <c r="FK144" s="50"/>
      <c r="FL144" s="50"/>
      <c r="FM144" s="102"/>
      <c r="FN144" s="102"/>
      <c r="FO144" s="50"/>
      <c r="FP144" s="50"/>
      <c r="FQ144" s="102"/>
      <c r="FR144" s="102"/>
      <c r="FS144" s="50"/>
      <c r="FT144" s="50"/>
      <c r="FU144" s="102"/>
      <c r="FV144" s="102"/>
      <c r="FW144" s="50"/>
      <c r="FX144" s="50"/>
      <c r="FY144" s="102"/>
      <c r="FZ144" s="102"/>
      <c r="GA144" s="50"/>
      <c r="GB144" s="50"/>
      <c r="GC144" s="102"/>
      <c r="GD144" s="102"/>
      <c r="GE144" s="50"/>
      <c r="GF144" s="50"/>
      <c r="GG144" s="102"/>
      <c r="GH144" s="102"/>
      <c r="GI144" s="50"/>
      <c r="GJ144" s="50"/>
      <c r="GK144" s="102"/>
      <c r="GL144" s="102"/>
      <c r="GM144" s="50"/>
      <c r="GN144" s="50"/>
      <c r="GO144" s="102"/>
      <c r="GP144" s="102"/>
      <c r="GQ144" s="50"/>
      <c r="GR144" s="50"/>
      <c r="GS144" s="102"/>
      <c r="GT144" s="102"/>
      <c r="GU144" s="50"/>
      <c r="GV144" s="50"/>
      <c r="GW144" s="102"/>
      <c r="GX144" s="102"/>
      <c r="GY144" s="50"/>
      <c r="GZ144" s="50"/>
      <c r="HA144" s="102"/>
      <c r="HB144" s="102"/>
      <c r="HC144" s="50"/>
      <c r="HD144" s="50"/>
      <c r="HE144" s="102"/>
      <c r="HF144" s="102"/>
      <c r="HG144" s="50"/>
      <c r="HH144" s="50"/>
      <c r="HI144" s="102"/>
      <c r="HJ144" s="102"/>
      <c r="HK144" s="50"/>
      <c r="HL144" s="50"/>
      <c r="HM144" s="102"/>
      <c r="HN144" s="102"/>
      <c r="HO144" s="50"/>
      <c r="HP144" s="50"/>
      <c r="HQ144" s="102"/>
      <c r="HR144" s="102"/>
      <c r="HS144" s="50"/>
      <c r="HT144" s="50"/>
      <c r="HU144" s="102"/>
      <c r="HV144" s="102"/>
      <c r="HW144" s="50"/>
      <c r="HX144" s="50"/>
      <c r="HY144" s="102"/>
    </row>
    <row r="145" spans="1:233" s="58" customFormat="1" ht="47.25" customHeight="1" x14ac:dyDescent="0.25">
      <c r="A145" s="100" t="s">
        <v>426</v>
      </c>
      <c r="B145" s="156">
        <f t="shared" si="58"/>
        <v>0</v>
      </c>
      <c r="C145" s="156">
        <f t="shared" si="59"/>
        <v>2415.9</v>
      </c>
      <c r="D145" s="156">
        <f t="shared" si="60"/>
        <v>2415.9371299999998</v>
      </c>
      <c r="E145" s="50">
        <f t="shared" si="50"/>
        <v>100.0015369013618</v>
      </c>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101"/>
      <c r="CF145" s="50"/>
      <c r="CG145" s="50"/>
      <c r="CH145" s="50"/>
      <c r="CI145" s="50">
        <v>2415.9</v>
      </c>
      <c r="CJ145" s="50">
        <v>2415.9371299999998</v>
      </c>
      <c r="CK145" s="50">
        <f t="shared" si="56"/>
        <v>100.0015369013618</v>
      </c>
      <c r="CL145" s="50"/>
      <c r="CM145" s="50"/>
      <c r="CN145" s="50"/>
      <c r="CO145" s="50"/>
      <c r="CP145" s="50"/>
      <c r="CQ145" s="101"/>
      <c r="CR145" s="101"/>
      <c r="CS145" s="101"/>
      <c r="CT145" s="101"/>
      <c r="CU145" s="101"/>
      <c r="CV145" s="101"/>
      <c r="CW145" s="102"/>
      <c r="CX145" s="102"/>
      <c r="CY145" s="102"/>
      <c r="CZ145" s="102"/>
      <c r="DA145" s="102"/>
      <c r="DB145" s="102"/>
      <c r="DC145" s="102"/>
      <c r="DD145" s="102"/>
      <c r="DE145" s="102"/>
      <c r="DF145" s="102"/>
      <c r="DG145" s="50"/>
      <c r="DH145" s="50"/>
      <c r="DI145" s="102"/>
      <c r="DJ145" s="102"/>
      <c r="DK145" s="50"/>
      <c r="DL145" s="50"/>
      <c r="DM145" s="102"/>
      <c r="DN145" s="102"/>
      <c r="DO145" s="50"/>
      <c r="DP145" s="50"/>
      <c r="DQ145" s="102"/>
      <c r="DR145" s="102"/>
      <c r="DS145" s="50"/>
      <c r="DT145" s="50"/>
      <c r="DU145" s="102"/>
      <c r="DV145" s="102"/>
      <c r="DW145" s="50"/>
      <c r="DX145" s="50"/>
      <c r="DY145" s="50"/>
      <c r="DZ145" s="50"/>
      <c r="EA145" s="50"/>
      <c r="EB145" s="50"/>
      <c r="EC145" s="102"/>
      <c r="ED145" s="102"/>
      <c r="EE145" s="50"/>
      <c r="EF145" s="50"/>
      <c r="EG145" s="102"/>
      <c r="EH145" s="102"/>
      <c r="EI145" s="50"/>
      <c r="EJ145" s="50"/>
      <c r="EK145" s="102"/>
      <c r="EL145" s="102"/>
      <c r="EM145" s="50"/>
      <c r="EN145" s="50"/>
      <c r="EO145" s="102"/>
      <c r="EP145" s="102"/>
      <c r="EQ145" s="50"/>
      <c r="ER145" s="50"/>
      <c r="ES145" s="102"/>
      <c r="ET145" s="102"/>
      <c r="EU145" s="50"/>
      <c r="EV145" s="50"/>
      <c r="EW145" s="102"/>
      <c r="EX145" s="102"/>
      <c r="EY145" s="50"/>
      <c r="EZ145" s="50"/>
      <c r="FA145" s="102"/>
      <c r="FB145" s="102"/>
      <c r="FC145" s="50"/>
      <c r="FD145" s="50"/>
      <c r="FE145" s="102"/>
      <c r="FF145" s="102"/>
      <c r="FG145" s="50"/>
      <c r="FH145" s="50"/>
      <c r="FI145" s="102"/>
      <c r="FJ145" s="102"/>
      <c r="FK145" s="50"/>
      <c r="FL145" s="50"/>
      <c r="FM145" s="102"/>
      <c r="FN145" s="102"/>
      <c r="FO145" s="50"/>
      <c r="FP145" s="50"/>
      <c r="FQ145" s="102"/>
      <c r="FR145" s="102"/>
      <c r="FS145" s="50"/>
      <c r="FT145" s="50"/>
      <c r="FU145" s="102"/>
      <c r="FV145" s="102"/>
      <c r="FW145" s="50"/>
      <c r="FX145" s="50"/>
      <c r="FY145" s="102"/>
      <c r="FZ145" s="102"/>
      <c r="GA145" s="50"/>
      <c r="GB145" s="50"/>
      <c r="GC145" s="102"/>
      <c r="GD145" s="102"/>
      <c r="GE145" s="50"/>
      <c r="GF145" s="50"/>
      <c r="GG145" s="102"/>
      <c r="GH145" s="102"/>
      <c r="GI145" s="50"/>
      <c r="GJ145" s="50"/>
      <c r="GK145" s="102"/>
      <c r="GL145" s="102"/>
      <c r="GM145" s="50"/>
      <c r="GN145" s="50"/>
      <c r="GO145" s="102"/>
      <c r="GP145" s="102"/>
      <c r="GQ145" s="50"/>
      <c r="GR145" s="50"/>
      <c r="GS145" s="102"/>
      <c r="GT145" s="102"/>
      <c r="GU145" s="50"/>
      <c r="GV145" s="50"/>
      <c r="GW145" s="102"/>
      <c r="GX145" s="102"/>
      <c r="GY145" s="50"/>
      <c r="GZ145" s="50"/>
      <c r="HA145" s="102"/>
      <c r="HB145" s="102"/>
      <c r="HC145" s="50"/>
      <c r="HD145" s="50"/>
      <c r="HE145" s="102"/>
      <c r="HF145" s="102"/>
      <c r="HG145" s="50"/>
      <c r="HH145" s="50"/>
      <c r="HI145" s="102"/>
      <c r="HJ145" s="102"/>
      <c r="HK145" s="50"/>
      <c r="HL145" s="50"/>
      <c r="HM145" s="102"/>
      <c r="HN145" s="102"/>
      <c r="HO145" s="50"/>
      <c r="HP145" s="50"/>
      <c r="HQ145" s="102"/>
      <c r="HR145" s="102"/>
      <c r="HS145" s="50"/>
      <c r="HT145" s="50"/>
      <c r="HU145" s="102"/>
      <c r="HV145" s="102"/>
      <c r="HW145" s="50"/>
      <c r="HX145" s="50"/>
      <c r="HY145" s="102"/>
    </row>
    <row r="146" spans="1:233" s="58" customFormat="1" ht="47.25" x14ac:dyDescent="0.25">
      <c r="A146" s="100" t="s">
        <v>746</v>
      </c>
      <c r="B146" s="156">
        <f t="shared" si="58"/>
        <v>39.200000000000003</v>
      </c>
      <c r="C146" s="156">
        <f t="shared" si="59"/>
        <v>738.69273999999996</v>
      </c>
      <c r="D146" s="156">
        <f t="shared" si="60"/>
        <v>738.69273999999996</v>
      </c>
      <c r="E146" s="50">
        <f t="shared" si="50"/>
        <v>100</v>
      </c>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v>39.200000000000003</v>
      </c>
      <c r="CA146" s="50"/>
      <c r="CB146" s="50"/>
      <c r="CC146" s="50"/>
      <c r="CD146" s="50"/>
      <c r="CE146" s="50">
        <v>738.69273999999996</v>
      </c>
      <c r="CF146" s="50">
        <v>738.69273999999996</v>
      </c>
      <c r="CG146" s="50">
        <f t="shared" si="61"/>
        <v>100</v>
      </c>
      <c r="CH146" s="50"/>
      <c r="CI146" s="50"/>
      <c r="CJ146" s="50"/>
      <c r="CK146" s="50"/>
      <c r="CL146" s="50"/>
      <c r="CM146" s="50"/>
      <c r="CN146" s="50"/>
      <c r="CO146" s="50"/>
      <c r="CP146" s="50"/>
      <c r="CQ146" s="101"/>
      <c r="CR146" s="101"/>
      <c r="CS146" s="101"/>
      <c r="CT146" s="101"/>
      <c r="CU146" s="101"/>
      <c r="CV146" s="101"/>
      <c r="CW146" s="102"/>
      <c r="CX146" s="102"/>
      <c r="CY146" s="102"/>
      <c r="CZ146" s="102"/>
      <c r="DA146" s="102"/>
      <c r="DB146" s="102"/>
      <c r="DC146" s="102"/>
      <c r="DD146" s="102"/>
      <c r="DE146" s="102"/>
      <c r="DF146" s="102"/>
      <c r="DG146" s="50"/>
      <c r="DH146" s="50"/>
      <c r="DI146" s="102"/>
      <c r="DJ146" s="102"/>
      <c r="DK146" s="50"/>
      <c r="DL146" s="50"/>
      <c r="DM146" s="102"/>
      <c r="DN146" s="102"/>
      <c r="DO146" s="50"/>
      <c r="DP146" s="50"/>
      <c r="DQ146" s="102"/>
      <c r="DR146" s="102"/>
      <c r="DS146" s="50"/>
      <c r="DT146" s="50"/>
      <c r="DU146" s="102"/>
      <c r="DV146" s="102"/>
      <c r="DW146" s="50"/>
      <c r="DX146" s="50"/>
      <c r="DY146" s="50"/>
      <c r="DZ146" s="50"/>
      <c r="EA146" s="50"/>
      <c r="EB146" s="50"/>
      <c r="EC146" s="102"/>
      <c r="ED146" s="102"/>
      <c r="EE146" s="50"/>
      <c r="EF146" s="50"/>
      <c r="EG146" s="102"/>
      <c r="EH146" s="102"/>
      <c r="EI146" s="50"/>
      <c r="EJ146" s="50"/>
      <c r="EK146" s="102"/>
      <c r="EL146" s="102"/>
      <c r="EM146" s="50"/>
      <c r="EN146" s="50"/>
      <c r="EO146" s="102"/>
      <c r="EP146" s="102"/>
      <c r="EQ146" s="50"/>
      <c r="ER146" s="50"/>
      <c r="ES146" s="102"/>
      <c r="ET146" s="102"/>
      <c r="EU146" s="50"/>
      <c r="EV146" s="50"/>
      <c r="EW146" s="102"/>
      <c r="EX146" s="102"/>
      <c r="EY146" s="50"/>
      <c r="EZ146" s="50"/>
      <c r="FA146" s="102"/>
      <c r="FB146" s="102"/>
      <c r="FC146" s="50"/>
      <c r="FD146" s="50"/>
      <c r="FE146" s="102"/>
      <c r="FF146" s="102"/>
      <c r="FG146" s="50"/>
      <c r="FH146" s="50"/>
      <c r="FI146" s="102"/>
      <c r="FJ146" s="102"/>
      <c r="FK146" s="50"/>
      <c r="FL146" s="50"/>
      <c r="FM146" s="102"/>
      <c r="FN146" s="102"/>
      <c r="FO146" s="50"/>
      <c r="FP146" s="50"/>
      <c r="FQ146" s="102"/>
      <c r="FR146" s="102"/>
      <c r="FS146" s="50"/>
      <c r="FT146" s="50"/>
      <c r="FU146" s="102"/>
      <c r="FV146" s="102"/>
      <c r="FW146" s="50"/>
      <c r="FX146" s="50"/>
      <c r="FY146" s="102"/>
      <c r="FZ146" s="102"/>
      <c r="GA146" s="50"/>
      <c r="GB146" s="50"/>
      <c r="GC146" s="102"/>
      <c r="GD146" s="102"/>
      <c r="GE146" s="50"/>
      <c r="GF146" s="50"/>
      <c r="GG146" s="102"/>
      <c r="GH146" s="102"/>
      <c r="GI146" s="50"/>
      <c r="GJ146" s="50"/>
      <c r="GK146" s="102"/>
      <c r="GL146" s="102"/>
      <c r="GM146" s="50"/>
      <c r="GN146" s="50"/>
      <c r="GO146" s="102"/>
      <c r="GP146" s="102"/>
      <c r="GQ146" s="50"/>
      <c r="GR146" s="50"/>
      <c r="GS146" s="102"/>
      <c r="GT146" s="102"/>
      <c r="GU146" s="50"/>
      <c r="GV146" s="50"/>
      <c r="GW146" s="102"/>
      <c r="GX146" s="102"/>
      <c r="GY146" s="50"/>
      <c r="GZ146" s="50"/>
      <c r="HA146" s="102"/>
      <c r="HB146" s="102"/>
      <c r="HC146" s="50"/>
      <c r="HD146" s="50"/>
      <c r="HE146" s="102"/>
      <c r="HF146" s="102"/>
      <c r="HG146" s="50"/>
      <c r="HH146" s="50"/>
      <c r="HI146" s="102"/>
      <c r="HJ146" s="102"/>
      <c r="HK146" s="50"/>
      <c r="HL146" s="50"/>
      <c r="HM146" s="102"/>
      <c r="HN146" s="102"/>
      <c r="HO146" s="50"/>
      <c r="HP146" s="50"/>
      <c r="HQ146" s="102"/>
      <c r="HR146" s="102"/>
      <c r="HS146" s="50"/>
      <c r="HT146" s="50"/>
      <c r="HU146" s="102"/>
      <c r="HV146" s="102"/>
      <c r="HW146" s="50"/>
      <c r="HX146" s="50"/>
      <c r="HY146" s="102"/>
    </row>
    <row r="147" spans="1:233" s="58" customFormat="1" ht="47.25" x14ac:dyDescent="0.25">
      <c r="A147" s="100" t="s">
        <v>434</v>
      </c>
      <c r="B147" s="156">
        <f t="shared" si="58"/>
        <v>43953.5</v>
      </c>
      <c r="C147" s="156">
        <f t="shared" si="59"/>
        <v>111871.95</v>
      </c>
      <c r="D147" s="156">
        <f t="shared" si="60"/>
        <v>111813.18136999999</v>
      </c>
      <c r="E147" s="50">
        <f t="shared" si="50"/>
        <v>99.947467948846864</v>
      </c>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v>43953.5</v>
      </c>
      <c r="AY147" s="50">
        <v>43953.5</v>
      </c>
      <c r="AZ147" s="50">
        <v>43953.5</v>
      </c>
      <c r="BA147" s="50">
        <f>AZ147/AY147*100</f>
        <v>100</v>
      </c>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v>1000</v>
      </c>
      <c r="CF147" s="50">
        <v>1000</v>
      </c>
      <c r="CG147" s="50">
        <f t="shared" si="61"/>
        <v>100</v>
      </c>
      <c r="CH147" s="50"/>
      <c r="CI147" s="50">
        <v>14797.6</v>
      </c>
      <c r="CJ147" s="50">
        <v>14797.614970000001</v>
      </c>
      <c r="CK147" s="50">
        <f t="shared" si="56"/>
        <v>100.00010116505381</v>
      </c>
      <c r="CL147" s="50"/>
      <c r="CM147" s="50"/>
      <c r="CN147" s="50"/>
      <c r="CO147" s="50"/>
      <c r="CP147" s="50"/>
      <c r="CQ147" s="101"/>
      <c r="CR147" s="101"/>
      <c r="CS147" s="101"/>
      <c r="CT147" s="101"/>
      <c r="CU147" s="101"/>
      <c r="CV147" s="101"/>
      <c r="CW147" s="102"/>
      <c r="CX147" s="102"/>
      <c r="CY147" s="102"/>
      <c r="CZ147" s="102"/>
      <c r="DA147" s="102"/>
      <c r="DB147" s="102"/>
      <c r="DC147" s="102"/>
      <c r="DD147" s="102"/>
      <c r="DE147" s="102"/>
      <c r="DF147" s="102"/>
      <c r="DG147" s="50"/>
      <c r="DH147" s="50"/>
      <c r="DI147" s="102"/>
      <c r="DJ147" s="102"/>
      <c r="DK147" s="50"/>
      <c r="DL147" s="50"/>
      <c r="DM147" s="102"/>
      <c r="DN147" s="102"/>
      <c r="DO147" s="50"/>
      <c r="DP147" s="50"/>
      <c r="DQ147" s="102"/>
      <c r="DR147" s="102"/>
      <c r="DS147" s="50"/>
      <c r="DT147" s="50"/>
      <c r="DU147" s="102"/>
      <c r="DV147" s="102"/>
      <c r="DW147" s="50"/>
      <c r="DX147" s="50"/>
      <c r="DY147" s="50"/>
      <c r="DZ147" s="50"/>
      <c r="EA147" s="50"/>
      <c r="EB147" s="50"/>
      <c r="EC147" s="102"/>
      <c r="ED147" s="102"/>
      <c r="EE147" s="50"/>
      <c r="EF147" s="50"/>
      <c r="EG147" s="102"/>
      <c r="EH147" s="102"/>
      <c r="EI147" s="50"/>
      <c r="EJ147" s="50"/>
      <c r="EK147" s="102"/>
      <c r="EL147" s="102"/>
      <c r="EM147" s="50"/>
      <c r="EN147" s="50"/>
      <c r="EO147" s="102"/>
      <c r="EP147" s="102"/>
      <c r="EQ147" s="50"/>
      <c r="ER147" s="50"/>
      <c r="ES147" s="102"/>
      <c r="ET147" s="102"/>
      <c r="EU147" s="50"/>
      <c r="EV147" s="50"/>
      <c r="EW147" s="102"/>
      <c r="EX147" s="102"/>
      <c r="EY147" s="50"/>
      <c r="EZ147" s="50"/>
      <c r="FA147" s="102"/>
      <c r="FB147" s="102"/>
      <c r="FC147" s="50"/>
      <c r="FD147" s="50"/>
      <c r="FE147" s="102"/>
      <c r="FF147" s="102"/>
      <c r="FG147" s="50"/>
      <c r="FH147" s="50"/>
      <c r="FI147" s="102"/>
      <c r="FJ147" s="102"/>
      <c r="FK147" s="50"/>
      <c r="FL147" s="50"/>
      <c r="FM147" s="102"/>
      <c r="FN147" s="102"/>
      <c r="FO147" s="50"/>
      <c r="FP147" s="50"/>
      <c r="FQ147" s="102"/>
      <c r="FR147" s="102"/>
      <c r="FS147" s="50"/>
      <c r="FT147" s="50"/>
      <c r="FU147" s="102"/>
      <c r="FV147" s="102"/>
      <c r="FW147" s="50"/>
      <c r="FX147" s="50"/>
      <c r="FY147" s="102"/>
      <c r="FZ147" s="102"/>
      <c r="GA147" s="50"/>
      <c r="GB147" s="50"/>
      <c r="GC147" s="102"/>
      <c r="GD147" s="102"/>
      <c r="GE147" s="50"/>
      <c r="GF147" s="50"/>
      <c r="GG147" s="102"/>
      <c r="GH147" s="102"/>
      <c r="GI147" s="50"/>
      <c r="GJ147" s="50"/>
      <c r="GK147" s="102"/>
      <c r="GL147" s="102"/>
      <c r="GM147" s="50">
        <v>21647.8</v>
      </c>
      <c r="GN147" s="50">
        <v>21647.8</v>
      </c>
      <c r="GO147" s="50">
        <f>GN147/GM147*100</f>
        <v>100</v>
      </c>
      <c r="GP147" s="102"/>
      <c r="GQ147" s="50"/>
      <c r="GR147" s="50"/>
      <c r="GS147" s="102"/>
      <c r="GT147" s="102"/>
      <c r="GU147" s="50"/>
      <c r="GV147" s="50"/>
      <c r="GW147" s="102"/>
      <c r="GX147" s="102"/>
      <c r="GY147" s="50"/>
      <c r="GZ147" s="50"/>
      <c r="HA147" s="102"/>
      <c r="HB147" s="102"/>
      <c r="HC147" s="50"/>
      <c r="HD147" s="50"/>
      <c r="HE147" s="102"/>
      <c r="HF147" s="102"/>
      <c r="HG147" s="50"/>
      <c r="HH147" s="50"/>
      <c r="HI147" s="102"/>
      <c r="HJ147" s="102"/>
      <c r="HK147" s="50">
        <v>30420.45</v>
      </c>
      <c r="HL147" s="50">
        <v>30414.266399999997</v>
      </c>
      <c r="HM147" s="50">
        <f>HL147/HK147*100</f>
        <v>99.979672884523396</v>
      </c>
      <c r="HN147" s="102"/>
      <c r="HO147" s="50"/>
      <c r="HP147" s="50"/>
      <c r="HQ147" s="102"/>
      <c r="HR147" s="102"/>
      <c r="HS147" s="50">
        <v>52.6</v>
      </c>
      <c r="HT147" s="50"/>
      <c r="HU147" s="102"/>
      <c r="HV147" s="102"/>
      <c r="HW147" s="50"/>
      <c r="HX147" s="50"/>
      <c r="HY147" s="102"/>
    </row>
    <row r="148" spans="1:233" s="58" customFormat="1" ht="47.25" x14ac:dyDescent="0.25">
      <c r="A148" s="100" t="s">
        <v>435</v>
      </c>
      <c r="B148" s="156">
        <f t="shared" si="58"/>
        <v>42.1</v>
      </c>
      <c r="C148" s="156">
        <f t="shared" si="59"/>
        <v>0</v>
      </c>
      <c r="D148" s="156">
        <f t="shared" si="60"/>
        <v>0</v>
      </c>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v>42.1</v>
      </c>
      <c r="CA148" s="50"/>
      <c r="CB148" s="50"/>
      <c r="CC148" s="50"/>
      <c r="CD148" s="50"/>
      <c r="CE148" s="50"/>
      <c r="CF148" s="50"/>
      <c r="CG148" s="50"/>
      <c r="CH148" s="50"/>
      <c r="CI148" s="50"/>
      <c r="CJ148" s="50"/>
      <c r="CK148" s="50"/>
      <c r="CL148" s="50"/>
      <c r="CM148" s="50"/>
      <c r="CN148" s="50"/>
      <c r="CO148" s="50"/>
      <c r="CP148" s="50"/>
      <c r="CQ148" s="101"/>
      <c r="CR148" s="101"/>
      <c r="CS148" s="101"/>
      <c r="CT148" s="101"/>
      <c r="CU148" s="101"/>
      <c r="CV148" s="101"/>
      <c r="CW148" s="102"/>
      <c r="CX148" s="102"/>
      <c r="CY148" s="102"/>
      <c r="CZ148" s="102"/>
      <c r="DA148" s="102"/>
      <c r="DB148" s="102"/>
      <c r="DC148" s="102"/>
      <c r="DD148" s="102"/>
      <c r="DE148" s="102"/>
      <c r="DF148" s="102"/>
      <c r="DG148" s="50"/>
      <c r="DH148" s="50"/>
      <c r="DI148" s="102"/>
      <c r="DJ148" s="102"/>
      <c r="DK148" s="50"/>
      <c r="DL148" s="50"/>
      <c r="DM148" s="102"/>
      <c r="DN148" s="102"/>
      <c r="DO148" s="50"/>
      <c r="DP148" s="50"/>
      <c r="DQ148" s="102"/>
      <c r="DR148" s="102"/>
      <c r="DS148" s="50"/>
      <c r="DT148" s="50"/>
      <c r="DU148" s="102"/>
      <c r="DV148" s="102"/>
      <c r="DW148" s="50"/>
      <c r="DX148" s="50"/>
      <c r="DY148" s="50"/>
      <c r="DZ148" s="50"/>
      <c r="EA148" s="50"/>
      <c r="EB148" s="50"/>
      <c r="EC148" s="102"/>
      <c r="ED148" s="102"/>
      <c r="EE148" s="50"/>
      <c r="EF148" s="50"/>
      <c r="EG148" s="102"/>
      <c r="EH148" s="102"/>
      <c r="EI148" s="50"/>
      <c r="EJ148" s="50"/>
      <c r="EK148" s="102"/>
      <c r="EL148" s="102"/>
      <c r="EM148" s="50"/>
      <c r="EN148" s="50"/>
      <c r="EO148" s="102"/>
      <c r="EP148" s="102"/>
      <c r="EQ148" s="50"/>
      <c r="ER148" s="50"/>
      <c r="ES148" s="102"/>
      <c r="ET148" s="102"/>
      <c r="EU148" s="50"/>
      <c r="EV148" s="50"/>
      <c r="EW148" s="102"/>
      <c r="EX148" s="102"/>
      <c r="EY148" s="50"/>
      <c r="EZ148" s="50"/>
      <c r="FA148" s="102"/>
      <c r="FB148" s="102"/>
      <c r="FC148" s="50"/>
      <c r="FD148" s="50"/>
      <c r="FE148" s="102"/>
      <c r="FF148" s="102"/>
      <c r="FG148" s="50"/>
      <c r="FH148" s="50"/>
      <c r="FI148" s="102"/>
      <c r="FJ148" s="102"/>
      <c r="FK148" s="50"/>
      <c r="FL148" s="50"/>
      <c r="FM148" s="102"/>
      <c r="FN148" s="102"/>
      <c r="FO148" s="50"/>
      <c r="FP148" s="50"/>
      <c r="FQ148" s="102"/>
      <c r="FR148" s="102"/>
      <c r="FS148" s="50"/>
      <c r="FT148" s="50"/>
      <c r="FU148" s="102"/>
      <c r="FV148" s="102"/>
      <c r="FW148" s="50"/>
      <c r="FX148" s="50"/>
      <c r="FY148" s="102"/>
      <c r="FZ148" s="102"/>
      <c r="GA148" s="50"/>
      <c r="GB148" s="50"/>
      <c r="GC148" s="102"/>
      <c r="GD148" s="102"/>
      <c r="GE148" s="50"/>
      <c r="GF148" s="50"/>
      <c r="GG148" s="102"/>
      <c r="GH148" s="102"/>
      <c r="GI148" s="50"/>
      <c r="GJ148" s="50"/>
      <c r="GK148" s="102"/>
      <c r="GL148" s="102"/>
      <c r="GM148" s="50"/>
      <c r="GN148" s="50"/>
      <c r="GO148" s="102"/>
      <c r="GP148" s="102"/>
      <c r="GQ148" s="50"/>
      <c r="GR148" s="50"/>
      <c r="GS148" s="102"/>
      <c r="GT148" s="102"/>
      <c r="GU148" s="50"/>
      <c r="GV148" s="50"/>
      <c r="GW148" s="102"/>
      <c r="GX148" s="102"/>
      <c r="GY148" s="50"/>
      <c r="GZ148" s="50"/>
      <c r="HA148" s="102"/>
      <c r="HB148" s="102"/>
      <c r="HC148" s="50"/>
      <c r="HD148" s="50"/>
      <c r="HE148" s="102"/>
      <c r="HF148" s="102"/>
      <c r="HG148" s="50"/>
      <c r="HH148" s="50"/>
      <c r="HI148" s="102"/>
      <c r="HJ148" s="102"/>
      <c r="HK148" s="50"/>
      <c r="HL148" s="50"/>
      <c r="HM148" s="102"/>
      <c r="HN148" s="102"/>
      <c r="HO148" s="50"/>
      <c r="HP148" s="50"/>
      <c r="HQ148" s="102"/>
      <c r="HR148" s="102"/>
      <c r="HS148" s="50"/>
      <c r="HT148" s="50"/>
      <c r="HU148" s="102"/>
      <c r="HV148" s="102"/>
      <c r="HW148" s="50"/>
      <c r="HX148" s="50"/>
      <c r="HY148" s="102"/>
    </row>
    <row r="149" spans="1:233" s="58" customFormat="1" ht="47.25" x14ac:dyDescent="0.25">
      <c r="A149" s="100" t="s">
        <v>436</v>
      </c>
      <c r="B149" s="156">
        <f t="shared" si="58"/>
        <v>113.5</v>
      </c>
      <c r="C149" s="156">
        <f t="shared" si="59"/>
        <v>0</v>
      </c>
      <c r="D149" s="156">
        <f t="shared" si="60"/>
        <v>0</v>
      </c>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v>113.5</v>
      </c>
      <c r="CA149" s="50"/>
      <c r="CB149" s="50"/>
      <c r="CC149" s="50"/>
      <c r="CD149" s="50"/>
      <c r="CE149" s="50"/>
      <c r="CF149" s="50"/>
      <c r="CG149" s="50"/>
      <c r="CH149" s="50"/>
      <c r="CI149" s="50"/>
      <c r="CJ149" s="50"/>
      <c r="CK149" s="50"/>
      <c r="CL149" s="50"/>
      <c r="CM149" s="50"/>
      <c r="CN149" s="50"/>
      <c r="CO149" s="50"/>
      <c r="CP149" s="50"/>
      <c r="CQ149" s="101"/>
      <c r="CR149" s="101"/>
      <c r="CS149" s="101"/>
      <c r="CT149" s="101"/>
      <c r="CU149" s="101"/>
      <c r="CV149" s="101"/>
      <c r="CW149" s="102"/>
      <c r="CX149" s="102"/>
      <c r="CY149" s="102"/>
      <c r="CZ149" s="102"/>
      <c r="DA149" s="102"/>
      <c r="DB149" s="102"/>
      <c r="DC149" s="102"/>
      <c r="DD149" s="102"/>
      <c r="DE149" s="102"/>
      <c r="DF149" s="102"/>
      <c r="DG149" s="50"/>
      <c r="DH149" s="50"/>
      <c r="DI149" s="102"/>
      <c r="DJ149" s="102"/>
      <c r="DK149" s="50"/>
      <c r="DL149" s="50"/>
      <c r="DM149" s="102"/>
      <c r="DN149" s="102"/>
      <c r="DO149" s="50"/>
      <c r="DP149" s="50"/>
      <c r="DQ149" s="102"/>
      <c r="DR149" s="102"/>
      <c r="DS149" s="50"/>
      <c r="DT149" s="50"/>
      <c r="DU149" s="102"/>
      <c r="DV149" s="102"/>
      <c r="DW149" s="50"/>
      <c r="DX149" s="50"/>
      <c r="DY149" s="50"/>
      <c r="DZ149" s="50"/>
      <c r="EA149" s="50"/>
      <c r="EB149" s="50"/>
      <c r="EC149" s="102"/>
      <c r="ED149" s="102"/>
      <c r="EE149" s="50"/>
      <c r="EF149" s="50"/>
      <c r="EG149" s="102"/>
      <c r="EH149" s="102"/>
      <c r="EI149" s="50"/>
      <c r="EJ149" s="50"/>
      <c r="EK149" s="102"/>
      <c r="EL149" s="102"/>
      <c r="EM149" s="50"/>
      <c r="EN149" s="50"/>
      <c r="EO149" s="102"/>
      <c r="EP149" s="102"/>
      <c r="EQ149" s="50"/>
      <c r="ER149" s="50"/>
      <c r="ES149" s="102"/>
      <c r="ET149" s="102"/>
      <c r="EU149" s="50"/>
      <c r="EV149" s="50"/>
      <c r="EW149" s="102"/>
      <c r="EX149" s="102"/>
      <c r="EY149" s="50"/>
      <c r="EZ149" s="50"/>
      <c r="FA149" s="102"/>
      <c r="FB149" s="102"/>
      <c r="FC149" s="50"/>
      <c r="FD149" s="50"/>
      <c r="FE149" s="102"/>
      <c r="FF149" s="102"/>
      <c r="FG149" s="50"/>
      <c r="FH149" s="50"/>
      <c r="FI149" s="102"/>
      <c r="FJ149" s="102"/>
      <c r="FK149" s="50"/>
      <c r="FL149" s="50"/>
      <c r="FM149" s="102"/>
      <c r="FN149" s="102"/>
      <c r="FO149" s="50"/>
      <c r="FP149" s="50"/>
      <c r="FQ149" s="102"/>
      <c r="FR149" s="102"/>
      <c r="FS149" s="50"/>
      <c r="FT149" s="50"/>
      <c r="FU149" s="102"/>
      <c r="FV149" s="102"/>
      <c r="FW149" s="50"/>
      <c r="FX149" s="50"/>
      <c r="FY149" s="102"/>
      <c r="FZ149" s="102"/>
      <c r="GA149" s="50"/>
      <c r="GB149" s="50"/>
      <c r="GC149" s="102"/>
      <c r="GD149" s="102"/>
      <c r="GE149" s="50"/>
      <c r="GF149" s="50"/>
      <c r="GG149" s="102"/>
      <c r="GH149" s="102"/>
      <c r="GI149" s="50"/>
      <c r="GJ149" s="50"/>
      <c r="GK149" s="102"/>
      <c r="GL149" s="102"/>
      <c r="GM149" s="50"/>
      <c r="GN149" s="50"/>
      <c r="GO149" s="102"/>
      <c r="GP149" s="102"/>
      <c r="GQ149" s="50"/>
      <c r="GR149" s="50"/>
      <c r="GS149" s="102"/>
      <c r="GT149" s="102"/>
      <c r="GU149" s="50"/>
      <c r="GV149" s="50"/>
      <c r="GW149" s="102"/>
      <c r="GX149" s="102"/>
      <c r="GY149" s="50"/>
      <c r="GZ149" s="50"/>
      <c r="HA149" s="102"/>
      <c r="HB149" s="102"/>
      <c r="HC149" s="50"/>
      <c r="HD149" s="50"/>
      <c r="HE149" s="102"/>
      <c r="HF149" s="102"/>
      <c r="HG149" s="50"/>
      <c r="HH149" s="50"/>
      <c r="HI149" s="102"/>
      <c r="HJ149" s="102"/>
      <c r="HK149" s="50"/>
      <c r="HL149" s="50"/>
      <c r="HM149" s="102"/>
      <c r="HN149" s="102"/>
      <c r="HO149" s="50"/>
      <c r="HP149" s="50"/>
      <c r="HQ149" s="102"/>
      <c r="HR149" s="102"/>
      <c r="HS149" s="50"/>
      <c r="HT149" s="50"/>
      <c r="HU149" s="102"/>
      <c r="HV149" s="102"/>
      <c r="HW149" s="50"/>
      <c r="HX149" s="50"/>
      <c r="HY149" s="102"/>
    </row>
    <row r="150" spans="1:233" s="58" customFormat="1" ht="47.25" x14ac:dyDescent="0.25">
      <c r="A150" s="100" t="s">
        <v>438</v>
      </c>
      <c r="B150" s="156">
        <f t="shared" si="58"/>
        <v>27.9</v>
      </c>
      <c r="C150" s="156">
        <f t="shared" si="59"/>
        <v>0</v>
      </c>
      <c r="D150" s="156">
        <f t="shared" si="60"/>
        <v>0</v>
      </c>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v>27.9</v>
      </c>
      <c r="CA150" s="50"/>
      <c r="CB150" s="50"/>
      <c r="CC150" s="50"/>
      <c r="CD150" s="50"/>
      <c r="CE150" s="50"/>
      <c r="CF150" s="50"/>
      <c r="CG150" s="50"/>
      <c r="CH150" s="50"/>
      <c r="CI150" s="50"/>
      <c r="CJ150" s="50"/>
      <c r="CK150" s="50"/>
      <c r="CL150" s="50"/>
      <c r="CM150" s="50"/>
      <c r="CN150" s="50"/>
      <c r="CO150" s="50"/>
      <c r="CP150" s="50"/>
      <c r="CQ150" s="101"/>
      <c r="CR150" s="101"/>
      <c r="CS150" s="101"/>
      <c r="CT150" s="101"/>
      <c r="CU150" s="101"/>
      <c r="CV150" s="101"/>
      <c r="CW150" s="102"/>
      <c r="CX150" s="102"/>
      <c r="CY150" s="102"/>
      <c r="CZ150" s="102"/>
      <c r="DA150" s="102"/>
      <c r="DB150" s="102"/>
      <c r="DC150" s="102"/>
      <c r="DD150" s="102"/>
      <c r="DE150" s="102"/>
      <c r="DF150" s="102"/>
      <c r="DG150" s="50"/>
      <c r="DH150" s="50"/>
      <c r="DI150" s="102"/>
      <c r="DJ150" s="102"/>
      <c r="DK150" s="50"/>
      <c r="DL150" s="50"/>
      <c r="DM150" s="102"/>
      <c r="DN150" s="102"/>
      <c r="DO150" s="50"/>
      <c r="DP150" s="50"/>
      <c r="DQ150" s="102"/>
      <c r="DR150" s="102"/>
      <c r="DS150" s="50"/>
      <c r="DT150" s="50"/>
      <c r="DU150" s="102"/>
      <c r="DV150" s="102"/>
      <c r="DW150" s="50"/>
      <c r="DX150" s="50"/>
      <c r="DY150" s="50"/>
      <c r="DZ150" s="50"/>
      <c r="EA150" s="50"/>
      <c r="EB150" s="50"/>
      <c r="EC150" s="102"/>
      <c r="ED150" s="102"/>
      <c r="EE150" s="50"/>
      <c r="EF150" s="50"/>
      <c r="EG150" s="102"/>
      <c r="EH150" s="102"/>
      <c r="EI150" s="50"/>
      <c r="EJ150" s="50"/>
      <c r="EK150" s="102"/>
      <c r="EL150" s="102"/>
      <c r="EM150" s="50"/>
      <c r="EN150" s="50"/>
      <c r="EO150" s="102"/>
      <c r="EP150" s="102"/>
      <c r="EQ150" s="50"/>
      <c r="ER150" s="50"/>
      <c r="ES150" s="102"/>
      <c r="ET150" s="102"/>
      <c r="EU150" s="50"/>
      <c r="EV150" s="50"/>
      <c r="EW150" s="102"/>
      <c r="EX150" s="102"/>
      <c r="EY150" s="50"/>
      <c r="EZ150" s="50"/>
      <c r="FA150" s="102"/>
      <c r="FB150" s="102"/>
      <c r="FC150" s="50"/>
      <c r="FD150" s="50"/>
      <c r="FE150" s="102"/>
      <c r="FF150" s="102"/>
      <c r="FG150" s="50"/>
      <c r="FH150" s="50"/>
      <c r="FI150" s="102"/>
      <c r="FJ150" s="102"/>
      <c r="FK150" s="50"/>
      <c r="FL150" s="50"/>
      <c r="FM150" s="102"/>
      <c r="FN150" s="102"/>
      <c r="FO150" s="50"/>
      <c r="FP150" s="50"/>
      <c r="FQ150" s="102"/>
      <c r="FR150" s="102"/>
      <c r="FS150" s="50"/>
      <c r="FT150" s="50"/>
      <c r="FU150" s="102"/>
      <c r="FV150" s="102"/>
      <c r="FW150" s="50"/>
      <c r="FX150" s="50"/>
      <c r="FY150" s="102"/>
      <c r="FZ150" s="102"/>
      <c r="GA150" s="50"/>
      <c r="GB150" s="50"/>
      <c r="GC150" s="102"/>
      <c r="GD150" s="102"/>
      <c r="GE150" s="50"/>
      <c r="GF150" s="50"/>
      <c r="GG150" s="102"/>
      <c r="GH150" s="102"/>
      <c r="GI150" s="50"/>
      <c r="GJ150" s="50"/>
      <c r="GK150" s="102"/>
      <c r="GL150" s="102"/>
      <c r="GM150" s="50"/>
      <c r="GN150" s="50"/>
      <c r="GO150" s="102"/>
      <c r="GP150" s="102"/>
      <c r="GQ150" s="50"/>
      <c r="GR150" s="50"/>
      <c r="GS150" s="102"/>
      <c r="GT150" s="102"/>
      <c r="GU150" s="50"/>
      <c r="GV150" s="50"/>
      <c r="GW150" s="102"/>
      <c r="GX150" s="102"/>
      <c r="GY150" s="50"/>
      <c r="GZ150" s="50"/>
      <c r="HA150" s="102"/>
      <c r="HB150" s="102"/>
      <c r="HC150" s="50"/>
      <c r="HD150" s="50"/>
      <c r="HE150" s="102"/>
      <c r="HF150" s="102"/>
      <c r="HG150" s="50"/>
      <c r="HH150" s="50"/>
      <c r="HI150" s="102"/>
      <c r="HJ150" s="102"/>
      <c r="HK150" s="50"/>
      <c r="HL150" s="50"/>
      <c r="HM150" s="102"/>
      <c r="HN150" s="102"/>
      <c r="HO150" s="50"/>
      <c r="HP150" s="50"/>
      <c r="HQ150" s="102"/>
      <c r="HR150" s="102"/>
      <c r="HS150" s="50"/>
      <c r="HT150" s="50"/>
      <c r="HU150" s="102"/>
      <c r="HV150" s="102"/>
      <c r="HW150" s="50"/>
      <c r="HX150" s="50"/>
      <c r="HY150" s="102"/>
    </row>
    <row r="151" spans="1:233" s="58" customFormat="1" ht="47.25" x14ac:dyDescent="0.25">
      <c r="A151" s="100" t="s">
        <v>439</v>
      </c>
      <c r="B151" s="156">
        <f t="shared" si="58"/>
        <v>5.2</v>
      </c>
      <c r="C151" s="156">
        <f t="shared" si="59"/>
        <v>0</v>
      </c>
      <c r="D151" s="156">
        <f t="shared" si="60"/>
        <v>0</v>
      </c>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v>5.2</v>
      </c>
      <c r="CA151" s="50"/>
      <c r="CB151" s="50"/>
      <c r="CC151" s="50"/>
      <c r="CD151" s="50"/>
      <c r="CE151" s="50"/>
      <c r="CF151" s="50"/>
      <c r="CG151" s="50"/>
      <c r="CH151" s="50"/>
      <c r="CI151" s="50"/>
      <c r="CJ151" s="50"/>
      <c r="CK151" s="50"/>
      <c r="CL151" s="50"/>
      <c r="CM151" s="50"/>
      <c r="CN151" s="50"/>
      <c r="CO151" s="50"/>
      <c r="CP151" s="50"/>
      <c r="CQ151" s="101"/>
      <c r="CR151" s="101"/>
      <c r="CS151" s="101"/>
      <c r="CT151" s="101"/>
      <c r="CU151" s="101"/>
      <c r="CV151" s="101"/>
      <c r="CW151" s="102"/>
      <c r="CX151" s="102"/>
      <c r="CY151" s="102"/>
      <c r="CZ151" s="102"/>
      <c r="DA151" s="102"/>
      <c r="DB151" s="102"/>
      <c r="DC151" s="102"/>
      <c r="DD151" s="102"/>
      <c r="DE151" s="102"/>
      <c r="DF151" s="102"/>
      <c r="DG151" s="50"/>
      <c r="DH151" s="50"/>
      <c r="DI151" s="102"/>
      <c r="DJ151" s="102"/>
      <c r="DK151" s="50"/>
      <c r="DL151" s="50"/>
      <c r="DM151" s="102"/>
      <c r="DN151" s="102"/>
      <c r="DO151" s="50"/>
      <c r="DP151" s="50"/>
      <c r="DQ151" s="102"/>
      <c r="DR151" s="102"/>
      <c r="DS151" s="50"/>
      <c r="DT151" s="50"/>
      <c r="DU151" s="102"/>
      <c r="DV151" s="102"/>
      <c r="DW151" s="50"/>
      <c r="DX151" s="50"/>
      <c r="DY151" s="50"/>
      <c r="DZ151" s="50"/>
      <c r="EA151" s="50"/>
      <c r="EB151" s="50"/>
      <c r="EC151" s="102"/>
      <c r="ED151" s="102"/>
      <c r="EE151" s="50"/>
      <c r="EF151" s="50"/>
      <c r="EG151" s="102"/>
      <c r="EH151" s="102"/>
      <c r="EI151" s="50"/>
      <c r="EJ151" s="50"/>
      <c r="EK151" s="102"/>
      <c r="EL151" s="102"/>
      <c r="EM151" s="50"/>
      <c r="EN151" s="50"/>
      <c r="EO151" s="102"/>
      <c r="EP151" s="102"/>
      <c r="EQ151" s="50"/>
      <c r="ER151" s="50"/>
      <c r="ES151" s="102"/>
      <c r="ET151" s="102"/>
      <c r="EU151" s="50"/>
      <c r="EV151" s="50"/>
      <c r="EW151" s="102"/>
      <c r="EX151" s="102"/>
      <c r="EY151" s="50"/>
      <c r="EZ151" s="50"/>
      <c r="FA151" s="102"/>
      <c r="FB151" s="102"/>
      <c r="FC151" s="50"/>
      <c r="FD151" s="50"/>
      <c r="FE151" s="102"/>
      <c r="FF151" s="102"/>
      <c r="FG151" s="50"/>
      <c r="FH151" s="50"/>
      <c r="FI151" s="102"/>
      <c r="FJ151" s="102"/>
      <c r="FK151" s="50"/>
      <c r="FL151" s="50"/>
      <c r="FM151" s="102"/>
      <c r="FN151" s="102"/>
      <c r="FO151" s="50"/>
      <c r="FP151" s="50"/>
      <c r="FQ151" s="102"/>
      <c r="FR151" s="102"/>
      <c r="FS151" s="50"/>
      <c r="FT151" s="50"/>
      <c r="FU151" s="102"/>
      <c r="FV151" s="102"/>
      <c r="FW151" s="50"/>
      <c r="FX151" s="50"/>
      <c r="FY151" s="102"/>
      <c r="FZ151" s="102"/>
      <c r="GA151" s="50"/>
      <c r="GB151" s="50"/>
      <c r="GC151" s="102"/>
      <c r="GD151" s="102"/>
      <c r="GE151" s="50"/>
      <c r="GF151" s="50"/>
      <c r="GG151" s="102"/>
      <c r="GH151" s="102"/>
      <c r="GI151" s="50"/>
      <c r="GJ151" s="50"/>
      <c r="GK151" s="102"/>
      <c r="GL151" s="102"/>
      <c r="GM151" s="50"/>
      <c r="GN151" s="50"/>
      <c r="GO151" s="102"/>
      <c r="GP151" s="102"/>
      <c r="GQ151" s="50"/>
      <c r="GR151" s="50"/>
      <c r="GS151" s="102"/>
      <c r="GT151" s="102"/>
      <c r="GU151" s="50"/>
      <c r="GV151" s="50"/>
      <c r="GW151" s="102"/>
      <c r="GX151" s="102"/>
      <c r="GY151" s="50"/>
      <c r="GZ151" s="50"/>
      <c r="HA151" s="102"/>
      <c r="HB151" s="102"/>
      <c r="HC151" s="50"/>
      <c r="HD151" s="50"/>
      <c r="HE151" s="102"/>
      <c r="HF151" s="102"/>
      <c r="HG151" s="50"/>
      <c r="HH151" s="50"/>
      <c r="HI151" s="102"/>
      <c r="HJ151" s="102"/>
      <c r="HK151" s="50"/>
      <c r="HL151" s="50"/>
      <c r="HM151" s="102"/>
      <c r="HN151" s="102"/>
      <c r="HO151" s="50"/>
      <c r="HP151" s="50"/>
      <c r="HQ151" s="102"/>
      <c r="HR151" s="102"/>
      <c r="HS151" s="50"/>
      <c r="HT151" s="50"/>
      <c r="HU151" s="102"/>
      <c r="HV151" s="102"/>
      <c r="HW151" s="50"/>
      <c r="HX151" s="50"/>
      <c r="HY151" s="102"/>
    </row>
    <row r="152" spans="1:233" s="58" customFormat="1" ht="63" x14ac:dyDescent="0.25">
      <c r="A152" s="100" t="s">
        <v>440</v>
      </c>
      <c r="B152" s="156">
        <f t="shared" si="58"/>
        <v>33.6</v>
      </c>
      <c r="C152" s="156">
        <f t="shared" si="59"/>
        <v>0</v>
      </c>
      <c r="D152" s="156">
        <f t="shared" si="60"/>
        <v>0</v>
      </c>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v>33.6</v>
      </c>
      <c r="CA152" s="50"/>
      <c r="CB152" s="50"/>
      <c r="CC152" s="50"/>
      <c r="CD152" s="50"/>
      <c r="CE152" s="50"/>
      <c r="CF152" s="50"/>
      <c r="CG152" s="50"/>
      <c r="CH152" s="50"/>
      <c r="CI152" s="50"/>
      <c r="CJ152" s="50"/>
      <c r="CK152" s="50"/>
      <c r="CL152" s="50"/>
      <c r="CM152" s="50"/>
      <c r="CN152" s="50"/>
      <c r="CO152" s="50"/>
      <c r="CP152" s="50"/>
      <c r="CQ152" s="101"/>
      <c r="CR152" s="101"/>
      <c r="CS152" s="101"/>
      <c r="CT152" s="101"/>
      <c r="CU152" s="101"/>
      <c r="CV152" s="101"/>
      <c r="CW152" s="102"/>
      <c r="CX152" s="102"/>
      <c r="CY152" s="102"/>
      <c r="CZ152" s="102"/>
      <c r="DA152" s="102"/>
      <c r="DB152" s="102"/>
      <c r="DC152" s="102"/>
      <c r="DD152" s="102"/>
      <c r="DE152" s="102"/>
      <c r="DF152" s="102"/>
      <c r="DG152" s="50"/>
      <c r="DH152" s="50"/>
      <c r="DI152" s="102"/>
      <c r="DJ152" s="102"/>
      <c r="DK152" s="50"/>
      <c r="DL152" s="50"/>
      <c r="DM152" s="102"/>
      <c r="DN152" s="102"/>
      <c r="DO152" s="50"/>
      <c r="DP152" s="50"/>
      <c r="DQ152" s="102"/>
      <c r="DR152" s="102"/>
      <c r="DS152" s="50"/>
      <c r="DT152" s="50"/>
      <c r="DU152" s="102"/>
      <c r="DV152" s="102"/>
      <c r="DW152" s="50"/>
      <c r="DX152" s="50"/>
      <c r="DY152" s="50"/>
      <c r="DZ152" s="50"/>
      <c r="EA152" s="50"/>
      <c r="EB152" s="50"/>
      <c r="EC152" s="102"/>
      <c r="ED152" s="102"/>
      <c r="EE152" s="50"/>
      <c r="EF152" s="50"/>
      <c r="EG152" s="102"/>
      <c r="EH152" s="102"/>
      <c r="EI152" s="50"/>
      <c r="EJ152" s="50"/>
      <c r="EK152" s="102"/>
      <c r="EL152" s="102"/>
      <c r="EM152" s="50"/>
      <c r="EN152" s="50"/>
      <c r="EO152" s="102"/>
      <c r="EP152" s="102"/>
      <c r="EQ152" s="50"/>
      <c r="ER152" s="50"/>
      <c r="ES152" s="102"/>
      <c r="ET152" s="102"/>
      <c r="EU152" s="50"/>
      <c r="EV152" s="50"/>
      <c r="EW152" s="102"/>
      <c r="EX152" s="102"/>
      <c r="EY152" s="50"/>
      <c r="EZ152" s="50"/>
      <c r="FA152" s="102"/>
      <c r="FB152" s="102"/>
      <c r="FC152" s="50"/>
      <c r="FD152" s="50"/>
      <c r="FE152" s="102"/>
      <c r="FF152" s="102"/>
      <c r="FG152" s="50"/>
      <c r="FH152" s="50"/>
      <c r="FI152" s="102"/>
      <c r="FJ152" s="102"/>
      <c r="FK152" s="50"/>
      <c r="FL152" s="50"/>
      <c r="FM152" s="102"/>
      <c r="FN152" s="102"/>
      <c r="FO152" s="50"/>
      <c r="FP152" s="50"/>
      <c r="FQ152" s="102"/>
      <c r="FR152" s="102"/>
      <c r="FS152" s="50"/>
      <c r="FT152" s="50"/>
      <c r="FU152" s="102"/>
      <c r="FV152" s="102"/>
      <c r="FW152" s="50"/>
      <c r="FX152" s="50"/>
      <c r="FY152" s="102"/>
      <c r="FZ152" s="102"/>
      <c r="GA152" s="50"/>
      <c r="GB152" s="50"/>
      <c r="GC152" s="102"/>
      <c r="GD152" s="102"/>
      <c r="GE152" s="50"/>
      <c r="GF152" s="50"/>
      <c r="GG152" s="102"/>
      <c r="GH152" s="102"/>
      <c r="GI152" s="50"/>
      <c r="GJ152" s="50"/>
      <c r="GK152" s="102"/>
      <c r="GL152" s="102"/>
      <c r="GM152" s="50"/>
      <c r="GN152" s="50"/>
      <c r="GO152" s="102"/>
      <c r="GP152" s="102"/>
      <c r="GQ152" s="50"/>
      <c r="GR152" s="50"/>
      <c r="GS152" s="102"/>
      <c r="GT152" s="102"/>
      <c r="GU152" s="50"/>
      <c r="GV152" s="50"/>
      <c r="GW152" s="102"/>
      <c r="GX152" s="102"/>
      <c r="GY152" s="50"/>
      <c r="GZ152" s="50"/>
      <c r="HA152" s="102"/>
      <c r="HB152" s="102"/>
      <c r="HC152" s="50"/>
      <c r="HD152" s="50"/>
      <c r="HE152" s="102"/>
      <c r="HF152" s="102"/>
      <c r="HG152" s="50"/>
      <c r="HH152" s="50"/>
      <c r="HI152" s="102"/>
      <c r="HJ152" s="102"/>
      <c r="HK152" s="50"/>
      <c r="HL152" s="50"/>
      <c r="HM152" s="102"/>
      <c r="HN152" s="102"/>
      <c r="HO152" s="50"/>
      <c r="HP152" s="50"/>
      <c r="HQ152" s="102"/>
      <c r="HR152" s="102"/>
      <c r="HS152" s="50"/>
      <c r="HT152" s="50"/>
      <c r="HU152" s="102"/>
      <c r="HV152" s="102"/>
      <c r="HW152" s="50"/>
      <c r="HX152" s="50"/>
      <c r="HY152" s="102"/>
    </row>
    <row r="153" spans="1:233" s="58" customFormat="1" ht="47.25" customHeight="1" x14ac:dyDescent="0.25">
      <c r="A153" s="100" t="s">
        <v>441</v>
      </c>
      <c r="B153" s="156">
        <f t="shared" si="58"/>
        <v>100.7</v>
      </c>
      <c r="C153" s="156">
        <f t="shared" si="59"/>
        <v>1100.8049999999998</v>
      </c>
      <c r="D153" s="156">
        <f t="shared" si="60"/>
        <v>1100.8049999999998</v>
      </c>
      <c r="E153" s="50">
        <f t="shared" si="50"/>
        <v>100</v>
      </c>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v>100.7</v>
      </c>
      <c r="CA153" s="50"/>
      <c r="CB153" s="50"/>
      <c r="CC153" s="50"/>
      <c r="CD153" s="50"/>
      <c r="CE153" s="50">
        <v>548.20500000000004</v>
      </c>
      <c r="CF153" s="50">
        <v>548.20500000000004</v>
      </c>
      <c r="CG153" s="50">
        <f t="shared" si="61"/>
        <v>100</v>
      </c>
      <c r="CH153" s="50"/>
      <c r="CI153" s="50"/>
      <c r="CJ153" s="50"/>
      <c r="CK153" s="50"/>
      <c r="CL153" s="50"/>
      <c r="CM153" s="50"/>
      <c r="CN153" s="50"/>
      <c r="CO153" s="50"/>
      <c r="CP153" s="50"/>
      <c r="CQ153" s="101"/>
      <c r="CR153" s="101"/>
      <c r="CS153" s="101"/>
      <c r="CT153" s="101"/>
      <c r="CU153" s="101"/>
      <c r="CV153" s="101"/>
      <c r="CW153" s="102"/>
      <c r="CX153" s="102"/>
      <c r="CY153" s="102"/>
      <c r="CZ153" s="102"/>
      <c r="DA153" s="102"/>
      <c r="DB153" s="102"/>
      <c r="DC153" s="102"/>
      <c r="DD153" s="102"/>
      <c r="DE153" s="102"/>
      <c r="DF153" s="102"/>
      <c r="DG153" s="50"/>
      <c r="DH153" s="50"/>
      <c r="DI153" s="102"/>
      <c r="DJ153" s="102"/>
      <c r="DK153" s="50"/>
      <c r="DL153" s="50"/>
      <c r="DM153" s="102"/>
      <c r="DN153" s="102"/>
      <c r="DO153" s="50"/>
      <c r="DP153" s="50"/>
      <c r="DQ153" s="102"/>
      <c r="DR153" s="102"/>
      <c r="DS153" s="50"/>
      <c r="DT153" s="50"/>
      <c r="DU153" s="102"/>
      <c r="DV153" s="102"/>
      <c r="DW153" s="50">
        <v>500</v>
      </c>
      <c r="DX153" s="50">
        <v>500</v>
      </c>
      <c r="DY153" s="50">
        <f t="shared" si="62"/>
        <v>100</v>
      </c>
      <c r="DZ153" s="50"/>
      <c r="EA153" s="50"/>
      <c r="EB153" s="50"/>
      <c r="EC153" s="102"/>
      <c r="ED153" s="102"/>
      <c r="EE153" s="50"/>
      <c r="EF153" s="50"/>
      <c r="EG153" s="102"/>
      <c r="EH153" s="102"/>
      <c r="EI153" s="50"/>
      <c r="EJ153" s="50"/>
      <c r="EK153" s="102"/>
      <c r="EL153" s="102"/>
      <c r="EM153" s="50"/>
      <c r="EN153" s="50"/>
      <c r="EO153" s="102"/>
      <c r="EP153" s="102"/>
      <c r="EQ153" s="50"/>
      <c r="ER153" s="50"/>
      <c r="ES153" s="102"/>
      <c r="ET153" s="102"/>
      <c r="EU153" s="50"/>
      <c r="EV153" s="50"/>
      <c r="EW153" s="102"/>
      <c r="EX153" s="102"/>
      <c r="EY153" s="50"/>
      <c r="EZ153" s="50"/>
      <c r="FA153" s="102"/>
      <c r="FB153" s="102"/>
      <c r="FC153" s="50"/>
      <c r="FD153" s="50"/>
      <c r="FE153" s="102"/>
      <c r="FF153" s="102"/>
      <c r="FG153" s="50"/>
      <c r="FH153" s="50"/>
      <c r="FI153" s="102"/>
      <c r="FJ153" s="102"/>
      <c r="FK153" s="50"/>
      <c r="FL153" s="50"/>
      <c r="FM153" s="102"/>
      <c r="FN153" s="102"/>
      <c r="FO153" s="50"/>
      <c r="FP153" s="50"/>
      <c r="FQ153" s="102"/>
      <c r="FR153" s="102"/>
      <c r="FS153" s="50"/>
      <c r="FT153" s="50"/>
      <c r="FU153" s="102"/>
      <c r="FV153" s="102"/>
      <c r="FW153" s="50"/>
      <c r="FX153" s="50"/>
      <c r="FY153" s="102"/>
      <c r="FZ153" s="102"/>
      <c r="GA153" s="50"/>
      <c r="GB153" s="50"/>
      <c r="GC153" s="102"/>
      <c r="GD153" s="102"/>
      <c r="GE153" s="50"/>
      <c r="GF153" s="50"/>
      <c r="GG153" s="102"/>
      <c r="GH153" s="102"/>
      <c r="GI153" s="50"/>
      <c r="GJ153" s="50"/>
      <c r="GK153" s="102"/>
      <c r="GL153" s="102"/>
      <c r="GM153" s="50"/>
      <c r="GN153" s="50"/>
      <c r="GO153" s="102"/>
      <c r="GP153" s="102"/>
      <c r="GQ153" s="50"/>
      <c r="GR153" s="50"/>
      <c r="GS153" s="102"/>
      <c r="GT153" s="102"/>
      <c r="GU153" s="50"/>
      <c r="GV153" s="50"/>
      <c r="GW153" s="102"/>
      <c r="GX153" s="102"/>
      <c r="GY153" s="50"/>
      <c r="GZ153" s="50"/>
      <c r="HA153" s="102"/>
      <c r="HB153" s="102"/>
      <c r="HC153" s="50"/>
      <c r="HD153" s="50"/>
      <c r="HE153" s="102"/>
      <c r="HF153" s="102"/>
      <c r="HG153" s="50"/>
      <c r="HH153" s="50"/>
      <c r="HI153" s="102"/>
      <c r="HJ153" s="102"/>
      <c r="HK153" s="50"/>
      <c r="HL153" s="50"/>
      <c r="HM153" s="50"/>
      <c r="HN153" s="102"/>
      <c r="HO153" s="50"/>
      <c r="HP153" s="50"/>
      <c r="HQ153" s="50"/>
      <c r="HR153" s="102"/>
      <c r="HS153" s="50">
        <v>52.6</v>
      </c>
      <c r="HT153" s="50">
        <v>52.6</v>
      </c>
      <c r="HU153" s="50">
        <f>HT153/HS153*100</f>
        <v>100</v>
      </c>
      <c r="HV153" s="102"/>
      <c r="HW153" s="50"/>
      <c r="HX153" s="50"/>
      <c r="HY153" s="102"/>
    </row>
    <row r="154" spans="1:233" s="58" customFormat="1" ht="47.25" x14ac:dyDescent="0.25">
      <c r="A154" s="100" t="s">
        <v>442</v>
      </c>
      <c r="B154" s="156">
        <f t="shared" si="58"/>
        <v>173.9</v>
      </c>
      <c r="C154" s="156">
        <f t="shared" si="59"/>
        <v>173.9</v>
      </c>
      <c r="D154" s="156">
        <f t="shared" si="60"/>
        <v>117.35214999999999</v>
      </c>
      <c r="E154" s="50">
        <f t="shared" si="50"/>
        <v>67.482547441058074</v>
      </c>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v>173.9</v>
      </c>
      <c r="CA154" s="50">
        <v>173.9</v>
      </c>
      <c r="CB154" s="50">
        <v>117.35214999999999</v>
      </c>
      <c r="CC154" s="50">
        <f t="shared" ref="CC154" si="63">CB154/CA154*100</f>
        <v>67.482547441058074</v>
      </c>
      <c r="CD154" s="50"/>
      <c r="CE154" s="50"/>
      <c r="CF154" s="50"/>
      <c r="CG154" s="50"/>
      <c r="CH154" s="50"/>
      <c r="CI154" s="50"/>
      <c r="CJ154" s="50"/>
      <c r="CK154" s="50"/>
      <c r="CL154" s="50"/>
      <c r="CM154" s="50"/>
      <c r="CN154" s="50"/>
      <c r="CO154" s="50"/>
      <c r="CP154" s="50"/>
      <c r="CQ154" s="101"/>
      <c r="CR154" s="101"/>
      <c r="CS154" s="101"/>
      <c r="CT154" s="101"/>
      <c r="CU154" s="101"/>
      <c r="CV154" s="101"/>
      <c r="CW154" s="102"/>
      <c r="CX154" s="102"/>
      <c r="CY154" s="102"/>
      <c r="CZ154" s="102"/>
      <c r="DA154" s="102"/>
      <c r="DB154" s="102"/>
      <c r="DC154" s="102"/>
      <c r="DD154" s="102"/>
      <c r="DE154" s="102"/>
      <c r="DF154" s="102"/>
      <c r="DG154" s="50"/>
      <c r="DH154" s="50"/>
      <c r="DI154" s="102"/>
      <c r="DJ154" s="102"/>
      <c r="DK154" s="50"/>
      <c r="DL154" s="50"/>
      <c r="DM154" s="102"/>
      <c r="DN154" s="102"/>
      <c r="DO154" s="50"/>
      <c r="DP154" s="50"/>
      <c r="DQ154" s="102"/>
      <c r="DR154" s="102"/>
      <c r="DS154" s="50"/>
      <c r="DT154" s="50"/>
      <c r="DU154" s="102"/>
      <c r="DV154" s="102"/>
      <c r="DW154" s="50"/>
      <c r="DX154" s="50"/>
      <c r="DY154" s="50"/>
      <c r="DZ154" s="50"/>
      <c r="EA154" s="50"/>
      <c r="EB154" s="50"/>
      <c r="EC154" s="102"/>
      <c r="ED154" s="102"/>
      <c r="EE154" s="50"/>
      <c r="EF154" s="50"/>
      <c r="EG154" s="102"/>
      <c r="EH154" s="102"/>
      <c r="EI154" s="50"/>
      <c r="EJ154" s="50"/>
      <c r="EK154" s="102"/>
      <c r="EL154" s="102"/>
      <c r="EM154" s="50"/>
      <c r="EN154" s="50"/>
      <c r="EO154" s="102"/>
      <c r="EP154" s="102"/>
      <c r="EQ154" s="50"/>
      <c r="ER154" s="50"/>
      <c r="ES154" s="102"/>
      <c r="ET154" s="102"/>
      <c r="EU154" s="50"/>
      <c r="EV154" s="50"/>
      <c r="EW154" s="102"/>
      <c r="EX154" s="102"/>
      <c r="EY154" s="50"/>
      <c r="EZ154" s="50"/>
      <c r="FA154" s="102"/>
      <c r="FB154" s="102"/>
      <c r="FC154" s="50"/>
      <c r="FD154" s="50"/>
      <c r="FE154" s="102"/>
      <c r="FF154" s="102"/>
      <c r="FG154" s="50"/>
      <c r="FH154" s="50"/>
      <c r="FI154" s="102"/>
      <c r="FJ154" s="102"/>
      <c r="FK154" s="50"/>
      <c r="FL154" s="50"/>
      <c r="FM154" s="102"/>
      <c r="FN154" s="102"/>
      <c r="FO154" s="50"/>
      <c r="FP154" s="50"/>
      <c r="FQ154" s="102"/>
      <c r="FR154" s="102"/>
      <c r="FS154" s="50"/>
      <c r="FT154" s="50"/>
      <c r="FU154" s="102"/>
      <c r="FV154" s="102"/>
      <c r="FW154" s="50"/>
      <c r="FX154" s="50"/>
      <c r="FY154" s="102"/>
      <c r="FZ154" s="102"/>
      <c r="GA154" s="50"/>
      <c r="GB154" s="50"/>
      <c r="GC154" s="102"/>
      <c r="GD154" s="102"/>
      <c r="GE154" s="50"/>
      <c r="GF154" s="50"/>
      <c r="GG154" s="102"/>
      <c r="GH154" s="102"/>
      <c r="GI154" s="50"/>
      <c r="GJ154" s="50"/>
      <c r="GK154" s="102"/>
      <c r="GL154" s="102"/>
      <c r="GM154" s="50"/>
      <c r="GN154" s="50"/>
      <c r="GO154" s="102"/>
      <c r="GP154" s="102"/>
      <c r="GQ154" s="50"/>
      <c r="GR154" s="50"/>
      <c r="GS154" s="102"/>
      <c r="GT154" s="102"/>
      <c r="GU154" s="50"/>
      <c r="GV154" s="50"/>
      <c r="GW154" s="102"/>
      <c r="GX154" s="102"/>
      <c r="GY154" s="50"/>
      <c r="GZ154" s="50"/>
      <c r="HA154" s="102"/>
      <c r="HB154" s="102"/>
      <c r="HC154" s="50"/>
      <c r="HD154" s="50"/>
      <c r="HE154" s="102"/>
      <c r="HF154" s="102"/>
      <c r="HG154" s="50"/>
      <c r="HH154" s="50"/>
      <c r="HI154" s="102"/>
      <c r="HJ154" s="102"/>
      <c r="HK154" s="50"/>
      <c r="HL154" s="50"/>
      <c r="HM154" s="102"/>
      <c r="HN154" s="102"/>
      <c r="HO154" s="50"/>
      <c r="HP154" s="50"/>
      <c r="HQ154" s="102"/>
      <c r="HR154" s="102"/>
      <c r="HS154" s="50"/>
      <c r="HT154" s="50"/>
      <c r="HU154" s="102"/>
      <c r="HV154" s="102"/>
      <c r="HW154" s="50"/>
      <c r="HX154" s="50"/>
      <c r="HY154" s="102"/>
    </row>
    <row r="155" spans="1:233" s="58" customFormat="1" ht="47.25" customHeight="1" x14ac:dyDescent="0.25">
      <c r="A155" s="100" t="s">
        <v>443</v>
      </c>
      <c r="B155" s="156">
        <f t="shared" si="58"/>
        <v>32.5</v>
      </c>
      <c r="C155" s="156">
        <f t="shared" si="59"/>
        <v>1130.816</v>
      </c>
      <c r="D155" s="156">
        <f t="shared" si="60"/>
        <v>1130.816</v>
      </c>
      <c r="E155" s="50">
        <f t="shared" si="50"/>
        <v>100</v>
      </c>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v>32.5</v>
      </c>
      <c r="CA155" s="50"/>
      <c r="CB155" s="50"/>
      <c r="CC155" s="50"/>
      <c r="CD155" s="50"/>
      <c r="CE155" s="50">
        <v>630.81600000000003</v>
      </c>
      <c r="CF155" s="50">
        <v>630.81600000000003</v>
      </c>
      <c r="CG155" s="50">
        <f t="shared" si="61"/>
        <v>100</v>
      </c>
      <c r="CH155" s="50"/>
      <c r="CI155" s="50"/>
      <c r="CJ155" s="50"/>
      <c r="CK155" s="50"/>
      <c r="CL155" s="50"/>
      <c r="CM155" s="50"/>
      <c r="CN155" s="50"/>
      <c r="CO155" s="50"/>
      <c r="CP155" s="50"/>
      <c r="CQ155" s="101"/>
      <c r="CR155" s="101"/>
      <c r="CS155" s="101"/>
      <c r="CT155" s="101"/>
      <c r="CU155" s="101"/>
      <c r="CV155" s="101"/>
      <c r="CW155" s="102"/>
      <c r="CX155" s="102"/>
      <c r="CY155" s="102"/>
      <c r="CZ155" s="102"/>
      <c r="DA155" s="102"/>
      <c r="DB155" s="102"/>
      <c r="DC155" s="102"/>
      <c r="DD155" s="102"/>
      <c r="DE155" s="102"/>
      <c r="DF155" s="102"/>
      <c r="DG155" s="50"/>
      <c r="DH155" s="50"/>
      <c r="DI155" s="102"/>
      <c r="DJ155" s="102"/>
      <c r="DK155" s="50"/>
      <c r="DL155" s="50"/>
      <c r="DM155" s="102"/>
      <c r="DN155" s="102"/>
      <c r="DO155" s="50"/>
      <c r="DP155" s="50"/>
      <c r="DQ155" s="102"/>
      <c r="DR155" s="102"/>
      <c r="DS155" s="50"/>
      <c r="DT155" s="50"/>
      <c r="DU155" s="102"/>
      <c r="DV155" s="102"/>
      <c r="DW155" s="50">
        <v>500</v>
      </c>
      <c r="DX155" s="50">
        <v>500</v>
      </c>
      <c r="DY155" s="50">
        <f t="shared" si="62"/>
        <v>100</v>
      </c>
      <c r="DZ155" s="50"/>
      <c r="EA155" s="50"/>
      <c r="EB155" s="50"/>
      <c r="EC155" s="102"/>
      <c r="ED155" s="102"/>
      <c r="EE155" s="50"/>
      <c r="EF155" s="50"/>
      <c r="EG155" s="102"/>
      <c r="EH155" s="102"/>
      <c r="EI155" s="50"/>
      <c r="EJ155" s="50"/>
      <c r="EK155" s="102"/>
      <c r="EL155" s="102"/>
      <c r="EM155" s="50"/>
      <c r="EN155" s="50"/>
      <c r="EO155" s="102"/>
      <c r="EP155" s="102"/>
      <c r="EQ155" s="50"/>
      <c r="ER155" s="50"/>
      <c r="ES155" s="102"/>
      <c r="ET155" s="102"/>
      <c r="EU155" s="50"/>
      <c r="EV155" s="50"/>
      <c r="EW155" s="102"/>
      <c r="EX155" s="102"/>
      <c r="EY155" s="50"/>
      <c r="EZ155" s="50"/>
      <c r="FA155" s="102"/>
      <c r="FB155" s="102"/>
      <c r="FC155" s="50"/>
      <c r="FD155" s="50"/>
      <c r="FE155" s="102"/>
      <c r="FF155" s="102"/>
      <c r="FG155" s="50"/>
      <c r="FH155" s="50"/>
      <c r="FI155" s="102"/>
      <c r="FJ155" s="102"/>
      <c r="FK155" s="50"/>
      <c r="FL155" s="50"/>
      <c r="FM155" s="102"/>
      <c r="FN155" s="102"/>
      <c r="FO155" s="50"/>
      <c r="FP155" s="50"/>
      <c r="FQ155" s="102"/>
      <c r="FR155" s="102"/>
      <c r="FS155" s="50"/>
      <c r="FT155" s="50"/>
      <c r="FU155" s="102"/>
      <c r="FV155" s="102"/>
      <c r="FW155" s="50"/>
      <c r="FX155" s="50"/>
      <c r="FY155" s="102"/>
      <c r="FZ155" s="102"/>
      <c r="GA155" s="50"/>
      <c r="GB155" s="50"/>
      <c r="GC155" s="102"/>
      <c r="GD155" s="102"/>
      <c r="GE155" s="50"/>
      <c r="GF155" s="50"/>
      <c r="GG155" s="102"/>
      <c r="GH155" s="102"/>
      <c r="GI155" s="50"/>
      <c r="GJ155" s="50"/>
      <c r="GK155" s="102"/>
      <c r="GL155" s="102"/>
      <c r="GM155" s="50"/>
      <c r="GN155" s="50"/>
      <c r="GO155" s="102"/>
      <c r="GP155" s="102"/>
      <c r="GQ155" s="50"/>
      <c r="GR155" s="50"/>
      <c r="GS155" s="102"/>
      <c r="GT155" s="102"/>
      <c r="GU155" s="50"/>
      <c r="GV155" s="50"/>
      <c r="GW155" s="102"/>
      <c r="GX155" s="102"/>
      <c r="GY155" s="50"/>
      <c r="GZ155" s="50"/>
      <c r="HA155" s="102"/>
      <c r="HB155" s="102"/>
      <c r="HC155" s="50"/>
      <c r="HD155" s="50"/>
      <c r="HE155" s="102"/>
      <c r="HF155" s="102"/>
      <c r="HG155" s="50"/>
      <c r="HH155" s="50"/>
      <c r="HI155" s="102"/>
      <c r="HJ155" s="102"/>
      <c r="HK155" s="50"/>
      <c r="HL155" s="50"/>
      <c r="HM155" s="102"/>
      <c r="HN155" s="102"/>
      <c r="HO155" s="50"/>
      <c r="HP155" s="50"/>
      <c r="HQ155" s="102"/>
      <c r="HR155" s="102"/>
      <c r="HS155" s="50"/>
      <c r="HT155" s="50"/>
      <c r="HU155" s="102"/>
      <c r="HV155" s="102"/>
      <c r="HW155" s="50"/>
      <c r="HX155" s="50"/>
      <c r="HY155" s="102"/>
    </row>
    <row r="156" spans="1:233" s="58" customFormat="1" ht="47.25" x14ac:dyDescent="0.25">
      <c r="A156" s="100" t="s">
        <v>448</v>
      </c>
      <c r="B156" s="156">
        <f t="shared" si="58"/>
        <v>0</v>
      </c>
      <c r="C156" s="156">
        <f t="shared" si="59"/>
        <v>8640.4</v>
      </c>
      <c r="D156" s="156">
        <f t="shared" si="60"/>
        <v>8640.3744999999999</v>
      </c>
      <c r="E156" s="50">
        <f t="shared" si="50"/>
        <v>99.999704874774324</v>
      </c>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v>7499.2</v>
      </c>
      <c r="CJ156" s="50">
        <v>7499.2025000000003</v>
      </c>
      <c r="CK156" s="50">
        <f t="shared" si="56"/>
        <v>100.00003333688927</v>
      </c>
      <c r="CL156" s="50"/>
      <c r="CM156" s="50"/>
      <c r="CN156" s="50"/>
      <c r="CO156" s="50"/>
      <c r="CP156" s="50"/>
      <c r="CQ156" s="101"/>
      <c r="CR156" s="101"/>
      <c r="CS156" s="101"/>
      <c r="CT156" s="101"/>
      <c r="CU156" s="101"/>
      <c r="CV156" s="101"/>
      <c r="CW156" s="102"/>
      <c r="CX156" s="102"/>
      <c r="CY156" s="102"/>
      <c r="CZ156" s="102"/>
      <c r="DA156" s="102"/>
      <c r="DB156" s="102"/>
      <c r="DC156" s="102"/>
      <c r="DD156" s="102"/>
      <c r="DE156" s="102"/>
      <c r="DF156" s="102"/>
      <c r="DG156" s="50"/>
      <c r="DH156" s="50"/>
      <c r="DI156" s="102"/>
      <c r="DJ156" s="102"/>
      <c r="DK156" s="50"/>
      <c r="DL156" s="50"/>
      <c r="DM156" s="102"/>
      <c r="DN156" s="102"/>
      <c r="DO156" s="50"/>
      <c r="DP156" s="50"/>
      <c r="DQ156" s="102"/>
      <c r="DR156" s="102"/>
      <c r="DS156" s="50"/>
      <c r="DT156" s="50"/>
      <c r="DU156" s="102"/>
      <c r="DV156" s="102"/>
      <c r="DW156" s="50"/>
      <c r="DX156" s="50"/>
      <c r="DY156" s="50"/>
      <c r="DZ156" s="50"/>
      <c r="EA156" s="50"/>
      <c r="EB156" s="50"/>
      <c r="EC156" s="102"/>
      <c r="ED156" s="102"/>
      <c r="EE156" s="50"/>
      <c r="EF156" s="50"/>
      <c r="EG156" s="102"/>
      <c r="EH156" s="102"/>
      <c r="EI156" s="50"/>
      <c r="EJ156" s="50"/>
      <c r="EK156" s="102"/>
      <c r="EL156" s="102"/>
      <c r="EM156" s="50"/>
      <c r="EN156" s="50"/>
      <c r="EO156" s="102"/>
      <c r="EP156" s="102"/>
      <c r="EQ156" s="50"/>
      <c r="ER156" s="50"/>
      <c r="ES156" s="102"/>
      <c r="ET156" s="102"/>
      <c r="EU156" s="50"/>
      <c r="EV156" s="50"/>
      <c r="EW156" s="102"/>
      <c r="EX156" s="102"/>
      <c r="EY156" s="50"/>
      <c r="EZ156" s="50"/>
      <c r="FA156" s="102"/>
      <c r="FB156" s="102"/>
      <c r="FC156" s="50"/>
      <c r="FD156" s="50"/>
      <c r="FE156" s="102"/>
      <c r="FF156" s="102"/>
      <c r="FG156" s="50"/>
      <c r="FH156" s="50"/>
      <c r="FI156" s="102"/>
      <c r="FJ156" s="102"/>
      <c r="FK156" s="50"/>
      <c r="FL156" s="50"/>
      <c r="FM156" s="102"/>
      <c r="FN156" s="102"/>
      <c r="FO156" s="50"/>
      <c r="FP156" s="50"/>
      <c r="FQ156" s="102"/>
      <c r="FR156" s="102"/>
      <c r="FS156" s="50"/>
      <c r="FT156" s="50"/>
      <c r="FU156" s="102"/>
      <c r="FV156" s="102"/>
      <c r="FW156" s="50"/>
      <c r="FX156" s="50"/>
      <c r="FY156" s="102"/>
      <c r="FZ156" s="102"/>
      <c r="GA156" s="50"/>
      <c r="GB156" s="50"/>
      <c r="GC156" s="102"/>
      <c r="GD156" s="102"/>
      <c r="GE156" s="50"/>
      <c r="GF156" s="50"/>
      <c r="GG156" s="102"/>
      <c r="GH156" s="102"/>
      <c r="GI156" s="50"/>
      <c r="GJ156" s="50"/>
      <c r="GK156" s="102"/>
      <c r="GL156" s="102"/>
      <c r="GM156" s="50"/>
      <c r="GN156" s="50"/>
      <c r="GO156" s="102"/>
      <c r="GP156" s="102"/>
      <c r="GQ156" s="50">
        <v>1141.2</v>
      </c>
      <c r="GR156" s="50">
        <v>1141.172</v>
      </c>
      <c r="GS156" s="50">
        <f>GR156/GQ156*100</f>
        <v>99.997546442341388</v>
      </c>
      <c r="GT156" s="102"/>
      <c r="GU156" s="50"/>
      <c r="GV156" s="50"/>
      <c r="GW156" s="50"/>
      <c r="GX156" s="102"/>
      <c r="GY156" s="50"/>
      <c r="GZ156" s="50"/>
      <c r="HA156" s="50"/>
      <c r="HB156" s="102"/>
      <c r="HC156" s="50"/>
      <c r="HD156" s="50"/>
      <c r="HE156" s="50"/>
      <c r="HF156" s="102"/>
      <c r="HG156" s="50"/>
      <c r="HH156" s="50"/>
      <c r="HI156" s="50"/>
      <c r="HJ156" s="102"/>
      <c r="HK156" s="50"/>
      <c r="HL156" s="50"/>
      <c r="HM156" s="50"/>
      <c r="HN156" s="102"/>
      <c r="HO156" s="50"/>
      <c r="HP156" s="50"/>
      <c r="HQ156" s="50"/>
      <c r="HR156" s="102"/>
      <c r="HS156" s="50"/>
      <c r="HT156" s="50"/>
      <c r="HU156" s="50"/>
      <c r="HV156" s="102"/>
      <c r="HW156" s="50"/>
      <c r="HX156" s="50"/>
      <c r="HY156" s="50"/>
    </row>
    <row r="157" spans="1:233" s="58" customFormat="1" ht="47.25" x14ac:dyDescent="0.25">
      <c r="A157" s="100" t="s">
        <v>446</v>
      </c>
      <c r="B157" s="156">
        <f t="shared" si="58"/>
        <v>0</v>
      </c>
      <c r="C157" s="156">
        <f t="shared" si="59"/>
        <v>666.88199999999995</v>
      </c>
      <c r="D157" s="156">
        <f t="shared" si="60"/>
        <v>666.88199999999995</v>
      </c>
      <c r="E157" s="50">
        <f t="shared" si="50"/>
        <v>100</v>
      </c>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v>666.88199999999995</v>
      </c>
      <c r="CF157" s="50">
        <v>666.88199999999995</v>
      </c>
      <c r="CG157" s="50">
        <f t="shared" si="61"/>
        <v>100</v>
      </c>
      <c r="CH157" s="50"/>
      <c r="CI157" s="50"/>
      <c r="CJ157" s="50"/>
      <c r="CK157" s="50"/>
      <c r="CL157" s="50"/>
      <c r="CM157" s="50"/>
      <c r="CN157" s="50"/>
      <c r="CO157" s="50"/>
      <c r="CP157" s="50"/>
      <c r="CQ157" s="101"/>
      <c r="CR157" s="101"/>
      <c r="CS157" s="101"/>
      <c r="CT157" s="101"/>
      <c r="CU157" s="101"/>
      <c r="CV157" s="101"/>
      <c r="CW157" s="102"/>
      <c r="CX157" s="102"/>
      <c r="CY157" s="102"/>
      <c r="CZ157" s="102"/>
      <c r="DA157" s="102"/>
      <c r="DB157" s="102"/>
      <c r="DC157" s="102"/>
      <c r="DD157" s="102"/>
      <c r="DE157" s="102"/>
      <c r="DF157" s="102"/>
      <c r="DG157" s="50"/>
      <c r="DH157" s="50"/>
      <c r="DI157" s="102"/>
      <c r="DJ157" s="102"/>
      <c r="DK157" s="50"/>
      <c r="DL157" s="50"/>
      <c r="DM157" s="102"/>
      <c r="DN157" s="102"/>
      <c r="DO157" s="50"/>
      <c r="DP157" s="50"/>
      <c r="DQ157" s="102"/>
      <c r="DR157" s="102"/>
      <c r="DS157" s="50"/>
      <c r="DT157" s="50"/>
      <c r="DU157" s="102"/>
      <c r="DV157" s="102"/>
      <c r="DW157" s="50"/>
      <c r="DX157" s="50"/>
      <c r="DY157" s="50"/>
      <c r="DZ157" s="50"/>
      <c r="EA157" s="50"/>
      <c r="EB157" s="50"/>
      <c r="EC157" s="102"/>
      <c r="ED157" s="102"/>
      <c r="EE157" s="50"/>
      <c r="EF157" s="50"/>
      <c r="EG157" s="102"/>
      <c r="EH157" s="102"/>
      <c r="EI157" s="50"/>
      <c r="EJ157" s="50"/>
      <c r="EK157" s="102"/>
      <c r="EL157" s="102"/>
      <c r="EM157" s="50"/>
      <c r="EN157" s="50"/>
      <c r="EO157" s="102"/>
      <c r="EP157" s="102"/>
      <c r="EQ157" s="50"/>
      <c r="ER157" s="50"/>
      <c r="ES157" s="102"/>
      <c r="ET157" s="102"/>
      <c r="EU157" s="50"/>
      <c r="EV157" s="50"/>
      <c r="EW157" s="102"/>
      <c r="EX157" s="102"/>
      <c r="EY157" s="50"/>
      <c r="EZ157" s="50"/>
      <c r="FA157" s="102"/>
      <c r="FB157" s="102"/>
      <c r="FC157" s="50"/>
      <c r="FD157" s="50"/>
      <c r="FE157" s="102"/>
      <c r="FF157" s="102"/>
      <c r="FG157" s="50"/>
      <c r="FH157" s="50"/>
      <c r="FI157" s="102"/>
      <c r="FJ157" s="102"/>
      <c r="FK157" s="50"/>
      <c r="FL157" s="50"/>
      <c r="FM157" s="102"/>
      <c r="FN157" s="102"/>
      <c r="FO157" s="50"/>
      <c r="FP157" s="50"/>
      <c r="FQ157" s="102"/>
      <c r="FR157" s="102"/>
      <c r="FS157" s="50"/>
      <c r="FT157" s="50"/>
      <c r="FU157" s="102"/>
      <c r="FV157" s="102"/>
      <c r="FW157" s="50"/>
      <c r="FX157" s="50"/>
      <c r="FY157" s="102"/>
      <c r="FZ157" s="102"/>
      <c r="GA157" s="50"/>
      <c r="GB157" s="50"/>
      <c r="GC157" s="102"/>
      <c r="GD157" s="102"/>
      <c r="GE157" s="50"/>
      <c r="GF157" s="50"/>
      <c r="GG157" s="102"/>
      <c r="GH157" s="102"/>
      <c r="GI157" s="50"/>
      <c r="GJ157" s="50"/>
      <c r="GK157" s="102"/>
      <c r="GL157" s="102"/>
      <c r="GM157" s="50"/>
      <c r="GN157" s="50"/>
      <c r="GO157" s="102"/>
      <c r="GP157" s="102"/>
      <c r="GQ157" s="50"/>
      <c r="GR157" s="50"/>
      <c r="GS157" s="102"/>
      <c r="GT157" s="102"/>
      <c r="GU157" s="50"/>
      <c r="GV157" s="50"/>
      <c r="GW157" s="102"/>
      <c r="GX157" s="102"/>
      <c r="GY157" s="50"/>
      <c r="GZ157" s="50"/>
      <c r="HA157" s="102"/>
      <c r="HB157" s="102"/>
      <c r="HC157" s="50"/>
      <c r="HD157" s="50"/>
      <c r="HE157" s="102"/>
      <c r="HF157" s="102"/>
      <c r="HG157" s="50"/>
      <c r="HH157" s="50"/>
      <c r="HI157" s="102"/>
      <c r="HJ157" s="102"/>
      <c r="HK157" s="50"/>
      <c r="HL157" s="50"/>
      <c r="HM157" s="102"/>
      <c r="HN157" s="102"/>
      <c r="HO157" s="50"/>
      <c r="HP157" s="50"/>
      <c r="HQ157" s="102"/>
      <c r="HR157" s="102"/>
      <c r="HS157" s="50"/>
      <c r="HT157" s="50"/>
      <c r="HU157" s="102"/>
      <c r="HV157" s="102"/>
      <c r="HW157" s="50"/>
      <c r="HX157" s="50"/>
      <c r="HY157" s="102"/>
    </row>
    <row r="158" spans="1:233" s="58" customFormat="1" ht="47.25" x14ac:dyDescent="0.25">
      <c r="A158" s="100" t="s">
        <v>447</v>
      </c>
      <c r="B158" s="156">
        <f t="shared" si="58"/>
        <v>0</v>
      </c>
      <c r="C158" s="156">
        <f t="shared" si="59"/>
        <v>752.98299999999995</v>
      </c>
      <c r="D158" s="156">
        <f t="shared" si="60"/>
        <v>752.98299999999995</v>
      </c>
      <c r="E158" s="50">
        <f t="shared" si="50"/>
        <v>100</v>
      </c>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v>752.98299999999995</v>
      </c>
      <c r="CF158" s="50">
        <v>752.98299999999995</v>
      </c>
      <c r="CG158" s="50">
        <f t="shared" si="61"/>
        <v>100</v>
      </c>
      <c r="CH158" s="50"/>
      <c r="CI158" s="50"/>
      <c r="CJ158" s="50"/>
      <c r="CK158" s="50"/>
      <c r="CL158" s="50"/>
      <c r="CM158" s="50"/>
      <c r="CN158" s="50"/>
      <c r="CO158" s="50"/>
      <c r="CP158" s="50"/>
      <c r="CQ158" s="101"/>
      <c r="CR158" s="101"/>
      <c r="CS158" s="101"/>
      <c r="CT158" s="101"/>
      <c r="CU158" s="101"/>
      <c r="CV158" s="101"/>
      <c r="CW158" s="102"/>
      <c r="CX158" s="102"/>
      <c r="CY158" s="102"/>
      <c r="CZ158" s="102"/>
      <c r="DA158" s="102"/>
      <c r="DB158" s="102"/>
      <c r="DC158" s="102"/>
      <c r="DD158" s="102"/>
      <c r="DE158" s="102"/>
      <c r="DF158" s="102"/>
      <c r="DG158" s="50"/>
      <c r="DH158" s="50"/>
      <c r="DI158" s="102"/>
      <c r="DJ158" s="102"/>
      <c r="DK158" s="50"/>
      <c r="DL158" s="50"/>
      <c r="DM158" s="102"/>
      <c r="DN158" s="102"/>
      <c r="DO158" s="50"/>
      <c r="DP158" s="50"/>
      <c r="DQ158" s="102"/>
      <c r="DR158" s="102"/>
      <c r="DS158" s="50"/>
      <c r="DT158" s="50"/>
      <c r="DU158" s="102"/>
      <c r="DV158" s="102"/>
      <c r="DW158" s="50"/>
      <c r="DX158" s="50"/>
      <c r="DY158" s="50"/>
      <c r="DZ158" s="50"/>
      <c r="EA158" s="50"/>
      <c r="EB158" s="50"/>
      <c r="EC158" s="102"/>
      <c r="ED158" s="102"/>
      <c r="EE158" s="50"/>
      <c r="EF158" s="50"/>
      <c r="EG158" s="102"/>
      <c r="EH158" s="102"/>
      <c r="EI158" s="50"/>
      <c r="EJ158" s="50"/>
      <c r="EK158" s="102"/>
      <c r="EL158" s="102"/>
      <c r="EM158" s="50"/>
      <c r="EN158" s="50"/>
      <c r="EO158" s="102"/>
      <c r="EP158" s="102"/>
      <c r="EQ158" s="50"/>
      <c r="ER158" s="50"/>
      <c r="ES158" s="102"/>
      <c r="ET158" s="102"/>
      <c r="EU158" s="50"/>
      <c r="EV158" s="50"/>
      <c r="EW158" s="102"/>
      <c r="EX158" s="102"/>
      <c r="EY158" s="50"/>
      <c r="EZ158" s="50"/>
      <c r="FA158" s="102"/>
      <c r="FB158" s="102"/>
      <c r="FC158" s="50"/>
      <c r="FD158" s="50"/>
      <c r="FE158" s="102"/>
      <c r="FF158" s="102"/>
      <c r="FG158" s="50"/>
      <c r="FH158" s="50"/>
      <c r="FI158" s="102"/>
      <c r="FJ158" s="102"/>
      <c r="FK158" s="50"/>
      <c r="FL158" s="50"/>
      <c r="FM158" s="102"/>
      <c r="FN158" s="102"/>
      <c r="FO158" s="50"/>
      <c r="FP158" s="50"/>
      <c r="FQ158" s="102"/>
      <c r="FR158" s="102"/>
      <c r="FS158" s="50"/>
      <c r="FT158" s="50"/>
      <c r="FU158" s="102"/>
      <c r="FV158" s="102"/>
      <c r="FW158" s="50"/>
      <c r="FX158" s="50"/>
      <c r="FY158" s="102"/>
      <c r="FZ158" s="102"/>
      <c r="GA158" s="50"/>
      <c r="GB158" s="50"/>
      <c r="GC158" s="102"/>
      <c r="GD158" s="102"/>
      <c r="GE158" s="50"/>
      <c r="GF158" s="50"/>
      <c r="GG158" s="102"/>
      <c r="GH158" s="102"/>
      <c r="GI158" s="50"/>
      <c r="GJ158" s="50"/>
      <c r="GK158" s="102"/>
      <c r="GL158" s="102"/>
      <c r="GM158" s="50"/>
      <c r="GN158" s="50"/>
      <c r="GO158" s="102"/>
      <c r="GP158" s="102"/>
      <c r="GQ158" s="50"/>
      <c r="GR158" s="50"/>
      <c r="GS158" s="102"/>
      <c r="GT158" s="102"/>
      <c r="GU158" s="50"/>
      <c r="GV158" s="50"/>
      <c r="GW158" s="102"/>
      <c r="GX158" s="102"/>
      <c r="GY158" s="50"/>
      <c r="GZ158" s="50"/>
      <c r="HA158" s="102"/>
      <c r="HB158" s="102"/>
      <c r="HC158" s="50"/>
      <c r="HD158" s="50"/>
      <c r="HE158" s="102"/>
      <c r="HF158" s="102"/>
      <c r="HG158" s="50"/>
      <c r="HH158" s="50"/>
      <c r="HI158" s="102"/>
      <c r="HJ158" s="102"/>
      <c r="HK158" s="50"/>
      <c r="HL158" s="50"/>
      <c r="HM158" s="102"/>
      <c r="HN158" s="102"/>
      <c r="HO158" s="50"/>
      <c r="HP158" s="50"/>
      <c r="HQ158" s="102"/>
      <c r="HR158" s="102"/>
      <c r="HS158" s="50"/>
      <c r="HT158" s="50"/>
      <c r="HU158" s="102"/>
      <c r="HV158" s="102"/>
      <c r="HW158" s="50"/>
      <c r="HX158" s="50"/>
      <c r="HY158" s="102"/>
    </row>
    <row r="159" spans="1:233" s="58" customFormat="1" ht="47.25" x14ac:dyDescent="0.25">
      <c r="A159" s="100" t="s">
        <v>449</v>
      </c>
      <c r="B159" s="156">
        <f t="shared" si="58"/>
        <v>0</v>
      </c>
      <c r="C159" s="156">
        <f t="shared" si="59"/>
        <v>500</v>
      </c>
      <c r="D159" s="156">
        <f t="shared" si="60"/>
        <v>500</v>
      </c>
      <c r="E159" s="50">
        <f t="shared" si="50"/>
        <v>100</v>
      </c>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101"/>
      <c r="CR159" s="101"/>
      <c r="CS159" s="101"/>
      <c r="CT159" s="101"/>
      <c r="CU159" s="101"/>
      <c r="CV159" s="101"/>
      <c r="CW159" s="102"/>
      <c r="CX159" s="102"/>
      <c r="CY159" s="102"/>
      <c r="CZ159" s="102"/>
      <c r="DA159" s="102"/>
      <c r="DB159" s="102"/>
      <c r="DC159" s="102"/>
      <c r="DD159" s="102"/>
      <c r="DE159" s="102"/>
      <c r="DF159" s="102"/>
      <c r="DG159" s="50"/>
      <c r="DH159" s="50"/>
      <c r="DI159" s="102"/>
      <c r="DJ159" s="102"/>
      <c r="DK159" s="50"/>
      <c r="DL159" s="50"/>
      <c r="DM159" s="102"/>
      <c r="DN159" s="102"/>
      <c r="DO159" s="50"/>
      <c r="DP159" s="50"/>
      <c r="DQ159" s="102"/>
      <c r="DR159" s="102"/>
      <c r="DS159" s="50"/>
      <c r="DT159" s="50"/>
      <c r="DU159" s="102"/>
      <c r="DV159" s="102"/>
      <c r="DW159" s="50">
        <v>500</v>
      </c>
      <c r="DX159" s="50">
        <v>500</v>
      </c>
      <c r="DY159" s="50">
        <f t="shared" si="62"/>
        <v>100</v>
      </c>
      <c r="DZ159" s="50"/>
      <c r="EA159" s="50"/>
      <c r="EB159" s="50"/>
      <c r="EC159" s="102"/>
      <c r="ED159" s="102"/>
      <c r="EE159" s="50"/>
      <c r="EF159" s="50"/>
      <c r="EG159" s="102"/>
      <c r="EH159" s="102"/>
      <c r="EI159" s="50"/>
      <c r="EJ159" s="50"/>
      <c r="EK159" s="102"/>
      <c r="EL159" s="102"/>
      <c r="EM159" s="50"/>
      <c r="EN159" s="50"/>
      <c r="EO159" s="102"/>
      <c r="EP159" s="102"/>
      <c r="EQ159" s="50"/>
      <c r="ER159" s="50"/>
      <c r="ES159" s="102"/>
      <c r="ET159" s="102"/>
      <c r="EU159" s="50"/>
      <c r="EV159" s="50"/>
      <c r="EW159" s="102"/>
      <c r="EX159" s="102"/>
      <c r="EY159" s="50"/>
      <c r="EZ159" s="50"/>
      <c r="FA159" s="102"/>
      <c r="FB159" s="102"/>
      <c r="FC159" s="50"/>
      <c r="FD159" s="50"/>
      <c r="FE159" s="102"/>
      <c r="FF159" s="102"/>
      <c r="FG159" s="50"/>
      <c r="FH159" s="50"/>
      <c r="FI159" s="102"/>
      <c r="FJ159" s="102"/>
      <c r="FK159" s="50"/>
      <c r="FL159" s="50"/>
      <c r="FM159" s="102"/>
      <c r="FN159" s="102"/>
      <c r="FO159" s="50"/>
      <c r="FP159" s="50"/>
      <c r="FQ159" s="102"/>
      <c r="FR159" s="102"/>
      <c r="FS159" s="50"/>
      <c r="FT159" s="50"/>
      <c r="FU159" s="102"/>
      <c r="FV159" s="102"/>
      <c r="FW159" s="50"/>
      <c r="FX159" s="50"/>
      <c r="FY159" s="102"/>
      <c r="FZ159" s="102"/>
      <c r="GA159" s="50"/>
      <c r="GB159" s="50"/>
      <c r="GC159" s="102"/>
      <c r="GD159" s="102"/>
      <c r="GE159" s="50"/>
      <c r="GF159" s="50"/>
      <c r="GG159" s="102"/>
      <c r="GH159" s="102"/>
      <c r="GI159" s="50"/>
      <c r="GJ159" s="50"/>
      <c r="GK159" s="102"/>
      <c r="GL159" s="102"/>
      <c r="GM159" s="50"/>
      <c r="GN159" s="50"/>
      <c r="GO159" s="102"/>
      <c r="GP159" s="102"/>
      <c r="GQ159" s="50"/>
      <c r="GR159" s="50"/>
      <c r="GS159" s="102"/>
      <c r="GT159" s="102"/>
      <c r="GU159" s="50"/>
      <c r="GV159" s="50"/>
      <c r="GW159" s="102"/>
      <c r="GX159" s="102"/>
      <c r="GY159" s="50"/>
      <c r="GZ159" s="50"/>
      <c r="HA159" s="102"/>
      <c r="HB159" s="102"/>
      <c r="HC159" s="50"/>
      <c r="HD159" s="50"/>
      <c r="HE159" s="102"/>
      <c r="HF159" s="102"/>
      <c r="HG159" s="50"/>
      <c r="HH159" s="50"/>
      <c r="HI159" s="102"/>
      <c r="HJ159" s="102"/>
      <c r="HK159" s="50"/>
      <c r="HL159" s="50"/>
      <c r="HM159" s="102"/>
      <c r="HN159" s="102"/>
      <c r="HO159" s="50"/>
      <c r="HP159" s="50"/>
      <c r="HQ159" s="102"/>
      <c r="HR159" s="102"/>
      <c r="HS159" s="50"/>
      <c r="HT159" s="50"/>
      <c r="HU159" s="102"/>
      <c r="HV159" s="102"/>
      <c r="HW159" s="50"/>
      <c r="HX159" s="50"/>
      <c r="HY159" s="102"/>
    </row>
    <row r="160" spans="1:233" s="58" customFormat="1" ht="47.25" x14ac:dyDescent="0.25">
      <c r="A160" s="100" t="s">
        <v>747</v>
      </c>
      <c r="B160" s="156">
        <f t="shared" si="58"/>
        <v>0</v>
      </c>
      <c r="C160" s="156">
        <f t="shared" si="59"/>
        <v>210</v>
      </c>
      <c r="D160" s="156">
        <f t="shared" si="60"/>
        <v>210</v>
      </c>
      <c r="E160" s="50">
        <f t="shared" si="50"/>
        <v>100</v>
      </c>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v>210</v>
      </c>
      <c r="CF160" s="50">
        <v>210</v>
      </c>
      <c r="CG160" s="50">
        <f t="shared" si="61"/>
        <v>100</v>
      </c>
      <c r="CH160" s="50"/>
      <c r="CI160" s="50"/>
      <c r="CJ160" s="50"/>
      <c r="CK160" s="50"/>
      <c r="CL160" s="50"/>
      <c r="CM160" s="50"/>
      <c r="CN160" s="50"/>
      <c r="CO160" s="50"/>
      <c r="CP160" s="50"/>
      <c r="CQ160" s="101"/>
      <c r="CR160" s="101"/>
      <c r="CS160" s="101"/>
      <c r="CT160" s="101"/>
      <c r="CU160" s="101"/>
      <c r="CV160" s="101"/>
      <c r="CW160" s="102"/>
      <c r="CX160" s="102"/>
      <c r="CY160" s="102"/>
      <c r="CZ160" s="102"/>
      <c r="DA160" s="102"/>
      <c r="DB160" s="102"/>
      <c r="DC160" s="102"/>
      <c r="DD160" s="102"/>
      <c r="DE160" s="102"/>
      <c r="DF160" s="102"/>
      <c r="DG160" s="50"/>
      <c r="DH160" s="50"/>
      <c r="DI160" s="102"/>
      <c r="DJ160" s="102"/>
      <c r="DK160" s="50"/>
      <c r="DL160" s="50"/>
      <c r="DM160" s="102"/>
      <c r="DN160" s="102"/>
      <c r="DO160" s="50"/>
      <c r="DP160" s="50"/>
      <c r="DQ160" s="102"/>
      <c r="DR160" s="102"/>
      <c r="DS160" s="50"/>
      <c r="DT160" s="50"/>
      <c r="DU160" s="102"/>
      <c r="DV160" s="102"/>
      <c r="DW160" s="50"/>
      <c r="DX160" s="50"/>
      <c r="DY160" s="50"/>
      <c r="DZ160" s="50"/>
      <c r="EA160" s="50"/>
      <c r="EB160" s="50"/>
      <c r="EC160" s="102"/>
      <c r="ED160" s="102"/>
      <c r="EE160" s="50"/>
      <c r="EF160" s="50"/>
      <c r="EG160" s="102"/>
      <c r="EH160" s="102"/>
      <c r="EI160" s="50"/>
      <c r="EJ160" s="50"/>
      <c r="EK160" s="102"/>
      <c r="EL160" s="102"/>
      <c r="EM160" s="50"/>
      <c r="EN160" s="50"/>
      <c r="EO160" s="102"/>
      <c r="EP160" s="102"/>
      <c r="EQ160" s="50"/>
      <c r="ER160" s="50"/>
      <c r="ES160" s="102"/>
      <c r="ET160" s="102"/>
      <c r="EU160" s="50"/>
      <c r="EV160" s="50"/>
      <c r="EW160" s="102"/>
      <c r="EX160" s="102"/>
      <c r="EY160" s="50"/>
      <c r="EZ160" s="50"/>
      <c r="FA160" s="102"/>
      <c r="FB160" s="102"/>
      <c r="FC160" s="50"/>
      <c r="FD160" s="50"/>
      <c r="FE160" s="102"/>
      <c r="FF160" s="102"/>
      <c r="FG160" s="50"/>
      <c r="FH160" s="50"/>
      <c r="FI160" s="102"/>
      <c r="FJ160" s="102"/>
      <c r="FK160" s="50"/>
      <c r="FL160" s="50"/>
      <c r="FM160" s="102"/>
      <c r="FN160" s="102"/>
      <c r="FO160" s="50"/>
      <c r="FP160" s="50"/>
      <c r="FQ160" s="102"/>
      <c r="FR160" s="102"/>
      <c r="FS160" s="50"/>
      <c r="FT160" s="50"/>
      <c r="FU160" s="102"/>
      <c r="FV160" s="102"/>
      <c r="FW160" s="50"/>
      <c r="FX160" s="50"/>
      <c r="FY160" s="102"/>
      <c r="FZ160" s="102"/>
      <c r="GA160" s="50"/>
      <c r="GB160" s="50"/>
      <c r="GC160" s="102"/>
      <c r="GD160" s="102"/>
      <c r="GE160" s="50"/>
      <c r="GF160" s="50"/>
      <c r="GG160" s="102"/>
      <c r="GH160" s="102"/>
      <c r="GI160" s="50"/>
      <c r="GJ160" s="50"/>
      <c r="GK160" s="102"/>
      <c r="GL160" s="102"/>
      <c r="GM160" s="50"/>
      <c r="GN160" s="50"/>
      <c r="GO160" s="102"/>
      <c r="GP160" s="102"/>
      <c r="GQ160" s="50"/>
      <c r="GR160" s="50"/>
      <c r="GS160" s="102"/>
      <c r="GT160" s="102"/>
      <c r="GU160" s="50"/>
      <c r="GV160" s="50"/>
      <c r="GW160" s="102"/>
      <c r="GX160" s="102"/>
      <c r="GY160" s="50"/>
      <c r="GZ160" s="50"/>
      <c r="HA160" s="102"/>
      <c r="HB160" s="102"/>
      <c r="HC160" s="50"/>
      <c r="HD160" s="50"/>
      <c r="HE160" s="102"/>
      <c r="HF160" s="102"/>
      <c r="HG160" s="50"/>
      <c r="HH160" s="50"/>
      <c r="HI160" s="102"/>
      <c r="HJ160" s="102"/>
      <c r="HK160" s="50"/>
      <c r="HL160" s="50"/>
      <c r="HM160" s="102"/>
      <c r="HN160" s="102"/>
      <c r="HO160" s="50"/>
      <c r="HP160" s="50"/>
      <c r="HQ160" s="102"/>
      <c r="HR160" s="102"/>
      <c r="HS160" s="50"/>
      <c r="HT160" s="50"/>
      <c r="HU160" s="102"/>
      <c r="HV160" s="102"/>
      <c r="HW160" s="50"/>
      <c r="HX160" s="50"/>
      <c r="HY160" s="102"/>
    </row>
    <row r="161" spans="1:233" s="58" customFormat="1" ht="47.25" x14ac:dyDescent="0.25">
      <c r="A161" s="100" t="s">
        <v>452</v>
      </c>
      <c r="B161" s="156">
        <f t="shared" si="58"/>
        <v>0</v>
      </c>
      <c r="C161" s="156">
        <f t="shared" si="59"/>
        <v>500</v>
      </c>
      <c r="D161" s="156">
        <f t="shared" si="60"/>
        <v>500</v>
      </c>
      <c r="E161" s="50">
        <f t="shared" si="50"/>
        <v>100</v>
      </c>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101"/>
      <c r="CR161" s="101"/>
      <c r="CS161" s="101"/>
      <c r="CT161" s="101"/>
      <c r="CU161" s="101"/>
      <c r="CV161" s="101"/>
      <c r="CW161" s="102"/>
      <c r="CX161" s="102"/>
      <c r="CY161" s="102"/>
      <c r="CZ161" s="102"/>
      <c r="DA161" s="102"/>
      <c r="DB161" s="102"/>
      <c r="DC161" s="102"/>
      <c r="DD161" s="102"/>
      <c r="DE161" s="102"/>
      <c r="DF161" s="102"/>
      <c r="DG161" s="50"/>
      <c r="DH161" s="50"/>
      <c r="DI161" s="102"/>
      <c r="DJ161" s="102"/>
      <c r="DK161" s="50"/>
      <c r="DL161" s="50"/>
      <c r="DM161" s="102"/>
      <c r="DN161" s="102"/>
      <c r="DO161" s="50"/>
      <c r="DP161" s="50"/>
      <c r="DQ161" s="102"/>
      <c r="DR161" s="102"/>
      <c r="DS161" s="50"/>
      <c r="DT161" s="50"/>
      <c r="DU161" s="102"/>
      <c r="DV161" s="102"/>
      <c r="DW161" s="50">
        <v>500</v>
      </c>
      <c r="DX161" s="50">
        <v>500</v>
      </c>
      <c r="DY161" s="50">
        <f t="shared" si="62"/>
        <v>100</v>
      </c>
      <c r="DZ161" s="50"/>
      <c r="EA161" s="50"/>
      <c r="EB161" s="50"/>
      <c r="EC161" s="102"/>
      <c r="ED161" s="102"/>
      <c r="EE161" s="50"/>
      <c r="EF161" s="50"/>
      <c r="EG161" s="102"/>
      <c r="EH161" s="102"/>
      <c r="EI161" s="50"/>
      <c r="EJ161" s="50"/>
      <c r="EK161" s="102"/>
      <c r="EL161" s="102"/>
      <c r="EM161" s="50"/>
      <c r="EN161" s="50"/>
      <c r="EO161" s="102"/>
      <c r="EP161" s="102"/>
      <c r="EQ161" s="50"/>
      <c r="ER161" s="50"/>
      <c r="ES161" s="102"/>
      <c r="ET161" s="102"/>
      <c r="EU161" s="50"/>
      <c r="EV161" s="50"/>
      <c r="EW161" s="102"/>
      <c r="EX161" s="102"/>
      <c r="EY161" s="50"/>
      <c r="EZ161" s="50"/>
      <c r="FA161" s="102"/>
      <c r="FB161" s="102"/>
      <c r="FC161" s="50"/>
      <c r="FD161" s="50"/>
      <c r="FE161" s="102"/>
      <c r="FF161" s="102"/>
      <c r="FG161" s="50"/>
      <c r="FH161" s="50"/>
      <c r="FI161" s="102"/>
      <c r="FJ161" s="102"/>
      <c r="FK161" s="50"/>
      <c r="FL161" s="50"/>
      <c r="FM161" s="102"/>
      <c r="FN161" s="102"/>
      <c r="FO161" s="50"/>
      <c r="FP161" s="50"/>
      <c r="FQ161" s="102"/>
      <c r="FR161" s="102"/>
      <c r="FS161" s="50"/>
      <c r="FT161" s="50"/>
      <c r="FU161" s="102"/>
      <c r="FV161" s="102"/>
      <c r="FW161" s="50"/>
      <c r="FX161" s="50"/>
      <c r="FY161" s="102"/>
      <c r="FZ161" s="102"/>
      <c r="GA161" s="50"/>
      <c r="GB161" s="50"/>
      <c r="GC161" s="102"/>
      <c r="GD161" s="102"/>
      <c r="GE161" s="50"/>
      <c r="GF161" s="50"/>
      <c r="GG161" s="102"/>
      <c r="GH161" s="102"/>
      <c r="GI161" s="50"/>
      <c r="GJ161" s="50"/>
      <c r="GK161" s="102"/>
      <c r="GL161" s="102"/>
      <c r="GM161" s="50"/>
      <c r="GN161" s="50"/>
      <c r="GO161" s="102"/>
      <c r="GP161" s="102"/>
      <c r="GQ161" s="50"/>
      <c r="GR161" s="50"/>
      <c r="GS161" s="102"/>
      <c r="GT161" s="102"/>
      <c r="GU161" s="50"/>
      <c r="GV161" s="50"/>
      <c r="GW161" s="102"/>
      <c r="GX161" s="102"/>
      <c r="GY161" s="50"/>
      <c r="GZ161" s="50"/>
      <c r="HA161" s="102"/>
      <c r="HB161" s="102"/>
      <c r="HC161" s="50"/>
      <c r="HD161" s="50"/>
      <c r="HE161" s="102"/>
      <c r="HF161" s="102"/>
      <c r="HG161" s="50"/>
      <c r="HH161" s="50"/>
      <c r="HI161" s="102"/>
      <c r="HJ161" s="102"/>
      <c r="HK161" s="50"/>
      <c r="HL161" s="50"/>
      <c r="HM161" s="102"/>
      <c r="HN161" s="102"/>
      <c r="HO161" s="50"/>
      <c r="HP161" s="50"/>
      <c r="HQ161" s="102"/>
      <c r="HR161" s="102"/>
      <c r="HS161" s="50"/>
      <c r="HT161" s="50"/>
      <c r="HU161" s="102"/>
      <c r="HV161" s="102"/>
      <c r="HW161" s="50"/>
      <c r="HX161" s="50"/>
      <c r="HY161" s="102"/>
    </row>
    <row r="162" spans="1:233" s="58" customFormat="1" ht="63" x14ac:dyDescent="0.25">
      <c r="A162" s="100" t="s">
        <v>453</v>
      </c>
      <c r="B162" s="156">
        <f t="shared" si="58"/>
        <v>0</v>
      </c>
      <c r="C162" s="156">
        <f t="shared" si="59"/>
        <v>655.40499999999997</v>
      </c>
      <c r="D162" s="156">
        <f t="shared" si="60"/>
        <v>655.40499999999997</v>
      </c>
      <c r="E162" s="50">
        <f t="shared" si="50"/>
        <v>100</v>
      </c>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v>655.40499999999997</v>
      </c>
      <c r="CF162" s="50">
        <v>655.40499999999997</v>
      </c>
      <c r="CG162" s="50">
        <f t="shared" si="61"/>
        <v>100</v>
      </c>
      <c r="CH162" s="50"/>
      <c r="CI162" s="50"/>
      <c r="CJ162" s="50"/>
      <c r="CK162" s="50"/>
      <c r="CL162" s="50"/>
      <c r="CM162" s="50"/>
      <c r="CN162" s="50"/>
      <c r="CO162" s="50"/>
      <c r="CP162" s="50"/>
      <c r="CQ162" s="101"/>
      <c r="CR162" s="101"/>
      <c r="CS162" s="101"/>
      <c r="CT162" s="101"/>
      <c r="CU162" s="101"/>
      <c r="CV162" s="101"/>
      <c r="CW162" s="102"/>
      <c r="CX162" s="102"/>
      <c r="CY162" s="102"/>
      <c r="CZ162" s="102"/>
      <c r="DA162" s="102"/>
      <c r="DB162" s="102"/>
      <c r="DC162" s="102"/>
      <c r="DD162" s="102"/>
      <c r="DE162" s="102"/>
      <c r="DF162" s="102"/>
      <c r="DG162" s="50"/>
      <c r="DH162" s="50"/>
      <c r="DI162" s="102"/>
      <c r="DJ162" s="102"/>
      <c r="DK162" s="50"/>
      <c r="DL162" s="50"/>
      <c r="DM162" s="102"/>
      <c r="DN162" s="102"/>
      <c r="DO162" s="50"/>
      <c r="DP162" s="50"/>
      <c r="DQ162" s="102"/>
      <c r="DR162" s="102"/>
      <c r="DS162" s="50"/>
      <c r="DT162" s="50"/>
      <c r="DU162" s="102"/>
      <c r="DV162" s="102"/>
      <c r="DW162" s="50"/>
      <c r="DX162" s="50"/>
      <c r="DY162" s="50"/>
      <c r="DZ162" s="50"/>
      <c r="EA162" s="50"/>
      <c r="EB162" s="50"/>
      <c r="EC162" s="102"/>
      <c r="ED162" s="102"/>
      <c r="EE162" s="50"/>
      <c r="EF162" s="50"/>
      <c r="EG162" s="102"/>
      <c r="EH162" s="102"/>
      <c r="EI162" s="50"/>
      <c r="EJ162" s="50"/>
      <c r="EK162" s="102"/>
      <c r="EL162" s="102"/>
      <c r="EM162" s="50"/>
      <c r="EN162" s="50"/>
      <c r="EO162" s="102"/>
      <c r="EP162" s="102"/>
      <c r="EQ162" s="50"/>
      <c r="ER162" s="50"/>
      <c r="ES162" s="102"/>
      <c r="ET162" s="102"/>
      <c r="EU162" s="50"/>
      <c r="EV162" s="50"/>
      <c r="EW162" s="102"/>
      <c r="EX162" s="102"/>
      <c r="EY162" s="50"/>
      <c r="EZ162" s="50"/>
      <c r="FA162" s="102"/>
      <c r="FB162" s="102"/>
      <c r="FC162" s="50"/>
      <c r="FD162" s="50"/>
      <c r="FE162" s="102"/>
      <c r="FF162" s="102"/>
      <c r="FG162" s="50"/>
      <c r="FH162" s="50"/>
      <c r="FI162" s="102"/>
      <c r="FJ162" s="102"/>
      <c r="FK162" s="50"/>
      <c r="FL162" s="50"/>
      <c r="FM162" s="102"/>
      <c r="FN162" s="102"/>
      <c r="FO162" s="50"/>
      <c r="FP162" s="50"/>
      <c r="FQ162" s="102"/>
      <c r="FR162" s="102"/>
      <c r="FS162" s="50"/>
      <c r="FT162" s="50"/>
      <c r="FU162" s="102"/>
      <c r="FV162" s="102"/>
      <c r="FW162" s="50"/>
      <c r="FX162" s="50"/>
      <c r="FY162" s="102"/>
      <c r="FZ162" s="102"/>
      <c r="GA162" s="50"/>
      <c r="GB162" s="50"/>
      <c r="GC162" s="102"/>
      <c r="GD162" s="102"/>
      <c r="GE162" s="50"/>
      <c r="GF162" s="50"/>
      <c r="GG162" s="102"/>
      <c r="GH162" s="102"/>
      <c r="GI162" s="50"/>
      <c r="GJ162" s="50"/>
      <c r="GK162" s="102"/>
      <c r="GL162" s="102"/>
      <c r="GM162" s="50"/>
      <c r="GN162" s="50"/>
      <c r="GO162" s="102"/>
      <c r="GP162" s="102"/>
      <c r="GQ162" s="50"/>
      <c r="GR162" s="50"/>
      <c r="GS162" s="102"/>
      <c r="GT162" s="102"/>
      <c r="GU162" s="50"/>
      <c r="GV162" s="50"/>
      <c r="GW162" s="102"/>
      <c r="GX162" s="102"/>
      <c r="GY162" s="50"/>
      <c r="GZ162" s="50"/>
      <c r="HA162" s="102"/>
      <c r="HB162" s="102"/>
      <c r="HC162" s="50"/>
      <c r="HD162" s="50"/>
      <c r="HE162" s="102"/>
      <c r="HF162" s="102"/>
      <c r="HG162" s="50"/>
      <c r="HH162" s="50"/>
      <c r="HI162" s="102"/>
      <c r="HJ162" s="102"/>
      <c r="HK162" s="50"/>
      <c r="HL162" s="50"/>
      <c r="HM162" s="102"/>
      <c r="HN162" s="102"/>
      <c r="HO162" s="50"/>
      <c r="HP162" s="50"/>
      <c r="HQ162" s="102"/>
      <c r="HR162" s="102"/>
      <c r="HS162" s="50"/>
      <c r="HT162" s="50"/>
      <c r="HU162" s="102"/>
      <c r="HV162" s="102"/>
      <c r="HW162" s="50"/>
      <c r="HX162" s="50"/>
      <c r="HY162" s="102"/>
    </row>
    <row r="163" spans="1:233" s="58" customFormat="1" ht="47.25" customHeight="1" x14ac:dyDescent="0.25">
      <c r="A163" s="100" t="s">
        <v>454</v>
      </c>
      <c r="B163" s="156">
        <f t="shared" si="58"/>
        <v>496.6</v>
      </c>
      <c r="C163" s="156">
        <f t="shared" si="59"/>
        <v>6406.2</v>
      </c>
      <c r="D163" s="156">
        <f t="shared" si="60"/>
        <v>6406.2</v>
      </c>
      <c r="E163" s="50">
        <f t="shared" si="50"/>
        <v>100</v>
      </c>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v>496.6</v>
      </c>
      <c r="CA163" s="50">
        <v>496.6</v>
      </c>
      <c r="CB163" s="50">
        <v>496.6</v>
      </c>
      <c r="CC163" s="50">
        <f t="shared" ref="CC163:CC192" si="64">CB163/CA163*100</f>
        <v>100</v>
      </c>
      <c r="CD163" s="50"/>
      <c r="CE163" s="50"/>
      <c r="CF163" s="50"/>
      <c r="CG163" s="50"/>
      <c r="CH163" s="50"/>
      <c r="CI163" s="50">
        <v>5677.4</v>
      </c>
      <c r="CJ163" s="50">
        <v>5677.4</v>
      </c>
      <c r="CK163" s="50">
        <f t="shared" si="56"/>
        <v>100</v>
      </c>
      <c r="CL163" s="50"/>
      <c r="CM163" s="50"/>
      <c r="CN163" s="50"/>
      <c r="CO163" s="50"/>
      <c r="CP163" s="50"/>
      <c r="CQ163" s="101"/>
      <c r="CR163" s="101"/>
      <c r="CS163" s="101"/>
      <c r="CT163" s="101"/>
      <c r="CU163" s="101"/>
      <c r="CV163" s="101"/>
      <c r="CW163" s="102"/>
      <c r="CX163" s="102"/>
      <c r="CY163" s="102"/>
      <c r="CZ163" s="102"/>
      <c r="DA163" s="102"/>
      <c r="DB163" s="102"/>
      <c r="DC163" s="102"/>
      <c r="DD163" s="102"/>
      <c r="DE163" s="102"/>
      <c r="DF163" s="102"/>
      <c r="DG163" s="50"/>
      <c r="DH163" s="50"/>
      <c r="DI163" s="102"/>
      <c r="DJ163" s="102"/>
      <c r="DK163" s="50"/>
      <c r="DL163" s="50"/>
      <c r="DM163" s="102"/>
      <c r="DN163" s="102"/>
      <c r="DO163" s="50"/>
      <c r="DP163" s="50"/>
      <c r="DQ163" s="102"/>
      <c r="DR163" s="102"/>
      <c r="DS163" s="50"/>
      <c r="DT163" s="50"/>
      <c r="DU163" s="102"/>
      <c r="DV163" s="102"/>
      <c r="DW163" s="50"/>
      <c r="DX163" s="50"/>
      <c r="DY163" s="50"/>
      <c r="DZ163" s="50"/>
      <c r="EA163" s="50"/>
      <c r="EB163" s="50"/>
      <c r="EC163" s="102"/>
      <c r="ED163" s="102"/>
      <c r="EE163" s="50"/>
      <c r="EF163" s="50"/>
      <c r="EG163" s="102"/>
      <c r="EH163" s="102"/>
      <c r="EI163" s="50"/>
      <c r="EJ163" s="50"/>
      <c r="EK163" s="102"/>
      <c r="EL163" s="102"/>
      <c r="EM163" s="50"/>
      <c r="EN163" s="50"/>
      <c r="EO163" s="102"/>
      <c r="EP163" s="102"/>
      <c r="EQ163" s="50"/>
      <c r="ER163" s="50"/>
      <c r="ES163" s="102"/>
      <c r="ET163" s="102"/>
      <c r="EU163" s="50"/>
      <c r="EV163" s="50"/>
      <c r="EW163" s="102"/>
      <c r="EX163" s="102"/>
      <c r="EY163" s="50"/>
      <c r="EZ163" s="50"/>
      <c r="FA163" s="102"/>
      <c r="FB163" s="102"/>
      <c r="FC163" s="50"/>
      <c r="FD163" s="50"/>
      <c r="FE163" s="102"/>
      <c r="FF163" s="102"/>
      <c r="FG163" s="50"/>
      <c r="FH163" s="50"/>
      <c r="FI163" s="102"/>
      <c r="FJ163" s="102"/>
      <c r="FK163" s="50"/>
      <c r="FL163" s="50"/>
      <c r="FM163" s="102"/>
      <c r="FN163" s="102"/>
      <c r="FO163" s="50"/>
      <c r="FP163" s="50"/>
      <c r="FQ163" s="102"/>
      <c r="FR163" s="102"/>
      <c r="FS163" s="50"/>
      <c r="FT163" s="50"/>
      <c r="FU163" s="102"/>
      <c r="FV163" s="102"/>
      <c r="FW163" s="50"/>
      <c r="FX163" s="50"/>
      <c r="FY163" s="102"/>
      <c r="FZ163" s="102"/>
      <c r="GA163" s="50"/>
      <c r="GB163" s="50"/>
      <c r="GC163" s="102"/>
      <c r="GD163" s="102"/>
      <c r="GE163" s="50"/>
      <c r="GF163" s="50"/>
      <c r="GG163" s="102"/>
      <c r="GH163" s="102"/>
      <c r="GI163" s="50"/>
      <c r="GJ163" s="50"/>
      <c r="GK163" s="102"/>
      <c r="GL163" s="102"/>
      <c r="GM163" s="50"/>
      <c r="GN163" s="50"/>
      <c r="GO163" s="102"/>
      <c r="GP163" s="102"/>
      <c r="GQ163" s="50"/>
      <c r="GR163" s="50"/>
      <c r="GS163" s="102"/>
      <c r="GT163" s="102"/>
      <c r="GU163" s="50"/>
      <c r="GV163" s="50"/>
      <c r="GW163" s="102"/>
      <c r="GX163" s="102"/>
      <c r="GY163" s="50"/>
      <c r="GZ163" s="50"/>
      <c r="HA163" s="102"/>
      <c r="HB163" s="102"/>
      <c r="HC163" s="50"/>
      <c r="HD163" s="50"/>
      <c r="HE163" s="102"/>
      <c r="HF163" s="102"/>
      <c r="HG163" s="50"/>
      <c r="HH163" s="50"/>
      <c r="HI163" s="102"/>
      <c r="HJ163" s="102"/>
      <c r="HK163" s="50"/>
      <c r="HL163" s="50"/>
      <c r="HM163" s="50"/>
      <c r="HN163" s="102"/>
      <c r="HO163" s="50"/>
      <c r="HP163" s="50"/>
      <c r="HQ163" s="50"/>
      <c r="HR163" s="102"/>
      <c r="HS163" s="50">
        <v>232.2</v>
      </c>
      <c r="HT163" s="50">
        <v>232.2</v>
      </c>
      <c r="HU163" s="50">
        <f>HT163/HS163*100</f>
        <v>100</v>
      </c>
      <c r="HV163" s="102"/>
      <c r="HW163" s="50"/>
      <c r="HX163" s="50"/>
      <c r="HY163" s="102"/>
    </row>
    <row r="164" spans="1:233" s="58" customFormat="1" ht="47.25" x14ac:dyDescent="0.25">
      <c r="A164" s="100" t="s">
        <v>455</v>
      </c>
      <c r="B164" s="156">
        <f t="shared" si="58"/>
        <v>0</v>
      </c>
      <c r="C164" s="156">
        <f t="shared" si="59"/>
        <v>903</v>
      </c>
      <c r="D164" s="156">
        <f t="shared" si="60"/>
        <v>903</v>
      </c>
      <c r="E164" s="50">
        <f t="shared" si="50"/>
        <v>100</v>
      </c>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v>903</v>
      </c>
      <c r="CF164" s="50">
        <v>903</v>
      </c>
      <c r="CG164" s="50">
        <f t="shared" si="61"/>
        <v>100</v>
      </c>
      <c r="CH164" s="50"/>
      <c r="CI164" s="50"/>
      <c r="CJ164" s="50"/>
      <c r="CK164" s="50"/>
      <c r="CL164" s="50"/>
      <c r="CM164" s="50"/>
      <c r="CN164" s="50"/>
      <c r="CO164" s="50"/>
      <c r="CP164" s="50"/>
      <c r="CQ164" s="101"/>
      <c r="CR164" s="101"/>
      <c r="CS164" s="101"/>
      <c r="CT164" s="101"/>
      <c r="CU164" s="101"/>
      <c r="CV164" s="101"/>
      <c r="CW164" s="102"/>
      <c r="CX164" s="102"/>
      <c r="CY164" s="102"/>
      <c r="CZ164" s="102"/>
      <c r="DA164" s="102"/>
      <c r="DB164" s="102"/>
      <c r="DC164" s="102"/>
      <c r="DD164" s="102"/>
      <c r="DE164" s="102"/>
      <c r="DF164" s="102"/>
      <c r="DG164" s="50"/>
      <c r="DH164" s="50"/>
      <c r="DI164" s="102"/>
      <c r="DJ164" s="102"/>
      <c r="DK164" s="50"/>
      <c r="DL164" s="50"/>
      <c r="DM164" s="102"/>
      <c r="DN164" s="102"/>
      <c r="DO164" s="50"/>
      <c r="DP164" s="50"/>
      <c r="DQ164" s="102"/>
      <c r="DR164" s="102"/>
      <c r="DS164" s="50"/>
      <c r="DT164" s="50"/>
      <c r="DU164" s="102"/>
      <c r="DV164" s="102"/>
      <c r="DW164" s="50"/>
      <c r="DX164" s="50"/>
      <c r="DY164" s="50"/>
      <c r="DZ164" s="50"/>
      <c r="EA164" s="50"/>
      <c r="EB164" s="50"/>
      <c r="EC164" s="102"/>
      <c r="ED164" s="102"/>
      <c r="EE164" s="50"/>
      <c r="EF164" s="50"/>
      <c r="EG164" s="102"/>
      <c r="EH164" s="102"/>
      <c r="EI164" s="50"/>
      <c r="EJ164" s="50"/>
      <c r="EK164" s="102"/>
      <c r="EL164" s="102"/>
      <c r="EM164" s="50"/>
      <c r="EN164" s="50"/>
      <c r="EO164" s="102"/>
      <c r="EP164" s="102"/>
      <c r="EQ164" s="50"/>
      <c r="ER164" s="50"/>
      <c r="ES164" s="102"/>
      <c r="ET164" s="102"/>
      <c r="EU164" s="50"/>
      <c r="EV164" s="50"/>
      <c r="EW164" s="102"/>
      <c r="EX164" s="102"/>
      <c r="EY164" s="50"/>
      <c r="EZ164" s="50"/>
      <c r="FA164" s="102"/>
      <c r="FB164" s="102"/>
      <c r="FC164" s="50"/>
      <c r="FD164" s="50"/>
      <c r="FE164" s="102"/>
      <c r="FF164" s="102"/>
      <c r="FG164" s="50"/>
      <c r="FH164" s="50"/>
      <c r="FI164" s="102"/>
      <c r="FJ164" s="102"/>
      <c r="FK164" s="50"/>
      <c r="FL164" s="50"/>
      <c r="FM164" s="102"/>
      <c r="FN164" s="102"/>
      <c r="FO164" s="50"/>
      <c r="FP164" s="50"/>
      <c r="FQ164" s="102"/>
      <c r="FR164" s="102"/>
      <c r="FS164" s="50"/>
      <c r="FT164" s="50"/>
      <c r="FU164" s="102"/>
      <c r="FV164" s="102"/>
      <c r="FW164" s="50"/>
      <c r="FX164" s="50"/>
      <c r="FY164" s="102"/>
      <c r="FZ164" s="102"/>
      <c r="GA164" s="50"/>
      <c r="GB164" s="50"/>
      <c r="GC164" s="102"/>
      <c r="GD164" s="102"/>
      <c r="GE164" s="50"/>
      <c r="GF164" s="50"/>
      <c r="GG164" s="102"/>
      <c r="GH164" s="102"/>
      <c r="GI164" s="50"/>
      <c r="GJ164" s="50"/>
      <c r="GK164" s="102"/>
      <c r="GL164" s="102"/>
      <c r="GM164" s="50"/>
      <c r="GN164" s="50"/>
      <c r="GO164" s="102"/>
      <c r="GP164" s="102"/>
      <c r="GQ164" s="50"/>
      <c r="GR164" s="50"/>
      <c r="GS164" s="102"/>
      <c r="GT164" s="102"/>
      <c r="GU164" s="50"/>
      <c r="GV164" s="50"/>
      <c r="GW164" s="102"/>
      <c r="GX164" s="102"/>
      <c r="GY164" s="50"/>
      <c r="GZ164" s="50"/>
      <c r="HA164" s="102"/>
      <c r="HB164" s="102"/>
      <c r="HC164" s="50"/>
      <c r="HD164" s="50"/>
      <c r="HE164" s="102"/>
      <c r="HF164" s="102"/>
      <c r="HG164" s="50"/>
      <c r="HH164" s="50"/>
      <c r="HI164" s="102"/>
      <c r="HJ164" s="102"/>
      <c r="HK164" s="50"/>
      <c r="HL164" s="50"/>
      <c r="HM164" s="102"/>
      <c r="HN164" s="102"/>
      <c r="HO164" s="50"/>
      <c r="HP164" s="50"/>
      <c r="HQ164" s="102"/>
      <c r="HR164" s="102"/>
      <c r="HS164" s="50"/>
      <c r="HT164" s="50"/>
      <c r="HU164" s="102"/>
      <c r="HV164" s="102"/>
      <c r="HW164" s="50"/>
      <c r="HX164" s="50"/>
      <c r="HY164" s="102"/>
    </row>
    <row r="165" spans="1:233" s="58" customFormat="1" ht="47.25" x14ac:dyDescent="0.25">
      <c r="A165" s="100" t="s">
        <v>456</v>
      </c>
      <c r="B165" s="156">
        <f t="shared" si="58"/>
        <v>39.200000000000003</v>
      </c>
      <c r="C165" s="156">
        <f t="shared" si="59"/>
        <v>39.200000000000003</v>
      </c>
      <c r="D165" s="156">
        <f t="shared" si="60"/>
        <v>0</v>
      </c>
      <c r="E165" s="50">
        <f t="shared" si="50"/>
        <v>0</v>
      </c>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v>39.200000000000003</v>
      </c>
      <c r="CA165" s="50">
        <v>39.200000000000003</v>
      </c>
      <c r="CB165" s="50"/>
      <c r="CC165" s="50">
        <f t="shared" si="64"/>
        <v>0</v>
      </c>
      <c r="CD165" s="50"/>
      <c r="CE165" s="50"/>
      <c r="CF165" s="50"/>
      <c r="CG165" s="50"/>
      <c r="CH165" s="50"/>
      <c r="CI165" s="50"/>
      <c r="CJ165" s="50"/>
      <c r="CK165" s="50"/>
      <c r="CL165" s="50"/>
      <c r="CM165" s="50"/>
      <c r="CN165" s="50"/>
      <c r="CO165" s="50"/>
      <c r="CP165" s="50"/>
      <c r="CQ165" s="101"/>
      <c r="CR165" s="101"/>
      <c r="CS165" s="101"/>
      <c r="CT165" s="101"/>
      <c r="CU165" s="101"/>
      <c r="CV165" s="101"/>
      <c r="CW165" s="102"/>
      <c r="CX165" s="102"/>
      <c r="CY165" s="102"/>
      <c r="CZ165" s="102"/>
      <c r="DA165" s="102"/>
      <c r="DB165" s="102"/>
      <c r="DC165" s="102"/>
      <c r="DD165" s="102"/>
      <c r="DE165" s="102"/>
      <c r="DF165" s="102"/>
      <c r="DG165" s="50"/>
      <c r="DH165" s="50"/>
      <c r="DI165" s="102"/>
      <c r="DJ165" s="102"/>
      <c r="DK165" s="50"/>
      <c r="DL165" s="50"/>
      <c r="DM165" s="102"/>
      <c r="DN165" s="102"/>
      <c r="DO165" s="50"/>
      <c r="DP165" s="50"/>
      <c r="DQ165" s="102"/>
      <c r="DR165" s="102"/>
      <c r="DS165" s="50"/>
      <c r="DT165" s="50"/>
      <c r="DU165" s="102"/>
      <c r="DV165" s="102"/>
      <c r="DW165" s="50"/>
      <c r="DX165" s="50"/>
      <c r="DY165" s="50"/>
      <c r="DZ165" s="50"/>
      <c r="EA165" s="50"/>
      <c r="EB165" s="50"/>
      <c r="EC165" s="102"/>
      <c r="ED165" s="102"/>
      <c r="EE165" s="50"/>
      <c r="EF165" s="50"/>
      <c r="EG165" s="102"/>
      <c r="EH165" s="102"/>
      <c r="EI165" s="50"/>
      <c r="EJ165" s="50"/>
      <c r="EK165" s="102"/>
      <c r="EL165" s="102"/>
      <c r="EM165" s="50"/>
      <c r="EN165" s="50"/>
      <c r="EO165" s="102"/>
      <c r="EP165" s="102"/>
      <c r="EQ165" s="50"/>
      <c r="ER165" s="50"/>
      <c r="ES165" s="102"/>
      <c r="ET165" s="102"/>
      <c r="EU165" s="50"/>
      <c r="EV165" s="50"/>
      <c r="EW165" s="102"/>
      <c r="EX165" s="102"/>
      <c r="EY165" s="50"/>
      <c r="EZ165" s="50"/>
      <c r="FA165" s="102"/>
      <c r="FB165" s="102"/>
      <c r="FC165" s="50"/>
      <c r="FD165" s="50"/>
      <c r="FE165" s="102"/>
      <c r="FF165" s="102"/>
      <c r="FG165" s="50"/>
      <c r="FH165" s="50"/>
      <c r="FI165" s="102"/>
      <c r="FJ165" s="102"/>
      <c r="FK165" s="50"/>
      <c r="FL165" s="50"/>
      <c r="FM165" s="102"/>
      <c r="FN165" s="102"/>
      <c r="FO165" s="50"/>
      <c r="FP165" s="50"/>
      <c r="FQ165" s="102"/>
      <c r="FR165" s="102"/>
      <c r="FS165" s="50"/>
      <c r="FT165" s="50"/>
      <c r="FU165" s="102"/>
      <c r="FV165" s="102"/>
      <c r="FW165" s="50"/>
      <c r="FX165" s="50"/>
      <c r="FY165" s="102"/>
      <c r="FZ165" s="102"/>
      <c r="GA165" s="50"/>
      <c r="GB165" s="50"/>
      <c r="GC165" s="102"/>
      <c r="GD165" s="102"/>
      <c r="GE165" s="50"/>
      <c r="GF165" s="50"/>
      <c r="GG165" s="102"/>
      <c r="GH165" s="102"/>
      <c r="GI165" s="50"/>
      <c r="GJ165" s="50"/>
      <c r="GK165" s="102"/>
      <c r="GL165" s="102"/>
      <c r="GM165" s="50"/>
      <c r="GN165" s="50"/>
      <c r="GO165" s="102"/>
      <c r="GP165" s="102"/>
      <c r="GQ165" s="50"/>
      <c r="GR165" s="50"/>
      <c r="GS165" s="102"/>
      <c r="GT165" s="102"/>
      <c r="GU165" s="50"/>
      <c r="GV165" s="50"/>
      <c r="GW165" s="102"/>
      <c r="GX165" s="102"/>
      <c r="GY165" s="50"/>
      <c r="GZ165" s="50"/>
      <c r="HA165" s="102"/>
      <c r="HB165" s="102"/>
      <c r="HC165" s="50"/>
      <c r="HD165" s="50"/>
      <c r="HE165" s="102"/>
      <c r="HF165" s="102"/>
      <c r="HG165" s="50"/>
      <c r="HH165" s="50"/>
      <c r="HI165" s="102"/>
      <c r="HJ165" s="102"/>
      <c r="HK165" s="50"/>
      <c r="HL165" s="50"/>
      <c r="HM165" s="102"/>
      <c r="HN165" s="102"/>
      <c r="HO165" s="50"/>
      <c r="HP165" s="50"/>
      <c r="HQ165" s="102"/>
      <c r="HR165" s="102"/>
      <c r="HS165" s="50"/>
      <c r="HT165" s="50"/>
      <c r="HU165" s="102"/>
      <c r="HV165" s="102"/>
      <c r="HW165" s="50"/>
      <c r="HX165" s="50"/>
      <c r="HY165" s="102"/>
    </row>
    <row r="166" spans="1:233" s="58" customFormat="1" ht="63" x14ac:dyDescent="0.25">
      <c r="A166" s="100" t="s">
        <v>457</v>
      </c>
      <c r="B166" s="156">
        <f t="shared" si="58"/>
        <v>25</v>
      </c>
      <c r="C166" s="156">
        <f t="shared" si="59"/>
        <v>275</v>
      </c>
      <c r="D166" s="156">
        <f t="shared" si="60"/>
        <v>250</v>
      </c>
      <c r="E166" s="50">
        <f t="shared" si="50"/>
        <v>90.909090909090907</v>
      </c>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v>25</v>
      </c>
      <c r="CA166" s="50">
        <v>25</v>
      </c>
      <c r="CB166" s="50">
        <v>0</v>
      </c>
      <c r="CC166" s="50">
        <f t="shared" si="64"/>
        <v>0</v>
      </c>
      <c r="CD166" s="50"/>
      <c r="CE166" s="50">
        <v>250</v>
      </c>
      <c r="CF166" s="50">
        <v>250</v>
      </c>
      <c r="CG166" s="50">
        <f t="shared" si="61"/>
        <v>100</v>
      </c>
      <c r="CH166" s="50"/>
      <c r="CI166" s="50"/>
      <c r="CJ166" s="50"/>
      <c r="CK166" s="50"/>
      <c r="CL166" s="50"/>
      <c r="CM166" s="50"/>
      <c r="CN166" s="50"/>
      <c r="CO166" s="50"/>
      <c r="CP166" s="50"/>
      <c r="CQ166" s="101"/>
      <c r="CR166" s="101"/>
      <c r="CS166" s="101"/>
      <c r="CT166" s="101"/>
      <c r="CU166" s="101"/>
      <c r="CV166" s="101"/>
      <c r="CW166" s="102"/>
      <c r="CX166" s="102"/>
      <c r="CY166" s="102"/>
      <c r="CZ166" s="102"/>
      <c r="DA166" s="102"/>
      <c r="DB166" s="102"/>
      <c r="DC166" s="102"/>
      <c r="DD166" s="102"/>
      <c r="DE166" s="102"/>
      <c r="DF166" s="102"/>
      <c r="DG166" s="50"/>
      <c r="DH166" s="50"/>
      <c r="DI166" s="102"/>
      <c r="DJ166" s="102"/>
      <c r="DK166" s="50"/>
      <c r="DL166" s="50"/>
      <c r="DM166" s="102"/>
      <c r="DN166" s="102"/>
      <c r="DO166" s="50"/>
      <c r="DP166" s="50"/>
      <c r="DQ166" s="102"/>
      <c r="DR166" s="102"/>
      <c r="DS166" s="50"/>
      <c r="DT166" s="50"/>
      <c r="DU166" s="102"/>
      <c r="DV166" s="102"/>
      <c r="DW166" s="50"/>
      <c r="DX166" s="50"/>
      <c r="DY166" s="50"/>
      <c r="DZ166" s="50"/>
      <c r="EA166" s="50"/>
      <c r="EB166" s="50"/>
      <c r="EC166" s="102"/>
      <c r="ED166" s="102"/>
      <c r="EE166" s="50"/>
      <c r="EF166" s="50"/>
      <c r="EG166" s="102"/>
      <c r="EH166" s="102"/>
      <c r="EI166" s="50"/>
      <c r="EJ166" s="50"/>
      <c r="EK166" s="102"/>
      <c r="EL166" s="102"/>
      <c r="EM166" s="50"/>
      <c r="EN166" s="50"/>
      <c r="EO166" s="102"/>
      <c r="EP166" s="102"/>
      <c r="EQ166" s="50"/>
      <c r="ER166" s="50"/>
      <c r="ES166" s="102"/>
      <c r="ET166" s="102"/>
      <c r="EU166" s="50"/>
      <c r="EV166" s="50"/>
      <c r="EW166" s="102"/>
      <c r="EX166" s="102"/>
      <c r="EY166" s="50"/>
      <c r="EZ166" s="50"/>
      <c r="FA166" s="102"/>
      <c r="FB166" s="102"/>
      <c r="FC166" s="50"/>
      <c r="FD166" s="50"/>
      <c r="FE166" s="102"/>
      <c r="FF166" s="102"/>
      <c r="FG166" s="50"/>
      <c r="FH166" s="50"/>
      <c r="FI166" s="102"/>
      <c r="FJ166" s="102"/>
      <c r="FK166" s="50"/>
      <c r="FL166" s="50"/>
      <c r="FM166" s="102"/>
      <c r="FN166" s="102"/>
      <c r="FO166" s="50"/>
      <c r="FP166" s="50"/>
      <c r="FQ166" s="102"/>
      <c r="FR166" s="102"/>
      <c r="FS166" s="50"/>
      <c r="FT166" s="50"/>
      <c r="FU166" s="102"/>
      <c r="FV166" s="102"/>
      <c r="FW166" s="50"/>
      <c r="FX166" s="50"/>
      <c r="FY166" s="102"/>
      <c r="FZ166" s="102"/>
      <c r="GA166" s="50"/>
      <c r="GB166" s="50"/>
      <c r="GC166" s="102"/>
      <c r="GD166" s="102"/>
      <c r="GE166" s="50"/>
      <c r="GF166" s="50"/>
      <c r="GG166" s="102"/>
      <c r="GH166" s="102"/>
      <c r="GI166" s="50"/>
      <c r="GJ166" s="50"/>
      <c r="GK166" s="102"/>
      <c r="GL166" s="102"/>
      <c r="GM166" s="50"/>
      <c r="GN166" s="50"/>
      <c r="GO166" s="102"/>
      <c r="GP166" s="102"/>
      <c r="GQ166" s="50"/>
      <c r="GR166" s="50"/>
      <c r="GS166" s="102"/>
      <c r="GT166" s="102"/>
      <c r="GU166" s="50"/>
      <c r="GV166" s="50"/>
      <c r="GW166" s="102"/>
      <c r="GX166" s="102"/>
      <c r="GY166" s="50"/>
      <c r="GZ166" s="50"/>
      <c r="HA166" s="102"/>
      <c r="HB166" s="102"/>
      <c r="HC166" s="50"/>
      <c r="HD166" s="50"/>
      <c r="HE166" s="102"/>
      <c r="HF166" s="102"/>
      <c r="HG166" s="50"/>
      <c r="HH166" s="50"/>
      <c r="HI166" s="102"/>
      <c r="HJ166" s="102"/>
      <c r="HK166" s="50"/>
      <c r="HL166" s="50"/>
      <c r="HM166" s="102"/>
      <c r="HN166" s="102"/>
      <c r="HO166" s="50"/>
      <c r="HP166" s="50"/>
      <c r="HQ166" s="102"/>
      <c r="HR166" s="102"/>
      <c r="HS166" s="50"/>
      <c r="HT166" s="50"/>
      <c r="HU166" s="102"/>
      <c r="HV166" s="102"/>
      <c r="HW166" s="50"/>
      <c r="HX166" s="50"/>
      <c r="HY166" s="102"/>
    </row>
    <row r="167" spans="1:233" s="58" customFormat="1" ht="47.25" x14ac:dyDescent="0.25">
      <c r="A167" s="100" t="s">
        <v>459</v>
      </c>
      <c r="B167" s="156">
        <f t="shared" si="58"/>
        <v>263.39999999999998</v>
      </c>
      <c r="C167" s="156">
        <f t="shared" si="59"/>
        <v>1263.4000000000001</v>
      </c>
      <c r="D167" s="156">
        <f t="shared" si="60"/>
        <v>1007.20069</v>
      </c>
      <c r="E167" s="50">
        <f t="shared" si="50"/>
        <v>79.721441348741479</v>
      </c>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v>263.39999999999998</v>
      </c>
      <c r="CA167" s="50">
        <v>263.39999999999998</v>
      </c>
      <c r="CB167" s="50">
        <v>7.2006899999999998</v>
      </c>
      <c r="CC167" s="50">
        <f t="shared" si="64"/>
        <v>2.73374715261959</v>
      </c>
      <c r="CD167" s="50"/>
      <c r="CE167" s="50">
        <v>1000</v>
      </c>
      <c r="CF167" s="50">
        <v>1000</v>
      </c>
      <c r="CG167" s="50">
        <f t="shared" si="61"/>
        <v>100</v>
      </c>
      <c r="CH167" s="50"/>
      <c r="CI167" s="50"/>
      <c r="CJ167" s="50"/>
      <c r="CK167" s="50"/>
      <c r="CL167" s="50"/>
      <c r="CM167" s="50"/>
      <c r="CN167" s="50"/>
      <c r="CO167" s="50"/>
      <c r="CP167" s="50"/>
      <c r="CQ167" s="101"/>
      <c r="CR167" s="101"/>
      <c r="CS167" s="101"/>
      <c r="CT167" s="101"/>
      <c r="CU167" s="101"/>
      <c r="CV167" s="101"/>
      <c r="CW167" s="102"/>
      <c r="CX167" s="102"/>
      <c r="CY167" s="102"/>
      <c r="CZ167" s="102"/>
      <c r="DA167" s="102"/>
      <c r="DB167" s="102"/>
      <c r="DC167" s="102"/>
      <c r="DD167" s="102"/>
      <c r="DE167" s="102"/>
      <c r="DF167" s="102"/>
      <c r="DG167" s="50"/>
      <c r="DH167" s="50"/>
      <c r="DI167" s="102"/>
      <c r="DJ167" s="102"/>
      <c r="DK167" s="50"/>
      <c r="DL167" s="50"/>
      <c r="DM167" s="102"/>
      <c r="DN167" s="102"/>
      <c r="DO167" s="50"/>
      <c r="DP167" s="50"/>
      <c r="DQ167" s="102"/>
      <c r="DR167" s="102"/>
      <c r="DS167" s="50"/>
      <c r="DT167" s="50"/>
      <c r="DU167" s="102"/>
      <c r="DV167" s="102"/>
      <c r="DW167" s="50"/>
      <c r="DX167" s="50"/>
      <c r="DY167" s="50"/>
      <c r="DZ167" s="50"/>
      <c r="EA167" s="50"/>
      <c r="EB167" s="50"/>
      <c r="EC167" s="102"/>
      <c r="ED167" s="102"/>
      <c r="EE167" s="50"/>
      <c r="EF167" s="50"/>
      <c r="EG167" s="102"/>
      <c r="EH167" s="102"/>
      <c r="EI167" s="50"/>
      <c r="EJ167" s="50"/>
      <c r="EK167" s="102"/>
      <c r="EL167" s="102"/>
      <c r="EM167" s="50"/>
      <c r="EN167" s="50"/>
      <c r="EO167" s="102"/>
      <c r="EP167" s="102"/>
      <c r="EQ167" s="50"/>
      <c r="ER167" s="50"/>
      <c r="ES167" s="102"/>
      <c r="ET167" s="102"/>
      <c r="EU167" s="50"/>
      <c r="EV167" s="50"/>
      <c r="EW167" s="102"/>
      <c r="EX167" s="102"/>
      <c r="EY167" s="50"/>
      <c r="EZ167" s="50"/>
      <c r="FA167" s="102"/>
      <c r="FB167" s="102"/>
      <c r="FC167" s="50"/>
      <c r="FD167" s="50"/>
      <c r="FE167" s="102"/>
      <c r="FF167" s="102"/>
      <c r="FG167" s="50"/>
      <c r="FH167" s="50"/>
      <c r="FI167" s="102"/>
      <c r="FJ167" s="102"/>
      <c r="FK167" s="50"/>
      <c r="FL167" s="50"/>
      <c r="FM167" s="102"/>
      <c r="FN167" s="102"/>
      <c r="FO167" s="50"/>
      <c r="FP167" s="50"/>
      <c r="FQ167" s="102"/>
      <c r="FR167" s="102"/>
      <c r="FS167" s="50"/>
      <c r="FT167" s="50"/>
      <c r="FU167" s="102"/>
      <c r="FV167" s="102"/>
      <c r="FW167" s="50"/>
      <c r="FX167" s="50"/>
      <c r="FY167" s="102"/>
      <c r="FZ167" s="102"/>
      <c r="GA167" s="50"/>
      <c r="GB167" s="50"/>
      <c r="GC167" s="102"/>
      <c r="GD167" s="102"/>
      <c r="GE167" s="50"/>
      <c r="GF167" s="50"/>
      <c r="GG167" s="102"/>
      <c r="GH167" s="102"/>
      <c r="GI167" s="50"/>
      <c r="GJ167" s="50"/>
      <c r="GK167" s="102"/>
      <c r="GL167" s="102"/>
      <c r="GM167" s="50"/>
      <c r="GN167" s="50"/>
      <c r="GO167" s="102"/>
      <c r="GP167" s="102"/>
      <c r="GQ167" s="50"/>
      <c r="GR167" s="50"/>
      <c r="GS167" s="102"/>
      <c r="GT167" s="102"/>
      <c r="GU167" s="50"/>
      <c r="GV167" s="50"/>
      <c r="GW167" s="102"/>
      <c r="GX167" s="102"/>
      <c r="GY167" s="50"/>
      <c r="GZ167" s="50"/>
      <c r="HA167" s="102"/>
      <c r="HB167" s="102"/>
      <c r="HC167" s="50"/>
      <c r="HD167" s="50"/>
      <c r="HE167" s="102"/>
      <c r="HF167" s="102"/>
      <c r="HG167" s="50"/>
      <c r="HH167" s="50"/>
      <c r="HI167" s="102"/>
      <c r="HJ167" s="102"/>
      <c r="HK167" s="50"/>
      <c r="HL167" s="50"/>
      <c r="HM167" s="102"/>
      <c r="HN167" s="102"/>
      <c r="HO167" s="50"/>
      <c r="HP167" s="50"/>
      <c r="HQ167" s="102"/>
      <c r="HR167" s="102"/>
      <c r="HS167" s="50"/>
      <c r="HT167" s="50"/>
      <c r="HU167" s="102"/>
      <c r="HV167" s="102"/>
      <c r="HW167" s="50"/>
      <c r="HX167" s="50"/>
      <c r="HY167" s="102"/>
    </row>
    <row r="168" spans="1:233" s="58" customFormat="1" ht="47.25" x14ac:dyDescent="0.25">
      <c r="A168" s="100" t="s">
        <v>748</v>
      </c>
      <c r="B168" s="156">
        <f t="shared" si="58"/>
        <v>36.4</v>
      </c>
      <c r="C168" s="156">
        <f t="shared" si="59"/>
        <v>36.4</v>
      </c>
      <c r="D168" s="156">
        <f t="shared" si="60"/>
        <v>1.59579</v>
      </c>
      <c r="E168" s="50">
        <f t="shared" si="50"/>
        <v>4.384038461538462</v>
      </c>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v>36.4</v>
      </c>
      <c r="CA168" s="50">
        <v>36.4</v>
      </c>
      <c r="CB168" s="50">
        <v>1.59579</v>
      </c>
      <c r="CC168" s="50">
        <f t="shared" si="64"/>
        <v>4.384038461538462</v>
      </c>
      <c r="CD168" s="50"/>
      <c r="CE168" s="50"/>
      <c r="CF168" s="50"/>
      <c r="CG168" s="50"/>
      <c r="CH168" s="50"/>
      <c r="CI168" s="50"/>
      <c r="CJ168" s="50"/>
      <c r="CK168" s="50"/>
      <c r="CL168" s="50"/>
      <c r="CM168" s="50"/>
      <c r="CN168" s="50"/>
      <c r="CO168" s="50"/>
      <c r="CP168" s="50"/>
      <c r="CQ168" s="101"/>
      <c r="CR168" s="101"/>
      <c r="CS168" s="101"/>
      <c r="CT168" s="101"/>
      <c r="CU168" s="101"/>
      <c r="CV168" s="101"/>
      <c r="CW168" s="102"/>
      <c r="CX168" s="102"/>
      <c r="CY168" s="102"/>
      <c r="CZ168" s="102"/>
      <c r="DA168" s="102"/>
      <c r="DB168" s="102"/>
      <c r="DC168" s="102"/>
      <c r="DD168" s="102"/>
      <c r="DE168" s="102"/>
      <c r="DF168" s="102"/>
      <c r="DG168" s="50"/>
      <c r="DH168" s="50"/>
      <c r="DI168" s="102"/>
      <c r="DJ168" s="102"/>
      <c r="DK168" s="50"/>
      <c r="DL168" s="50"/>
      <c r="DM168" s="102"/>
      <c r="DN168" s="102"/>
      <c r="DO168" s="50"/>
      <c r="DP168" s="50"/>
      <c r="DQ168" s="102"/>
      <c r="DR168" s="102"/>
      <c r="DS168" s="50"/>
      <c r="DT168" s="50"/>
      <c r="DU168" s="102"/>
      <c r="DV168" s="102"/>
      <c r="DW168" s="50"/>
      <c r="DX168" s="50"/>
      <c r="DY168" s="50"/>
      <c r="DZ168" s="50"/>
      <c r="EA168" s="50"/>
      <c r="EB168" s="50"/>
      <c r="EC168" s="102"/>
      <c r="ED168" s="102"/>
      <c r="EE168" s="50"/>
      <c r="EF168" s="50"/>
      <c r="EG168" s="102"/>
      <c r="EH168" s="102"/>
      <c r="EI168" s="50"/>
      <c r="EJ168" s="50"/>
      <c r="EK168" s="102"/>
      <c r="EL168" s="102"/>
      <c r="EM168" s="50"/>
      <c r="EN168" s="50"/>
      <c r="EO168" s="102"/>
      <c r="EP168" s="102"/>
      <c r="EQ168" s="50"/>
      <c r="ER168" s="50"/>
      <c r="ES168" s="102"/>
      <c r="ET168" s="102"/>
      <c r="EU168" s="50"/>
      <c r="EV168" s="50"/>
      <c r="EW168" s="102"/>
      <c r="EX168" s="102"/>
      <c r="EY168" s="50"/>
      <c r="EZ168" s="50"/>
      <c r="FA168" s="102"/>
      <c r="FB168" s="102"/>
      <c r="FC168" s="50"/>
      <c r="FD168" s="50"/>
      <c r="FE168" s="102"/>
      <c r="FF168" s="102"/>
      <c r="FG168" s="50"/>
      <c r="FH168" s="50"/>
      <c r="FI168" s="102"/>
      <c r="FJ168" s="102"/>
      <c r="FK168" s="50"/>
      <c r="FL168" s="50"/>
      <c r="FM168" s="102"/>
      <c r="FN168" s="102"/>
      <c r="FO168" s="50"/>
      <c r="FP168" s="50"/>
      <c r="FQ168" s="102"/>
      <c r="FR168" s="102"/>
      <c r="FS168" s="50"/>
      <c r="FT168" s="50"/>
      <c r="FU168" s="102"/>
      <c r="FV168" s="102"/>
      <c r="FW168" s="50"/>
      <c r="FX168" s="50"/>
      <c r="FY168" s="102"/>
      <c r="FZ168" s="102"/>
      <c r="GA168" s="50"/>
      <c r="GB168" s="50"/>
      <c r="GC168" s="102"/>
      <c r="GD168" s="102"/>
      <c r="GE168" s="50"/>
      <c r="GF168" s="50"/>
      <c r="GG168" s="102"/>
      <c r="GH168" s="102"/>
      <c r="GI168" s="50"/>
      <c r="GJ168" s="50"/>
      <c r="GK168" s="102"/>
      <c r="GL168" s="102"/>
      <c r="GM168" s="50"/>
      <c r="GN168" s="50"/>
      <c r="GO168" s="102"/>
      <c r="GP168" s="102"/>
      <c r="GQ168" s="50"/>
      <c r="GR168" s="50"/>
      <c r="GS168" s="102"/>
      <c r="GT168" s="102"/>
      <c r="GU168" s="50"/>
      <c r="GV168" s="50"/>
      <c r="GW168" s="102"/>
      <c r="GX168" s="102"/>
      <c r="GY168" s="50"/>
      <c r="GZ168" s="50"/>
      <c r="HA168" s="102"/>
      <c r="HB168" s="102"/>
      <c r="HC168" s="50"/>
      <c r="HD168" s="50"/>
      <c r="HE168" s="102"/>
      <c r="HF168" s="102"/>
      <c r="HG168" s="50"/>
      <c r="HH168" s="50"/>
      <c r="HI168" s="102"/>
      <c r="HJ168" s="102"/>
      <c r="HK168" s="50"/>
      <c r="HL168" s="50"/>
      <c r="HM168" s="102"/>
      <c r="HN168" s="102"/>
      <c r="HO168" s="50"/>
      <c r="HP168" s="50"/>
      <c r="HQ168" s="102"/>
      <c r="HR168" s="102"/>
      <c r="HS168" s="50"/>
      <c r="HT168" s="50"/>
      <c r="HU168" s="102"/>
      <c r="HV168" s="102"/>
      <c r="HW168" s="50"/>
      <c r="HX168" s="50"/>
      <c r="HY168" s="102"/>
    </row>
    <row r="169" spans="1:233" s="58" customFormat="1" ht="63" x14ac:dyDescent="0.25">
      <c r="A169" s="100" t="s">
        <v>749</v>
      </c>
      <c r="B169" s="156">
        <f t="shared" si="58"/>
        <v>94.2</v>
      </c>
      <c r="C169" s="156">
        <f t="shared" si="59"/>
        <v>94.2</v>
      </c>
      <c r="D169" s="156">
        <f t="shared" si="60"/>
        <v>3.3323100000000001</v>
      </c>
      <c r="E169" s="50">
        <f t="shared" si="50"/>
        <v>3.5374840764331208</v>
      </c>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v>94.2</v>
      </c>
      <c r="CA169" s="50">
        <v>94.2</v>
      </c>
      <c r="CB169" s="50">
        <v>3.3323100000000001</v>
      </c>
      <c r="CC169" s="50">
        <f t="shared" si="64"/>
        <v>3.5374840764331208</v>
      </c>
      <c r="CD169" s="50"/>
      <c r="CE169" s="50"/>
      <c r="CF169" s="50"/>
      <c r="CG169" s="50"/>
      <c r="CH169" s="50"/>
      <c r="CI169" s="50"/>
      <c r="CJ169" s="50"/>
      <c r="CK169" s="50"/>
      <c r="CL169" s="50"/>
      <c r="CM169" s="50"/>
      <c r="CN169" s="50"/>
      <c r="CO169" s="50"/>
      <c r="CP169" s="50"/>
      <c r="CQ169" s="101"/>
      <c r="CR169" s="101"/>
      <c r="CS169" s="101"/>
      <c r="CT169" s="101"/>
      <c r="CU169" s="101"/>
      <c r="CV169" s="101"/>
      <c r="CW169" s="102"/>
      <c r="CX169" s="102"/>
      <c r="CY169" s="102"/>
      <c r="CZ169" s="102"/>
      <c r="DA169" s="102"/>
      <c r="DB169" s="102"/>
      <c r="DC169" s="102"/>
      <c r="DD169" s="102"/>
      <c r="DE169" s="102"/>
      <c r="DF169" s="102"/>
      <c r="DG169" s="50"/>
      <c r="DH169" s="50"/>
      <c r="DI169" s="102"/>
      <c r="DJ169" s="102"/>
      <c r="DK169" s="50"/>
      <c r="DL169" s="50"/>
      <c r="DM169" s="102"/>
      <c r="DN169" s="102"/>
      <c r="DO169" s="50"/>
      <c r="DP169" s="50"/>
      <c r="DQ169" s="102"/>
      <c r="DR169" s="102"/>
      <c r="DS169" s="50"/>
      <c r="DT169" s="50"/>
      <c r="DU169" s="102"/>
      <c r="DV169" s="102"/>
      <c r="DW169" s="50"/>
      <c r="DX169" s="50"/>
      <c r="DY169" s="50"/>
      <c r="DZ169" s="50"/>
      <c r="EA169" s="50"/>
      <c r="EB169" s="50"/>
      <c r="EC169" s="102"/>
      <c r="ED169" s="102"/>
      <c r="EE169" s="50"/>
      <c r="EF169" s="50"/>
      <c r="EG169" s="102"/>
      <c r="EH169" s="102"/>
      <c r="EI169" s="50"/>
      <c r="EJ169" s="50"/>
      <c r="EK169" s="102"/>
      <c r="EL169" s="102"/>
      <c r="EM169" s="50"/>
      <c r="EN169" s="50"/>
      <c r="EO169" s="102"/>
      <c r="EP169" s="102"/>
      <c r="EQ169" s="50"/>
      <c r="ER169" s="50"/>
      <c r="ES169" s="102"/>
      <c r="ET169" s="102"/>
      <c r="EU169" s="50"/>
      <c r="EV169" s="50"/>
      <c r="EW169" s="102"/>
      <c r="EX169" s="102"/>
      <c r="EY169" s="50"/>
      <c r="EZ169" s="50"/>
      <c r="FA169" s="102"/>
      <c r="FB169" s="102"/>
      <c r="FC169" s="50"/>
      <c r="FD169" s="50"/>
      <c r="FE169" s="102"/>
      <c r="FF169" s="102"/>
      <c r="FG169" s="50"/>
      <c r="FH169" s="50"/>
      <c r="FI169" s="102"/>
      <c r="FJ169" s="102"/>
      <c r="FK169" s="50"/>
      <c r="FL169" s="50"/>
      <c r="FM169" s="102"/>
      <c r="FN169" s="102"/>
      <c r="FO169" s="50"/>
      <c r="FP169" s="50"/>
      <c r="FQ169" s="102"/>
      <c r="FR169" s="102"/>
      <c r="FS169" s="50"/>
      <c r="FT169" s="50"/>
      <c r="FU169" s="102"/>
      <c r="FV169" s="102"/>
      <c r="FW169" s="50"/>
      <c r="FX169" s="50"/>
      <c r="FY169" s="102"/>
      <c r="FZ169" s="102"/>
      <c r="GA169" s="50"/>
      <c r="GB169" s="50"/>
      <c r="GC169" s="102"/>
      <c r="GD169" s="102"/>
      <c r="GE169" s="50"/>
      <c r="GF169" s="50"/>
      <c r="GG169" s="102"/>
      <c r="GH169" s="102"/>
      <c r="GI169" s="50"/>
      <c r="GJ169" s="50"/>
      <c r="GK169" s="102"/>
      <c r="GL169" s="102"/>
      <c r="GM169" s="50"/>
      <c r="GN169" s="50"/>
      <c r="GO169" s="102"/>
      <c r="GP169" s="102"/>
      <c r="GQ169" s="50"/>
      <c r="GR169" s="50"/>
      <c r="GS169" s="102"/>
      <c r="GT169" s="102"/>
      <c r="GU169" s="50"/>
      <c r="GV169" s="50"/>
      <c r="GW169" s="102"/>
      <c r="GX169" s="102"/>
      <c r="GY169" s="50"/>
      <c r="GZ169" s="50"/>
      <c r="HA169" s="102"/>
      <c r="HB169" s="102"/>
      <c r="HC169" s="50"/>
      <c r="HD169" s="50"/>
      <c r="HE169" s="102"/>
      <c r="HF169" s="102"/>
      <c r="HG169" s="50"/>
      <c r="HH169" s="50"/>
      <c r="HI169" s="102"/>
      <c r="HJ169" s="102"/>
      <c r="HK169" s="50"/>
      <c r="HL169" s="50"/>
      <c r="HM169" s="102"/>
      <c r="HN169" s="102"/>
      <c r="HO169" s="50"/>
      <c r="HP169" s="50"/>
      <c r="HQ169" s="102"/>
      <c r="HR169" s="102"/>
      <c r="HS169" s="50"/>
      <c r="HT169" s="50"/>
      <c r="HU169" s="102"/>
      <c r="HV169" s="102"/>
      <c r="HW169" s="50"/>
      <c r="HX169" s="50"/>
      <c r="HY169" s="102"/>
    </row>
    <row r="170" spans="1:233" s="58" customFormat="1" ht="63" x14ac:dyDescent="0.25">
      <c r="A170" s="100" t="s">
        <v>464</v>
      </c>
      <c r="B170" s="156">
        <f t="shared" si="58"/>
        <v>58.7</v>
      </c>
      <c r="C170" s="156">
        <f t="shared" si="59"/>
        <v>58.7</v>
      </c>
      <c r="D170" s="156">
        <f t="shared" si="60"/>
        <v>4.06562</v>
      </c>
      <c r="E170" s="50">
        <f t="shared" si="50"/>
        <v>6.926098807495741</v>
      </c>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v>58.7</v>
      </c>
      <c r="CA170" s="50">
        <v>58.7</v>
      </c>
      <c r="CB170" s="50">
        <v>4.06562</v>
      </c>
      <c r="CC170" s="50">
        <f t="shared" si="64"/>
        <v>6.926098807495741</v>
      </c>
      <c r="CD170" s="50"/>
      <c r="CE170" s="50"/>
      <c r="CF170" s="50"/>
      <c r="CG170" s="50"/>
      <c r="CH170" s="50"/>
      <c r="CI170" s="50"/>
      <c r="CJ170" s="50"/>
      <c r="CK170" s="50"/>
      <c r="CL170" s="50"/>
      <c r="CM170" s="50"/>
      <c r="CN170" s="50"/>
      <c r="CO170" s="50"/>
      <c r="CP170" s="50"/>
      <c r="CQ170" s="101"/>
      <c r="CR170" s="101"/>
      <c r="CS170" s="101"/>
      <c r="CT170" s="101"/>
      <c r="CU170" s="101"/>
      <c r="CV170" s="101"/>
      <c r="CW170" s="102"/>
      <c r="CX170" s="102"/>
      <c r="CY170" s="102"/>
      <c r="CZ170" s="102"/>
      <c r="DA170" s="102"/>
      <c r="DB170" s="102"/>
      <c r="DC170" s="102"/>
      <c r="DD170" s="102"/>
      <c r="DE170" s="102"/>
      <c r="DF170" s="102"/>
      <c r="DG170" s="50"/>
      <c r="DH170" s="50"/>
      <c r="DI170" s="102"/>
      <c r="DJ170" s="102"/>
      <c r="DK170" s="50"/>
      <c r="DL170" s="50"/>
      <c r="DM170" s="102"/>
      <c r="DN170" s="102"/>
      <c r="DO170" s="50"/>
      <c r="DP170" s="50"/>
      <c r="DQ170" s="102"/>
      <c r="DR170" s="102"/>
      <c r="DS170" s="50"/>
      <c r="DT170" s="50"/>
      <c r="DU170" s="102"/>
      <c r="DV170" s="102"/>
      <c r="DW170" s="50"/>
      <c r="DX170" s="50"/>
      <c r="DY170" s="50"/>
      <c r="DZ170" s="50"/>
      <c r="EA170" s="50"/>
      <c r="EB170" s="50"/>
      <c r="EC170" s="102"/>
      <c r="ED170" s="102"/>
      <c r="EE170" s="50"/>
      <c r="EF170" s="50"/>
      <c r="EG170" s="102"/>
      <c r="EH170" s="102"/>
      <c r="EI170" s="50"/>
      <c r="EJ170" s="50"/>
      <c r="EK170" s="102"/>
      <c r="EL170" s="102"/>
      <c r="EM170" s="50"/>
      <c r="EN170" s="50"/>
      <c r="EO170" s="102"/>
      <c r="EP170" s="102"/>
      <c r="EQ170" s="50"/>
      <c r="ER170" s="50"/>
      <c r="ES170" s="102"/>
      <c r="ET170" s="102"/>
      <c r="EU170" s="50"/>
      <c r="EV170" s="50"/>
      <c r="EW170" s="102"/>
      <c r="EX170" s="102"/>
      <c r="EY170" s="50"/>
      <c r="EZ170" s="50"/>
      <c r="FA170" s="102"/>
      <c r="FB170" s="102"/>
      <c r="FC170" s="50"/>
      <c r="FD170" s="50"/>
      <c r="FE170" s="102"/>
      <c r="FF170" s="102"/>
      <c r="FG170" s="50"/>
      <c r="FH170" s="50"/>
      <c r="FI170" s="102"/>
      <c r="FJ170" s="102"/>
      <c r="FK170" s="50"/>
      <c r="FL170" s="50"/>
      <c r="FM170" s="102"/>
      <c r="FN170" s="102"/>
      <c r="FO170" s="50"/>
      <c r="FP170" s="50"/>
      <c r="FQ170" s="102"/>
      <c r="FR170" s="102"/>
      <c r="FS170" s="50"/>
      <c r="FT170" s="50"/>
      <c r="FU170" s="102"/>
      <c r="FV170" s="102"/>
      <c r="FW170" s="50"/>
      <c r="FX170" s="50"/>
      <c r="FY170" s="102"/>
      <c r="FZ170" s="102"/>
      <c r="GA170" s="50"/>
      <c r="GB170" s="50"/>
      <c r="GC170" s="102"/>
      <c r="GD170" s="102"/>
      <c r="GE170" s="50"/>
      <c r="GF170" s="50"/>
      <c r="GG170" s="102"/>
      <c r="GH170" s="102"/>
      <c r="GI170" s="50"/>
      <c r="GJ170" s="50"/>
      <c r="GK170" s="102"/>
      <c r="GL170" s="102"/>
      <c r="GM170" s="50"/>
      <c r="GN170" s="50"/>
      <c r="GO170" s="102"/>
      <c r="GP170" s="102"/>
      <c r="GQ170" s="50"/>
      <c r="GR170" s="50"/>
      <c r="GS170" s="102"/>
      <c r="GT170" s="102"/>
      <c r="GU170" s="50"/>
      <c r="GV170" s="50"/>
      <c r="GW170" s="102"/>
      <c r="GX170" s="102"/>
      <c r="GY170" s="50"/>
      <c r="GZ170" s="50"/>
      <c r="HA170" s="102"/>
      <c r="HB170" s="102"/>
      <c r="HC170" s="50"/>
      <c r="HD170" s="50"/>
      <c r="HE170" s="102"/>
      <c r="HF170" s="102"/>
      <c r="HG170" s="50"/>
      <c r="HH170" s="50"/>
      <c r="HI170" s="102"/>
      <c r="HJ170" s="102"/>
      <c r="HK170" s="50"/>
      <c r="HL170" s="50"/>
      <c r="HM170" s="102"/>
      <c r="HN170" s="102"/>
      <c r="HO170" s="50"/>
      <c r="HP170" s="50"/>
      <c r="HQ170" s="102"/>
      <c r="HR170" s="102"/>
      <c r="HS170" s="50"/>
      <c r="HT170" s="50"/>
      <c r="HU170" s="102"/>
      <c r="HV170" s="102"/>
      <c r="HW170" s="50"/>
      <c r="HX170" s="50"/>
      <c r="HY170" s="102"/>
    </row>
    <row r="171" spans="1:233" s="58" customFormat="1" ht="63" x14ac:dyDescent="0.25">
      <c r="A171" s="100" t="s">
        <v>465</v>
      </c>
      <c r="B171" s="156">
        <f t="shared" si="58"/>
        <v>0</v>
      </c>
      <c r="C171" s="156">
        <f t="shared" si="59"/>
        <v>14572.6</v>
      </c>
      <c r="D171" s="156">
        <f t="shared" si="60"/>
        <v>14572.6</v>
      </c>
      <c r="E171" s="50">
        <f t="shared" si="50"/>
        <v>100</v>
      </c>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v>394.6</v>
      </c>
      <c r="CF171" s="50">
        <v>394.6</v>
      </c>
      <c r="CG171" s="50">
        <f t="shared" si="61"/>
        <v>100</v>
      </c>
      <c r="CH171" s="50"/>
      <c r="CI171" s="50">
        <v>14072.8</v>
      </c>
      <c r="CJ171" s="50">
        <v>14072.8</v>
      </c>
      <c r="CK171" s="50">
        <f t="shared" si="56"/>
        <v>100</v>
      </c>
      <c r="CL171" s="50"/>
      <c r="CM171" s="50"/>
      <c r="CN171" s="50"/>
      <c r="CO171" s="50"/>
      <c r="CP171" s="50"/>
      <c r="CQ171" s="101"/>
      <c r="CR171" s="101"/>
      <c r="CS171" s="101"/>
      <c r="CT171" s="101"/>
      <c r="CU171" s="101"/>
      <c r="CV171" s="101"/>
      <c r="CW171" s="102"/>
      <c r="CX171" s="102"/>
      <c r="CY171" s="102"/>
      <c r="CZ171" s="102"/>
      <c r="DA171" s="102"/>
      <c r="DB171" s="102"/>
      <c r="DC171" s="102"/>
      <c r="DD171" s="102"/>
      <c r="DE171" s="102"/>
      <c r="DF171" s="102"/>
      <c r="DG171" s="50"/>
      <c r="DH171" s="50"/>
      <c r="DI171" s="102"/>
      <c r="DJ171" s="102"/>
      <c r="DK171" s="50"/>
      <c r="DL171" s="50"/>
      <c r="DM171" s="102"/>
      <c r="DN171" s="102"/>
      <c r="DO171" s="50"/>
      <c r="DP171" s="50"/>
      <c r="DQ171" s="102"/>
      <c r="DR171" s="102"/>
      <c r="DS171" s="50"/>
      <c r="DT171" s="50"/>
      <c r="DU171" s="102"/>
      <c r="DV171" s="102"/>
      <c r="DW171" s="50"/>
      <c r="DX171" s="50"/>
      <c r="DY171" s="50"/>
      <c r="DZ171" s="50"/>
      <c r="EA171" s="50"/>
      <c r="EB171" s="50"/>
      <c r="EC171" s="102"/>
      <c r="ED171" s="102"/>
      <c r="EE171" s="50"/>
      <c r="EF171" s="50"/>
      <c r="EG171" s="102"/>
      <c r="EH171" s="102"/>
      <c r="EI171" s="50"/>
      <c r="EJ171" s="50"/>
      <c r="EK171" s="102"/>
      <c r="EL171" s="102"/>
      <c r="EM171" s="50"/>
      <c r="EN171" s="50"/>
      <c r="EO171" s="102"/>
      <c r="EP171" s="102"/>
      <c r="EQ171" s="50"/>
      <c r="ER171" s="50"/>
      <c r="ES171" s="102"/>
      <c r="ET171" s="102"/>
      <c r="EU171" s="50"/>
      <c r="EV171" s="50"/>
      <c r="EW171" s="102"/>
      <c r="EX171" s="102"/>
      <c r="EY171" s="50"/>
      <c r="EZ171" s="50"/>
      <c r="FA171" s="102"/>
      <c r="FB171" s="102"/>
      <c r="FC171" s="50"/>
      <c r="FD171" s="50"/>
      <c r="FE171" s="102"/>
      <c r="FF171" s="102"/>
      <c r="FG171" s="50"/>
      <c r="FH171" s="50"/>
      <c r="FI171" s="102"/>
      <c r="FJ171" s="102"/>
      <c r="FK171" s="50"/>
      <c r="FL171" s="50"/>
      <c r="FM171" s="102"/>
      <c r="FN171" s="102"/>
      <c r="FO171" s="50"/>
      <c r="FP171" s="50"/>
      <c r="FQ171" s="102"/>
      <c r="FR171" s="102"/>
      <c r="FS171" s="50"/>
      <c r="FT171" s="50"/>
      <c r="FU171" s="102"/>
      <c r="FV171" s="102"/>
      <c r="FW171" s="50"/>
      <c r="FX171" s="50"/>
      <c r="FY171" s="102"/>
      <c r="FZ171" s="102"/>
      <c r="GA171" s="50"/>
      <c r="GB171" s="50"/>
      <c r="GC171" s="102"/>
      <c r="GD171" s="102"/>
      <c r="GE171" s="50"/>
      <c r="GF171" s="50"/>
      <c r="GG171" s="102"/>
      <c r="GH171" s="102"/>
      <c r="GI171" s="50"/>
      <c r="GJ171" s="50"/>
      <c r="GK171" s="102"/>
      <c r="GL171" s="102"/>
      <c r="GM171" s="50"/>
      <c r="GN171" s="50"/>
      <c r="GO171" s="102"/>
      <c r="GP171" s="102"/>
      <c r="GQ171" s="50"/>
      <c r="GR171" s="50"/>
      <c r="GS171" s="102"/>
      <c r="GT171" s="102"/>
      <c r="GU171" s="50"/>
      <c r="GV171" s="50"/>
      <c r="GW171" s="102"/>
      <c r="GX171" s="102"/>
      <c r="GY171" s="50"/>
      <c r="GZ171" s="50"/>
      <c r="HA171" s="102"/>
      <c r="HB171" s="102"/>
      <c r="HC171" s="50"/>
      <c r="HD171" s="50"/>
      <c r="HE171" s="102"/>
      <c r="HF171" s="102"/>
      <c r="HG171" s="50"/>
      <c r="HH171" s="50"/>
      <c r="HI171" s="102"/>
      <c r="HJ171" s="102"/>
      <c r="HK171" s="50"/>
      <c r="HL171" s="50"/>
      <c r="HM171" s="50"/>
      <c r="HN171" s="102"/>
      <c r="HO171" s="50"/>
      <c r="HP171" s="50"/>
      <c r="HQ171" s="50"/>
      <c r="HR171" s="102"/>
      <c r="HS171" s="50">
        <v>105.2</v>
      </c>
      <c r="HT171" s="50">
        <v>105.2</v>
      </c>
      <c r="HU171" s="50">
        <f>HT171/HS171*100</f>
        <v>100</v>
      </c>
      <c r="HV171" s="102"/>
      <c r="HW171" s="50"/>
      <c r="HX171" s="50"/>
      <c r="HY171" s="102"/>
    </row>
    <row r="172" spans="1:233" s="58" customFormat="1" ht="47.25" x14ac:dyDescent="0.25">
      <c r="A172" s="100" t="s">
        <v>750</v>
      </c>
      <c r="B172" s="156">
        <f t="shared" si="58"/>
        <v>79.8</v>
      </c>
      <c r="C172" s="156">
        <f t="shared" si="59"/>
        <v>79.8</v>
      </c>
      <c r="D172" s="156">
        <f t="shared" si="60"/>
        <v>2.1570800000000001</v>
      </c>
      <c r="E172" s="50">
        <f t="shared" si="50"/>
        <v>2.7031077694235588</v>
      </c>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v>79.8</v>
      </c>
      <c r="CA172" s="50">
        <v>79.8</v>
      </c>
      <c r="CB172" s="50">
        <v>2.1570800000000001</v>
      </c>
      <c r="CC172" s="50">
        <f t="shared" si="64"/>
        <v>2.7031077694235588</v>
      </c>
      <c r="CD172" s="50"/>
      <c r="CE172" s="50"/>
      <c r="CF172" s="50"/>
      <c r="CG172" s="50"/>
      <c r="CH172" s="50"/>
      <c r="CI172" s="50"/>
      <c r="CJ172" s="50"/>
      <c r="CK172" s="50"/>
      <c r="CL172" s="50"/>
      <c r="CM172" s="50"/>
      <c r="CN172" s="50"/>
      <c r="CO172" s="50"/>
      <c r="CP172" s="50"/>
      <c r="CQ172" s="101"/>
      <c r="CR172" s="101"/>
      <c r="CS172" s="101"/>
      <c r="CT172" s="101"/>
      <c r="CU172" s="101"/>
      <c r="CV172" s="101"/>
      <c r="CW172" s="102"/>
      <c r="CX172" s="102"/>
      <c r="CY172" s="102"/>
      <c r="CZ172" s="102"/>
      <c r="DA172" s="102"/>
      <c r="DB172" s="102"/>
      <c r="DC172" s="102"/>
      <c r="DD172" s="102"/>
      <c r="DE172" s="102"/>
      <c r="DF172" s="102"/>
      <c r="DG172" s="50"/>
      <c r="DH172" s="50"/>
      <c r="DI172" s="102"/>
      <c r="DJ172" s="102"/>
      <c r="DK172" s="50"/>
      <c r="DL172" s="50"/>
      <c r="DM172" s="102"/>
      <c r="DN172" s="102"/>
      <c r="DO172" s="50"/>
      <c r="DP172" s="50"/>
      <c r="DQ172" s="102"/>
      <c r="DR172" s="102"/>
      <c r="DS172" s="50"/>
      <c r="DT172" s="50"/>
      <c r="DU172" s="102"/>
      <c r="DV172" s="102"/>
      <c r="DW172" s="50"/>
      <c r="DX172" s="50"/>
      <c r="DY172" s="50"/>
      <c r="DZ172" s="50"/>
      <c r="EA172" s="50"/>
      <c r="EB172" s="50"/>
      <c r="EC172" s="102"/>
      <c r="ED172" s="102"/>
      <c r="EE172" s="50"/>
      <c r="EF172" s="50"/>
      <c r="EG172" s="102"/>
      <c r="EH172" s="102"/>
      <c r="EI172" s="50"/>
      <c r="EJ172" s="50"/>
      <c r="EK172" s="102"/>
      <c r="EL172" s="102"/>
      <c r="EM172" s="50"/>
      <c r="EN172" s="50"/>
      <c r="EO172" s="102"/>
      <c r="EP172" s="102"/>
      <c r="EQ172" s="50"/>
      <c r="ER172" s="50"/>
      <c r="ES172" s="102"/>
      <c r="ET172" s="102"/>
      <c r="EU172" s="50"/>
      <c r="EV172" s="50"/>
      <c r="EW172" s="102"/>
      <c r="EX172" s="102"/>
      <c r="EY172" s="50"/>
      <c r="EZ172" s="50"/>
      <c r="FA172" s="102"/>
      <c r="FB172" s="102"/>
      <c r="FC172" s="50"/>
      <c r="FD172" s="50"/>
      <c r="FE172" s="102"/>
      <c r="FF172" s="102"/>
      <c r="FG172" s="50"/>
      <c r="FH172" s="50"/>
      <c r="FI172" s="102"/>
      <c r="FJ172" s="102"/>
      <c r="FK172" s="50"/>
      <c r="FL172" s="50"/>
      <c r="FM172" s="102"/>
      <c r="FN172" s="102"/>
      <c r="FO172" s="50"/>
      <c r="FP172" s="50"/>
      <c r="FQ172" s="102"/>
      <c r="FR172" s="102"/>
      <c r="FS172" s="50"/>
      <c r="FT172" s="50"/>
      <c r="FU172" s="102"/>
      <c r="FV172" s="102"/>
      <c r="FW172" s="50"/>
      <c r="FX172" s="50"/>
      <c r="FY172" s="102"/>
      <c r="FZ172" s="102"/>
      <c r="GA172" s="50"/>
      <c r="GB172" s="50"/>
      <c r="GC172" s="102"/>
      <c r="GD172" s="102"/>
      <c r="GE172" s="50"/>
      <c r="GF172" s="50"/>
      <c r="GG172" s="102"/>
      <c r="GH172" s="102"/>
      <c r="GI172" s="50"/>
      <c r="GJ172" s="50"/>
      <c r="GK172" s="102"/>
      <c r="GL172" s="102"/>
      <c r="GM172" s="50"/>
      <c r="GN172" s="50"/>
      <c r="GO172" s="102"/>
      <c r="GP172" s="102"/>
      <c r="GQ172" s="50"/>
      <c r="GR172" s="50"/>
      <c r="GS172" s="102"/>
      <c r="GT172" s="102"/>
      <c r="GU172" s="50"/>
      <c r="GV172" s="50"/>
      <c r="GW172" s="102"/>
      <c r="GX172" s="102"/>
      <c r="GY172" s="50"/>
      <c r="GZ172" s="50"/>
      <c r="HA172" s="102"/>
      <c r="HB172" s="102"/>
      <c r="HC172" s="50"/>
      <c r="HD172" s="50"/>
      <c r="HE172" s="102"/>
      <c r="HF172" s="102"/>
      <c r="HG172" s="50"/>
      <c r="HH172" s="50"/>
      <c r="HI172" s="102"/>
      <c r="HJ172" s="102"/>
      <c r="HK172" s="50"/>
      <c r="HL172" s="50"/>
      <c r="HM172" s="102"/>
      <c r="HN172" s="102"/>
      <c r="HO172" s="50"/>
      <c r="HP172" s="50"/>
      <c r="HQ172" s="102"/>
      <c r="HR172" s="102"/>
      <c r="HS172" s="50"/>
      <c r="HT172" s="50"/>
      <c r="HU172" s="50"/>
      <c r="HV172" s="102"/>
      <c r="HW172" s="50"/>
      <c r="HX172" s="50"/>
      <c r="HY172" s="102"/>
    </row>
    <row r="173" spans="1:233" s="58" customFormat="1" ht="47.25" x14ac:dyDescent="0.25">
      <c r="A173" s="100" t="s">
        <v>751</v>
      </c>
      <c r="B173" s="156">
        <f t="shared" si="58"/>
        <v>15.1</v>
      </c>
      <c r="C173" s="156">
        <f t="shared" si="59"/>
        <v>972.93477000000007</v>
      </c>
      <c r="D173" s="156">
        <f t="shared" si="60"/>
        <v>957.83477000000005</v>
      </c>
      <c r="E173" s="50">
        <f t="shared" si="50"/>
        <v>98.447994617357537</v>
      </c>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v>15.1</v>
      </c>
      <c r="CA173" s="50">
        <v>15.1</v>
      </c>
      <c r="CB173" s="50">
        <v>0</v>
      </c>
      <c r="CC173" s="50">
        <f t="shared" si="64"/>
        <v>0</v>
      </c>
      <c r="CD173" s="50"/>
      <c r="CE173" s="50">
        <v>852.63477</v>
      </c>
      <c r="CF173" s="50">
        <v>852.63477</v>
      </c>
      <c r="CG173" s="50">
        <f t="shared" si="61"/>
        <v>100</v>
      </c>
      <c r="CH173" s="50"/>
      <c r="CI173" s="50"/>
      <c r="CJ173" s="50"/>
      <c r="CK173" s="50"/>
      <c r="CL173" s="50"/>
      <c r="CM173" s="50"/>
      <c r="CN173" s="50"/>
      <c r="CO173" s="50"/>
      <c r="CP173" s="50"/>
      <c r="CQ173" s="101"/>
      <c r="CR173" s="101"/>
      <c r="CS173" s="101"/>
      <c r="CT173" s="101"/>
      <c r="CU173" s="101"/>
      <c r="CV173" s="101"/>
      <c r="CW173" s="102"/>
      <c r="CX173" s="102"/>
      <c r="CY173" s="102"/>
      <c r="CZ173" s="102"/>
      <c r="DA173" s="102"/>
      <c r="DB173" s="102"/>
      <c r="DC173" s="102"/>
      <c r="DD173" s="102"/>
      <c r="DE173" s="102"/>
      <c r="DF173" s="102"/>
      <c r="DG173" s="50"/>
      <c r="DH173" s="50"/>
      <c r="DI173" s="102"/>
      <c r="DJ173" s="102"/>
      <c r="DK173" s="50"/>
      <c r="DL173" s="50"/>
      <c r="DM173" s="102"/>
      <c r="DN173" s="102"/>
      <c r="DO173" s="50"/>
      <c r="DP173" s="50"/>
      <c r="DQ173" s="102"/>
      <c r="DR173" s="102"/>
      <c r="DS173" s="50"/>
      <c r="DT173" s="50"/>
      <c r="DU173" s="102"/>
      <c r="DV173" s="102"/>
      <c r="DW173" s="50"/>
      <c r="DX173" s="50"/>
      <c r="DY173" s="50"/>
      <c r="DZ173" s="50"/>
      <c r="EA173" s="50"/>
      <c r="EB173" s="50"/>
      <c r="EC173" s="102"/>
      <c r="ED173" s="102"/>
      <c r="EE173" s="50"/>
      <c r="EF173" s="50"/>
      <c r="EG173" s="102"/>
      <c r="EH173" s="102"/>
      <c r="EI173" s="50"/>
      <c r="EJ173" s="50"/>
      <c r="EK173" s="102"/>
      <c r="EL173" s="102"/>
      <c r="EM173" s="50"/>
      <c r="EN173" s="50"/>
      <c r="EO173" s="102"/>
      <c r="EP173" s="102"/>
      <c r="EQ173" s="50"/>
      <c r="ER173" s="50"/>
      <c r="ES173" s="102"/>
      <c r="ET173" s="102"/>
      <c r="EU173" s="50"/>
      <c r="EV173" s="50"/>
      <c r="EW173" s="102"/>
      <c r="EX173" s="102"/>
      <c r="EY173" s="50"/>
      <c r="EZ173" s="50"/>
      <c r="FA173" s="102"/>
      <c r="FB173" s="102"/>
      <c r="FC173" s="50"/>
      <c r="FD173" s="50"/>
      <c r="FE173" s="102"/>
      <c r="FF173" s="102"/>
      <c r="FG173" s="50"/>
      <c r="FH173" s="50"/>
      <c r="FI173" s="102"/>
      <c r="FJ173" s="102"/>
      <c r="FK173" s="50"/>
      <c r="FL173" s="50"/>
      <c r="FM173" s="102"/>
      <c r="FN173" s="102"/>
      <c r="FO173" s="50"/>
      <c r="FP173" s="50"/>
      <c r="FQ173" s="102"/>
      <c r="FR173" s="102"/>
      <c r="FS173" s="50"/>
      <c r="FT173" s="50"/>
      <c r="FU173" s="102"/>
      <c r="FV173" s="102"/>
      <c r="FW173" s="50"/>
      <c r="FX173" s="50"/>
      <c r="FY173" s="102"/>
      <c r="FZ173" s="102"/>
      <c r="GA173" s="50"/>
      <c r="GB173" s="50"/>
      <c r="GC173" s="102"/>
      <c r="GD173" s="102"/>
      <c r="GE173" s="50"/>
      <c r="GF173" s="50"/>
      <c r="GG173" s="102"/>
      <c r="GH173" s="102"/>
      <c r="GI173" s="50"/>
      <c r="GJ173" s="50"/>
      <c r="GK173" s="102"/>
      <c r="GL173" s="102"/>
      <c r="GM173" s="50"/>
      <c r="GN173" s="50"/>
      <c r="GO173" s="102"/>
      <c r="GP173" s="102"/>
      <c r="GQ173" s="50"/>
      <c r="GR173" s="50"/>
      <c r="GS173" s="102"/>
      <c r="GT173" s="102"/>
      <c r="GU173" s="50"/>
      <c r="GV173" s="50"/>
      <c r="GW173" s="102"/>
      <c r="GX173" s="102"/>
      <c r="GY173" s="50"/>
      <c r="GZ173" s="50"/>
      <c r="HA173" s="102"/>
      <c r="HB173" s="102"/>
      <c r="HC173" s="50"/>
      <c r="HD173" s="50"/>
      <c r="HE173" s="102"/>
      <c r="HF173" s="102"/>
      <c r="HG173" s="50"/>
      <c r="HH173" s="50"/>
      <c r="HI173" s="102"/>
      <c r="HJ173" s="102"/>
      <c r="HK173" s="50"/>
      <c r="HL173" s="50"/>
      <c r="HM173" s="102"/>
      <c r="HN173" s="102"/>
      <c r="HO173" s="50"/>
      <c r="HP173" s="50"/>
      <c r="HQ173" s="102"/>
      <c r="HR173" s="102"/>
      <c r="HS173" s="50">
        <v>105.2</v>
      </c>
      <c r="HT173" s="50">
        <v>105.2</v>
      </c>
      <c r="HU173" s="50">
        <f t="shared" ref="HU173" si="65">HT173/HS173*100</f>
        <v>100</v>
      </c>
      <c r="HV173" s="102"/>
      <c r="HW173" s="50"/>
      <c r="HX173" s="50"/>
      <c r="HY173" s="102"/>
    </row>
    <row r="174" spans="1:233" s="58" customFormat="1" ht="47.25" x14ac:dyDescent="0.25">
      <c r="A174" s="100" t="s">
        <v>752</v>
      </c>
      <c r="B174" s="156">
        <f t="shared" si="58"/>
        <v>46.6</v>
      </c>
      <c r="C174" s="156">
        <f t="shared" si="59"/>
        <v>546.6</v>
      </c>
      <c r="D174" s="156">
        <f t="shared" si="60"/>
        <v>502.91198000000003</v>
      </c>
      <c r="E174" s="50">
        <f t="shared" si="50"/>
        <v>92.00731430662276</v>
      </c>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v>46.6</v>
      </c>
      <c r="CA174" s="50">
        <v>46.6</v>
      </c>
      <c r="CB174" s="50">
        <v>2.9119800000000002</v>
      </c>
      <c r="CC174" s="50">
        <f t="shared" si="64"/>
        <v>6.2488841201716747</v>
      </c>
      <c r="CD174" s="50"/>
      <c r="CE174" s="50"/>
      <c r="CF174" s="50"/>
      <c r="CG174" s="50"/>
      <c r="CH174" s="50"/>
      <c r="CI174" s="50"/>
      <c r="CJ174" s="50"/>
      <c r="CK174" s="50"/>
      <c r="CL174" s="50"/>
      <c r="CM174" s="50"/>
      <c r="CN174" s="50"/>
      <c r="CO174" s="50"/>
      <c r="CP174" s="50"/>
      <c r="CQ174" s="101"/>
      <c r="CR174" s="101"/>
      <c r="CS174" s="101"/>
      <c r="CT174" s="101"/>
      <c r="CU174" s="101"/>
      <c r="CV174" s="101"/>
      <c r="CW174" s="102"/>
      <c r="CX174" s="102"/>
      <c r="CY174" s="102"/>
      <c r="CZ174" s="102"/>
      <c r="DA174" s="102"/>
      <c r="DB174" s="102"/>
      <c r="DC174" s="102"/>
      <c r="DD174" s="102"/>
      <c r="DE174" s="102"/>
      <c r="DF174" s="102"/>
      <c r="DG174" s="50"/>
      <c r="DH174" s="50"/>
      <c r="DI174" s="102"/>
      <c r="DJ174" s="102"/>
      <c r="DK174" s="50"/>
      <c r="DL174" s="50"/>
      <c r="DM174" s="102"/>
      <c r="DN174" s="102"/>
      <c r="DO174" s="50"/>
      <c r="DP174" s="50"/>
      <c r="DQ174" s="102"/>
      <c r="DR174" s="102"/>
      <c r="DS174" s="50"/>
      <c r="DT174" s="50"/>
      <c r="DU174" s="102"/>
      <c r="DV174" s="102"/>
      <c r="DW174" s="50">
        <v>500</v>
      </c>
      <c r="DX174" s="50">
        <v>500</v>
      </c>
      <c r="DY174" s="50">
        <f t="shared" si="62"/>
        <v>100</v>
      </c>
      <c r="DZ174" s="50"/>
      <c r="EA174" s="50"/>
      <c r="EB174" s="50"/>
      <c r="EC174" s="102"/>
      <c r="ED174" s="102"/>
      <c r="EE174" s="50"/>
      <c r="EF174" s="50"/>
      <c r="EG174" s="102"/>
      <c r="EH174" s="102"/>
      <c r="EI174" s="50"/>
      <c r="EJ174" s="50"/>
      <c r="EK174" s="102"/>
      <c r="EL174" s="102"/>
      <c r="EM174" s="50"/>
      <c r="EN174" s="50"/>
      <c r="EO174" s="102"/>
      <c r="EP174" s="102"/>
      <c r="EQ174" s="50"/>
      <c r="ER174" s="50"/>
      <c r="ES174" s="102"/>
      <c r="ET174" s="102"/>
      <c r="EU174" s="50"/>
      <c r="EV174" s="50"/>
      <c r="EW174" s="102"/>
      <c r="EX174" s="102"/>
      <c r="EY174" s="50"/>
      <c r="EZ174" s="50"/>
      <c r="FA174" s="102"/>
      <c r="FB174" s="102"/>
      <c r="FC174" s="50"/>
      <c r="FD174" s="50"/>
      <c r="FE174" s="102"/>
      <c r="FF174" s="102"/>
      <c r="FG174" s="50"/>
      <c r="FH174" s="50"/>
      <c r="FI174" s="102"/>
      <c r="FJ174" s="102"/>
      <c r="FK174" s="50"/>
      <c r="FL174" s="50"/>
      <c r="FM174" s="102"/>
      <c r="FN174" s="102"/>
      <c r="FO174" s="50"/>
      <c r="FP174" s="50"/>
      <c r="FQ174" s="102"/>
      <c r="FR174" s="102"/>
      <c r="FS174" s="50"/>
      <c r="FT174" s="50"/>
      <c r="FU174" s="102"/>
      <c r="FV174" s="102"/>
      <c r="FW174" s="50"/>
      <c r="FX174" s="50"/>
      <c r="FY174" s="102"/>
      <c r="FZ174" s="102"/>
      <c r="GA174" s="50"/>
      <c r="GB174" s="50"/>
      <c r="GC174" s="102"/>
      <c r="GD174" s="102"/>
      <c r="GE174" s="50"/>
      <c r="GF174" s="50"/>
      <c r="GG174" s="102"/>
      <c r="GH174" s="102"/>
      <c r="GI174" s="50"/>
      <c r="GJ174" s="50"/>
      <c r="GK174" s="102"/>
      <c r="GL174" s="102"/>
      <c r="GM174" s="50"/>
      <c r="GN174" s="50"/>
      <c r="GO174" s="102"/>
      <c r="GP174" s="102"/>
      <c r="GQ174" s="50"/>
      <c r="GR174" s="50"/>
      <c r="GS174" s="102"/>
      <c r="GT174" s="102"/>
      <c r="GU174" s="50"/>
      <c r="GV174" s="50"/>
      <c r="GW174" s="102"/>
      <c r="GX174" s="102"/>
      <c r="GY174" s="50"/>
      <c r="GZ174" s="50"/>
      <c r="HA174" s="102"/>
      <c r="HB174" s="102"/>
      <c r="HC174" s="50"/>
      <c r="HD174" s="50"/>
      <c r="HE174" s="102"/>
      <c r="HF174" s="102"/>
      <c r="HG174" s="50"/>
      <c r="HH174" s="50"/>
      <c r="HI174" s="102"/>
      <c r="HJ174" s="102"/>
      <c r="HK174" s="50"/>
      <c r="HL174" s="50"/>
      <c r="HM174" s="102"/>
      <c r="HN174" s="102"/>
      <c r="HO174" s="50"/>
      <c r="HP174" s="50"/>
      <c r="HQ174" s="102"/>
      <c r="HR174" s="102"/>
      <c r="HS174" s="50"/>
      <c r="HT174" s="50"/>
      <c r="HU174" s="102"/>
      <c r="HV174" s="102"/>
      <c r="HW174" s="50"/>
      <c r="HX174" s="50"/>
      <c r="HY174" s="102"/>
    </row>
    <row r="175" spans="1:233" s="58" customFormat="1" ht="47.25" x14ac:dyDescent="0.25">
      <c r="A175" s="100" t="s">
        <v>470</v>
      </c>
      <c r="B175" s="156">
        <f t="shared" si="58"/>
        <v>67.099999999999994</v>
      </c>
      <c r="C175" s="156">
        <f t="shared" si="59"/>
        <v>67.099999999999994</v>
      </c>
      <c r="D175" s="156">
        <f t="shared" si="60"/>
        <v>1.12026</v>
      </c>
      <c r="E175" s="50">
        <f t="shared" si="50"/>
        <v>1.6695380029806262</v>
      </c>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v>67.099999999999994</v>
      </c>
      <c r="CA175" s="50">
        <v>67.099999999999994</v>
      </c>
      <c r="CB175" s="50">
        <v>1.12026</v>
      </c>
      <c r="CC175" s="50">
        <f t="shared" si="64"/>
        <v>1.6695380029806262</v>
      </c>
      <c r="CD175" s="50"/>
      <c r="CE175" s="50"/>
      <c r="CF175" s="50"/>
      <c r="CG175" s="50"/>
      <c r="CH175" s="50"/>
      <c r="CI175" s="50"/>
      <c r="CJ175" s="50"/>
      <c r="CK175" s="50"/>
      <c r="CL175" s="50"/>
      <c r="CM175" s="50"/>
      <c r="CN175" s="50"/>
      <c r="CO175" s="50"/>
      <c r="CP175" s="50"/>
      <c r="CQ175" s="101"/>
      <c r="CR175" s="101"/>
      <c r="CS175" s="101"/>
      <c r="CT175" s="101"/>
      <c r="CU175" s="101"/>
      <c r="CV175" s="101"/>
      <c r="CW175" s="102"/>
      <c r="CX175" s="102"/>
      <c r="CY175" s="102"/>
      <c r="CZ175" s="102"/>
      <c r="DA175" s="102"/>
      <c r="DB175" s="102"/>
      <c r="DC175" s="102"/>
      <c r="DD175" s="102"/>
      <c r="DE175" s="102"/>
      <c r="DF175" s="102"/>
      <c r="DG175" s="50"/>
      <c r="DH175" s="50"/>
      <c r="DI175" s="102"/>
      <c r="DJ175" s="102"/>
      <c r="DK175" s="50"/>
      <c r="DL175" s="50"/>
      <c r="DM175" s="102"/>
      <c r="DN175" s="102"/>
      <c r="DO175" s="50"/>
      <c r="DP175" s="50"/>
      <c r="DQ175" s="102"/>
      <c r="DR175" s="102"/>
      <c r="DS175" s="50"/>
      <c r="DT175" s="50"/>
      <c r="DU175" s="102"/>
      <c r="DV175" s="102"/>
      <c r="DW175" s="50"/>
      <c r="DX175" s="50"/>
      <c r="DY175" s="50"/>
      <c r="DZ175" s="50"/>
      <c r="EA175" s="50"/>
      <c r="EB175" s="50"/>
      <c r="EC175" s="102"/>
      <c r="ED175" s="102"/>
      <c r="EE175" s="50"/>
      <c r="EF175" s="50"/>
      <c r="EG175" s="102"/>
      <c r="EH175" s="102"/>
      <c r="EI175" s="50"/>
      <c r="EJ175" s="50"/>
      <c r="EK175" s="102"/>
      <c r="EL175" s="102"/>
      <c r="EM175" s="50"/>
      <c r="EN175" s="50"/>
      <c r="EO175" s="102"/>
      <c r="EP175" s="102"/>
      <c r="EQ175" s="50"/>
      <c r="ER175" s="50"/>
      <c r="ES175" s="102"/>
      <c r="ET175" s="102"/>
      <c r="EU175" s="50"/>
      <c r="EV175" s="50"/>
      <c r="EW175" s="102"/>
      <c r="EX175" s="102"/>
      <c r="EY175" s="50"/>
      <c r="EZ175" s="50"/>
      <c r="FA175" s="102"/>
      <c r="FB175" s="102"/>
      <c r="FC175" s="50"/>
      <c r="FD175" s="50"/>
      <c r="FE175" s="102"/>
      <c r="FF175" s="102"/>
      <c r="FG175" s="50"/>
      <c r="FH175" s="50"/>
      <c r="FI175" s="102"/>
      <c r="FJ175" s="102"/>
      <c r="FK175" s="50"/>
      <c r="FL175" s="50"/>
      <c r="FM175" s="102"/>
      <c r="FN175" s="102"/>
      <c r="FO175" s="50"/>
      <c r="FP175" s="50"/>
      <c r="FQ175" s="102"/>
      <c r="FR175" s="102"/>
      <c r="FS175" s="50"/>
      <c r="FT175" s="50"/>
      <c r="FU175" s="102"/>
      <c r="FV175" s="102"/>
      <c r="FW175" s="50"/>
      <c r="FX175" s="50"/>
      <c r="FY175" s="102"/>
      <c r="FZ175" s="102"/>
      <c r="GA175" s="50"/>
      <c r="GB175" s="50"/>
      <c r="GC175" s="102"/>
      <c r="GD175" s="102"/>
      <c r="GE175" s="50"/>
      <c r="GF175" s="50"/>
      <c r="GG175" s="102"/>
      <c r="GH175" s="102"/>
      <c r="GI175" s="50"/>
      <c r="GJ175" s="50"/>
      <c r="GK175" s="102"/>
      <c r="GL175" s="102"/>
      <c r="GM175" s="50"/>
      <c r="GN175" s="50"/>
      <c r="GO175" s="102"/>
      <c r="GP175" s="102"/>
      <c r="GQ175" s="50"/>
      <c r="GR175" s="50"/>
      <c r="GS175" s="102"/>
      <c r="GT175" s="102"/>
      <c r="GU175" s="50"/>
      <c r="GV175" s="50"/>
      <c r="GW175" s="102"/>
      <c r="GX175" s="102"/>
      <c r="GY175" s="50"/>
      <c r="GZ175" s="50"/>
      <c r="HA175" s="102"/>
      <c r="HB175" s="102"/>
      <c r="HC175" s="50"/>
      <c r="HD175" s="50"/>
      <c r="HE175" s="102"/>
      <c r="HF175" s="102"/>
      <c r="HG175" s="50"/>
      <c r="HH175" s="50"/>
      <c r="HI175" s="102"/>
      <c r="HJ175" s="102"/>
      <c r="HK175" s="50"/>
      <c r="HL175" s="50"/>
      <c r="HM175" s="102"/>
      <c r="HN175" s="102"/>
      <c r="HO175" s="50"/>
      <c r="HP175" s="50"/>
      <c r="HQ175" s="102"/>
      <c r="HR175" s="102"/>
      <c r="HS175" s="50"/>
      <c r="HT175" s="50"/>
      <c r="HU175" s="102"/>
      <c r="HV175" s="102"/>
      <c r="HW175" s="50"/>
      <c r="HX175" s="50"/>
      <c r="HY175" s="102"/>
    </row>
    <row r="176" spans="1:233" s="58" customFormat="1" ht="47.25" x14ac:dyDescent="0.25">
      <c r="A176" s="100" t="s">
        <v>753</v>
      </c>
      <c r="B176" s="156">
        <f t="shared" si="58"/>
        <v>95.6</v>
      </c>
      <c r="C176" s="156">
        <f t="shared" si="59"/>
        <v>1000.759</v>
      </c>
      <c r="D176" s="156">
        <f t="shared" si="60"/>
        <v>905.4271</v>
      </c>
      <c r="E176" s="50">
        <f t="shared" si="50"/>
        <v>90.474040203485544</v>
      </c>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v>95.6</v>
      </c>
      <c r="CA176" s="50">
        <v>95.6</v>
      </c>
      <c r="CB176" s="50">
        <v>0.2681</v>
      </c>
      <c r="CC176" s="50">
        <f t="shared" si="64"/>
        <v>0.28043933054393305</v>
      </c>
      <c r="CD176" s="50"/>
      <c r="CE176" s="50">
        <v>905.15899999999999</v>
      </c>
      <c r="CF176" s="50">
        <v>905.15899999999999</v>
      </c>
      <c r="CG176" s="50">
        <f t="shared" si="61"/>
        <v>100</v>
      </c>
      <c r="CH176" s="50"/>
      <c r="CI176" s="50"/>
      <c r="CJ176" s="50"/>
      <c r="CK176" s="50"/>
      <c r="CL176" s="50"/>
      <c r="CM176" s="50"/>
      <c r="CN176" s="50"/>
      <c r="CO176" s="50"/>
      <c r="CP176" s="50"/>
      <c r="CQ176" s="101"/>
      <c r="CR176" s="101"/>
      <c r="CS176" s="101"/>
      <c r="CT176" s="101"/>
      <c r="CU176" s="101"/>
      <c r="CV176" s="101"/>
      <c r="CW176" s="102"/>
      <c r="CX176" s="102"/>
      <c r="CY176" s="102"/>
      <c r="CZ176" s="102"/>
      <c r="DA176" s="102"/>
      <c r="DB176" s="102"/>
      <c r="DC176" s="102"/>
      <c r="DD176" s="102"/>
      <c r="DE176" s="102"/>
      <c r="DF176" s="102"/>
      <c r="DG176" s="50"/>
      <c r="DH176" s="50"/>
      <c r="DI176" s="102"/>
      <c r="DJ176" s="102"/>
      <c r="DK176" s="50"/>
      <c r="DL176" s="50"/>
      <c r="DM176" s="102"/>
      <c r="DN176" s="102"/>
      <c r="DO176" s="50"/>
      <c r="DP176" s="50"/>
      <c r="DQ176" s="102"/>
      <c r="DR176" s="102"/>
      <c r="DS176" s="50"/>
      <c r="DT176" s="50"/>
      <c r="DU176" s="102"/>
      <c r="DV176" s="102"/>
      <c r="DW176" s="50"/>
      <c r="DX176" s="50"/>
      <c r="DY176" s="50"/>
      <c r="DZ176" s="50"/>
      <c r="EA176" s="50"/>
      <c r="EB176" s="50"/>
      <c r="EC176" s="102"/>
      <c r="ED176" s="102"/>
      <c r="EE176" s="50"/>
      <c r="EF176" s="50"/>
      <c r="EG176" s="102"/>
      <c r="EH176" s="102"/>
      <c r="EI176" s="50"/>
      <c r="EJ176" s="50"/>
      <c r="EK176" s="102"/>
      <c r="EL176" s="102"/>
      <c r="EM176" s="50"/>
      <c r="EN176" s="50"/>
      <c r="EO176" s="102"/>
      <c r="EP176" s="102"/>
      <c r="EQ176" s="50"/>
      <c r="ER176" s="50"/>
      <c r="ES176" s="102"/>
      <c r="ET176" s="102"/>
      <c r="EU176" s="50"/>
      <c r="EV176" s="50"/>
      <c r="EW176" s="102"/>
      <c r="EX176" s="102"/>
      <c r="EY176" s="50"/>
      <c r="EZ176" s="50"/>
      <c r="FA176" s="102"/>
      <c r="FB176" s="102"/>
      <c r="FC176" s="50"/>
      <c r="FD176" s="50"/>
      <c r="FE176" s="102"/>
      <c r="FF176" s="102"/>
      <c r="FG176" s="50"/>
      <c r="FH176" s="50"/>
      <c r="FI176" s="102"/>
      <c r="FJ176" s="102"/>
      <c r="FK176" s="50"/>
      <c r="FL176" s="50"/>
      <c r="FM176" s="102"/>
      <c r="FN176" s="102"/>
      <c r="FO176" s="50"/>
      <c r="FP176" s="50"/>
      <c r="FQ176" s="102"/>
      <c r="FR176" s="102"/>
      <c r="FS176" s="50"/>
      <c r="FT176" s="50"/>
      <c r="FU176" s="102"/>
      <c r="FV176" s="102"/>
      <c r="FW176" s="50"/>
      <c r="FX176" s="50"/>
      <c r="FY176" s="102"/>
      <c r="FZ176" s="102"/>
      <c r="GA176" s="50"/>
      <c r="GB176" s="50"/>
      <c r="GC176" s="102"/>
      <c r="GD176" s="102"/>
      <c r="GE176" s="50"/>
      <c r="GF176" s="50"/>
      <c r="GG176" s="102"/>
      <c r="GH176" s="102"/>
      <c r="GI176" s="50"/>
      <c r="GJ176" s="50"/>
      <c r="GK176" s="102"/>
      <c r="GL176" s="102"/>
      <c r="GM176" s="50"/>
      <c r="GN176" s="50"/>
      <c r="GO176" s="102"/>
      <c r="GP176" s="102"/>
      <c r="GQ176" s="50"/>
      <c r="GR176" s="50"/>
      <c r="GS176" s="102"/>
      <c r="GT176" s="102"/>
      <c r="GU176" s="50"/>
      <c r="GV176" s="50"/>
      <c r="GW176" s="102"/>
      <c r="GX176" s="102"/>
      <c r="GY176" s="50"/>
      <c r="GZ176" s="50"/>
      <c r="HA176" s="102"/>
      <c r="HB176" s="102"/>
      <c r="HC176" s="50"/>
      <c r="HD176" s="50"/>
      <c r="HE176" s="102"/>
      <c r="HF176" s="102"/>
      <c r="HG176" s="50"/>
      <c r="HH176" s="50"/>
      <c r="HI176" s="102"/>
      <c r="HJ176" s="102"/>
      <c r="HK176" s="50"/>
      <c r="HL176" s="50"/>
      <c r="HM176" s="102"/>
      <c r="HN176" s="102"/>
      <c r="HO176" s="50"/>
      <c r="HP176" s="50"/>
      <c r="HQ176" s="102"/>
      <c r="HR176" s="102"/>
      <c r="HS176" s="50"/>
      <c r="HT176" s="50"/>
      <c r="HU176" s="102"/>
      <c r="HV176" s="102"/>
      <c r="HW176" s="50"/>
      <c r="HX176" s="50"/>
      <c r="HY176" s="102"/>
    </row>
    <row r="177" spans="1:233" s="58" customFormat="1" ht="47.25" x14ac:dyDescent="0.25">
      <c r="A177" s="100" t="s">
        <v>754</v>
      </c>
      <c r="B177" s="156">
        <f t="shared" si="58"/>
        <v>45.9</v>
      </c>
      <c r="C177" s="156">
        <f t="shared" si="59"/>
        <v>45.9</v>
      </c>
      <c r="D177" s="156">
        <f t="shared" si="60"/>
        <v>0</v>
      </c>
      <c r="E177" s="50">
        <f t="shared" si="50"/>
        <v>0</v>
      </c>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v>45.9</v>
      </c>
      <c r="CA177" s="50">
        <v>45.9</v>
      </c>
      <c r="CB177" s="50">
        <v>0</v>
      </c>
      <c r="CC177" s="50">
        <f t="shared" si="64"/>
        <v>0</v>
      </c>
      <c r="CD177" s="50"/>
      <c r="CE177" s="50"/>
      <c r="CF177" s="50"/>
      <c r="CG177" s="50"/>
      <c r="CH177" s="50"/>
      <c r="CI177" s="50"/>
      <c r="CJ177" s="50"/>
      <c r="CK177" s="50"/>
      <c r="CL177" s="50"/>
      <c r="CM177" s="50"/>
      <c r="CN177" s="50"/>
      <c r="CO177" s="50"/>
      <c r="CP177" s="50"/>
      <c r="CQ177" s="101"/>
      <c r="CR177" s="101"/>
      <c r="CS177" s="101"/>
      <c r="CT177" s="101"/>
      <c r="CU177" s="101"/>
      <c r="CV177" s="101"/>
      <c r="CW177" s="102"/>
      <c r="CX177" s="102"/>
      <c r="CY177" s="102"/>
      <c r="CZ177" s="102"/>
      <c r="DA177" s="102"/>
      <c r="DB177" s="102"/>
      <c r="DC177" s="102"/>
      <c r="DD177" s="102"/>
      <c r="DE177" s="102"/>
      <c r="DF177" s="102"/>
      <c r="DG177" s="50"/>
      <c r="DH177" s="50"/>
      <c r="DI177" s="102"/>
      <c r="DJ177" s="102"/>
      <c r="DK177" s="50"/>
      <c r="DL177" s="50"/>
      <c r="DM177" s="102"/>
      <c r="DN177" s="102"/>
      <c r="DO177" s="50"/>
      <c r="DP177" s="50"/>
      <c r="DQ177" s="102"/>
      <c r="DR177" s="102"/>
      <c r="DS177" s="50"/>
      <c r="DT177" s="50"/>
      <c r="DU177" s="102"/>
      <c r="DV177" s="102"/>
      <c r="DW177" s="50"/>
      <c r="DX177" s="50"/>
      <c r="DY177" s="50"/>
      <c r="DZ177" s="50"/>
      <c r="EA177" s="50"/>
      <c r="EB177" s="50"/>
      <c r="EC177" s="102"/>
      <c r="ED177" s="102"/>
      <c r="EE177" s="50"/>
      <c r="EF177" s="50"/>
      <c r="EG177" s="102"/>
      <c r="EH177" s="102"/>
      <c r="EI177" s="50"/>
      <c r="EJ177" s="50"/>
      <c r="EK177" s="102"/>
      <c r="EL177" s="102"/>
      <c r="EM177" s="50"/>
      <c r="EN177" s="50"/>
      <c r="EO177" s="102"/>
      <c r="EP177" s="102"/>
      <c r="EQ177" s="50"/>
      <c r="ER177" s="50"/>
      <c r="ES177" s="102"/>
      <c r="ET177" s="102"/>
      <c r="EU177" s="50"/>
      <c r="EV177" s="50"/>
      <c r="EW177" s="102"/>
      <c r="EX177" s="102"/>
      <c r="EY177" s="50"/>
      <c r="EZ177" s="50"/>
      <c r="FA177" s="102"/>
      <c r="FB177" s="102"/>
      <c r="FC177" s="50"/>
      <c r="FD177" s="50"/>
      <c r="FE177" s="102"/>
      <c r="FF177" s="102"/>
      <c r="FG177" s="50"/>
      <c r="FH177" s="50"/>
      <c r="FI177" s="102"/>
      <c r="FJ177" s="102"/>
      <c r="FK177" s="50"/>
      <c r="FL177" s="50"/>
      <c r="FM177" s="102"/>
      <c r="FN177" s="102"/>
      <c r="FO177" s="50"/>
      <c r="FP177" s="50"/>
      <c r="FQ177" s="102"/>
      <c r="FR177" s="102"/>
      <c r="FS177" s="50"/>
      <c r="FT177" s="50"/>
      <c r="FU177" s="102"/>
      <c r="FV177" s="102"/>
      <c r="FW177" s="50"/>
      <c r="FX177" s="50"/>
      <c r="FY177" s="102"/>
      <c r="FZ177" s="102"/>
      <c r="GA177" s="50"/>
      <c r="GB177" s="50"/>
      <c r="GC177" s="102"/>
      <c r="GD177" s="102"/>
      <c r="GE177" s="50"/>
      <c r="GF177" s="50"/>
      <c r="GG177" s="102"/>
      <c r="GH177" s="102"/>
      <c r="GI177" s="50"/>
      <c r="GJ177" s="50"/>
      <c r="GK177" s="102"/>
      <c r="GL177" s="102"/>
      <c r="GM177" s="50"/>
      <c r="GN177" s="50"/>
      <c r="GO177" s="102"/>
      <c r="GP177" s="102"/>
      <c r="GQ177" s="50"/>
      <c r="GR177" s="50"/>
      <c r="GS177" s="102"/>
      <c r="GT177" s="102"/>
      <c r="GU177" s="50"/>
      <c r="GV177" s="50"/>
      <c r="GW177" s="102"/>
      <c r="GX177" s="102"/>
      <c r="GY177" s="50"/>
      <c r="GZ177" s="50"/>
      <c r="HA177" s="102"/>
      <c r="HB177" s="102"/>
      <c r="HC177" s="50"/>
      <c r="HD177" s="50"/>
      <c r="HE177" s="102"/>
      <c r="HF177" s="102"/>
      <c r="HG177" s="50"/>
      <c r="HH177" s="50"/>
      <c r="HI177" s="102"/>
      <c r="HJ177" s="102"/>
      <c r="HK177" s="50"/>
      <c r="HL177" s="50"/>
      <c r="HM177" s="102"/>
      <c r="HN177" s="102"/>
      <c r="HO177" s="50"/>
      <c r="HP177" s="50"/>
      <c r="HQ177" s="102"/>
      <c r="HR177" s="102"/>
      <c r="HS177" s="50"/>
      <c r="HT177" s="50"/>
      <c r="HU177" s="102"/>
      <c r="HV177" s="102"/>
      <c r="HW177" s="50"/>
      <c r="HX177" s="50"/>
      <c r="HY177" s="102"/>
    </row>
    <row r="178" spans="1:233" s="58" customFormat="1" ht="47.25" x14ac:dyDescent="0.25">
      <c r="A178" s="100" t="s">
        <v>473</v>
      </c>
      <c r="B178" s="156">
        <f t="shared" si="58"/>
        <v>25</v>
      </c>
      <c r="C178" s="156">
        <f t="shared" si="59"/>
        <v>25</v>
      </c>
      <c r="D178" s="156">
        <f t="shared" si="60"/>
        <v>1.54552</v>
      </c>
      <c r="E178" s="50">
        <f t="shared" si="50"/>
        <v>6.18208</v>
      </c>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v>25</v>
      </c>
      <c r="CA178" s="50">
        <v>25</v>
      </c>
      <c r="CB178" s="50">
        <v>1.54552</v>
      </c>
      <c r="CC178" s="50">
        <f t="shared" si="64"/>
        <v>6.18208</v>
      </c>
      <c r="CD178" s="50"/>
      <c r="CE178" s="50"/>
      <c r="CF178" s="50"/>
      <c r="CG178" s="50"/>
      <c r="CH178" s="50"/>
      <c r="CI178" s="50"/>
      <c r="CJ178" s="50"/>
      <c r="CK178" s="50"/>
      <c r="CL178" s="50"/>
      <c r="CM178" s="50"/>
      <c r="CN178" s="50"/>
      <c r="CO178" s="50"/>
      <c r="CP178" s="50"/>
      <c r="CQ178" s="101"/>
      <c r="CR178" s="101"/>
      <c r="CS178" s="101"/>
      <c r="CT178" s="101"/>
      <c r="CU178" s="101"/>
      <c r="CV178" s="101"/>
      <c r="CW178" s="102"/>
      <c r="CX178" s="102"/>
      <c r="CY178" s="102"/>
      <c r="CZ178" s="102"/>
      <c r="DA178" s="102"/>
      <c r="DB178" s="102"/>
      <c r="DC178" s="102"/>
      <c r="DD178" s="102"/>
      <c r="DE178" s="102"/>
      <c r="DF178" s="102"/>
      <c r="DG178" s="50"/>
      <c r="DH178" s="50"/>
      <c r="DI178" s="102"/>
      <c r="DJ178" s="102"/>
      <c r="DK178" s="50"/>
      <c r="DL178" s="50"/>
      <c r="DM178" s="102"/>
      <c r="DN178" s="102"/>
      <c r="DO178" s="50"/>
      <c r="DP178" s="50"/>
      <c r="DQ178" s="102"/>
      <c r="DR178" s="102"/>
      <c r="DS178" s="50"/>
      <c r="DT178" s="50"/>
      <c r="DU178" s="102"/>
      <c r="DV178" s="102"/>
      <c r="DW178" s="50"/>
      <c r="DX178" s="50"/>
      <c r="DY178" s="50"/>
      <c r="DZ178" s="50"/>
      <c r="EA178" s="50"/>
      <c r="EB178" s="50"/>
      <c r="EC178" s="102"/>
      <c r="ED178" s="102"/>
      <c r="EE178" s="50"/>
      <c r="EF178" s="50"/>
      <c r="EG178" s="102"/>
      <c r="EH178" s="102"/>
      <c r="EI178" s="50"/>
      <c r="EJ178" s="50"/>
      <c r="EK178" s="102"/>
      <c r="EL178" s="102"/>
      <c r="EM178" s="50"/>
      <c r="EN178" s="50"/>
      <c r="EO178" s="102"/>
      <c r="EP178" s="102"/>
      <c r="EQ178" s="50"/>
      <c r="ER178" s="50"/>
      <c r="ES178" s="102"/>
      <c r="ET178" s="102"/>
      <c r="EU178" s="50"/>
      <c r="EV178" s="50"/>
      <c r="EW178" s="102"/>
      <c r="EX178" s="102"/>
      <c r="EY178" s="50"/>
      <c r="EZ178" s="50"/>
      <c r="FA178" s="102"/>
      <c r="FB178" s="102"/>
      <c r="FC178" s="50"/>
      <c r="FD178" s="50"/>
      <c r="FE178" s="102"/>
      <c r="FF178" s="102"/>
      <c r="FG178" s="50"/>
      <c r="FH178" s="50"/>
      <c r="FI178" s="102"/>
      <c r="FJ178" s="102"/>
      <c r="FK178" s="50"/>
      <c r="FL178" s="50"/>
      <c r="FM178" s="102"/>
      <c r="FN178" s="102"/>
      <c r="FO178" s="50"/>
      <c r="FP178" s="50"/>
      <c r="FQ178" s="102"/>
      <c r="FR178" s="102"/>
      <c r="FS178" s="50"/>
      <c r="FT178" s="50"/>
      <c r="FU178" s="102"/>
      <c r="FV178" s="102"/>
      <c r="FW178" s="50"/>
      <c r="FX178" s="50"/>
      <c r="FY178" s="102"/>
      <c r="FZ178" s="102"/>
      <c r="GA178" s="50"/>
      <c r="GB178" s="50"/>
      <c r="GC178" s="102"/>
      <c r="GD178" s="102"/>
      <c r="GE178" s="50"/>
      <c r="GF178" s="50"/>
      <c r="GG178" s="102"/>
      <c r="GH178" s="102"/>
      <c r="GI178" s="50"/>
      <c r="GJ178" s="50"/>
      <c r="GK178" s="102"/>
      <c r="GL178" s="102"/>
      <c r="GM178" s="50"/>
      <c r="GN178" s="50"/>
      <c r="GO178" s="102"/>
      <c r="GP178" s="102"/>
      <c r="GQ178" s="50"/>
      <c r="GR178" s="50"/>
      <c r="GS178" s="102"/>
      <c r="GT178" s="102"/>
      <c r="GU178" s="50"/>
      <c r="GV178" s="50"/>
      <c r="GW178" s="102"/>
      <c r="GX178" s="102"/>
      <c r="GY178" s="50"/>
      <c r="GZ178" s="50"/>
      <c r="HA178" s="102"/>
      <c r="HB178" s="102"/>
      <c r="HC178" s="50"/>
      <c r="HD178" s="50"/>
      <c r="HE178" s="102"/>
      <c r="HF178" s="102"/>
      <c r="HG178" s="50"/>
      <c r="HH178" s="50"/>
      <c r="HI178" s="102"/>
      <c r="HJ178" s="102"/>
      <c r="HK178" s="50"/>
      <c r="HL178" s="50"/>
      <c r="HM178" s="102"/>
      <c r="HN178" s="102"/>
      <c r="HO178" s="50"/>
      <c r="HP178" s="50"/>
      <c r="HQ178" s="102"/>
      <c r="HR178" s="102"/>
      <c r="HS178" s="50"/>
      <c r="HT178" s="50"/>
      <c r="HU178" s="102"/>
      <c r="HV178" s="102"/>
      <c r="HW178" s="50"/>
      <c r="HX178" s="50"/>
      <c r="HY178" s="102"/>
    </row>
    <row r="179" spans="1:233" s="58" customFormat="1" ht="63" x14ac:dyDescent="0.25">
      <c r="A179" s="100" t="s">
        <v>476</v>
      </c>
      <c r="B179" s="156">
        <f t="shared" si="58"/>
        <v>732.8</v>
      </c>
      <c r="C179" s="156">
        <f t="shared" si="59"/>
        <v>13872.9</v>
      </c>
      <c r="D179" s="156">
        <f t="shared" si="60"/>
        <v>12872.9</v>
      </c>
      <c r="E179" s="50">
        <f t="shared" si="50"/>
        <v>92.791701807120347</v>
      </c>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v>732.8</v>
      </c>
      <c r="CA179" s="50">
        <v>732.8</v>
      </c>
      <c r="CB179" s="50">
        <v>732.8</v>
      </c>
      <c r="CC179" s="50">
        <f t="shared" si="64"/>
        <v>100</v>
      </c>
      <c r="CD179" s="50"/>
      <c r="CE179" s="50">
        <v>1000</v>
      </c>
      <c r="CF179" s="50"/>
      <c r="CG179" s="50">
        <f t="shared" si="61"/>
        <v>0</v>
      </c>
      <c r="CH179" s="50"/>
      <c r="CI179" s="50">
        <v>12140.1</v>
      </c>
      <c r="CJ179" s="50">
        <v>12140.1</v>
      </c>
      <c r="CK179" s="50">
        <f t="shared" si="56"/>
        <v>100</v>
      </c>
      <c r="CL179" s="50"/>
      <c r="CM179" s="50"/>
      <c r="CN179" s="50"/>
      <c r="CO179" s="50"/>
      <c r="CP179" s="50"/>
      <c r="CQ179" s="101"/>
      <c r="CR179" s="101"/>
      <c r="CS179" s="101"/>
      <c r="CT179" s="101"/>
      <c r="CU179" s="101"/>
      <c r="CV179" s="101"/>
      <c r="CW179" s="102"/>
      <c r="CX179" s="102"/>
      <c r="CY179" s="102"/>
      <c r="CZ179" s="102"/>
      <c r="DA179" s="102"/>
      <c r="DB179" s="102"/>
      <c r="DC179" s="102"/>
      <c r="DD179" s="102"/>
      <c r="DE179" s="102"/>
      <c r="DF179" s="102"/>
      <c r="DG179" s="50"/>
      <c r="DH179" s="50"/>
      <c r="DI179" s="102"/>
      <c r="DJ179" s="102"/>
      <c r="DK179" s="50"/>
      <c r="DL179" s="50"/>
      <c r="DM179" s="102"/>
      <c r="DN179" s="102"/>
      <c r="DO179" s="50"/>
      <c r="DP179" s="50"/>
      <c r="DQ179" s="102"/>
      <c r="DR179" s="102"/>
      <c r="DS179" s="50"/>
      <c r="DT179" s="50"/>
      <c r="DU179" s="102"/>
      <c r="DV179" s="102"/>
      <c r="DW179" s="50"/>
      <c r="DX179" s="50"/>
      <c r="DY179" s="50"/>
      <c r="DZ179" s="50"/>
      <c r="EA179" s="50"/>
      <c r="EB179" s="50"/>
      <c r="EC179" s="102"/>
      <c r="ED179" s="102"/>
      <c r="EE179" s="50"/>
      <c r="EF179" s="50"/>
      <c r="EG179" s="102"/>
      <c r="EH179" s="102"/>
      <c r="EI179" s="50"/>
      <c r="EJ179" s="50"/>
      <c r="EK179" s="102"/>
      <c r="EL179" s="102"/>
      <c r="EM179" s="50"/>
      <c r="EN179" s="50"/>
      <c r="EO179" s="102"/>
      <c r="EP179" s="102"/>
      <c r="EQ179" s="50"/>
      <c r="ER179" s="50"/>
      <c r="ES179" s="102"/>
      <c r="ET179" s="102"/>
      <c r="EU179" s="50"/>
      <c r="EV179" s="50"/>
      <c r="EW179" s="102"/>
      <c r="EX179" s="102"/>
      <c r="EY179" s="50"/>
      <c r="EZ179" s="50"/>
      <c r="FA179" s="102"/>
      <c r="FB179" s="102"/>
      <c r="FC179" s="50"/>
      <c r="FD179" s="50"/>
      <c r="FE179" s="102"/>
      <c r="FF179" s="102"/>
      <c r="FG179" s="50"/>
      <c r="FH179" s="50"/>
      <c r="FI179" s="102"/>
      <c r="FJ179" s="102"/>
      <c r="FK179" s="50"/>
      <c r="FL179" s="50"/>
      <c r="FM179" s="102"/>
      <c r="FN179" s="102"/>
      <c r="FO179" s="50"/>
      <c r="FP179" s="50"/>
      <c r="FQ179" s="102"/>
      <c r="FR179" s="102"/>
      <c r="FS179" s="50"/>
      <c r="FT179" s="50"/>
      <c r="FU179" s="102"/>
      <c r="FV179" s="102"/>
      <c r="FW179" s="50"/>
      <c r="FX179" s="50"/>
      <c r="FY179" s="102"/>
      <c r="FZ179" s="102"/>
      <c r="GA179" s="50"/>
      <c r="GB179" s="50"/>
      <c r="GC179" s="102"/>
      <c r="GD179" s="102"/>
      <c r="GE179" s="50"/>
      <c r="GF179" s="50"/>
      <c r="GG179" s="102"/>
      <c r="GH179" s="102"/>
      <c r="GI179" s="50"/>
      <c r="GJ179" s="50"/>
      <c r="GK179" s="102"/>
      <c r="GL179" s="102"/>
      <c r="GM179" s="50"/>
      <c r="GN179" s="50"/>
      <c r="GO179" s="102"/>
      <c r="GP179" s="102"/>
      <c r="GQ179" s="50"/>
      <c r="GR179" s="50"/>
      <c r="GS179" s="102"/>
      <c r="GT179" s="102"/>
      <c r="GU179" s="50"/>
      <c r="GV179" s="50"/>
      <c r="GW179" s="102"/>
      <c r="GX179" s="102"/>
      <c r="GY179" s="50"/>
      <c r="GZ179" s="50"/>
      <c r="HA179" s="102"/>
      <c r="HB179" s="102"/>
      <c r="HC179" s="50"/>
      <c r="HD179" s="50"/>
      <c r="HE179" s="102"/>
      <c r="HF179" s="102"/>
      <c r="HG179" s="50"/>
      <c r="HH179" s="50"/>
      <c r="HI179" s="102"/>
      <c r="HJ179" s="102"/>
      <c r="HK179" s="50"/>
      <c r="HL179" s="50"/>
      <c r="HM179" s="102"/>
      <c r="HN179" s="102"/>
      <c r="HO179" s="50"/>
      <c r="HP179" s="50"/>
      <c r="HQ179" s="102"/>
      <c r="HR179" s="102"/>
      <c r="HS179" s="50"/>
      <c r="HT179" s="50"/>
      <c r="HU179" s="102"/>
      <c r="HV179" s="102"/>
      <c r="HW179" s="50"/>
      <c r="HX179" s="50"/>
      <c r="HY179" s="102"/>
    </row>
    <row r="180" spans="1:233" s="58" customFormat="1" ht="47.25" x14ac:dyDescent="0.25">
      <c r="A180" s="100" t="s">
        <v>477</v>
      </c>
      <c r="B180" s="156">
        <f t="shared" si="58"/>
        <v>32.5</v>
      </c>
      <c r="C180" s="156">
        <f t="shared" si="59"/>
        <v>532.5</v>
      </c>
      <c r="D180" s="156">
        <f t="shared" si="60"/>
        <v>499.21</v>
      </c>
      <c r="E180" s="50">
        <f t="shared" si="50"/>
        <v>93.74835680751174</v>
      </c>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v>32.5</v>
      </c>
      <c r="CA180" s="50">
        <v>32.5</v>
      </c>
      <c r="CB180" s="50">
        <v>32.5</v>
      </c>
      <c r="CC180" s="50">
        <f t="shared" si="64"/>
        <v>100</v>
      </c>
      <c r="CD180" s="50"/>
      <c r="CE180" s="50"/>
      <c r="CF180" s="50"/>
      <c r="CG180" s="50"/>
      <c r="CH180" s="50"/>
      <c r="CI180" s="50"/>
      <c r="CJ180" s="50"/>
      <c r="CK180" s="50"/>
      <c r="CL180" s="50"/>
      <c r="CM180" s="50"/>
      <c r="CN180" s="50"/>
      <c r="CO180" s="50"/>
      <c r="CP180" s="50"/>
      <c r="CQ180" s="101"/>
      <c r="CR180" s="101"/>
      <c r="CS180" s="101"/>
      <c r="CT180" s="101"/>
      <c r="CU180" s="101"/>
      <c r="CV180" s="101"/>
      <c r="CW180" s="102"/>
      <c r="CX180" s="102"/>
      <c r="CY180" s="102"/>
      <c r="CZ180" s="102"/>
      <c r="DA180" s="102"/>
      <c r="DB180" s="102"/>
      <c r="DC180" s="102"/>
      <c r="DD180" s="102"/>
      <c r="DE180" s="102"/>
      <c r="DF180" s="102"/>
      <c r="DG180" s="50"/>
      <c r="DH180" s="50"/>
      <c r="DI180" s="102"/>
      <c r="DJ180" s="102"/>
      <c r="DK180" s="50"/>
      <c r="DL180" s="50"/>
      <c r="DM180" s="102"/>
      <c r="DN180" s="102"/>
      <c r="DO180" s="50"/>
      <c r="DP180" s="50"/>
      <c r="DQ180" s="102"/>
      <c r="DR180" s="102"/>
      <c r="DS180" s="50"/>
      <c r="DT180" s="50"/>
      <c r="DU180" s="102"/>
      <c r="DV180" s="102"/>
      <c r="DW180" s="50">
        <v>500</v>
      </c>
      <c r="DX180" s="50">
        <v>466.71</v>
      </c>
      <c r="DY180" s="50">
        <f t="shared" si="62"/>
        <v>93.341999999999985</v>
      </c>
      <c r="DZ180" s="50"/>
      <c r="EA180" s="50"/>
      <c r="EB180" s="50"/>
      <c r="EC180" s="102"/>
      <c r="ED180" s="102"/>
      <c r="EE180" s="50"/>
      <c r="EF180" s="50"/>
      <c r="EG180" s="102"/>
      <c r="EH180" s="102"/>
      <c r="EI180" s="50"/>
      <c r="EJ180" s="50"/>
      <c r="EK180" s="102"/>
      <c r="EL180" s="102"/>
      <c r="EM180" s="50"/>
      <c r="EN180" s="50"/>
      <c r="EO180" s="102"/>
      <c r="EP180" s="102"/>
      <c r="EQ180" s="50"/>
      <c r="ER180" s="50"/>
      <c r="ES180" s="102"/>
      <c r="ET180" s="102"/>
      <c r="EU180" s="50"/>
      <c r="EV180" s="50"/>
      <c r="EW180" s="102"/>
      <c r="EX180" s="102"/>
      <c r="EY180" s="50"/>
      <c r="EZ180" s="50"/>
      <c r="FA180" s="102"/>
      <c r="FB180" s="102"/>
      <c r="FC180" s="50"/>
      <c r="FD180" s="50"/>
      <c r="FE180" s="102"/>
      <c r="FF180" s="102"/>
      <c r="FG180" s="50"/>
      <c r="FH180" s="50"/>
      <c r="FI180" s="102"/>
      <c r="FJ180" s="102"/>
      <c r="FK180" s="50"/>
      <c r="FL180" s="50"/>
      <c r="FM180" s="102"/>
      <c r="FN180" s="102"/>
      <c r="FO180" s="50"/>
      <c r="FP180" s="50"/>
      <c r="FQ180" s="102"/>
      <c r="FR180" s="102"/>
      <c r="FS180" s="50"/>
      <c r="FT180" s="50"/>
      <c r="FU180" s="102"/>
      <c r="FV180" s="102"/>
      <c r="FW180" s="50"/>
      <c r="FX180" s="50"/>
      <c r="FY180" s="102"/>
      <c r="FZ180" s="102"/>
      <c r="GA180" s="50"/>
      <c r="GB180" s="50"/>
      <c r="GC180" s="102"/>
      <c r="GD180" s="102"/>
      <c r="GE180" s="50"/>
      <c r="GF180" s="50"/>
      <c r="GG180" s="102"/>
      <c r="GH180" s="102"/>
      <c r="GI180" s="50"/>
      <c r="GJ180" s="50"/>
      <c r="GK180" s="102"/>
      <c r="GL180" s="102"/>
      <c r="GM180" s="50"/>
      <c r="GN180" s="50"/>
      <c r="GO180" s="102"/>
      <c r="GP180" s="102"/>
      <c r="GQ180" s="50"/>
      <c r="GR180" s="50"/>
      <c r="GS180" s="102"/>
      <c r="GT180" s="102"/>
      <c r="GU180" s="50"/>
      <c r="GV180" s="50"/>
      <c r="GW180" s="102"/>
      <c r="GX180" s="102"/>
      <c r="GY180" s="50"/>
      <c r="GZ180" s="50"/>
      <c r="HA180" s="102"/>
      <c r="HB180" s="102"/>
      <c r="HC180" s="50"/>
      <c r="HD180" s="50"/>
      <c r="HE180" s="102"/>
      <c r="HF180" s="102"/>
      <c r="HG180" s="50"/>
      <c r="HH180" s="50"/>
      <c r="HI180" s="102"/>
      <c r="HJ180" s="102"/>
      <c r="HK180" s="50"/>
      <c r="HL180" s="50"/>
      <c r="HM180" s="102"/>
      <c r="HN180" s="102"/>
      <c r="HO180" s="50"/>
      <c r="HP180" s="50"/>
      <c r="HQ180" s="102"/>
      <c r="HR180" s="102"/>
      <c r="HS180" s="50"/>
      <c r="HT180" s="50"/>
      <c r="HU180" s="102"/>
      <c r="HV180" s="102"/>
      <c r="HW180" s="50"/>
      <c r="HX180" s="50"/>
      <c r="HY180" s="102"/>
    </row>
    <row r="181" spans="1:233" s="58" customFormat="1" ht="47.25" x14ac:dyDescent="0.25">
      <c r="A181" s="100" t="s">
        <v>478</v>
      </c>
      <c r="B181" s="156">
        <f t="shared" si="58"/>
        <v>1.8</v>
      </c>
      <c r="C181" s="156">
        <f t="shared" si="59"/>
        <v>1.8</v>
      </c>
      <c r="D181" s="156">
        <f t="shared" si="60"/>
        <v>1.8</v>
      </c>
      <c r="E181" s="50">
        <f t="shared" si="50"/>
        <v>100</v>
      </c>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v>1.8</v>
      </c>
      <c r="CA181" s="50">
        <v>1.8</v>
      </c>
      <c r="CB181" s="50">
        <v>1.8</v>
      </c>
      <c r="CC181" s="50">
        <f t="shared" si="64"/>
        <v>100</v>
      </c>
      <c r="CD181" s="50"/>
      <c r="CE181" s="50"/>
      <c r="CF181" s="50"/>
      <c r="CG181" s="50"/>
      <c r="CH181" s="50"/>
      <c r="CI181" s="50"/>
      <c r="CJ181" s="50"/>
      <c r="CK181" s="50"/>
      <c r="CL181" s="50"/>
      <c r="CM181" s="50"/>
      <c r="CN181" s="50"/>
      <c r="CO181" s="50"/>
      <c r="CP181" s="50"/>
      <c r="CQ181" s="101"/>
      <c r="CR181" s="101"/>
      <c r="CS181" s="101"/>
      <c r="CT181" s="101"/>
      <c r="CU181" s="101"/>
      <c r="CV181" s="101"/>
      <c r="CW181" s="102"/>
      <c r="CX181" s="102"/>
      <c r="CY181" s="102"/>
      <c r="CZ181" s="102"/>
      <c r="DA181" s="102"/>
      <c r="DB181" s="102"/>
      <c r="DC181" s="102"/>
      <c r="DD181" s="102"/>
      <c r="DE181" s="102"/>
      <c r="DF181" s="102"/>
      <c r="DG181" s="50"/>
      <c r="DH181" s="50"/>
      <c r="DI181" s="102"/>
      <c r="DJ181" s="102"/>
      <c r="DK181" s="50"/>
      <c r="DL181" s="50"/>
      <c r="DM181" s="102"/>
      <c r="DN181" s="102"/>
      <c r="DO181" s="50"/>
      <c r="DP181" s="50"/>
      <c r="DQ181" s="102"/>
      <c r="DR181" s="102"/>
      <c r="DS181" s="50"/>
      <c r="DT181" s="50"/>
      <c r="DU181" s="102"/>
      <c r="DV181" s="102"/>
      <c r="DW181" s="50"/>
      <c r="DX181" s="50"/>
      <c r="DY181" s="50"/>
      <c r="DZ181" s="50"/>
      <c r="EA181" s="50"/>
      <c r="EB181" s="50"/>
      <c r="EC181" s="102"/>
      <c r="ED181" s="102"/>
      <c r="EE181" s="50"/>
      <c r="EF181" s="50"/>
      <c r="EG181" s="102"/>
      <c r="EH181" s="102"/>
      <c r="EI181" s="50"/>
      <c r="EJ181" s="50"/>
      <c r="EK181" s="102"/>
      <c r="EL181" s="102"/>
      <c r="EM181" s="50"/>
      <c r="EN181" s="50"/>
      <c r="EO181" s="102"/>
      <c r="EP181" s="102"/>
      <c r="EQ181" s="50"/>
      <c r="ER181" s="50"/>
      <c r="ES181" s="102"/>
      <c r="ET181" s="102"/>
      <c r="EU181" s="50"/>
      <c r="EV181" s="50"/>
      <c r="EW181" s="102"/>
      <c r="EX181" s="102"/>
      <c r="EY181" s="50"/>
      <c r="EZ181" s="50"/>
      <c r="FA181" s="102"/>
      <c r="FB181" s="102"/>
      <c r="FC181" s="50"/>
      <c r="FD181" s="50"/>
      <c r="FE181" s="102"/>
      <c r="FF181" s="102"/>
      <c r="FG181" s="50"/>
      <c r="FH181" s="50"/>
      <c r="FI181" s="102"/>
      <c r="FJ181" s="102"/>
      <c r="FK181" s="50"/>
      <c r="FL181" s="50"/>
      <c r="FM181" s="102"/>
      <c r="FN181" s="102"/>
      <c r="FO181" s="50"/>
      <c r="FP181" s="50"/>
      <c r="FQ181" s="102"/>
      <c r="FR181" s="102"/>
      <c r="FS181" s="50"/>
      <c r="FT181" s="50"/>
      <c r="FU181" s="102"/>
      <c r="FV181" s="102"/>
      <c r="FW181" s="50"/>
      <c r="FX181" s="50"/>
      <c r="FY181" s="102"/>
      <c r="FZ181" s="102"/>
      <c r="GA181" s="50"/>
      <c r="GB181" s="50"/>
      <c r="GC181" s="102"/>
      <c r="GD181" s="102"/>
      <c r="GE181" s="50"/>
      <c r="GF181" s="50"/>
      <c r="GG181" s="102"/>
      <c r="GH181" s="102"/>
      <c r="GI181" s="50"/>
      <c r="GJ181" s="50"/>
      <c r="GK181" s="102"/>
      <c r="GL181" s="102"/>
      <c r="GM181" s="50"/>
      <c r="GN181" s="50"/>
      <c r="GO181" s="102"/>
      <c r="GP181" s="102"/>
      <c r="GQ181" s="50"/>
      <c r="GR181" s="50"/>
      <c r="GS181" s="102"/>
      <c r="GT181" s="102"/>
      <c r="GU181" s="50"/>
      <c r="GV181" s="50"/>
      <c r="GW181" s="102"/>
      <c r="GX181" s="102"/>
      <c r="GY181" s="50"/>
      <c r="GZ181" s="50"/>
      <c r="HA181" s="102"/>
      <c r="HB181" s="102"/>
      <c r="HC181" s="50"/>
      <c r="HD181" s="50"/>
      <c r="HE181" s="102"/>
      <c r="HF181" s="102"/>
      <c r="HG181" s="50"/>
      <c r="HH181" s="50"/>
      <c r="HI181" s="102"/>
      <c r="HJ181" s="102"/>
      <c r="HK181" s="50"/>
      <c r="HL181" s="50"/>
      <c r="HM181" s="102"/>
      <c r="HN181" s="102"/>
      <c r="HO181" s="50"/>
      <c r="HP181" s="50"/>
      <c r="HQ181" s="102"/>
      <c r="HR181" s="102"/>
      <c r="HS181" s="50"/>
      <c r="HT181" s="50"/>
      <c r="HU181" s="102"/>
      <c r="HV181" s="102"/>
      <c r="HW181" s="50"/>
      <c r="HX181" s="50"/>
      <c r="HY181" s="102"/>
    </row>
    <row r="182" spans="1:233" s="58" customFormat="1" ht="47.25" x14ac:dyDescent="0.25">
      <c r="A182" s="100" t="s">
        <v>479</v>
      </c>
      <c r="B182" s="156">
        <f t="shared" ref="B182:B245" si="66">F182+J182+N182+R182+V182+Z182+AD182+AH182+AL182+AP182+AT182+AX182+BB182+BF182+BJ182+BN182+BR182+BV182+BZ182+CD182+CH182+CL182+CP182+CT182+CX182+DB182+DF182+DJ182+DN182+DR182+DV182+DZ182+ED182+EH182+EL182+EP182+ET182++EX182+FB182+FF182+FJ182+FN182+FR182+FV182+FZ182+GD182+GH182+GL182+GP182+GT182+GX182+HB182+HF182+HJ182+HN182+HR182+HV182</f>
        <v>11.2</v>
      </c>
      <c r="C182" s="156">
        <f t="shared" ref="C182:C245" si="67">G182+K182+O182+S182+W182+AA182+AE182+AI182+AM182+AQ182+AU182+AY182+BC182+BG182+BK182+BO182+BS182+BW182+CA182+CE182+CI182+CM182+CQ182+CU182+CY182+DC182+DG182+DK182+DO182+DS182+DW182+EA182+EE182+EI182+EM182+EQ182+EU182++EY182+FC182+FG182+FK182+FO182+FS182+FW182+GA182+GE182+GI182+GM182+GQ182+GU182+GY182+HC182+HG182+HK182+HO182+HS182+HW182</f>
        <v>600.57800000000009</v>
      </c>
      <c r="D182" s="156">
        <f t="shared" ref="D182:D245" si="68">H182+L182+P182+T182+X182+AB182+AF182+AJ182+AN182+AR182+AV182+AZ182+BD182+BH182+BL182+BP182+BT182+BX182+CB182+CF182+CJ182+CN182+CR182+CV182+CZ182+DD182+DH182+DL182+DP182+DT182+DX182+EB182+EF182+EJ182+EN182+ER182+EV182++EZ182+FD182+FH182+FL182+FP182+FT182+FX182+GB182+GF182+GJ182+GN182+GR182+GV182+GZ182+HD182+HH182+HL182+HP182+HT182+HX182</f>
        <v>600.57800000000009</v>
      </c>
      <c r="E182" s="50">
        <f t="shared" si="50"/>
        <v>100</v>
      </c>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v>11.2</v>
      </c>
      <c r="CA182" s="50">
        <v>11.2</v>
      </c>
      <c r="CB182" s="50">
        <v>11.2</v>
      </c>
      <c r="CC182" s="50">
        <f t="shared" si="64"/>
        <v>100</v>
      </c>
      <c r="CD182" s="50"/>
      <c r="CE182" s="50">
        <v>589.37800000000004</v>
      </c>
      <c r="CF182" s="50">
        <v>589.37800000000004</v>
      </c>
      <c r="CG182" s="50">
        <f t="shared" si="61"/>
        <v>100</v>
      </c>
      <c r="CH182" s="50"/>
      <c r="CI182" s="50"/>
      <c r="CJ182" s="50"/>
      <c r="CK182" s="50"/>
      <c r="CL182" s="50"/>
      <c r="CM182" s="50"/>
      <c r="CN182" s="50"/>
      <c r="CO182" s="50"/>
      <c r="CP182" s="50"/>
      <c r="CQ182" s="101"/>
      <c r="CR182" s="101"/>
      <c r="CS182" s="101"/>
      <c r="CT182" s="101"/>
      <c r="CU182" s="101"/>
      <c r="CV182" s="101"/>
      <c r="CW182" s="102"/>
      <c r="CX182" s="102"/>
      <c r="CY182" s="102"/>
      <c r="CZ182" s="102"/>
      <c r="DA182" s="102"/>
      <c r="DB182" s="102"/>
      <c r="DC182" s="102"/>
      <c r="DD182" s="102"/>
      <c r="DE182" s="102"/>
      <c r="DF182" s="102"/>
      <c r="DG182" s="50"/>
      <c r="DH182" s="50"/>
      <c r="DI182" s="102"/>
      <c r="DJ182" s="102"/>
      <c r="DK182" s="50"/>
      <c r="DL182" s="50"/>
      <c r="DM182" s="102"/>
      <c r="DN182" s="102"/>
      <c r="DO182" s="50"/>
      <c r="DP182" s="50"/>
      <c r="DQ182" s="102"/>
      <c r="DR182" s="102"/>
      <c r="DS182" s="50"/>
      <c r="DT182" s="50"/>
      <c r="DU182" s="102"/>
      <c r="DV182" s="102"/>
      <c r="DW182" s="50"/>
      <c r="DX182" s="50"/>
      <c r="DY182" s="50"/>
      <c r="DZ182" s="50"/>
      <c r="EA182" s="50"/>
      <c r="EB182" s="50"/>
      <c r="EC182" s="102"/>
      <c r="ED182" s="102"/>
      <c r="EE182" s="50"/>
      <c r="EF182" s="50"/>
      <c r="EG182" s="102"/>
      <c r="EH182" s="102"/>
      <c r="EI182" s="50"/>
      <c r="EJ182" s="50"/>
      <c r="EK182" s="102"/>
      <c r="EL182" s="102"/>
      <c r="EM182" s="50"/>
      <c r="EN182" s="50"/>
      <c r="EO182" s="102"/>
      <c r="EP182" s="102"/>
      <c r="EQ182" s="50"/>
      <c r="ER182" s="50"/>
      <c r="ES182" s="102"/>
      <c r="ET182" s="102"/>
      <c r="EU182" s="50"/>
      <c r="EV182" s="50"/>
      <c r="EW182" s="102"/>
      <c r="EX182" s="102"/>
      <c r="EY182" s="50"/>
      <c r="EZ182" s="50"/>
      <c r="FA182" s="102"/>
      <c r="FB182" s="102"/>
      <c r="FC182" s="50"/>
      <c r="FD182" s="50"/>
      <c r="FE182" s="102"/>
      <c r="FF182" s="102"/>
      <c r="FG182" s="50"/>
      <c r="FH182" s="50"/>
      <c r="FI182" s="102"/>
      <c r="FJ182" s="102"/>
      <c r="FK182" s="50"/>
      <c r="FL182" s="50"/>
      <c r="FM182" s="102"/>
      <c r="FN182" s="102"/>
      <c r="FO182" s="50"/>
      <c r="FP182" s="50"/>
      <c r="FQ182" s="102"/>
      <c r="FR182" s="102"/>
      <c r="FS182" s="50"/>
      <c r="FT182" s="50"/>
      <c r="FU182" s="102"/>
      <c r="FV182" s="102"/>
      <c r="FW182" s="50"/>
      <c r="FX182" s="50"/>
      <c r="FY182" s="102"/>
      <c r="FZ182" s="102"/>
      <c r="GA182" s="50"/>
      <c r="GB182" s="50"/>
      <c r="GC182" s="102"/>
      <c r="GD182" s="102"/>
      <c r="GE182" s="50"/>
      <c r="GF182" s="50"/>
      <c r="GG182" s="102"/>
      <c r="GH182" s="102"/>
      <c r="GI182" s="50"/>
      <c r="GJ182" s="50"/>
      <c r="GK182" s="102"/>
      <c r="GL182" s="102"/>
      <c r="GM182" s="50"/>
      <c r="GN182" s="50"/>
      <c r="GO182" s="102"/>
      <c r="GP182" s="102"/>
      <c r="GQ182" s="50"/>
      <c r="GR182" s="50"/>
      <c r="GS182" s="102"/>
      <c r="GT182" s="102"/>
      <c r="GU182" s="50"/>
      <c r="GV182" s="50"/>
      <c r="GW182" s="102"/>
      <c r="GX182" s="102"/>
      <c r="GY182" s="50"/>
      <c r="GZ182" s="50"/>
      <c r="HA182" s="102"/>
      <c r="HB182" s="102"/>
      <c r="HC182" s="50"/>
      <c r="HD182" s="50"/>
      <c r="HE182" s="102"/>
      <c r="HF182" s="102"/>
      <c r="HG182" s="50"/>
      <c r="HH182" s="50"/>
      <c r="HI182" s="102"/>
      <c r="HJ182" s="102"/>
      <c r="HK182" s="50"/>
      <c r="HL182" s="50"/>
      <c r="HM182" s="102"/>
      <c r="HN182" s="102"/>
      <c r="HO182" s="50"/>
      <c r="HP182" s="50"/>
      <c r="HQ182" s="102"/>
      <c r="HR182" s="102"/>
      <c r="HS182" s="50"/>
      <c r="HT182" s="50"/>
      <c r="HU182" s="102"/>
      <c r="HV182" s="102"/>
      <c r="HW182" s="50"/>
      <c r="HX182" s="50"/>
      <c r="HY182" s="102"/>
    </row>
    <row r="183" spans="1:233" s="58" customFormat="1" ht="63" x14ac:dyDescent="0.25">
      <c r="A183" s="100" t="s">
        <v>480</v>
      </c>
      <c r="B183" s="156">
        <f t="shared" si="66"/>
        <v>24</v>
      </c>
      <c r="C183" s="156">
        <f t="shared" si="67"/>
        <v>24</v>
      </c>
      <c r="D183" s="156">
        <f t="shared" si="68"/>
        <v>24</v>
      </c>
      <c r="E183" s="50">
        <f t="shared" si="50"/>
        <v>100</v>
      </c>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v>24</v>
      </c>
      <c r="CA183" s="50">
        <v>24</v>
      </c>
      <c r="CB183" s="50">
        <v>24</v>
      </c>
      <c r="CC183" s="50">
        <f t="shared" si="64"/>
        <v>100</v>
      </c>
      <c r="CD183" s="50"/>
      <c r="CE183" s="50"/>
      <c r="CF183" s="50"/>
      <c r="CG183" s="50"/>
      <c r="CH183" s="50"/>
      <c r="CI183" s="50"/>
      <c r="CJ183" s="50"/>
      <c r="CK183" s="50"/>
      <c r="CL183" s="50"/>
      <c r="CM183" s="50"/>
      <c r="CN183" s="50"/>
      <c r="CO183" s="50"/>
      <c r="CP183" s="50"/>
      <c r="CQ183" s="101"/>
      <c r="CR183" s="101"/>
      <c r="CS183" s="101"/>
      <c r="CT183" s="101"/>
      <c r="CU183" s="101"/>
      <c r="CV183" s="101"/>
      <c r="CW183" s="102"/>
      <c r="CX183" s="102"/>
      <c r="CY183" s="102"/>
      <c r="CZ183" s="102"/>
      <c r="DA183" s="102"/>
      <c r="DB183" s="102"/>
      <c r="DC183" s="102"/>
      <c r="DD183" s="102"/>
      <c r="DE183" s="102"/>
      <c r="DF183" s="102"/>
      <c r="DG183" s="50"/>
      <c r="DH183" s="50"/>
      <c r="DI183" s="102"/>
      <c r="DJ183" s="102"/>
      <c r="DK183" s="50"/>
      <c r="DL183" s="50"/>
      <c r="DM183" s="102"/>
      <c r="DN183" s="102"/>
      <c r="DO183" s="50"/>
      <c r="DP183" s="50"/>
      <c r="DQ183" s="102"/>
      <c r="DR183" s="102"/>
      <c r="DS183" s="50"/>
      <c r="DT183" s="50"/>
      <c r="DU183" s="102"/>
      <c r="DV183" s="102"/>
      <c r="DW183" s="50"/>
      <c r="DX183" s="50"/>
      <c r="DY183" s="50"/>
      <c r="DZ183" s="50"/>
      <c r="EA183" s="50"/>
      <c r="EB183" s="50"/>
      <c r="EC183" s="102"/>
      <c r="ED183" s="102"/>
      <c r="EE183" s="50"/>
      <c r="EF183" s="50"/>
      <c r="EG183" s="102"/>
      <c r="EH183" s="102"/>
      <c r="EI183" s="50"/>
      <c r="EJ183" s="50"/>
      <c r="EK183" s="102"/>
      <c r="EL183" s="102"/>
      <c r="EM183" s="50"/>
      <c r="EN183" s="50"/>
      <c r="EO183" s="102"/>
      <c r="EP183" s="102"/>
      <c r="EQ183" s="50"/>
      <c r="ER183" s="50"/>
      <c r="ES183" s="102"/>
      <c r="ET183" s="102"/>
      <c r="EU183" s="50"/>
      <c r="EV183" s="50"/>
      <c r="EW183" s="102"/>
      <c r="EX183" s="102"/>
      <c r="EY183" s="50"/>
      <c r="EZ183" s="50"/>
      <c r="FA183" s="102"/>
      <c r="FB183" s="102"/>
      <c r="FC183" s="50"/>
      <c r="FD183" s="50"/>
      <c r="FE183" s="102"/>
      <c r="FF183" s="102"/>
      <c r="FG183" s="50"/>
      <c r="FH183" s="50"/>
      <c r="FI183" s="102"/>
      <c r="FJ183" s="102"/>
      <c r="FK183" s="50"/>
      <c r="FL183" s="50"/>
      <c r="FM183" s="102"/>
      <c r="FN183" s="102"/>
      <c r="FO183" s="50"/>
      <c r="FP183" s="50"/>
      <c r="FQ183" s="102"/>
      <c r="FR183" s="102"/>
      <c r="FS183" s="50"/>
      <c r="FT183" s="50"/>
      <c r="FU183" s="102"/>
      <c r="FV183" s="102"/>
      <c r="FW183" s="50"/>
      <c r="FX183" s="50"/>
      <c r="FY183" s="102"/>
      <c r="FZ183" s="102"/>
      <c r="GA183" s="50"/>
      <c r="GB183" s="50"/>
      <c r="GC183" s="102"/>
      <c r="GD183" s="102"/>
      <c r="GE183" s="50"/>
      <c r="GF183" s="50"/>
      <c r="GG183" s="102"/>
      <c r="GH183" s="102"/>
      <c r="GI183" s="50"/>
      <c r="GJ183" s="50"/>
      <c r="GK183" s="102"/>
      <c r="GL183" s="102"/>
      <c r="GM183" s="50"/>
      <c r="GN183" s="50"/>
      <c r="GO183" s="102"/>
      <c r="GP183" s="102"/>
      <c r="GQ183" s="50"/>
      <c r="GR183" s="50"/>
      <c r="GS183" s="102"/>
      <c r="GT183" s="102"/>
      <c r="GU183" s="50"/>
      <c r="GV183" s="50"/>
      <c r="GW183" s="102"/>
      <c r="GX183" s="102"/>
      <c r="GY183" s="50"/>
      <c r="GZ183" s="50"/>
      <c r="HA183" s="102"/>
      <c r="HB183" s="102"/>
      <c r="HC183" s="50"/>
      <c r="HD183" s="50"/>
      <c r="HE183" s="102"/>
      <c r="HF183" s="102"/>
      <c r="HG183" s="50"/>
      <c r="HH183" s="50"/>
      <c r="HI183" s="102"/>
      <c r="HJ183" s="102"/>
      <c r="HK183" s="50"/>
      <c r="HL183" s="50"/>
      <c r="HM183" s="102"/>
      <c r="HN183" s="102"/>
      <c r="HO183" s="50"/>
      <c r="HP183" s="50"/>
      <c r="HQ183" s="102"/>
      <c r="HR183" s="102"/>
      <c r="HS183" s="50"/>
      <c r="HT183" s="50"/>
      <c r="HU183" s="102"/>
      <c r="HV183" s="102"/>
      <c r="HW183" s="50"/>
      <c r="HX183" s="50"/>
      <c r="HY183" s="102"/>
    </row>
    <row r="184" spans="1:233" s="58" customFormat="1" ht="47.25" customHeight="1" x14ac:dyDescent="0.25">
      <c r="A184" s="100" t="s">
        <v>755</v>
      </c>
      <c r="B184" s="156">
        <f t="shared" si="66"/>
        <v>1.8</v>
      </c>
      <c r="C184" s="156">
        <f t="shared" si="67"/>
        <v>1001.8</v>
      </c>
      <c r="D184" s="156">
        <f t="shared" si="68"/>
        <v>1001.8</v>
      </c>
      <c r="E184" s="50">
        <f t="shared" si="50"/>
        <v>100</v>
      </c>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v>1.8</v>
      </c>
      <c r="CA184" s="50">
        <v>1.8</v>
      </c>
      <c r="CB184" s="50">
        <v>1.8</v>
      </c>
      <c r="CC184" s="50">
        <f t="shared" si="64"/>
        <v>100</v>
      </c>
      <c r="CD184" s="50"/>
      <c r="CE184" s="50">
        <v>1000</v>
      </c>
      <c r="CF184" s="50">
        <v>1000</v>
      </c>
      <c r="CG184" s="50">
        <f t="shared" si="61"/>
        <v>100</v>
      </c>
      <c r="CH184" s="50"/>
      <c r="CI184" s="50"/>
      <c r="CJ184" s="50"/>
      <c r="CK184" s="50"/>
      <c r="CL184" s="50"/>
      <c r="CM184" s="50"/>
      <c r="CN184" s="50"/>
      <c r="CO184" s="50"/>
      <c r="CP184" s="50"/>
      <c r="CQ184" s="101"/>
      <c r="CR184" s="101"/>
      <c r="CS184" s="101"/>
      <c r="CT184" s="101"/>
      <c r="CU184" s="101"/>
      <c r="CV184" s="101"/>
      <c r="CW184" s="102"/>
      <c r="CX184" s="102"/>
      <c r="CY184" s="102"/>
      <c r="CZ184" s="102"/>
      <c r="DA184" s="102"/>
      <c r="DB184" s="102"/>
      <c r="DC184" s="102"/>
      <c r="DD184" s="102"/>
      <c r="DE184" s="102"/>
      <c r="DF184" s="102"/>
      <c r="DG184" s="50"/>
      <c r="DH184" s="50"/>
      <c r="DI184" s="102"/>
      <c r="DJ184" s="102"/>
      <c r="DK184" s="50"/>
      <c r="DL184" s="50"/>
      <c r="DM184" s="102"/>
      <c r="DN184" s="102"/>
      <c r="DO184" s="50"/>
      <c r="DP184" s="50"/>
      <c r="DQ184" s="102"/>
      <c r="DR184" s="102"/>
      <c r="DS184" s="50"/>
      <c r="DT184" s="50"/>
      <c r="DU184" s="102"/>
      <c r="DV184" s="102"/>
      <c r="DW184" s="50"/>
      <c r="DX184" s="50"/>
      <c r="DY184" s="50"/>
      <c r="DZ184" s="50"/>
      <c r="EA184" s="50"/>
      <c r="EB184" s="50"/>
      <c r="EC184" s="102"/>
      <c r="ED184" s="102"/>
      <c r="EE184" s="50"/>
      <c r="EF184" s="50"/>
      <c r="EG184" s="102"/>
      <c r="EH184" s="102"/>
      <c r="EI184" s="50"/>
      <c r="EJ184" s="50"/>
      <c r="EK184" s="102"/>
      <c r="EL184" s="102"/>
      <c r="EM184" s="50"/>
      <c r="EN184" s="50"/>
      <c r="EO184" s="102"/>
      <c r="EP184" s="102"/>
      <c r="EQ184" s="50"/>
      <c r="ER184" s="50"/>
      <c r="ES184" s="102"/>
      <c r="ET184" s="102"/>
      <c r="EU184" s="50"/>
      <c r="EV184" s="50"/>
      <c r="EW184" s="102"/>
      <c r="EX184" s="102"/>
      <c r="EY184" s="50"/>
      <c r="EZ184" s="50"/>
      <c r="FA184" s="102"/>
      <c r="FB184" s="102"/>
      <c r="FC184" s="50"/>
      <c r="FD184" s="50"/>
      <c r="FE184" s="102"/>
      <c r="FF184" s="102"/>
      <c r="FG184" s="50"/>
      <c r="FH184" s="50"/>
      <c r="FI184" s="102"/>
      <c r="FJ184" s="102"/>
      <c r="FK184" s="50"/>
      <c r="FL184" s="50"/>
      <c r="FM184" s="102"/>
      <c r="FN184" s="102"/>
      <c r="FO184" s="50"/>
      <c r="FP184" s="50"/>
      <c r="FQ184" s="102"/>
      <c r="FR184" s="102"/>
      <c r="FS184" s="50"/>
      <c r="FT184" s="50"/>
      <c r="FU184" s="102"/>
      <c r="FV184" s="102"/>
      <c r="FW184" s="50"/>
      <c r="FX184" s="50"/>
      <c r="FY184" s="102"/>
      <c r="FZ184" s="102"/>
      <c r="GA184" s="50"/>
      <c r="GB184" s="50"/>
      <c r="GC184" s="102"/>
      <c r="GD184" s="102"/>
      <c r="GE184" s="50"/>
      <c r="GF184" s="50"/>
      <c r="GG184" s="102"/>
      <c r="GH184" s="102"/>
      <c r="GI184" s="50"/>
      <c r="GJ184" s="50"/>
      <c r="GK184" s="102"/>
      <c r="GL184" s="102"/>
      <c r="GM184" s="50"/>
      <c r="GN184" s="50"/>
      <c r="GO184" s="102"/>
      <c r="GP184" s="102"/>
      <c r="GQ184" s="50"/>
      <c r="GR184" s="50"/>
      <c r="GS184" s="102"/>
      <c r="GT184" s="102"/>
      <c r="GU184" s="50"/>
      <c r="GV184" s="50"/>
      <c r="GW184" s="102"/>
      <c r="GX184" s="102"/>
      <c r="GY184" s="50"/>
      <c r="GZ184" s="50"/>
      <c r="HA184" s="102"/>
      <c r="HB184" s="102"/>
      <c r="HC184" s="50"/>
      <c r="HD184" s="50"/>
      <c r="HE184" s="102"/>
      <c r="HF184" s="102"/>
      <c r="HG184" s="50"/>
      <c r="HH184" s="50"/>
      <c r="HI184" s="102"/>
      <c r="HJ184" s="102"/>
      <c r="HK184" s="50"/>
      <c r="HL184" s="50"/>
      <c r="HM184" s="102"/>
      <c r="HN184" s="102"/>
      <c r="HO184" s="50"/>
      <c r="HP184" s="50"/>
      <c r="HQ184" s="102"/>
      <c r="HR184" s="102"/>
      <c r="HS184" s="50"/>
      <c r="HT184" s="50"/>
      <c r="HU184" s="102"/>
      <c r="HV184" s="102"/>
      <c r="HW184" s="50"/>
      <c r="HX184" s="50"/>
      <c r="HY184" s="102"/>
    </row>
    <row r="185" spans="1:233" s="58" customFormat="1" ht="47.25" x14ac:dyDescent="0.25">
      <c r="A185" s="100" t="s">
        <v>756</v>
      </c>
      <c r="B185" s="156">
        <f t="shared" si="66"/>
        <v>1.8</v>
      </c>
      <c r="C185" s="156">
        <f t="shared" si="67"/>
        <v>1.8</v>
      </c>
      <c r="D185" s="156">
        <f t="shared" si="68"/>
        <v>1.8</v>
      </c>
      <c r="E185" s="50">
        <f t="shared" si="50"/>
        <v>100</v>
      </c>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v>1.8</v>
      </c>
      <c r="CA185" s="50">
        <v>1.8</v>
      </c>
      <c r="CB185" s="50">
        <v>1.8</v>
      </c>
      <c r="CC185" s="50">
        <f t="shared" si="64"/>
        <v>100</v>
      </c>
      <c r="CD185" s="50"/>
      <c r="CE185" s="50"/>
      <c r="CF185" s="50"/>
      <c r="CG185" s="50"/>
      <c r="CH185" s="50"/>
      <c r="CI185" s="50"/>
      <c r="CJ185" s="50"/>
      <c r="CK185" s="50"/>
      <c r="CL185" s="50"/>
      <c r="CM185" s="50"/>
      <c r="CN185" s="50"/>
      <c r="CO185" s="50"/>
      <c r="CP185" s="50"/>
      <c r="CQ185" s="101"/>
      <c r="CR185" s="101"/>
      <c r="CS185" s="101"/>
      <c r="CT185" s="101"/>
      <c r="CU185" s="101"/>
      <c r="CV185" s="101"/>
      <c r="CW185" s="102"/>
      <c r="CX185" s="102"/>
      <c r="CY185" s="102"/>
      <c r="CZ185" s="102"/>
      <c r="DA185" s="102"/>
      <c r="DB185" s="102"/>
      <c r="DC185" s="102"/>
      <c r="DD185" s="102"/>
      <c r="DE185" s="102"/>
      <c r="DF185" s="102"/>
      <c r="DG185" s="50"/>
      <c r="DH185" s="50"/>
      <c r="DI185" s="102"/>
      <c r="DJ185" s="102"/>
      <c r="DK185" s="50"/>
      <c r="DL185" s="50"/>
      <c r="DM185" s="102"/>
      <c r="DN185" s="102"/>
      <c r="DO185" s="50"/>
      <c r="DP185" s="50"/>
      <c r="DQ185" s="102"/>
      <c r="DR185" s="102"/>
      <c r="DS185" s="50"/>
      <c r="DT185" s="50"/>
      <c r="DU185" s="102"/>
      <c r="DV185" s="102"/>
      <c r="DW185" s="50"/>
      <c r="DX185" s="50"/>
      <c r="DY185" s="50"/>
      <c r="DZ185" s="50"/>
      <c r="EA185" s="50"/>
      <c r="EB185" s="50"/>
      <c r="EC185" s="102"/>
      <c r="ED185" s="102"/>
      <c r="EE185" s="50"/>
      <c r="EF185" s="50"/>
      <c r="EG185" s="102"/>
      <c r="EH185" s="102"/>
      <c r="EI185" s="50"/>
      <c r="EJ185" s="50"/>
      <c r="EK185" s="102"/>
      <c r="EL185" s="102"/>
      <c r="EM185" s="50"/>
      <c r="EN185" s="50"/>
      <c r="EO185" s="102"/>
      <c r="EP185" s="102"/>
      <c r="EQ185" s="50"/>
      <c r="ER185" s="50"/>
      <c r="ES185" s="102"/>
      <c r="ET185" s="102"/>
      <c r="EU185" s="50"/>
      <c r="EV185" s="50"/>
      <c r="EW185" s="102"/>
      <c r="EX185" s="102"/>
      <c r="EY185" s="50"/>
      <c r="EZ185" s="50"/>
      <c r="FA185" s="102"/>
      <c r="FB185" s="102"/>
      <c r="FC185" s="50"/>
      <c r="FD185" s="50"/>
      <c r="FE185" s="102"/>
      <c r="FF185" s="102"/>
      <c r="FG185" s="50"/>
      <c r="FH185" s="50"/>
      <c r="FI185" s="102"/>
      <c r="FJ185" s="102"/>
      <c r="FK185" s="50"/>
      <c r="FL185" s="50"/>
      <c r="FM185" s="102"/>
      <c r="FN185" s="102"/>
      <c r="FO185" s="50"/>
      <c r="FP185" s="50"/>
      <c r="FQ185" s="102"/>
      <c r="FR185" s="102"/>
      <c r="FS185" s="50"/>
      <c r="FT185" s="50"/>
      <c r="FU185" s="102"/>
      <c r="FV185" s="102"/>
      <c r="FW185" s="50"/>
      <c r="FX185" s="50"/>
      <c r="FY185" s="102"/>
      <c r="FZ185" s="102"/>
      <c r="GA185" s="50"/>
      <c r="GB185" s="50"/>
      <c r="GC185" s="102"/>
      <c r="GD185" s="102"/>
      <c r="GE185" s="50"/>
      <c r="GF185" s="50"/>
      <c r="GG185" s="102"/>
      <c r="GH185" s="102"/>
      <c r="GI185" s="50"/>
      <c r="GJ185" s="50"/>
      <c r="GK185" s="102"/>
      <c r="GL185" s="102"/>
      <c r="GM185" s="50"/>
      <c r="GN185" s="50"/>
      <c r="GO185" s="102"/>
      <c r="GP185" s="102"/>
      <c r="GQ185" s="50"/>
      <c r="GR185" s="50"/>
      <c r="GS185" s="102"/>
      <c r="GT185" s="102"/>
      <c r="GU185" s="50"/>
      <c r="GV185" s="50"/>
      <c r="GW185" s="102"/>
      <c r="GX185" s="102"/>
      <c r="GY185" s="50"/>
      <c r="GZ185" s="50"/>
      <c r="HA185" s="102"/>
      <c r="HB185" s="102"/>
      <c r="HC185" s="50"/>
      <c r="HD185" s="50"/>
      <c r="HE185" s="102"/>
      <c r="HF185" s="102"/>
      <c r="HG185" s="50"/>
      <c r="HH185" s="50"/>
      <c r="HI185" s="102"/>
      <c r="HJ185" s="102"/>
      <c r="HK185" s="50"/>
      <c r="HL185" s="50"/>
      <c r="HM185" s="102"/>
      <c r="HN185" s="102"/>
      <c r="HO185" s="50"/>
      <c r="HP185" s="50"/>
      <c r="HQ185" s="102"/>
      <c r="HR185" s="102"/>
      <c r="HS185" s="50"/>
      <c r="HT185" s="50"/>
      <c r="HU185" s="102"/>
      <c r="HV185" s="102"/>
      <c r="HW185" s="50"/>
      <c r="HX185" s="50"/>
      <c r="HY185" s="102"/>
    </row>
    <row r="186" spans="1:233" s="58" customFormat="1" ht="47.25" x14ac:dyDescent="0.25">
      <c r="A186" s="100" t="s">
        <v>757</v>
      </c>
      <c r="B186" s="156">
        <f t="shared" si="66"/>
        <v>41</v>
      </c>
      <c r="C186" s="156">
        <f t="shared" si="67"/>
        <v>41</v>
      </c>
      <c r="D186" s="156">
        <f t="shared" si="68"/>
        <v>41</v>
      </c>
      <c r="E186" s="50">
        <f t="shared" si="50"/>
        <v>100</v>
      </c>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v>41</v>
      </c>
      <c r="CA186" s="50">
        <v>41</v>
      </c>
      <c r="CB186" s="50">
        <v>41</v>
      </c>
      <c r="CC186" s="50">
        <f t="shared" si="64"/>
        <v>100</v>
      </c>
      <c r="CD186" s="50"/>
      <c r="CE186" s="50"/>
      <c r="CF186" s="50"/>
      <c r="CG186" s="50"/>
      <c r="CH186" s="50"/>
      <c r="CI186" s="50"/>
      <c r="CJ186" s="50"/>
      <c r="CK186" s="50"/>
      <c r="CL186" s="50"/>
      <c r="CM186" s="50"/>
      <c r="CN186" s="50"/>
      <c r="CO186" s="50"/>
      <c r="CP186" s="50"/>
      <c r="CQ186" s="101"/>
      <c r="CR186" s="101"/>
      <c r="CS186" s="101"/>
      <c r="CT186" s="101"/>
      <c r="CU186" s="101"/>
      <c r="CV186" s="101"/>
      <c r="CW186" s="102"/>
      <c r="CX186" s="102"/>
      <c r="CY186" s="102"/>
      <c r="CZ186" s="102"/>
      <c r="DA186" s="102"/>
      <c r="DB186" s="102"/>
      <c r="DC186" s="102"/>
      <c r="DD186" s="102"/>
      <c r="DE186" s="102"/>
      <c r="DF186" s="102"/>
      <c r="DG186" s="50"/>
      <c r="DH186" s="50"/>
      <c r="DI186" s="102"/>
      <c r="DJ186" s="102"/>
      <c r="DK186" s="50"/>
      <c r="DL186" s="50"/>
      <c r="DM186" s="102"/>
      <c r="DN186" s="102"/>
      <c r="DO186" s="50"/>
      <c r="DP186" s="50"/>
      <c r="DQ186" s="102"/>
      <c r="DR186" s="102"/>
      <c r="DS186" s="50"/>
      <c r="DT186" s="50"/>
      <c r="DU186" s="102"/>
      <c r="DV186" s="102"/>
      <c r="DW186" s="50"/>
      <c r="DX186" s="50"/>
      <c r="DY186" s="50"/>
      <c r="DZ186" s="50"/>
      <c r="EA186" s="50"/>
      <c r="EB186" s="50"/>
      <c r="EC186" s="102"/>
      <c r="ED186" s="102"/>
      <c r="EE186" s="50"/>
      <c r="EF186" s="50"/>
      <c r="EG186" s="102"/>
      <c r="EH186" s="102"/>
      <c r="EI186" s="50"/>
      <c r="EJ186" s="50"/>
      <c r="EK186" s="102"/>
      <c r="EL186" s="102"/>
      <c r="EM186" s="50"/>
      <c r="EN186" s="50"/>
      <c r="EO186" s="102"/>
      <c r="EP186" s="102"/>
      <c r="EQ186" s="50"/>
      <c r="ER186" s="50"/>
      <c r="ES186" s="102"/>
      <c r="ET186" s="102"/>
      <c r="EU186" s="50"/>
      <c r="EV186" s="50"/>
      <c r="EW186" s="102"/>
      <c r="EX186" s="102"/>
      <c r="EY186" s="50"/>
      <c r="EZ186" s="50"/>
      <c r="FA186" s="102"/>
      <c r="FB186" s="102"/>
      <c r="FC186" s="50"/>
      <c r="FD186" s="50"/>
      <c r="FE186" s="102"/>
      <c r="FF186" s="102"/>
      <c r="FG186" s="50"/>
      <c r="FH186" s="50"/>
      <c r="FI186" s="102"/>
      <c r="FJ186" s="102"/>
      <c r="FK186" s="50"/>
      <c r="FL186" s="50"/>
      <c r="FM186" s="102"/>
      <c r="FN186" s="102"/>
      <c r="FO186" s="50"/>
      <c r="FP186" s="50"/>
      <c r="FQ186" s="102"/>
      <c r="FR186" s="102"/>
      <c r="FS186" s="50"/>
      <c r="FT186" s="50"/>
      <c r="FU186" s="102"/>
      <c r="FV186" s="102"/>
      <c r="FW186" s="50"/>
      <c r="FX186" s="50"/>
      <c r="FY186" s="102"/>
      <c r="FZ186" s="102"/>
      <c r="GA186" s="50"/>
      <c r="GB186" s="50"/>
      <c r="GC186" s="102"/>
      <c r="GD186" s="102"/>
      <c r="GE186" s="50"/>
      <c r="GF186" s="50"/>
      <c r="GG186" s="102"/>
      <c r="GH186" s="102"/>
      <c r="GI186" s="50"/>
      <c r="GJ186" s="50"/>
      <c r="GK186" s="102"/>
      <c r="GL186" s="102"/>
      <c r="GM186" s="50"/>
      <c r="GN186" s="50"/>
      <c r="GO186" s="102"/>
      <c r="GP186" s="102"/>
      <c r="GQ186" s="50"/>
      <c r="GR186" s="50"/>
      <c r="GS186" s="102"/>
      <c r="GT186" s="102"/>
      <c r="GU186" s="50"/>
      <c r="GV186" s="50"/>
      <c r="GW186" s="102"/>
      <c r="GX186" s="102"/>
      <c r="GY186" s="50"/>
      <c r="GZ186" s="50"/>
      <c r="HA186" s="102"/>
      <c r="HB186" s="102"/>
      <c r="HC186" s="50"/>
      <c r="HD186" s="50"/>
      <c r="HE186" s="102"/>
      <c r="HF186" s="102"/>
      <c r="HG186" s="50"/>
      <c r="HH186" s="50"/>
      <c r="HI186" s="102"/>
      <c r="HJ186" s="102"/>
      <c r="HK186" s="50"/>
      <c r="HL186" s="50"/>
      <c r="HM186" s="102"/>
      <c r="HN186" s="102"/>
      <c r="HO186" s="50"/>
      <c r="HP186" s="50"/>
      <c r="HQ186" s="102"/>
      <c r="HR186" s="102"/>
      <c r="HS186" s="50"/>
      <c r="HT186" s="50"/>
      <c r="HU186" s="102"/>
      <c r="HV186" s="102"/>
      <c r="HW186" s="50"/>
      <c r="HX186" s="50"/>
      <c r="HY186" s="102"/>
    </row>
    <row r="187" spans="1:233" s="58" customFormat="1" ht="47.25" x14ac:dyDescent="0.25">
      <c r="A187" s="100" t="s">
        <v>758</v>
      </c>
      <c r="B187" s="156">
        <f t="shared" si="66"/>
        <v>52.9</v>
      </c>
      <c r="C187" s="156">
        <f t="shared" si="67"/>
        <v>52.9</v>
      </c>
      <c r="D187" s="156">
        <f t="shared" si="68"/>
        <v>52.9</v>
      </c>
      <c r="E187" s="50">
        <f t="shared" si="50"/>
        <v>100</v>
      </c>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v>52.9</v>
      </c>
      <c r="CA187" s="50">
        <v>52.9</v>
      </c>
      <c r="CB187" s="50">
        <v>52.9</v>
      </c>
      <c r="CC187" s="50">
        <f t="shared" si="64"/>
        <v>100</v>
      </c>
      <c r="CD187" s="50"/>
      <c r="CE187" s="50"/>
      <c r="CF187" s="50"/>
      <c r="CG187" s="50"/>
      <c r="CH187" s="50"/>
      <c r="CI187" s="50"/>
      <c r="CJ187" s="50"/>
      <c r="CK187" s="50"/>
      <c r="CL187" s="50"/>
      <c r="CM187" s="50"/>
      <c r="CN187" s="50"/>
      <c r="CO187" s="50"/>
      <c r="CP187" s="50"/>
      <c r="CQ187" s="101"/>
      <c r="CR187" s="101"/>
      <c r="CS187" s="101"/>
      <c r="CT187" s="101"/>
      <c r="CU187" s="101"/>
      <c r="CV187" s="101"/>
      <c r="CW187" s="102"/>
      <c r="CX187" s="102"/>
      <c r="CY187" s="102"/>
      <c r="CZ187" s="102"/>
      <c r="DA187" s="102"/>
      <c r="DB187" s="102"/>
      <c r="DC187" s="102"/>
      <c r="DD187" s="102"/>
      <c r="DE187" s="102"/>
      <c r="DF187" s="102"/>
      <c r="DG187" s="50"/>
      <c r="DH187" s="50"/>
      <c r="DI187" s="102"/>
      <c r="DJ187" s="102"/>
      <c r="DK187" s="50"/>
      <c r="DL187" s="50"/>
      <c r="DM187" s="102"/>
      <c r="DN187" s="102"/>
      <c r="DO187" s="50"/>
      <c r="DP187" s="50"/>
      <c r="DQ187" s="102"/>
      <c r="DR187" s="102"/>
      <c r="DS187" s="50"/>
      <c r="DT187" s="50"/>
      <c r="DU187" s="102"/>
      <c r="DV187" s="102"/>
      <c r="DW187" s="50"/>
      <c r="DX187" s="50"/>
      <c r="DY187" s="50"/>
      <c r="DZ187" s="50"/>
      <c r="EA187" s="50"/>
      <c r="EB187" s="50"/>
      <c r="EC187" s="102"/>
      <c r="ED187" s="102"/>
      <c r="EE187" s="50"/>
      <c r="EF187" s="50"/>
      <c r="EG187" s="102"/>
      <c r="EH187" s="102"/>
      <c r="EI187" s="50"/>
      <c r="EJ187" s="50"/>
      <c r="EK187" s="102"/>
      <c r="EL187" s="102"/>
      <c r="EM187" s="50"/>
      <c r="EN187" s="50"/>
      <c r="EO187" s="102"/>
      <c r="EP187" s="102"/>
      <c r="EQ187" s="50"/>
      <c r="ER187" s="50"/>
      <c r="ES187" s="102"/>
      <c r="ET187" s="102"/>
      <c r="EU187" s="50"/>
      <c r="EV187" s="50"/>
      <c r="EW187" s="102"/>
      <c r="EX187" s="102"/>
      <c r="EY187" s="50"/>
      <c r="EZ187" s="50"/>
      <c r="FA187" s="102"/>
      <c r="FB187" s="102"/>
      <c r="FC187" s="50"/>
      <c r="FD187" s="50"/>
      <c r="FE187" s="102"/>
      <c r="FF187" s="102"/>
      <c r="FG187" s="50"/>
      <c r="FH187" s="50"/>
      <c r="FI187" s="102"/>
      <c r="FJ187" s="102"/>
      <c r="FK187" s="50"/>
      <c r="FL187" s="50"/>
      <c r="FM187" s="102"/>
      <c r="FN187" s="102"/>
      <c r="FO187" s="50"/>
      <c r="FP187" s="50"/>
      <c r="FQ187" s="102"/>
      <c r="FR187" s="102"/>
      <c r="FS187" s="50"/>
      <c r="FT187" s="50"/>
      <c r="FU187" s="102"/>
      <c r="FV187" s="102"/>
      <c r="FW187" s="50"/>
      <c r="FX187" s="50"/>
      <c r="FY187" s="102"/>
      <c r="FZ187" s="102"/>
      <c r="GA187" s="50"/>
      <c r="GB187" s="50"/>
      <c r="GC187" s="102"/>
      <c r="GD187" s="102"/>
      <c r="GE187" s="50"/>
      <c r="GF187" s="50"/>
      <c r="GG187" s="102"/>
      <c r="GH187" s="102"/>
      <c r="GI187" s="50"/>
      <c r="GJ187" s="50"/>
      <c r="GK187" s="102"/>
      <c r="GL187" s="102"/>
      <c r="GM187" s="50"/>
      <c r="GN187" s="50"/>
      <c r="GO187" s="102"/>
      <c r="GP187" s="102"/>
      <c r="GQ187" s="50"/>
      <c r="GR187" s="50"/>
      <c r="GS187" s="102"/>
      <c r="GT187" s="102"/>
      <c r="GU187" s="50"/>
      <c r="GV187" s="50"/>
      <c r="GW187" s="102"/>
      <c r="GX187" s="102"/>
      <c r="GY187" s="50"/>
      <c r="GZ187" s="50"/>
      <c r="HA187" s="102"/>
      <c r="HB187" s="102"/>
      <c r="HC187" s="50"/>
      <c r="HD187" s="50"/>
      <c r="HE187" s="102"/>
      <c r="HF187" s="102"/>
      <c r="HG187" s="50"/>
      <c r="HH187" s="50"/>
      <c r="HI187" s="102"/>
      <c r="HJ187" s="102"/>
      <c r="HK187" s="50"/>
      <c r="HL187" s="50"/>
      <c r="HM187" s="102"/>
      <c r="HN187" s="102"/>
      <c r="HO187" s="50"/>
      <c r="HP187" s="50"/>
      <c r="HQ187" s="102"/>
      <c r="HR187" s="102"/>
      <c r="HS187" s="50"/>
      <c r="HT187" s="50"/>
      <c r="HU187" s="102"/>
      <c r="HV187" s="102"/>
      <c r="HW187" s="50"/>
      <c r="HX187" s="50"/>
      <c r="HY187" s="102"/>
    </row>
    <row r="188" spans="1:233" s="58" customFormat="1" ht="47.25" x14ac:dyDescent="0.25">
      <c r="A188" s="100" t="s">
        <v>759</v>
      </c>
      <c r="B188" s="156">
        <f t="shared" si="66"/>
        <v>2.6</v>
      </c>
      <c r="C188" s="156">
        <f t="shared" si="67"/>
        <v>358.6</v>
      </c>
      <c r="D188" s="156">
        <f t="shared" si="68"/>
        <v>358.6</v>
      </c>
      <c r="E188" s="50">
        <f t="shared" si="50"/>
        <v>100</v>
      </c>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v>2.6</v>
      </c>
      <c r="CA188" s="50">
        <v>2.6</v>
      </c>
      <c r="CB188" s="50">
        <v>2.6</v>
      </c>
      <c r="CC188" s="50">
        <f t="shared" si="64"/>
        <v>100</v>
      </c>
      <c r="CD188" s="50"/>
      <c r="CE188" s="50">
        <v>356</v>
      </c>
      <c r="CF188" s="50">
        <v>356</v>
      </c>
      <c r="CG188" s="50">
        <f t="shared" si="61"/>
        <v>100</v>
      </c>
      <c r="CH188" s="50"/>
      <c r="CI188" s="50"/>
      <c r="CJ188" s="50"/>
      <c r="CK188" s="50"/>
      <c r="CL188" s="50"/>
      <c r="CM188" s="50"/>
      <c r="CN188" s="50"/>
      <c r="CO188" s="50"/>
      <c r="CP188" s="50"/>
      <c r="CQ188" s="101"/>
      <c r="CR188" s="101"/>
      <c r="CS188" s="101"/>
      <c r="CT188" s="101"/>
      <c r="CU188" s="101"/>
      <c r="CV188" s="101"/>
      <c r="CW188" s="102"/>
      <c r="CX188" s="102"/>
      <c r="CY188" s="102"/>
      <c r="CZ188" s="102"/>
      <c r="DA188" s="102"/>
      <c r="DB188" s="102"/>
      <c r="DC188" s="102"/>
      <c r="DD188" s="102"/>
      <c r="DE188" s="102"/>
      <c r="DF188" s="102"/>
      <c r="DG188" s="50"/>
      <c r="DH188" s="50"/>
      <c r="DI188" s="102"/>
      <c r="DJ188" s="102"/>
      <c r="DK188" s="50"/>
      <c r="DL188" s="50"/>
      <c r="DM188" s="102"/>
      <c r="DN188" s="102"/>
      <c r="DO188" s="50"/>
      <c r="DP188" s="50"/>
      <c r="DQ188" s="102"/>
      <c r="DR188" s="102"/>
      <c r="DS188" s="50"/>
      <c r="DT188" s="50"/>
      <c r="DU188" s="102"/>
      <c r="DV188" s="102"/>
      <c r="DW188" s="50"/>
      <c r="DX188" s="50"/>
      <c r="DY188" s="50"/>
      <c r="DZ188" s="50"/>
      <c r="EA188" s="50"/>
      <c r="EB188" s="50"/>
      <c r="EC188" s="102"/>
      <c r="ED188" s="102"/>
      <c r="EE188" s="50"/>
      <c r="EF188" s="50"/>
      <c r="EG188" s="102"/>
      <c r="EH188" s="102"/>
      <c r="EI188" s="50"/>
      <c r="EJ188" s="50"/>
      <c r="EK188" s="102"/>
      <c r="EL188" s="102"/>
      <c r="EM188" s="50"/>
      <c r="EN188" s="50"/>
      <c r="EO188" s="102"/>
      <c r="EP188" s="102"/>
      <c r="EQ188" s="50"/>
      <c r="ER188" s="50"/>
      <c r="ES188" s="102"/>
      <c r="ET188" s="102"/>
      <c r="EU188" s="50"/>
      <c r="EV188" s="50"/>
      <c r="EW188" s="102"/>
      <c r="EX188" s="102"/>
      <c r="EY188" s="50"/>
      <c r="EZ188" s="50"/>
      <c r="FA188" s="102"/>
      <c r="FB188" s="102"/>
      <c r="FC188" s="50"/>
      <c r="FD188" s="50"/>
      <c r="FE188" s="102"/>
      <c r="FF188" s="102"/>
      <c r="FG188" s="50"/>
      <c r="FH188" s="50"/>
      <c r="FI188" s="102"/>
      <c r="FJ188" s="102"/>
      <c r="FK188" s="50"/>
      <c r="FL188" s="50"/>
      <c r="FM188" s="102"/>
      <c r="FN188" s="102"/>
      <c r="FO188" s="50"/>
      <c r="FP188" s="50"/>
      <c r="FQ188" s="102"/>
      <c r="FR188" s="102"/>
      <c r="FS188" s="50"/>
      <c r="FT188" s="50"/>
      <c r="FU188" s="102"/>
      <c r="FV188" s="102"/>
      <c r="FW188" s="50"/>
      <c r="FX188" s="50"/>
      <c r="FY188" s="102"/>
      <c r="FZ188" s="102"/>
      <c r="GA188" s="50"/>
      <c r="GB188" s="50"/>
      <c r="GC188" s="102"/>
      <c r="GD188" s="102"/>
      <c r="GE188" s="50"/>
      <c r="GF188" s="50"/>
      <c r="GG188" s="102"/>
      <c r="GH188" s="102"/>
      <c r="GI188" s="50"/>
      <c r="GJ188" s="50"/>
      <c r="GK188" s="102"/>
      <c r="GL188" s="102"/>
      <c r="GM188" s="50"/>
      <c r="GN188" s="50"/>
      <c r="GO188" s="102"/>
      <c r="GP188" s="102"/>
      <c r="GQ188" s="50"/>
      <c r="GR188" s="50"/>
      <c r="GS188" s="102"/>
      <c r="GT188" s="102"/>
      <c r="GU188" s="50"/>
      <c r="GV188" s="50"/>
      <c r="GW188" s="102"/>
      <c r="GX188" s="102"/>
      <c r="GY188" s="50"/>
      <c r="GZ188" s="50"/>
      <c r="HA188" s="102"/>
      <c r="HB188" s="102"/>
      <c r="HC188" s="50"/>
      <c r="HD188" s="50"/>
      <c r="HE188" s="102"/>
      <c r="HF188" s="102"/>
      <c r="HG188" s="50"/>
      <c r="HH188" s="50"/>
      <c r="HI188" s="102"/>
      <c r="HJ188" s="102"/>
      <c r="HK188" s="50"/>
      <c r="HL188" s="50"/>
      <c r="HM188" s="102"/>
      <c r="HN188" s="102"/>
      <c r="HO188" s="50"/>
      <c r="HP188" s="50"/>
      <c r="HQ188" s="102"/>
      <c r="HR188" s="102"/>
      <c r="HS188" s="50"/>
      <c r="HT188" s="50"/>
      <c r="HU188" s="102"/>
      <c r="HV188" s="102"/>
      <c r="HW188" s="50"/>
      <c r="HX188" s="50"/>
      <c r="HY188" s="102"/>
    </row>
    <row r="189" spans="1:233" s="58" customFormat="1" ht="47.25" x14ac:dyDescent="0.25">
      <c r="A189" s="100" t="s">
        <v>486</v>
      </c>
      <c r="B189" s="156">
        <f t="shared" si="66"/>
        <v>2.6</v>
      </c>
      <c r="C189" s="156">
        <f t="shared" si="67"/>
        <v>322.60000000000002</v>
      </c>
      <c r="D189" s="156">
        <f t="shared" si="68"/>
        <v>322.60000000000002</v>
      </c>
      <c r="E189" s="50">
        <f t="shared" si="50"/>
        <v>100</v>
      </c>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v>2.6</v>
      </c>
      <c r="CA189" s="50">
        <v>2.6</v>
      </c>
      <c r="CB189" s="50">
        <v>2.6</v>
      </c>
      <c r="CC189" s="50">
        <f t="shared" si="64"/>
        <v>100</v>
      </c>
      <c r="CD189" s="50"/>
      <c r="CE189" s="50">
        <v>320</v>
      </c>
      <c r="CF189" s="50">
        <v>320</v>
      </c>
      <c r="CG189" s="50">
        <f t="shared" si="61"/>
        <v>100</v>
      </c>
      <c r="CH189" s="50"/>
      <c r="CI189" s="50"/>
      <c r="CJ189" s="50"/>
      <c r="CK189" s="50"/>
      <c r="CL189" s="50"/>
      <c r="CM189" s="50"/>
      <c r="CN189" s="50"/>
      <c r="CO189" s="50"/>
      <c r="CP189" s="50"/>
      <c r="CQ189" s="101"/>
      <c r="CR189" s="101"/>
      <c r="CS189" s="101"/>
      <c r="CT189" s="101"/>
      <c r="CU189" s="101"/>
      <c r="CV189" s="101"/>
      <c r="CW189" s="102"/>
      <c r="CX189" s="102"/>
      <c r="CY189" s="102"/>
      <c r="CZ189" s="102"/>
      <c r="DA189" s="102"/>
      <c r="DB189" s="102"/>
      <c r="DC189" s="102"/>
      <c r="DD189" s="102"/>
      <c r="DE189" s="102"/>
      <c r="DF189" s="102"/>
      <c r="DG189" s="50"/>
      <c r="DH189" s="50"/>
      <c r="DI189" s="102"/>
      <c r="DJ189" s="102"/>
      <c r="DK189" s="50"/>
      <c r="DL189" s="50"/>
      <c r="DM189" s="102"/>
      <c r="DN189" s="102"/>
      <c r="DO189" s="50"/>
      <c r="DP189" s="50"/>
      <c r="DQ189" s="102"/>
      <c r="DR189" s="102"/>
      <c r="DS189" s="50"/>
      <c r="DT189" s="50"/>
      <c r="DU189" s="102"/>
      <c r="DV189" s="102"/>
      <c r="DW189" s="50"/>
      <c r="DX189" s="50"/>
      <c r="DY189" s="50"/>
      <c r="DZ189" s="50"/>
      <c r="EA189" s="50"/>
      <c r="EB189" s="50"/>
      <c r="EC189" s="102"/>
      <c r="ED189" s="102"/>
      <c r="EE189" s="50"/>
      <c r="EF189" s="50"/>
      <c r="EG189" s="102"/>
      <c r="EH189" s="102"/>
      <c r="EI189" s="50"/>
      <c r="EJ189" s="50"/>
      <c r="EK189" s="102"/>
      <c r="EL189" s="102"/>
      <c r="EM189" s="50"/>
      <c r="EN189" s="50"/>
      <c r="EO189" s="102"/>
      <c r="EP189" s="102"/>
      <c r="EQ189" s="50"/>
      <c r="ER189" s="50"/>
      <c r="ES189" s="102"/>
      <c r="ET189" s="102"/>
      <c r="EU189" s="50"/>
      <c r="EV189" s="50"/>
      <c r="EW189" s="102"/>
      <c r="EX189" s="102"/>
      <c r="EY189" s="50"/>
      <c r="EZ189" s="50"/>
      <c r="FA189" s="102"/>
      <c r="FB189" s="102"/>
      <c r="FC189" s="50"/>
      <c r="FD189" s="50"/>
      <c r="FE189" s="102"/>
      <c r="FF189" s="102"/>
      <c r="FG189" s="50"/>
      <c r="FH189" s="50"/>
      <c r="FI189" s="102"/>
      <c r="FJ189" s="102"/>
      <c r="FK189" s="50"/>
      <c r="FL189" s="50"/>
      <c r="FM189" s="102"/>
      <c r="FN189" s="102"/>
      <c r="FO189" s="50"/>
      <c r="FP189" s="50"/>
      <c r="FQ189" s="102"/>
      <c r="FR189" s="102"/>
      <c r="FS189" s="50"/>
      <c r="FT189" s="50"/>
      <c r="FU189" s="102"/>
      <c r="FV189" s="102"/>
      <c r="FW189" s="50"/>
      <c r="FX189" s="50"/>
      <c r="FY189" s="102"/>
      <c r="FZ189" s="102"/>
      <c r="GA189" s="50"/>
      <c r="GB189" s="50"/>
      <c r="GC189" s="102"/>
      <c r="GD189" s="102"/>
      <c r="GE189" s="50"/>
      <c r="GF189" s="50"/>
      <c r="GG189" s="102"/>
      <c r="GH189" s="102"/>
      <c r="GI189" s="50"/>
      <c r="GJ189" s="50"/>
      <c r="GK189" s="102"/>
      <c r="GL189" s="102"/>
      <c r="GM189" s="50"/>
      <c r="GN189" s="50"/>
      <c r="GO189" s="102"/>
      <c r="GP189" s="102"/>
      <c r="GQ189" s="50"/>
      <c r="GR189" s="50"/>
      <c r="GS189" s="102"/>
      <c r="GT189" s="102"/>
      <c r="GU189" s="50"/>
      <c r="GV189" s="50"/>
      <c r="GW189" s="102"/>
      <c r="GX189" s="102"/>
      <c r="GY189" s="50"/>
      <c r="GZ189" s="50"/>
      <c r="HA189" s="102"/>
      <c r="HB189" s="102"/>
      <c r="HC189" s="50"/>
      <c r="HD189" s="50"/>
      <c r="HE189" s="102"/>
      <c r="HF189" s="102"/>
      <c r="HG189" s="50"/>
      <c r="HH189" s="50"/>
      <c r="HI189" s="102"/>
      <c r="HJ189" s="102"/>
      <c r="HK189" s="50"/>
      <c r="HL189" s="50"/>
      <c r="HM189" s="102"/>
      <c r="HN189" s="102"/>
      <c r="HO189" s="50"/>
      <c r="HP189" s="50"/>
      <c r="HQ189" s="102"/>
      <c r="HR189" s="102"/>
      <c r="HS189" s="50"/>
      <c r="HT189" s="50"/>
      <c r="HU189" s="102"/>
      <c r="HV189" s="102"/>
      <c r="HW189" s="50"/>
      <c r="HX189" s="50"/>
      <c r="HY189" s="102"/>
    </row>
    <row r="190" spans="1:233" s="58" customFormat="1" ht="47.25" x14ac:dyDescent="0.25">
      <c r="A190" s="100" t="s">
        <v>760</v>
      </c>
      <c r="B190" s="156">
        <f t="shared" si="66"/>
        <v>15.4</v>
      </c>
      <c r="C190" s="156">
        <f t="shared" si="67"/>
        <v>15.4</v>
      </c>
      <c r="D190" s="156">
        <f t="shared" si="68"/>
        <v>15.4</v>
      </c>
      <c r="E190" s="50">
        <f t="shared" si="50"/>
        <v>100</v>
      </c>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v>15.4</v>
      </c>
      <c r="CA190" s="50">
        <v>15.4</v>
      </c>
      <c r="CB190" s="50">
        <v>15.4</v>
      </c>
      <c r="CC190" s="50">
        <f t="shared" si="64"/>
        <v>100</v>
      </c>
      <c r="CD190" s="50"/>
      <c r="CE190" s="50"/>
      <c r="CF190" s="50"/>
      <c r="CG190" s="50"/>
      <c r="CH190" s="50"/>
      <c r="CI190" s="50"/>
      <c r="CJ190" s="50"/>
      <c r="CK190" s="50"/>
      <c r="CL190" s="50"/>
      <c r="CM190" s="50"/>
      <c r="CN190" s="50"/>
      <c r="CO190" s="50"/>
      <c r="CP190" s="50"/>
      <c r="CQ190" s="101"/>
      <c r="CR190" s="101"/>
      <c r="CS190" s="101"/>
      <c r="CT190" s="101"/>
      <c r="CU190" s="101"/>
      <c r="CV190" s="101"/>
      <c r="CW190" s="102"/>
      <c r="CX190" s="102"/>
      <c r="CY190" s="102"/>
      <c r="CZ190" s="102"/>
      <c r="DA190" s="102"/>
      <c r="DB190" s="102"/>
      <c r="DC190" s="102"/>
      <c r="DD190" s="102"/>
      <c r="DE190" s="102"/>
      <c r="DF190" s="102"/>
      <c r="DG190" s="50"/>
      <c r="DH190" s="50"/>
      <c r="DI190" s="102"/>
      <c r="DJ190" s="102"/>
      <c r="DK190" s="50"/>
      <c r="DL190" s="50"/>
      <c r="DM190" s="102"/>
      <c r="DN190" s="102"/>
      <c r="DO190" s="50"/>
      <c r="DP190" s="50"/>
      <c r="DQ190" s="102"/>
      <c r="DR190" s="102"/>
      <c r="DS190" s="50"/>
      <c r="DT190" s="50"/>
      <c r="DU190" s="102"/>
      <c r="DV190" s="102"/>
      <c r="DW190" s="50"/>
      <c r="DX190" s="50"/>
      <c r="DY190" s="50"/>
      <c r="DZ190" s="50"/>
      <c r="EA190" s="50"/>
      <c r="EB190" s="50"/>
      <c r="EC190" s="102"/>
      <c r="ED190" s="102"/>
      <c r="EE190" s="50"/>
      <c r="EF190" s="50"/>
      <c r="EG190" s="102"/>
      <c r="EH190" s="102"/>
      <c r="EI190" s="50"/>
      <c r="EJ190" s="50"/>
      <c r="EK190" s="102"/>
      <c r="EL190" s="102"/>
      <c r="EM190" s="50"/>
      <c r="EN190" s="50"/>
      <c r="EO190" s="102"/>
      <c r="EP190" s="102"/>
      <c r="EQ190" s="50"/>
      <c r="ER190" s="50"/>
      <c r="ES190" s="102"/>
      <c r="ET190" s="102"/>
      <c r="EU190" s="50"/>
      <c r="EV190" s="50"/>
      <c r="EW190" s="102"/>
      <c r="EX190" s="102"/>
      <c r="EY190" s="50"/>
      <c r="EZ190" s="50"/>
      <c r="FA190" s="102"/>
      <c r="FB190" s="102"/>
      <c r="FC190" s="50"/>
      <c r="FD190" s="50"/>
      <c r="FE190" s="102"/>
      <c r="FF190" s="102"/>
      <c r="FG190" s="50"/>
      <c r="FH190" s="50"/>
      <c r="FI190" s="102"/>
      <c r="FJ190" s="102"/>
      <c r="FK190" s="50"/>
      <c r="FL190" s="50"/>
      <c r="FM190" s="102"/>
      <c r="FN190" s="102"/>
      <c r="FO190" s="50"/>
      <c r="FP190" s="50"/>
      <c r="FQ190" s="102"/>
      <c r="FR190" s="102"/>
      <c r="FS190" s="50"/>
      <c r="FT190" s="50"/>
      <c r="FU190" s="102"/>
      <c r="FV190" s="102"/>
      <c r="FW190" s="50"/>
      <c r="FX190" s="50"/>
      <c r="FY190" s="102"/>
      <c r="FZ190" s="102"/>
      <c r="GA190" s="50"/>
      <c r="GB190" s="50"/>
      <c r="GC190" s="102"/>
      <c r="GD190" s="102"/>
      <c r="GE190" s="50"/>
      <c r="GF190" s="50"/>
      <c r="GG190" s="102"/>
      <c r="GH190" s="102"/>
      <c r="GI190" s="50"/>
      <c r="GJ190" s="50"/>
      <c r="GK190" s="102"/>
      <c r="GL190" s="102"/>
      <c r="GM190" s="50"/>
      <c r="GN190" s="50"/>
      <c r="GO190" s="102"/>
      <c r="GP190" s="102"/>
      <c r="GQ190" s="50"/>
      <c r="GR190" s="50"/>
      <c r="GS190" s="102"/>
      <c r="GT190" s="102"/>
      <c r="GU190" s="50"/>
      <c r="GV190" s="50"/>
      <c r="GW190" s="102"/>
      <c r="GX190" s="102"/>
      <c r="GY190" s="50"/>
      <c r="GZ190" s="50"/>
      <c r="HA190" s="102"/>
      <c r="HB190" s="102"/>
      <c r="HC190" s="50"/>
      <c r="HD190" s="50"/>
      <c r="HE190" s="102"/>
      <c r="HF190" s="102"/>
      <c r="HG190" s="50"/>
      <c r="HH190" s="50"/>
      <c r="HI190" s="102"/>
      <c r="HJ190" s="102"/>
      <c r="HK190" s="50"/>
      <c r="HL190" s="50"/>
      <c r="HM190" s="102"/>
      <c r="HN190" s="102"/>
      <c r="HO190" s="50"/>
      <c r="HP190" s="50"/>
      <c r="HQ190" s="102"/>
      <c r="HR190" s="102"/>
      <c r="HS190" s="50"/>
      <c r="HT190" s="50"/>
      <c r="HU190" s="102"/>
      <c r="HV190" s="102"/>
      <c r="HW190" s="50"/>
      <c r="HX190" s="50"/>
      <c r="HY190" s="102"/>
    </row>
    <row r="191" spans="1:233" s="58" customFormat="1" ht="63" x14ac:dyDescent="0.25">
      <c r="A191" s="100" t="s">
        <v>761</v>
      </c>
      <c r="B191" s="156">
        <f t="shared" si="66"/>
        <v>212.6</v>
      </c>
      <c r="C191" s="156">
        <f t="shared" si="67"/>
        <v>6064.616</v>
      </c>
      <c r="D191" s="156">
        <f t="shared" si="68"/>
        <v>6034.4289399999998</v>
      </c>
      <c r="E191" s="50">
        <f t="shared" si="50"/>
        <v>99.502242846043345</v>
      </c>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v>212.6</v>
      </c>
      <c r="CA191" s="50">
        <v>212.6</v>
      </c>
      <c r="CB191" s="50">
        <v>182.41293999999999</v>
      </c>
      <c r="CC191" s="50">
        <f t="shared" si="64"/>
        <v>85.801006585136406</v>
      </c>
      <c r="CD191" s="50"/>
      <c r="CE191" s="50">
        <v>909.21600000000001</v>
      </c>
      <c r="CF191" s="50">
        <v>909.21600000000001</v>
      </c>
      <c r="CG191" s="50">
        <f t="shared" si="61"/>
        <v>100</v>
      </c>
      <c r="CH191" s="50"/>
      <c r="CI191" s="50">
        <v>4650.7</v>
      </c>
      <c r="CJ191" s="50">
        <v>4650.7</v>
      </c>
      <c r="CK191" s="50">
        <f>CJ191/CI191*100</f>
        <v>100</v>
      </c>
      <c r="CL191" s="50"/>
      <c r="CM191" s="50"/>
      <c r="CN191" s="50"/>
      <c r="CO191" s="50"/>
      <c r="CP191" s="50"/>
      <c r="CQ191" s="50"/>
      <c r="CR191" s="50"/>
      <c r="CS191" s="50"/>
      <c r="CT191" s="50"/>
      <c r="CU191" s="50"/>
      <c r="CV191" s="50"/>
      <c r="CW191" s="50"/>
      <c r="CX191" s="50"/>
      <c r="CY191" s="50"/>
      <c r="CZ191" s="50"/>
      <c r="DA191" s="50"/>
      <c r="DB191" s="50"/>
      <c r="DC191" s="50"/>
      <c r="DD191" s="50"/>
      <c r="DE191" s="50"/>
      <c r="DF191" s="50"/>
      <c r="DG191" s="50"/>
      <c r="DH191" s="50"/>
      <c r="DI191" s="50"/>
      <c r="DJ191" s="50"/>
      <c r="DK191" s="50"/>
      <c r="DL191" s="50"/>
      <c r="DM191" s="50"/>
      <c r="DN191" s="50"/>
      <c r="DO191" s="50"/>
      <c r="DP191" s="50"/>
      <c r="DQ191" s="50"/>
      <c r="DR191" s="50"/>
      <c r="DS191" s="50"/>
      <c r="DT191" s="50"/>
      <c r="DU191" s="50"/>
      <c r="DV191" s="50"/>
      <c r="DW191" s="50"/>
      <c r="DX191" s="50"/>
      <c r="DY191" s="50"/>
      <c r="DZ191" s="50"/>
      <c r="EA191" s="50"/>
      <c r="EB191" s="50"/>
      <c r="EC191" s="50"/>
      <c r="ED191" s="50"/>
      <c r="EE191" s="50"/>
      <c r="EF191" s="50"/>
      <c r="EG191" s="50"/>
      <c r="EH191" s="50"/>
      <c r="EI191" s="50"/>
      <c r="EJ191" s="50"/>
      <c r="EK191" s="50"/>
      <c r="EL191" s="50"/>
      <c r="EM191" s="50"/>
      <c r="EN191" s="50"/>
      <c r="EO191" s="50"/>
      <c r="EP191" s="50"/>
      <c r="EQ191" s="50"/>
      <c r="ER191" s="50"/>
      <c r="ES191" s="50"/>
      <c r="ET191" s="50"/>
      <c r="EU191" s="50"/>
      <c r="EV191" s="50"/>
      <c r="EW191" s="50"/>
      <c r="EX191" s="50"/>
      <c r="EY191" s="50"/>
      <c r="EZ191" s="50"/>
      <c r="FA191" s="50"/>
      <c r="FB191" s="50"/>
      <c r="FC191" s="50"/>
      <c r="FD191" s="50"/>
      <c r="FE191" s="50"/>
      <c r="FF191" s="50"/>
      <c r="FG191" s="50"/>
      <c r="FH191" s="50"/>
      <c r="FI191" s="50"/>
      <c r="FJ191" s="50"/>
      <c r="FK191" s="50"/>
      <c r="FL191" s="50"/>
      <c r="FM191" s="50"/>
      <c r="FN191" s="50"/>
      <c r="FO191" s="50"/>
      <c r="FP191" s="50"/>
      <c r="FQ191" s="50"/>
      <c r="FR191" s="50"/>
      <c r="FS191" s="50"/>
      <c r="FT191" s="50"/>
      <c r="FU191" s="50"/>
      <c r="FV191" s="50"/>
      <c r="FW191" s="50"/>
      <c r="FX191" s="50"/>
      <c r="FY191" s="50"/>
      <c r="FZ191" s="50"/>
      <c r="GA191" s="50"/>
      <c r="GB191" s="50"/>
      <c r="GC191" s="50"/>
      <c r="GD191" s="50"/>
      <c r="GE191" s="50"/>
      <c r="GF191" s="50"/>
      <c r="GG191" s="50"/>
      <c r="GH191" s="50"/>
      <c r="GI191" s="50"/>
      <c r="GJ191" s="50"/>
      <c r="GK191" s="50"/>
      <c r="GL191" s="50"/>
      <c r="GM191" s="50"/>
      <c r="GN191" s="50"/>
      <c r="GO191" s="50"/>
      <c r="GP191" s="50"/>
      <c r="GQ191" s="50">
        <v>292.10000000000002</v>
      </c>
      <c r="GR191" s="50">
        <v>292.10000000000002</v>
      </c>
      <c r="GS191" s="50">
        <f>GR191/GQ191*100</f>
        <v>100</v>
      </c>
      <c r="GT191" s="50"/>
      <c r="GU191" s="50"/>
      <c r="GV191" s="50"/>
      <c r="GW191" s="50"/>
      <c r="GX191" s="50"/>
      <c r="GY191" s="50"/>
      <c r="GZ191" s="50"/>
      <c r="HA191" s="50"/>
      <c r="HB191" s="50"/>
      <c r="HC191" s="50"/>
      <c r="HD191" s="50"/>
      <c r="HE191" s="50"/>
      <c r="HF191" s="50"/>
      <c r="HG191" s="50"/>
      <c r="HH191" s="50"/>
      <c r="HI191" s="50"/>
      <c r="HJ191" s="50"/>
      <c r="HK191" s="50"/>
      <c r="HL191" s="50"/>
      <c r="HM191" s="50"/>
      <c r="HN191" s="50"/>
      <c r="HO191" s="50"/>
      <c r="HP191" s="50"/>
      <c r="HQ191" s="50"/>
      <c r="HR191" s="50"/>
      <c r="HS191" s="50"/>
      <c r="HT191" s="50"/>
      <c r="HU191" s="50"/>
      <c r="HV191" s="50"/>
      <c r="HW191" s="50"/>
      <c r="HX191" s="50"/>
      <c r="HY191" s="50"/>
    </row>
    <row r="192" spans="1:233" s="58" customFormat="1" ht="63" x14ac:dyDescent="0.25">
      <c r="A192" s="100" t="s">
        <v>489</v>
      </c>
      <c r="B192" s="156">
        <f t="shared" si="66"/>
        <v>165.2</v>
      </c>
      <c r="C192" s="156">
        <f t="shared" si="67"/>
        <v>1574.9040400000001</v>
      </c>
      <c r="D192" s="156">
        <f t="shared" si="68"/>
        <v>1500.06448</v>
      </c>
      <c r="E192" s="50">
        <f t="shared" si="50"/>
        <v>95.247992379269022</v>
      </c>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v>165.2</v>
      </c>
      <c r="CA192" s="50">
        <v>165.2</v>
      </c>
      <c r="CB192" s="50">
        <v>90.360439999999997</v>
      </c>
      <c r="CC192" s="50">
        <f t="shared" si="64"/>
        <v>54.697602905569006</v>
      </c>
      <c r="CD192" s="50"/>
      <c r="CE192" s="50">
        <v>909.70404000000008</v>
      </c>
      <c r="CF192" s="50">
        <v>909.70404000000008</v>
      </c>
      <c r="CG192" s="50">
        <f t="shared" si="61"/>
        <v>100</v>
      </c>
      <c r="CH192" s="50"/>
      <c r="CI192" s="50"/>
      <c r="CJ192" s="50"/>
      <c r="CK192" s="50"/>
      <c r="CL192" s="50"/>
      <c r="CM192" s="50"/>
      <c r="CN192" s="50"/>
      <c r="CO192" s="50"/>
      <c r="CP192" s="50"/>
      <c r="CQ192" s="50"/>
      <c r="CR192" s="101"/>
      <c r="CS192" s="101"/>
      <c r="CT192" s="101"/>
      <c r="CU192" s="50"/>
      <c r="CV192" s="101"/>
      <c r="CW192" s="102"/>
      <c r="CX192" s="102"/>
      <c r="CY192" s="50"/>
      <c r="CZ192" s="102"/>
      <c r="DA192" s="102"/>
      <c r="DB192" s="102"/>
      <c r="DC192" s="50"/>
      <c r="DD192" s="102"/>
      <c r="DE192" s="102"/>
      <c r="DF192" s="102"/>
      <c r="DG192" s="50"/>
      <c r="DH192" s="50"/>
      <c r="DI192" s="102"/>
      <c r="DJ192" s="102"/>
      <c r="DK192" s="50"/>
      <c r="DL192" s="50"/>
      <c r="DM192" s="102"/>
      <c r="DN192" s="102"/>
      <c r="DO192" s="50"/>
      <c r="DP192" s="50"/>
      <c r="DQ192" s="102"/>
      <c r="DR192" s="102"/>
      <c r="DS192" s="50"/>
      <c r="DT192" s="50"/>
      <c r="DU192" s="102"/>
      <c r="DV192" s="102"/>
      <c r="DW192" s="50">
        <v>500</v>
      </c>
      <c r="DX192" s="50">
        <v>500</v>
      </c>
      <c r="DY192" s="50">
        <f t="shared" si="62"/>
        <v>100</v>
      </c>
      <c r="DZ192" s="50"/>
      <c r="EA192" s="50"/>
      <c r="EB192" s="50"/>
      <c r="EC192" s="102"/>
      <c r="ED192" s="102"/>
      <c r="EE192" s="50"/>
      <c r="EF192" s="50"/>
      <c r="EG192" s="102"/>
      <c r="EH192" s="102"/>
      <c r="EI192" s="50"/>
      <c r="EJ192" s="50"/>
      <c r="EK192" s="102"/>
      <c r="EL192" s="102"/>
      <c r="EM192" s="50"/>
      <c r="EN192" s="50"/>
      <c r="EO192" s="102"/>
      <c r="EP192" s="102"/>
      <c r="EQ192" s="50"/>
      <c r="ER192" s="50"/>
      <c r="ES192" s="102"/>
      <c r="ET192" s="102"/>
      <c r="EU192" s="50"/>
      <c r="EV192" s="50"/>
      <c r="EW192" s="102"/>
      <c r="EX192" s="102"/>
      <c r="EY192" s="50"/>
      <c r="EZ192" s="50"/>
      <c r="FA192" s="102"/>
      <c r="FB192" s="102"/>
      <c r="FC192" s="50"/>
      <c r="FD192" s="50"/>
      <c r="FE192" s="102"/>
      <c r="FF192" s="102"/>
      <c r="FG192" s="50"/>
      <c r="FH192" s="50"/>
      <c r="FI192" s="102"/>
      <c r="FJ192" s="102"/>
      <c r="FK192" s="50"/>
      <c r="FL192" s="50"/>
      <c r="FM192" s="102"/>
      <c r="FN192" s="102"/>
      <c r="FO192" s="50"/>
      <c r="FP192" s="50"/>
      <c r="FQ192" s="102"/>
      <c r="FR192" s="102"/>
      <c r="FS192" s="50"/>
      <c r="FT192" s="50"/>
      <c r="FU192" s="102"/>
      <c r="FV192" s="102"/>
      <c r="FW192" s="50"/>
      <c r="FX192" s="50"/>
      <c r="FY192" s="102"/>
      <c r="FZ192" s="102"/>
      <c r="GA192" s="50"/>
      <c r="GB192" s="50"/>
      <c r="GC192" s="102"/>
      <c r="GD192" s="102"/>
      <c r="GE192" s="50"/>
      <c r="GF192" s="50"/>
      <c r="GG192" s="102"/>
      <c r="GH192" s="102"/>
      <c r="GI192" s="50"/>
      <c r="GJ192" s="50"/>
      <c r="GK192" s="102"/>
      <c r="GL192" s="102"/>
      <c r="GM192" s="50"/>
      <c r="GN192" s="50"/>
      <c r="GO192" s="102"/>
      <c r="GP192" s="102"/>
      <c r="GQ192" s="50"/>
      <c r="GR192" s="50"/>
      <c r="GS192" s="102"/>
      <c r="GT192" s="102"/>
      <c r="GU192" s="50"/>
      <c r="GV192" s="50"/>
      <c r="GW192" s="102"/>
      <c r="GX192" s="102"/>
      <c r="GY192" s="50"/>
      <c r="GZ192" s="50"/>
      <c r="HA192" s="102"/>
      <c r="HB192" s="102"/>
      <c r="HC192" s="50"/>
      <c r="HD192" s="50"/>
      <c r="HE192" s="102"/>
      <c r="HF192" s="102"/>
      <c r="HG192" s="50"/>
      <c r="HH192" s="50"/>
      <c r="HI192" s="102"/>
      <c r="HJ192" s="102"/>
      <c r="HK192" s="50"/>
      <c r="HL192" s="50"/>
      <c r="HM192" s="102"/>
      <c r="HN192" s="102"/>
      <c r="HO192" s="50"/>
      <c r="HP192" s="50"/>
      <c r="HQ192" s="102"/>
      <c r="HR192" s="102"/>
      <c r="HS192" s="50"/>
      <c r="HT192" s="50"/>
      <c r="HU192" s="102"/>
      <c r="HV192" s="102"/>
      <c r="HW192" s="50"/>
      <c r="HX192" s="50"/>
      <c r="HY192" s="102"/>
    </row>
    <row r="193" spans="1:233" s="58" customFormat="1" ht="47.25" x14ac:dyDescent="0.25">
      <c r="A193" s="100" t="s">
        <v>495</v>
      </c>
      <c r="B193" s="156">
        <f t="shared" si="66"/>
        <v>0</v>
      </c>
      <c r="C193" s="156">
        <f t="shared" si="67"/>
        <v>1830.5</v>
      </c>
      <c r="D193" s="156">
        <f t="shared" si="68"/>
        <v>1830.5</v>
      </c>
      <c r="E193" s="50">
        <f t="shared" si="50"/>
        <v>100</v>
      </c>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v>622.5</v>
      </c>
      <c r="CF193" s="50">
        <v>622.5</v>
      </c>
      <c r="CG193" s="50">
        <f t="shared" si="61"/>
        <v>100</v>
      </c>
      <c r="CH193" s="50"/>
      <c r="CI193" s="50">
        <v>1208</v>
      </c>
      <c r="CJ193" s="50">
        <v>1208</v>
      </c>
      <c r="CK193" s="50">
        <f t="shared" ref="CK193" si="69">CJ193/CI193*100</f>
        <v>100</v>
      </c>
      <c r="CL193" s="50"/>
      <c r="CM193" s="50"/>
      <c r="CN193" s="50"/>
      <c r="CO193" s="50"/>
      <c r="CP193" s="50"/>
      <c r="CQ193" s="50"/>
      <c r="CR193" s="101"/>
      <c r="CS193" s="101"/>
      <c r="CT193" s="101"/>
      <c r="CU193" s="50"/>
      <c r="CV193" s="101"/>
      <c r="CW193" s="102"/>
      <c r="CX193" s="102"/>
      <c r="CY193" s="50"/>
      <c r="CZ193" s="102"/>
      <c r="DA193" s="102"/>
      <c r="DB193" s="102"/>
      <c r="DC193" s="50"/>
      <c r="DD193" s="102"/>
      <c r="DE193" s="102"/>
      <c r="DF193" s="102"/>
      <c r="DG193" s="50"/>
      <c r="DH193" s="50"/>
      <c r="DI193" s="102"/>
      <c r="DJ193" s="102"/>
      <c r="DK193" s="50"/>
      <c r="DL193" s="50"/>
      <c r="DM193" s="102"/>
      <c r="DN193" s="102"/>
      <c r="DO193" s="50"/>
      <c r="DP193" s="50"/>
      <c r="DQ193" s="102"/>
      <c r="DR193" s="102"/>
      <c r="DS193" s="50"/>
      <c r="DT193" s="50"/>
      <c r="DU193" s="102"/>
      <c r="DV193" s="102"/>
      <c r="DW193" s="50"/>
      <c r="DX193" s="50"/>
      <c r="DY193" s="50"/>
      <c r="DZ193" s="50"/>
      <c r="EA193" s="50"/>
      <c r="EB193" s="50"/>
      <c r="EC193" s="102"/>
      <c r="ED193" s="102"/>
      <c r="EE193" s="50"/>
      <c r="EF193" s="50"/>
      <c r="EG193" s="102"/>
      <c r="EH193" s="102"/>
      <c r="EI193" s="50"/>
      <c r="EJ193" s="50"/>
      <c r="EK193" s="102"/>
      <c r="EL193" s="102"/>
      <c r="EM193" s="50"/>
      <c r="EN193" s="50"/>
      <c r="EO193" s="102"/>
      <c r="EP193" s="102"/>
      <c r="EQ193" s="50"/>
      <c r="ER193" s="50"/>
      <c r="ES193" s="102"/>
      <c r="ET193" s="102"/>
      <c r="EU193" s="50"/>
      <c r="EV193" s="50"/>
      <c r="EW193" s="102"/>
      <c r="EX193" s="102"/>
      <c r="EY193" s="50"/>
      <c r="EZ193" s="50"/>
      <c r="FA193" s="102"/>
      <c r="FB193" s="102"/>
      <c r="FC193" s="50"/>
      <c r="FD193" s="50"/>
      <c r="FE193" s="102"/>
      <c r="FF193" s="102"/>
      <c r="FG193" s="50"/>
      <c r="FH193" s="50"/>
      <c r="FI193" s="102"/>
      <c r="FJ193" s="102"/>
      <c r="FK193" s="50"/>
      <c r="FL193" s="50"/>
      <c r="FM193" s="102"/>
      <c r="FN193" s="102"/>
      <c r="FO193" s="50"/>
      <c r="FP193" s="50"/>
      <c r="FQ193" s="102"/>
      <c r="FR193" s="102"/>
      <c r="FS193" s="50"/>
      <c r="FT193" s="50"/>
      <c r="FU193" s="102"/>
      <c r="FV193" s="102"/>
      <c r="FW193" s="50"/>
      <c r="FX193" s="50"/>
      <c r="FY193" s="102"/>
      <c r="FZ193" s="102"/>
      <c r="GA193" s="50"/>
      <c r="GB193" s="50"/>
      <c r="GC193" s="102"/>
      <c r="GD193" s="102"/>
      <c r="GE193" s="50"/>
      <c r="GF193" s="50"/>
      <c r="GG193" s="102"/>
      <c r="GH193" s="102"/>
      <c r="GI193" s="50"/>
      <c r="GJ193" s="50"/>
      <c r="GK193" s="102"/>
      <c r="GL193" s="102"/>
      <c r="GM193" s="50"/>
      <c r="GN193" s="50"/>
      <c r="GO193" s="102"/>
      <c r="GP193" s="102"/>
      <c r="GQ193" s="50"/>
      <c r="GR193" s="50"/>
      <c r="GS193" s="102"/>
      <c r="GT193" s="102"/>
      <c r="GU193" s="50"/>
      <c r="GV193" s="50"/>
      <c r="GW193" s="102"/>
      <c r="GX193" s="102"/>
      <c r="GY193" s="50"/>
      <c r="GZ193" s="50"/>
      <c r="HA193" s="102"/>
      <c r="HB193" s="102"/>
      <c r="HC193" s="50"/>
      <c r="HD193" s="50"/>
      <c r="HE193" s="102"/>
      <c r="HF193" s="102"/>
      <c r="HG193" s="50"/>
      <c r="HH193" s="50"/>
      <c r="HI193" s="102"/>
      <c r="HJ193" s="102"/>
      <c r="HK193" s="50"/>
      <c r="HL193" s="50"/>
      <c r="HM193" s="102"/>
      <c r="HN193" s="102"/>
      <c r="HO193" s="50"/>
      <c r="HP193" s="50"/>
      <c r="HQ193" s="102"/>
      <c r="HR193" s="102"/>
      <c r="HS193" s="50"/>
      <c r="HT193" s="50"/>
      <c r="HU193" s="102"/>
      <c r="HV193" s="102"/>
      <c r="HW193" s="50"/>
      <c r="HX193" s="50"/>
      <c r="HY193" s="102"/>
    </row>
    <row r="194" spans="1:233" s="58" customFormat="1" ht="66" customHeight="1" x14ac:dyDescent="0.25">
      <c r="A194" s="100" t="s">
        <v>490</v>
      </c>
      <c r="B194" s="156">
        <f t="shared" si="66"/>
        <v>61.5</v>
      </c>
      <c r="C194" s="156">
        <f t="shared" si="67"/>
        <v>0</v>
      </c>
      <c r="D194" s="156">
        <f t="shared" si="68"/>
        <v>0</v>
      </c>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v>61.5</v>
      </c>
      <c r="CA194" s="50"/>
      <c r="CB194" s="50"/>
      <c r="CC194" s="50"/>
      <c r="CD194" s="50"/>
      <c r="CE194" s="50"/>
      <c r="CF194" s="50"/>
      <c r="CG194" s="50"/>
      <c r="CH194" s="50"/>
      <c r="CI194" s="50"/>
      <c r="CJ194" s="50"/>
      <c r="CK194" s="50"/>
      <c r="CL194" s="50"/>
      <c r="CM194" s="50"/>
      <c r="CN194" s="50"/>
      <c r="CO194" s="50"/>
      <c r="CP194" s="50"/>
      <c r="CQ194" s="50"/>
      <c r="CR194" s="101"/>
      <c r="CS194" s="101"/>
      <c r="CT194" s="101"/>
      <c r="CU194" s="50"/>
      <c r="CV194" s="101"/>
      <c r="CW194" s="102"/>
      <c r="CX194" s="102"/>
      <c r="CY194" s="50"/>
      <c r="CZ194" s="102"/>
      <c r="DA194" s="102"/>
      <c r="DB194" s="102"/>
      <c r="DC194" s="50"/>
      <c r="DD194" s="102"/>
      <c r="DE194" s="102"/>
      <c r="DF194" s="102"/>
      <c r="DG194" s="50"/>
      <c r="DH194" s="50"/>
      <c r="DI194" s="102"/>
      <c r="DJ194" s="102"/>
      <c r="DK194" s="50"/>
      <c r="DL194" s="50"/>
      <c r="DM194" s="102"/>
      <c r="DN194" s="102"/>
      <c r="DO194" s="50"/>
      <c r="DP194" s="50"/>
      <c r="DQ194" s="102"/>
      <c r="DR194" s="102"/>
      <c r="DS194" s="50"/>
      <c r="DT194" s="50"/>
      <c r="DU194" s="102"/>
      <c r="DV194" s="102"/>
      <c r="DW194" s="50"/>
      <c r="DX194" s="50"/>
      <c r="DY194" s="50"/>
      <c r="DZ194" s="50"/>
      <c r="EA194" s="50"/>
      <c r="EB194" s="50"/>
      <c r="EC194" s="102"/>
      <c r="ED194" s="102"/>
      <c r="EE194" s="50"/>
      <c r="EF194" s="50"/>
      <c r="EG194" s="102"/>
      <c r="EH194" s="102"/>
      <c r="EI194" s="50"/>
      <c r="EJ194" s="50"/>
      <c r="EK194" s="102"/>
      <c r="EL194" s="102"/>
      <c r="EM194" s="50"/>
      <c r="EN194" s="50"/>
      <c r="EO194" s="102"/>
      <c r="EP194" s="102"/>
      <c r="EQ194" s="50"/>
      <c r="ER194" s="50"/>
      <c r="ES194" s="102"/>
      <c r="ET194" s="102"/>
      <c r="EU194" s="50"/>
      <c r="EV194" s="50"/>
      <c r="EW194" s="102"/>
      <c r="EX194" s="102"/>
      <c r="EY194" s="50"/>
      <c r="EZ194" s="50"/>
      <c r="FA194" s="102"/>
      <c r="FB194" s="102"/>
      <c r="FC194" s="50"/>
      <c r="FD194" s="50"/>
      <c r="FE194" s="102"/>
      <c r="FF194" s="102"/>
      <c r="FG194" s="50"/>
      <c r="FH194" s="50"/>
      <c r="FI194" s="102"/>
      <c r="FJ194" s="102"/>
      <c r="FK194" s="50"/>
      <c r="FL194" s="50"/>
      <c r="FM194" s="102"/>
      <c r="FN194" s="102"/>
      <c r="FO194" s="50"/>
      <c r="FP194" s="50"/>
      <c r="FQ194" s="102"/>
      <c r="FR194" s="102"/>
      <c r="FS194" s="50"/>
      <c r="FT194" s="50"/>
      <c r="FU194" s="102"/>
      <c r="FV194" s="102"/>
      <c r="FW194" s="50"/>
      <c r="FX194" s="50"/>
      <c r="FY194" s="102"/>
      <c r="FZ194" s="102"/>
      <c r="GA194" s="50"/>
      <c r="GB194" s="50"/>
      <c r="GC194" s="102"/>
      <c r="GD194" s="102"/>
      <c r="GE194" s="50"/>
      <c r="GF194" s="50"/>
      <c r="GG194" s="102"/>
      <c r="GH194" s="102"/>
      <c r="GI194" s="50"/>
      <c r="GJ194" s="50"/>
      <c r="GK194" s="102"/>
      <c r="GL194" s="102"/>
      <c r="GM194" s="50"/>
      <c r="GN194" s="50"/>
      <c r="GO194" s="102"/>
      <c r="GP194" s="102"/>
      <c r="GQ194" s="50"/>
      <c r="GR194" s="50"/>
      <c r="GS194" s="102"/>
      <c r="GT194" s="102"/>
      <c r="GU194" s="50"/>
      <c r="GV194" s="50"/>
      <c r="GW194" s="102"/>
      <c r="GX194" s="102"/>
      <c r="GY194" s="50"/>
      <c r="GZ194" s="50"/>
      <c r="HA194" s="102"/>
      <c r="HB194" s="102"/>
      <c r="HC194" s="50"/>
      <c r="HD194" s="50"/>
      <c r="HE194" s="102"/>
      <c r="HF194" s="102"/>
      <c r="HG194" s="50"/>
      <c r="HH194" s="50"/>
      <c r="HI194" s="102"/>
      <c r="HJ194" s="102"/>
      <c r="HK194" s="50"/>
      <c r="HL194" s="50"/>
      <c r="HM194" s="102"/>
      <c r="HN194" s="102"/>
      <c r="HO194" s="50"/>
      <c r="HP194" s="50"/>
      <c r="HQ194" s="102"/>
      <c r="HR194" s="102"/>
      <c r="HS194" s="50"/>
      <c r="HT194" s="50"/>
      <c r="HU194" s="102"/>
      <c r="HV194" s="102"/>
      <c r="HW194" s="50"/>
      <c r="HX194" s="50"/>
      <c r="HY194" s="102"/>
    </row>
    <row r="195" spans="1:233" s="58" customFormat="1" ht="66" customHeight="1" x14ac:dyDescent="0.25">
      <c r="A195" s="100" t="s">
        <v>762</v>
      </c>
      <c r="B195" s="156">
        <f t="shared" si="66"/>
        <v>68.2</v>
      </c>
      <c r="C195" s="156">
        <f t="shared" si="67"/>
        <v>665.36300000000006</v>
      </c>
      <c r="D195" s="156">
        <f t="shared" si="68"/>
        <v>665.36300000000006</v>
      </c>
      <c r="E195" s="50">
        <f t="shared" si="50"/>
        <v>100</v>
      </c>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v>68.2</v>
      </c>
      <c r="CA195" s="50"/>
      <c r="CB195" s="50"/>
      <c r="CC195" s="50"/>
      <c r="CD195" s="50"/>
      <c r="CE195" s="50">
        <v>665.36300000000006</v>
      </c>
      <c r="CF195" s="50">
        <v>665.36300000000006</v>
      </c>
      <c r="CG195" s="50">
        <f t="shared" si="61"/>
        <v>100</v>
      </c>
      <c r="CH195" s="50"/>
      <c r="CI195" s="50"/>
      <c r="CJ195" s="50"/>
      <c r="CK195" s="50"/>
      <c r="CL195" s="50"/>
      <c r="CM195" s="50"/>
      <c r="CN195" s="50"/>
      <c r="CO195" s="50"/>
      <c r="CP195" s="50"/>
      <c r="CQ195" s="50"/>
      <c r="CR195" s="101"/>
      <c r="CS195" s="101"/>
      <c r="CT195" s="101"/>
      <c r="CU195" s="50"/>
      <c r="CV195" s="101"/>
      <c r="CW195" s="102"/>
      <c r="CX195" s="102"/>
      <c r="CY195" s="50"/>
      <c r="CZ195" s="102"/>
      <c r="DA195" s="102"/>
      <c r="DB195" s="102"/>
      <c r="DC195" s="50"/>
      <c r="DD195" s="102"/>
      <c r="DE195" s="102"/>
      <c r="DF195" s="102"/>
      <c r="DG195" s="50"/>
      <c r="DH195" s="50"/>
      <c r="DI195" s="102"/>
      <c r="DJ195" s="102"/>
      <c r="DK195" s="50"/>
      <c r="DL195" s="50"/>
      <c r="DM195" s="102"/>
      <c r="DN195" s="102"/>
      <c r="DO195" s="50"/>
      <c r="DP195" s="50"/>
      <c r="DQ195" s="102"/>
      <c r="DR195" s="102"/>
      <c r="DS195" s="50"/>
      <c r="DT195" s="50"/>
      <c r="DU195" s="102"/>
      <c r="DV195" s="102"/>
      <c r="DW195" s="50"/>
      <c r="DX195" s="50"/>
      <c r="DY195" s="50"/>
      <c r="DZ195" s="50"/>
      <c r="EA195" s="50"/>
      <c r="EB195" s="50"/>
      <c r="EC195" s="102"/>
      <c r="ED195" s="102"/>
      <c r="EE195" s="50"/>
      <c r="EF195" s="50"/>
      <c r="EG195" s="102"/>
      <c r="EH195" s="102"/>
      <c r="EI195" s="50"/>
      <c r="EJ195" s="50"/>
      <c r="EK195" s="102"/>
      <c r="EL195" s="102"/>
      <c r="EM195" s="50"/>
      <c r="EN195" s="50"/>
      <c r="EO195" s="102"/>
      <c r="EP195" s="102"/>
      <c r="EQ195" s="50"/>
      <c r="ER195" s="50"/>
      <c r="ES195" s="102"/>
      <c r="ET195" s="102"/>
      <c r="EU195" s="50"/>
      <c r="EV195" s="50"/>
      <c r="EW195" s="102"/>
      <c r="EX195" s="102"/>
      <c r="EY195" s="50"/>
      <c r="EZ195" s="50"/>
      <c r="FA195" s="102"/>
      <c r="FB195" s="102"/>
      <c r="FC195" s="50"/>
      <c r="FD195" s="50"/>
      <c r="FE195" s="102"/>
      <c r="FF195" s="102"/>
      <c r="FG195" s="50"/>
      <c r="FH195" s="50"/>
      <c r="FI195" s="102"/>
      <c r="FJ195" s="102"/>
      <c r="FK195" s="50"/>
      <c r="FL195" s="50"/>
      <c r="FM195" s="102"/>
      <c r="FN195" s="102"/>
      <c r="FO195" s="50"/>
      <c r="FP195" s="50"/>
      <c r="FQ195" s="102"/>
      <c r="FR195" s="102"/>
      <c r="FS195" s="50"/>
      <c r="FT195" s="50"/>
      <c r="FU195" s="102"/>
      <c r="FV195" s="102"/>
      <c r="FW195" s="50"/>
      <c r="FX195" s="50"/>
      <c r="FY195" s="102"/>
      <c r="FZ195" s="102"/>
      <c r="GA195" s="50"/>
      <c r="GB195" s="50"/>
      <c r="GC195" s="102"/>
      <c r="GD195" s="102"/>
      <c r="GE195" s="50"/>
      <c r="GF195" s="50"/>
      <c r="GG195" s="102"/>
      <c r="GH195" s="102"/>
      <c r="GI195" s="50"/>
      <c r="GJ195" s="50"/>
      <c r="GK195" s="102"/>
      <c r="GL195" s="102"/>
      <c r="GM195" s="50"/>
      <c r="GN195" s="50"/>
      <c r="GO195" s="102"/>
      <c r="GP195" s="102"/>
      <c r="GQ195" s="50"/>
      <c r="GR195" s="50"/>
      <c r="GS195" s="102"/>
      <c r="GT195" s="102"/>
      <c r="GU195" s="50"/>
      <c r="GV195" s="50"/>
      <c r="GW195" s="102"/>
      <c r="GX195" s="102"/>
      <c r="GY195" s="50"/>
      <c r="GZ195" s="50"/>
      <c r="HA195" s="102"/>
      <c r="HB195" s="102"/>
      <c r="HC195" s="50"/>
      <c r="HD195" s="50"/>
      <c r="HE195" s="102"/>
      <c r="HF195" s="102"/>
      <c r="HG195" s="50"/>
      <c r="HH195" s="50"/>
      <c r="HI195" s="102"/>
      <c r="HJ195" s="102"/>
      <c r="HK195" s="50"/>
      <c r="HL195" s="50"/>
      <c r="HM195" s="102"/>
      <c r="HN195" s="102"/>
      <c r="HO195" s="50"/>
      <c r="HP195" s="50"/>
      <c r="HQ195" s="102"/>
      <c r="HR195" s="102"/>
      <c r="HS195" s="50"/>
      <c r="HT195" s="50"/>
      <c r="HU195" s="102"/>
      <c r="HV195" s="102"/>
      <c r="HW195" s="50"/>
      <c r="HX195" s="50"/>
      <c r="HY195" s="102"/>
    </row>
    <row r="196" spans="1:233" s="58" customFormat="1" ht="66" customHeight="1" x14ac:dyDescent="0.25">
      <c r="A196" s="100" t="s">
        <v>763</v>
      </c>
      <c r="B196" s="156">
        <f t="shared" si="66"/>
        <v>88.7</v>
      </c>
      <c r="C196" s="156">
        <f t="shared" si="67"/>
        <v>279.19799999999998</v>
      </c>
      <c r="D196" s="156">
        <f t="shared" si="68"/>
        <v>279.19799999999998</v>
      </c>
      <c r="E196" s="50">
        <f t="shared" si="50"/>
        <v>100</v>
      </c>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v>88.7</v>
      </c>
      <c r="CA196" s="50"/>
      <c r="CB196" s="50"/>
      <c r="CC196" s="50"/>
      <c r="CD196" s="50"/>
      <c r="CE196" s="50">
        <v>279.19799999999998</v>
      </c>
      <c r="CF196" s="50">
        <v>279.19799999999998</v>
      </c>
      <c r="CG196" s="50">
        <f t="shared" si="61"/>
        <v>100</v>
      </c>
      <c r="CH196" s="50"/>
      <c r="CI196" s="50"/>
      <c r="CJ196" s="50"/>
      <c r="CK196" s="50"/>
      <c r="CL196" s="50"/>
      <c r="CM196" s="50"/>
      <c r="CN196" s="50"/>
      <c r="CO196" s="50"/>
      <c r="CP196" s="50"/>
      <c r="CQ196" s="50"/>
      <c r="CR196" s="101"/>
      <c r="CS196" s="101"/>
      <c r="CT196" s="101"/>
      <c r="CU196" s="50"/>
      <c r="CV196" s="101"/>
      <c r="CW196" s="102"/>
      <c r="CX196" s="102"/>
      <c r="CY196" s="50"/>
      <c r="CZ196" s="102"/>
      <c r="DA196" s="102"/>
      <c r="DB196" s="102"/>
      <c r="DC196" s="50"/>
      <c r="DD196" s="102"/>
      <c r="DE196" s="102"/>
      <c r="DF196" s="102"/>
      <c r="DG196" s="50"/>
      <c r="DH196" s="50"/>
      <c r="DI196" s="102"/>
      <c r="DJ196" s="102"/>
      <c r="DK196" s="50"/>
      <c r="DL196" s="50"/>
      <c r="DM196" s="102"/>
      <c r="DN196" s="102"/>
      <c r="DO196" s="50"/>
      <c r="DP196" s="50"/>
      <c r="DQ196" s="102"/>
      <c r="DR196" s="102"/>
      <c r="DS196" s="50"/>
      <c r="DT196" s="50"/>
      <c r="DU196" s="102"/>
      <c r="DV196" s="102"/>
      <c r="DW196" s="50"/>
      <c r="DX196" s="50"/>
      <c r="DY196" s="50"/>
      <c r="DZ196" s="50"/>
      <c r="EA196" s="50"/>
      <c r="EB196" s="50"/>
      <c r="EC196" s="102"/>
      <c r="ED196" s="102"/>
      <c r="EE196" s="50"/>
      <c r="EF196" s="50"/>
      <c r="EG196" s="102"/>
      <c r="EH196" s="102"/>
      <c r="EI196" s="50"/>
      <c r="EJ196" s="50"/>
      <c r="EK196" s="102"/>
      <c r="EL196" s="102"/>
      <c r="EM196" s="50"/>
      <c r="EN196" s="50"/>
      <c r="EO196" s="102"/>
      <c r="EP196" s="102"/>
      <c r="EQ196" s="50"/>
      <c r="ER196" s="50"/>
      <c r="ES196" s="102"/>
      <c r="ET196" s="102"/>
      <c r="EU196" s="50"/>
      <c r="EV196" s="50"/>
      <c r="EW196" s="102"/>
      <c r="EX196" s="102"/>
      <c r="EY196" s="50"/>
      <c r="EZ196" s="50"/>
      <c r="FA196" s="102"/>
      <c r="FB196" s="102"/>
      <c r="FC196" s="50"/>
      <c r="FD196" s="50"/>
      <c r="FE196" s="102"/>
      <c r="FF196" s="102"/>
      <c r="FG196" s="50"/>
      <c r="FH196" s="50"/>
      <c r="FI196" s="102"/>
      <c r="FJ196" s="102"/>
      <c r="FK196" s="50"/>
      <c r="FL196" s="50"/>
      <c r="FM196" s="102"/>
      <c r="FN196" s="102"/>
      <c r="FO196" s="50"/>
      <c r="FP196" s="50"/>
      <c r="FQ196" s="102"/>
      <c r="FR196" s="102"/>
      <c r="FS196" s="50"/>
      <c r="FT196" s="50"/>
      <c r="FU196" s="102"/>
      <c r="FV196" s="102"/>
      <c r="FW196" s="50"/>
      <c r="FX196" s="50"/>
      <c r="FY196" s="102"/>
      <c r="FZ196" s="102"/>
      <c r="GA196" s="50"/>
      <c r="GB196" s="50"/>
      <c r="GC196" s="102"/>
      <c r="GD196" s="102"/>
      <c r="GE196" s="50"/>
      <c r="GF196" s="50"/>
      <c r="GG196" s="102"/>
      <c r="GH196" s="102"/>
      <c r="GI196" s="50"/>
      <c r="GJ196" s="50"/>
      <c r="GK196" s="102"/>
      <c r="GL196" s="102"/>
      <c r="GM196" s="50"/>
      <c r="GN196" s="50"/>
      <c r="GO196" s="102"/>
      <c r="GP196" s="102"/>
      <c r="GQ196" s="50"/>
      <c r="GR196" s="50"/>
      <c r="GS196" s="102"/>
      <c r="GT196" s="102"/>
      <c r="GU196" s="50"/>
      <c r="GV196" s="50"/>
      <c r="GW196" s="102"/>
      <c r="GX196" s="102"/>
      <c r="GY196" s="50"/>
      <c r="GZ196" s="50"/>
      <c r="HA196" s="102"/>
      <c r="HB196" s="102"/>
      <c r="HC196" s="50"/>
      <c r="HD196" s="50"/>
      <c r="HE196" s="102"/>
      <c r="HF196" s="102"/>
      <c r="HG196" s="50"/>
      <c r="HH196" s="50"/>
      <c r="HI196" s="102"/>
      <c r="HJ196" s="102"/>
      <c r="HK196" s="50"/>
      <c r="HL196" s="50"/>
      <c r="HM196" s="102"/>
      <c r="HN196" s="102"/>
      <c r="HO196" s="50"/>
      <c r="HP196" s="50"/>
      <c r="HQ196" s="102"/>
      <c r="HR196" s="102"/>
      <c r="HS196" s="50"/>
      <c r="HT196" s="50"/>
      <c r="HU196" s="102"/>
      <c r="HV196" s="102"/>
      <c r="HW196" s="50"/>
      <c r="HX196" s="50"/>
      <c r="HY196" s="102"/>
    </row>
    <row r="197" spans="1:233" s="58" customFormat="1" ht="61.5" customHeight="1" x14ac:dyDescent="0.25">
      <c r="A197" s="100" t="s">
        <v>901</v>
      </c>
      <c r="B197" s="156">
        <f t="shared" si="66"/>
        <v>37.4</v>
      </c>
      <c r="C197" s="156">
        <f t="shared" si="67"/>
        <v>0</v>
      </c>
      <c r="D197" s="156">
        <f t="shared" si="68"/>
        <v>0</v>
      </c>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v>37.4</v>
      </c>
      <c r="CA197" s="50"/>
      <c r="CB197" s="50"/>
      <c r="CC197" s="50"/>
      <c r="CD197" s="50"/>
      <c r="CE197" s="50"/>
      <c r="CF197" s="50"/>
      <c r="CG197" s="50"/>
      <c r="CH197" s="50"/>
      <c r="CI197" s="50"/>
      <c r="CJ197" s="50"/>
      <c r="CK197" s="50"/>
      <c r="CL197" s="50"/>
      <c r="CM197" s="50"/>
      <c r="CN197" s="50"/>
      <c r="CO197" s="50"/>
      <c r="CP197" s="50"/>
      <c r="CQ197" s="50"/>
      <c r="CR197" s="101"/>
      <c r="CS197" s="101"/>
      <c r="CT197" s="101"/>
      <c r="CU197" s="50"/>
      <c r="CV197" s="101"/>
      <c r="CW197" s="102"/>
      <c r="CX197" s="102"/>
      <c r="CY197" s="50"/>
      <c r="CZ197" s="102"/>
      <c r="DA197" s="102"/>
      <c r="DB197" s="102"/>
      <c r="DC197" s="50"/>
      <c r="DD197" s="102"/>
      <c r="DE197" s="102"/>
      <c r="DF197" s="102"/>
      <c r="DG197" s="50"/>
      <c r="DH197" s="50"/>
      <c r="DI197" s="102"/>
      <c r="DJ197" s="102"/>
      <c r="DK197" s="50"/>
      <c r="DL197" s="50"/>
      <c r="DM197" s="102"/>
      <c r="DN197" s="102"/>
      <c r="DO197" s="50"/>
      <c r="DP197" s="50"/>
      <c r="DQ197" s="102"/>
      <c r="DR197" s="102"/>
      <c r="DS197" s="50"/>
      <c r="DT197" s="50"/>
      <c r="DU197" s="102"/>
      <c r="DV197" s="102"/>
      <c r="DW197" s="50"/>
      <c r="DX197" s="50"/>
      <c r="DY197" s="50"/>
      <c r="DZ197" s="50"/>
      <c r="EA197" s="50"/>
      <c r="EB197" s="50"/>
      <c r="EC197" s="102"/>
      <c r="ED197" s="102"/>
      <c r="EE197" s="50"/>
      <c r="EF197" s="50"/>
      <c r="EG197" s="102"/>
      <c r="EH197" s="102"/>
      <c r="EI197" s="50"/>
      <c r="EJ197" s="50"/>
      <c r="EK197" s="102"/>
      <c r="EL197" s="102"/>
      <c r="EM197" s="50"/>
      <c r="EN197" s="50"/>
      <c r="EO197" s="102"/>
      <c r="EP197" s="102"/>
      <c r="EQ197" s="50"/>
      <c r="ER197" s="50"/>
      <c r="ES197" s="102"/>
      <c r="ET197" s="102"/>
      <c r="EU197" s="50"/>
      <c r="EV197" s="50"/>
      <c r="EW197" s="102"/>
      <c r="EX197" s="102"/>
      <c r="EY197" s="50"/>
      <c r="EZ197" s="50"/>
      <c r="FA197" s="102"/>
      <c r="FB197" s="102"/>
      <c r="FC197" s="50"/>
      <c r="FD197" s="50"/>
      <c r="FE197" s="102"/>
      <c r="FF197" s="102"/>
      <c r="FG197" s="50"/>
      <c r="FH197" s="50"/>
      <c r="FI197" s="102"/>
      <c r="FJ197" s="102"/>
      <c r="FK197" s="50"/>
      <c r="FL197" s="50"/>
      <c r="FM197" s="102"/>
      <c r="FN197" s="102"/>
      <c r="FO197" s="50"/>
      <c r="FP197" s="50"/>
      <c r="FQ197" s="102"/>
      <c r="FR197" s="102"/>
      <c r="FS197" s="50"/>
      <c r="FT197" s="50"/>
      <c r="FU197" s="102"/>
      <c r="FV197" s="102"/>
      <c r="FW197" s="50"/>
      <c r="FX197" s="50"/>
      <c r="FY197" s="102"/>
      <c r="FZ197" s="102"/>
      <c r="GA197" s="50"/>
      <c r="GB197" s="50"/>
      <c r="GC197" s="102"/>
      <c r="GD197" s="102"/>
      <c r="GE197" s="50"/>
      <c r="GF197" s="50"/>
      <c r="GG197" s="102"/>
      <c r="GH197" s="102"/>
      <c r="GI197" s="50"/>
      <c r="GJ197" s="50"/>
      <c r="GK197" s="102"/>
      <c r="GL197" s="102"/>
      <c r="GM197" s="50"/>
      <c r="GN197" s="50"/>
      <c r="GO197" s="102"/>
      <c r="GP197" s="102"/>
      <c r="GQ197" s="50"/>
      <c r="GR197" s="50"/>
      <c r="GS197" s="102"/>
      <c r="GT197" s="102"/>
      <c r="GU197" s="50"/>
      <c r="GV197" s="50"/>
      <c r="GW197" s="102"/>
      <c r="GX197" s="102"/>
      <c r="GY197" s="50"/>
      <c r="GZ197" s="50"/>
      <c r="HA197" s="102"/>
      <c r="HB197" s="102"/>
      <c r="HC197" s="50"/>
      <c r="HD197" s="50"/>
      <c r="HE197" s="102"/>
      <c r="HF197" s="102"/>
      <c r="HG197" s="50"/>
      <c r="HH197" s="50"/>
      <c r="HI197" s="102"/>
      <c r="HJ197" s="102"/>
      <c r="HK197" s="50"/>
      <c r="HL197" s="50"/>
      <c r="HM197" s="102"/>
      <c r="HN197" s="102"/>
      <c r="HO197" s="50"/>
      <c r="HP197" s="50"/>
      <c r="HQ197" s="102"/>
      <c r="HR197" s="102"/>
      <c r="HS197" s="50"/>
      <c r="HT197" s="50"/>
      <c r="HU197" s="102"/>
      <c r="HV197" s="102"/>
      <c r="HW197" s="50"/>
      <c r="HX197" s="50"/>
      <c r="HY197" s="102"/>
    </row>
    <row r="198" spans="1:233" s="58" customFormat="1" ht="56.25" customHeight="1" x14ac:dyDescent="0.25">
      <c r="A198" s="100" t="s">
        <v>494</v>
      </c>
      <c r="B198" s="156">
        <f t="shared" si="66"/>
        <v>33.6</v>
      </c>
      <c r="C198" s="156">
        <f t="shared" si="67"/>
        <v>736.53476000000001</v>
      </c>
      <c r="D198" s="156">
        <f t="shared" si="68"/>
        <v>736.53476000000001</v>
      </c>
      <c r="E198" s="50">
        <f t="shared" si="50"/>
        <v>100</v>
      </c>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v>33.6</v>
      </c>
      <c r="CA198" s="50"/>
      <c r="CB198" s="50"/>
      <c r="CC198" s="50"/>
      <c r="CD198" s="50"/>
      <c r="CE198" s="50">
        <v>236.53476000000001</v>
      </c>
      <c r="CF198" s="50">
        <v>236.53476000000001</v>
      </c>
      <c r="CG198" s="50">
        <f t="shared" si="61"/>
        <v>100</v>
      </c>
      <c r="CH198" s="50"/>
      <c r="CI198" s="50"/>
      <c r="CJ198" s="50"/>
      <c r="CK198" s="50"/>
      <c r="CL198" s="50"/>
      <c r="CM198" s="50"/>
      <c r="CN198" s="50"/>
      <c r="CO198" s="50"/>
      <c r="CP198" s="50"/>
      <c r="CQ198" s="50"/>
      <c r="CR198" s="101"/>
      <c r="CS198" s="101"/>
      <c r="CT198" s="101"/>
      <c r="CU198" s="50"/>
      <c r="CV198" s="101"/>
      <c r="CW198" s="102"/>
      <c r="CX198" s="102"/>
      <c r="CY198" s="50"/>
      <c r="CZ198" s="102"/>
      <c r="DA198" s="102"/>
      <c r="DB198" s="102"/>
      <c r="DC198" s="50"/>
      <c r="DD198" s="102"/>
      <c r="DE198" s="102"/>
      <c r="DF198" s="102"/>
      <c r="DG198" s="50"/>
      <c r="DH198" s="50"/>
      <c r="DI198" s="102"/>
      <c r="DJ198" s="102"/>
      <c r="DK198" s="50"/>
      <c r="DL198" s="50"/>
      <c r="DM198" s="102"/>
      <c r="DN198" s="102"/>
      <c r="DO198" s="50"/>
      <c r="DP198" s="50"/>
      <c r="DQ198" s="102"/>
      <c r="DR198" s="102"/>
      <c r="DS198" s="50"/>
      <c r="DT198" s="50"/>
      <c r="DU198" s="102"/>
      <c r="DV198" s="102"/>
      <c r="DW198" s="50">
        <v>500</v>
      </c>
      <c r="DX198" s="50">
        <v>500</v>
      </c>
      <c r="DY198" s="50">
        <f t="shared" si="62"/>
        <v>100</v>
      </c>
      <c r="DZ198" s="50"/>
      <c r="EA198" s="50"/>
      <c r="EB198" s="50"/>
      <c r="EC198" s="102"/>
      <c r="ED198" s="102"/>
      <c r="EE198" s="50"/>
      <c r="EF198" s="50"/>
      <c r="EG198" s="102"/>
      <c r="EH198" s="102"/>
      <c r="EI198" s="50"/>
      <c r="EJ198" s="50"/>
      <c r="EK198" s="102"/>
      <c r="EL198" s="102"/>
      <c r="EM198" s="50"/>
      <c r="EN198" s="50"/>
      <c r="EO198" s="102"/>
      <c r="EP198" s="102"/>
      <c r="EQ198" s="50"/>
      <c r="ER198" s="50"/>
      <c r="ES198" s="102"/>
      <c r="ET198" s="102"/>
      <c r="EU198" s="50"/>
      <c r="EV198" s="50"/>
      <c r="EW198" s="102"/>
      <c r="EX198" s="102"/>
      <c r="EY198" s="50"/>
      <c r="EZ198" s="50"/>
      <c r="FA198" s="102"/>
      <c r="FB198" s="102"/>
      <c r="FC198" s="50"/>
      <c r="FD198" s="50"/>
      <c r="FE198" s="102"/>
      <c r="FF198" s="102"/>
      <c r="FG198" s="50"/>
      <c r="FH198" s="50"/>
      <c r="FI198" s="102"/>
      <c r="FJ198" s="102"/>
      <c r="FK198" s="50"/>
      <c r="FL198" s="50"/>
      <c r="FM198" s="102"/>
      <c r="FN198" s="102"/>
      <c r="FO198" s="50"/>
      <c r="FP198" s="50"/>
      <c r="FQ198" s="102"/>
      <c r="FR198" s="102"/>
      <c r="FS198" s="50"/>
      <c r="FT198" s="50"/>
      <c r="FU198" s="102"/>
      <c r="FV198" s="102"/>
      <c r="FW198" s="50"/>
      <c r="FX198" s="50"/>
      <c r="FY198" s="102"/>
      <c r="FZ198" s="102"/>
      <c r="GA198" s="50"/>
      <c r="GB198" s="50"/>
      <c r="GC198" s="102"/>
      <c r="GD198" s="102"/>
      <c r="GE198" s="50"/>
      <c r="GF198" s="50"/>
      <c r="GG198" s="102"/>
      <c r="GH198" s="102"/>
      <c r="GI198" s="50"/>
      <c r="GJ198" s="50"/>
      <c r="GK198" s="102"/>
      <c r="GL198" s="102"/>
      <c r="GM198" s="50"/>
      <c r="GN198" s="50"/>
      <c r="GO198" s="102"/>
      <c r="GP198" s="102"/>
      <c r="GQ198" s="50"/>
      <c r="GR198" s="50"/>
      <c r="GS198" s="102"/>
      <c r="GT198" s="102"/>
      <c r="GU198" s="50"/>
      <c r="GV198" s="50"/>
      <c r="GW198" s="102"/>
      <c r="GX198" s="102"/>
      <c r="GY198" s="50"/>
      <c r="GZ198" s="50"/>
      <c r="HA198" s="102"/>
      <c r="HB198" s="102"/>
      <c r="HC198" s="50"/>
      <c r="HD198" s="50"/>
      <c r="HE198" s="102"/>
      <c r="HF198" s="102"/>
      <c r="HG198" s="50"/>
      <c r="HH198" s="50"/>
      <c r="HI198" s="102"/>
      <c r="HJ198" s="102"/>
      <c r="HK198" s="50"/>
      <c r="HL198" s="50"/>
      <c r="HM198" s="102"/>
      <c r="HN198" s="102"/>
      <c r="HO198" s="50"/>
      <c r="HP198" s="50"/>
      <c r="HQ198" s="102"/>
      <c r="HR198" s="102"/>
      <c r="HS198" s="50"/>
      <c r="HT198" s="50"/>
      <c r="HU198" s="102"/>
      <c r="HV198" s="102"/>
      <c r="HW198" s="50"/>
      <c r="HX198" s="50"/>
      <c r="HY198" s="102"/>
    </row>
    <row r="199" spans="1:233" s="58" customFormat="1" ht="68.25" customHeight="1" x14ac:dyDescent="0.25">
      <c r="A199" s="100" t="s">
        <v>496</v>
      </c>
      <c r="B199" s="156">
        <f t="shared" si="66"/>
        <v>85.4</v>
      </c>
      <c r="C199" s="156">
        <f t="shared" si="67"/>
        <v>134.55654000000001</v>
      </c>
      <c r="D199" s="156">
        <f t="shared" si="68"/>
        <v>134.55654000000001</v>
      </c>
      <c r="E199" s="50">
        <f t="shared" si="50"/>
        <v>100</v>
      </c>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v>85.4</v>
      </c>
      <c r="CA199" s="50"/>
      <c r="CB199" s="50"/>
      <c r="CC199" s="50"/>
      <c r="CD199" s="50"/>
      <c r="CE199" s="50">
        <v>134.55654000000001</v>
      </c>
      <c r="CF199" s="50">
        <v>134.55654000000001</v>
      </c>
      <c r="CG199" s="50">
        <f t="shared" si="61"/>
        <v>100</v>
      </c>
      <c r="CH199" s="50"/>
      <c r="CI199" s="50"/>
      <c r="CJ199" s="50"/>
      <c r="CK199" s="50"/>
      <c r="CL199" s="50"/>
      <c r="CM199" s="50"/>
      <c r="CN199" s="50"/>
      <c r="CO199" s="50"/>
      <c r="CP199" s="50"/>
      <c r="CQ199" s="50"/>
      <c r="CR199" s="101"/>
      <c r="CS199" s="101"/>
      <c r="CT199" s="101"/>
      <c r="CU199" s="50"/>
      <c r="CV199" s="101"/>
      <c r="CW199" s="102"/>
      <c r="CX199" s="102"/>
      <c r="CY199" s="50"/>
      <c r="CZ199" s="102"/>
      <c r="DA199" s="102"/>
      <c r="DB199" s="102"/>
      <c r="DC199" s="50"/>
      <c r="DD199" s="102"/>
      <c r="DE199" s="102"/>
      <c r="DF199" s="102"/>
      <c r="DG199" s="50"/>
      <c r="DH199" s="50"/>
      <c r="DI199" s="102"/>
      <c r="DJ199" s="102"/>
      <c r="DK199" s="50"/>
      <c r="DL199" s="50"/>
      <c r="DM199" s="102"/>
      <c r="DN199" s="102"/>
      <c r="DO199" s="50"/>
      <c r="DP199" s="50"/>
      <c r="DQ199" s="102"/>
      <c r="DR199" s="102"/>
      <c r="DS199" s="50"/>
      <c r="DT199" s="50"/>
      <c r="DU199" s="102"/>
      <c r="DV199" s="102"/>
      <c r="DW199" s="50"/>
      <c r="DX199" s="50"/>
      <c r="DY199" s="50"/>
      <c r="DZ199" s="50"/>
      <c r="EA199" s="50"/>
      <c r="EB199" s="50"/>
      <c r="EC199" s="102"/>
      <c r="ED199" s="102"/>
      <c r="EE199" s="50"/>
      <c r="EF199" s="50"/>
      <c r="EG199" s="102"/>
      <c r="EH199" s="102"/>
      <c r="EI199" s="50"/>
      <c r="EJ199" s="50"/>
      <c r="EK199" s="102"/>
      <c r="EL199" s="102"/>
      <c r="EM199" s="50"/>
      <c r="EN199" s="50"/>
      <c r="EO199" s="102"/>
      <c r="EP199" s="102"/>
      <c r="EQ199" s="50"/>
      <c r="ER199" s="50"/>
      <c r="ES199" s="102"/>
      <c r="ET199" s="102"/>
      <c r="EU199" s="50"/>
      <c r="EV199" s="50"/>
      <c r="EW199" s="102"/>
      <c r="EX199" s="102"/>
      <c r="EY199" s="50"/>
      <c r="EZ199" s="50"/>
      <c r="FA199" s="102"/>
      <c r="FB199" s="102"/>
      <c r="FC199" s="50"/>
      <c r="FD199" s="50"/>
      <c r="FE199" s="102"/>
      <c r="FF199" s="102"/>
      <c r="FG199" s="50"/>
      <c r="FH199" s="50"/>
      <c r="FI199" s="102"/>
      <c r="FJ199" s="102"/>
      <c r="FK199" s="50"/>
      <c r="FL199" s="50"/>
      <c r="FM199" s="102"/>
      <c r="FN199" s="102"/>
      <c r="FO199" s="50"/>
      <c r="FP199" s="50"/>
      <c r="FQ199" s="102"/>
      <c r="FR199" s="102"/>
      <c r="FS199" s="50"/>
      <c r="FT199" s="50"/>
      <c r="FU199" s="102"/>
      <c r="FV199" s="102"/>
      <c r="FW199" s="50"/>
      <c r="FX199" s="50"/>
      <c r="FY199" s="102"/>
      <c r="FZ199" s="102"/>
      <c r="GA199" s="50"/>
      <c r="GB199" s="50"/>
      <c r="GC199" s="102"/>
      <c r="GD199" s="102"/>
      <c r="GE199" s="50"/>
      <c r="GF199" s="50"/>
      <c r="GG199" s="102"/>
      <c r="GH199" s="102"/>
      <c r="GI199" s="50"/>
      <c r="GJ199" s="50"/>
      <c r="GK199" s="102"/>
      <c r="GL199" s="102"/>
      <c r="GM199" s="50"/>
      <c r="GN199" s="50"/>
      <c r="GO199" s="102"/>
      <c r="GP199" s="102"/>
      <c r="GQ199" s="50"/>
      <c r="GR199" s="50"/>
      <c r="GS199" s="102"/>
      <c r="GT199" s="102"/>
      <c r="GU199" s="50"/>
      <c r="GV199" s="50"/>
      <c r="GW199" s="102"/>
      <c r="GX199" s="102"/>
      <c r="GY199" s="50"/>
      <c r="GZ199" s="50"/>
      <c r="HA199" s="102"/>
      <c r="HB199" s="102"/>
      <c r="HC199" s="50"/>
      <c r="HD199" s="50"/>
      <c r="HE199" s="102"/>
      <c r="HF199" s="102"/>
      <c r="HG199" s="50"/>
      <c r="HH199" s="50"/>
      <c r="HI199" s="102"/>
      <c r="HJ199" s="102"/>
      <c r="HK199" s="50"/>
      <c r="HL199" s="50"/>
      <c r="HM199" s="102"/>
      <c r="HN199" s="102"/>
      <c r="HO199" s="50"/>
      <c r="HP199" s="50"/>
      <c r="HQ199" s="102"/>
      <c r="HR199" s="102"/>
      <c r="HS199" s="50"/>
      <c r="HT199" s="50"/>
      <c r="HU199" s="102"/>
      <c r="HV199" s="102"/>
      <c r="HW199" s="50"/>
      <c r="HX199" s="50"/>
      <c r="HY199" s="102"/>
    </row>
    <row r="200" spans="1:233" s="58" customFormat="1" ht="58.5" customHeight="1" x14ac:dyDescent="0.25">
      <c r="A200" s="100" t="s">
        <v>497</v>
      </c>
      <c r="B200" s="156">
        <f t="shared" si="66"/>
        <v>134.69999999999999</v>
      </c>
      <c r="C200" s="156">
        <f t="shared" si="67"/>
        <v>0</v>
      </c>
      <c r="D200" s="156">
        <f t="shared" si="68"/>
        <v>0</v>
      </c>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v>134.69999999999999</v>
      </c>
      <c r="CA200" s="50"/>
      <c r="CB200" s="50"/>
      <c r="CC200" s="50"/>
      <c r="CD200" s="50"/>
      <c r="CE200" s="50"/>
      <c r="CF200" s="50"/>
      <c r="CG200" s="50"/>
      <c r="CH200" s="50"/>
      <c r="CI200" s="50"/>
      <c r="CJ200" s="50"/>
      <c r="CK200" s="50"/>
      <c r="CL200" s="50"/>
      <c r="CM200" s="50"/>
      <c r="CN200" s="50"/>
      <c r="CO200" s="50"/>
      <c r="CP200" s="50"/>
      <c r="CQ200" s="50"/>
      <c r="CR200" s="101"/>
      <c r="CS200" s="101"/>
      <c r="CT200" s="101"/>
      <c r="CU200" s="50"/>
      <c r="CV200" s="101"/>
      <c r="CW200" s="102"/>
      <c r="CX200" s="102"/>
      <c r="CY200" s="50"/>
      <c r="CZ200" s="102"/>
      <c r="DA200" s="102"/>
      <c r="DB200" s="102"/>
      <c r="DC200" s="50"/>
      <c r="DD200" s="102"/>
      <c r="DE200" s="102"/>
      <c r="DF200" s="102"/>
      <c r="DG200" s="50"/>
      <c r="DH200" s="50"/>
      <c r="DI200" s="102"/>
      <c r="DJ200" s="102"/>
      <c r="DK200" s="50"/>
      <c r="DL200" s="50"/>
      <c r="DM200" s="102"/>
      <c r="DN200" s="102"/>
      <c r="DO200" s="50"/>
      <c r="DP200" s="50"/>
      <c r="DQ200" s="102"/>
      <c r="DR200" s="102"/>
      <c r="DS200" s="50"/>
      <c r="DT200" s="50"/>
      <c r="DU200" s="102"/>
      <c r="DV200" s="102"/>
      <c r="DW200" s="50"/>
      <c r="DX200" s="50"/>
      <c r="DY200" s="50"/>
      <c r="DZ200" s="50"/>
      <c r="EA200" s="50"/>
      <c r="EB200" s="50"/>
      <c r="EC200" s="102"/>
      <c r="ED200" s="102"/>
      <c r="EE200" s="50"/>
      <c r="EF200" s="50"/>
      <c r="EG200" s="102"/>
      <c r="EH200" s="102"/>
      <c r="EI200" s="50"/>
      <c r="EJ200" s="50"/>
      <c r="EK200" s="102"/>
      <c r="EL200" s="102"/>
      <c r="EM200" s="50"/>
      <c r="EN200" s="50"/>
      <c r="EO200" s="102"/>
      <c r="EP200" s="102"/>
      <c r="EQ200" s="50"/>
      <c r="ER200" s="50"/>
      <c r="ES200" s="102"/>
      <c r="ET200" s="102"/>
      <c r="EU200" s="50"/>
      <c r="EV200" s="50"/>
      <c r="EW200" s="102"/>
      <c r="EX200" s="102"/>
      <c r="EY200" s="50"/>
      <c r="EZ200" s="50"/>
      <c r="FA200" s="102"/>
      <c r="FB200" s="102"/>
      <c r="FC200" s="50"/>
      <c r="FD200" s="50"/>
      <c r="FE200" s="102"/>
      <c r="FF200" s="102"/>
      <c r="FG200" s="50"/>
      <c r="FH200" s="50"/>
      <c r="FI200" s="102"/>
      <c r="FJ200" s="102"/>
      <c r="FK200" s="50"/>
      <c r="FL200" s="50"/>
      <c r="FM200" s="102"/>
      <c r="FN200" s="102"/>
      <c r="FO200" s="50"/>
      <c r="FP200" s="50"/>
      <c r="FQ200" s="102"/>
      <c r="FR200" s="102"/>
      <c r="FS200" s="50"/>
      <c r="FT200" s="50"/>
      <c r="FU200" s="102"/>
      <c r="FV200" s="102"/>
      <c r="FW200" s="50"/>
      <c r="FX200" s="50"/>
      <c r="FY200" s="102"/>
      <c r="FZ200" s="102"/>
      <c r="GA200" s="50"/>
      <c r="GB200" s="50"/>
      <c r="GC200" s="102"/>
      <c r="GD200" s="102"/>
      <c r="GE200" s="50"/>
      <c r="GF200" s="50"/>
      <c r="GG200" s="102"/>
      <c r="GH200" s="102"/>
      <c r="GI200" s="50"/>
      <c r="GJ200" s="50"/>
      <c r="GK200" s="102"/>
      <c r="GL200" s="102"/>
      <c r="GM200" s="50"/>
      <c r="GN200" s="50"/>
      <c r="GO200" s="102"/>
      <c r="GP200" s="102"/>
      <c r="GQ200" s="50"/>
      <c r="GR200" s="50"/>
      <c r="GS200" s="102"/>
      <c r="GT200" s="102"/>
      <c r="GU200" s="50"/>
      <c r="GV200" s="50"/>
      <c r="GW200" s="102"/>
      <c r="GX200" s="102"/>
      <c r="GY200" s="50"/>
      <c r="GZ200" s="50"/>
      <c r="HA200" s="102"/>
      <c r="HB200" s="102"/>
      <c r="HC200" s="50"/>
      <c r="HD200" s="50"/>
      <c r="HE200" s="102"/>
      <c r="HF200" s="102"/>
      <c r="HG200" s="50"/>
      <c r="HH200" s="50"/>
      <c r="HI200" s="102"/>
      <c r="HJ200" s="102"/>
      <c r="HK200" s="50"/>
      <c r="HL200" s="50"/>
      <c r="HM200" s="102"/>
      <c r="HN200" s="102"/>
      <c r="HO200" s="50"/>
      <c r="HP200" s="50"/>
      <c r="HQ200" s="102"/>
      <c r="HR200" s="102"/>
      <c r="HS200" s="50"/>
      <c r="HT200" s="50"/>
      <c r="HU200" s="102"/>
      <c r="HV200" s="102"/>
      <c r="HW200" s="50"/>
      <c r="HX200" s="50"/>
      <c r="HY200" s="102"/>
    </row>
    <row r="201" spans="1:233" s="58" customFormat="1" ht="63" customHeight="1" x14ac:dyDescent="0.25">
      <c r="A201" s="100" t="s">
        <v>902</v>
      </c>
      <c r="B201" s="156">
        <f t="shared" si="66"/>
        <v>79.2</v>
      </c>
      <c r="C201" s="156">
        <f t="shared" si="67"/>
        <v>0</v>
      </c>
      <c r="D201" s="156">
        <f t="shared" si="68"/>
        <v>0</v>
      </c>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v>79.2</v>
      </c>
      <c r="CA201" s="50"/>
      <c r="CB201" s="50"/>
      <c r="CC201" s="50"/>
      <c r="CD201" s="50"/>
      <c r="CE201" s="50"/>
      <c r="CF201" s="50"/>
      <c r="CG201" s="50"/>
      <c r="CH201" s="50"/>
      <c r="CI201" s="50"/>
      <c r="CJ201" s="50"/>
      <c r="CK201" s="50"/>
      <c r="CL201" s="50"/>
      <c r="CM201" s="50"/>
      <c r="CN201" s="50"/>
      <c r="CO201" s="50"/>
      <c r="CP201" s="50"/>
      <c r="CQ201" s="50"/>
      <c r="CR201" s="101"/>
      <c r="CS201" s="101"/>
      <c r="CT201" s="101"/>
      <c r="CU201" s="50"/>
      <c r="CV201" s="101"/>
      <c r="CW201" s="102"/>
      <c r="CX201" s="102"/>
      <c r="CY201" s="50"/>
      <c r="CZ201" s="102"/>
      <c r="DA201" s="102"/>
      <c r="DB201" s="102"/>
      <c r="DC201" s="50"/>
      <c r="DD201" s="102"/>
      <c r="DE201" s="102"/>
      <c r="DF201" s="102"/>
      <c r="DG201" s="50"/>
      <c r="DH201" s="50"/>
      <c r="DI201" s="102"/>
      <c r="DJ201" s="102"/>
      <c r="DK201" s="50"/>
      <c r="DL201" s="50"/>
      <c r="DM201" s="102"/>
      <c r="DN201" s="102"/>
      <c r="DO201" s="50"/>
      <c r="DP201" s="50"/>
      <c r="DQ201" s="102"/>
      <c r="DR201" s="102"/>
      <c r="DS201" s="50"/>
      <c r="DT201" s="50"/>
      <c r="DU201" s="102"/>
      <c r="DV201" s="102"/>
      <c r="DW201" s="50"/>
      <c r="DX201" s="50"/>
      <c r="DY201" s="50"/>
      <c r="DZ201" s="50"/>
      <c r="EA201" s="50"/>
      <c r="EB201" s="50"/>
      <c r="EC201" s="102"/>
      <c r="ED201" s="102"/>
      <c r="EE201" s="50"/>
      <c r="EF201" s="50"/>
      <c r="EG201" s="102"/>
      <c r="EH201" s="102"/>
      <c r="EI201" s="50"/>
      <c r="EJ201" s="50"/>
      <c r="EK201" s="102"/>
      <c r="EL201" s="102"/>
      <c r="EM201" s="50"/>
      <c r="EN201" s="50"/>
      <c r="EO201" s="102"/>
      <c r="EP201" s="102"/>
      <c r="EQ201" s="50"/>
      <c r="ER201" s="50"/>
      <c r="ES201" s="102"/>
      <c r="ET201" s="102"/>
      <c r="EU201" s="50"/>
      <c r="EV201" s="50"/>
      <c r="EW201" s="102"/>
      <c r="EX201" s="102"/>
      <c r="EY201" s="50"/>
      <c r="EZ201" s="50"/>
      <c r="FA201" s="102"/>
      <c r="FB201" s="102"/>
      <c r="FC201" s="50"/>
      <c r="FD201" s="50"/>
      <c r="FE201" s="102"/>
      <c r="FF201" s="102"/>
      <c r="FG201" s="50"/>
      <c r="FH201" s="50"/>
      <c r="FI201" s="102"/>
      <c r="FJ201" s="102"/>
      <c r="FK201" s="50"/>
      <c r="FL201" s="50"/>
      <c r="FM201" s="102"/>
      <c r="FN201" s="102"/>
      <c r="FO201" s="50"/>
      <c r="FP201" s="50"/>
      <c r="FQ201" s="102"/>
      <c r="FR201" s="102"/>
      <c r="FS201" s="50"/>
      <c r="FT201" s="50"/>
      <c r="FU201" s="102"/>
      <c r="FV201" s="102"/>
      <c r="FW201" s="50"/>
      <c r="FX201" s="50"/>
      <c r="FY201" s="102"/>
      <c r="FZ201" s="102"/>
      <c r="GA201" s="50"/>
      <c r="GB201" s="50"/>
      <c r="GC201" s="102"/>
      <c r="GD201" s="102"/>
      <c r="GE201" s="50"/>
      <c r="GF201" s="50"/>
      <c r="GG201" s="102"/>
      <c r="GH201" s="102"/>
      <c r="GI201" s="50"/>
      <c r="GJ201" s="50"/>
      <c r="GK201" s="102"/>
      <c r="GL201" s="102"/>
      <c r="GM201" s="50"/>
      <c r="GN201" s="50"/>
      <c r="GO201" s="102"/>
      <c r="GP201" s="102"/>
      <c r="GQ201" s="50"/>
      <c r="GR201" s="50"/>
      <c r="GS201" s="102"/>
      <c r="GT201" s="102"/>
      <c r="GU201" s="50"/>
      <c r="GV201" s="50"/>
      <c r="GW201" s="102"/>
      <c r="GX201" s="102"/>
      <c r="GY201" s="50"/>
      <c r="GZ201" s="50"/>
      <c r="HA201" s="102"/>
      <c r="HB201" s="102"/>
      <c r="HC201" s="50"/>
      <c r="HD201" s="50"/>
      <c r="HE201" s="102"/>
      <c r="HF201" s="102"/>
      <c r="HG201" s="50"/>
      <c r="HH201" s="50"/>
      <c r="HI201" s="102"/>
      <c r="HJ201" s="102"/>
      <c r="HK201" s="50"/>
      <c r="HL201" s="50"/>
      <c r="HM201" s="102"/>
      <c r="HN201" s="102"/>
      <c r="HO201" s="50"/>
      <c r="HP201" s="50"/>
      <c r="HQ201" s="102"/>
      <c r="HR201" s="102"/>
      <c r="HS201" s="50"/>
      <c r="HT201" s="50"/>
      <c r="HU201" s="102"/>
      <c r="HV201" s="102"/>
      <c r="HW201" s="50"/>
      <c r="HX201" s="50"/>
      <c r="HY201" s="102"/>
    </row>
    <row r="202" spans="1:233" s="58" customFormat="1" ht="66" customHeight="1" x14ac:dyDescent="0.25">
      <c r="A202" s="100" t="s">
        <v>499</v>
      </c>
      <c r="B202" s="156">
        <f t="shared" si="66"/>
        <v>52.4</v>
      </c>
      <c r="C202" s="156">
        <f t="shared" si="67"/>
        <v>0</v>
      </c>
      <c r="D202" s="156">
        <f t="shared" si="68"/>
        <v>0</v>
      </c>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v>52.4</v>
      </c>
      <c r="CA202" s="50"/>
      <c r="CB202" s="50"/>
      <c r="CC202" s="50"/>
      <c r="CD202" s="50"/>
      <c r="CE202" s="50"/>
      <c r="CF202" s="50"/>
      <c r="CG202" s="50"/>
      <c r="CH202" s="50"/>
      <c r="CI202" s="50"/>
      <c r="CJ202" s="50"/>
      <c r="CK202" s="50"/>
      <c r="CL202" s="50"/>
      <c r="CM202" s="50"/>
      <c r="CN202" s="50"/>
      <c r="CO202" s="50"/>
      <c r="CP202" s="50"/>
      <c r="CQ202" s="50"/>
      <c r="CR202" s="101"/>
      <c r="CS202" s="101"/>
      <c r="CT202" s="101"/>
      <c r="CU202" s="50"/>
      <c r="CV202" s="101"/>
      <c r="CW202" s="102"/>
      <c r="CX202" s="102"/>
      <c r="CY202" s="50"/>
      <c r="CZ202" s="102"/>
      <c r="DA202" s="102"/>
      <c r="DB202" s="102"/>
      <c r="DC202" s="50"/>
      <c r="DD202" s="102"/>
      <c r="DE202" s="102"/>
      <c r="DF202" s="102"/>
      <c r="DG202" s="50"/>
      <c r="DH202" s="50"/>
      <c r="DI202" s="102"/>
      <c r="DJ202" s="102"/>
      <c r="DK202" s="50"/>
      <c r="DL202" s="50"/>
      <c r="DM202" s="102"/>
      <c r="DN202" s="102"/>
      <c r="DO202" s="50"/>
      <c r="DP202" s="50"/>
      <c r="DQ202" s="102"/>
      <c r="DR202" s="102"/>
      <c r="DS202" s="50"/>
      <c r="DT202" s="50"/>
      <c r="DU202" s="102"/>
      <c r="DV202" s="102"/>
      <c r="DW202" s="50"/>
      <c r="DX202" s="50"/>
      <c r="DY202" s="50"/>
      <c r="DZ202" s="50"/>
      <c r="EA202" s="50"/>
      <c r="EB202" s="50"/>
      <c r="EC202" s="102"/>
      <c r="ED202" s="102"/>
      <c r="EE202" s="50"/>
      <c r="EF202" s="50"/>
      <c r="EG202" s="102"/>
      <c r="EH202" s="102"/>
      <c r="EI202" s="50"/>
      <c r="EJ202" s="50"/>
      <c r="EK202" s="102"/>
      <c r="EL202" s="102"/>
      <c r="EM202" s="50"/>
      <c r="EN202" s="50"/>
      <c r="EO202" s="102"/>
      <c r="EP202" s="102"/>
      <c r="EQ202" s="50"/>
      <c r="ER202" s="50"/>
      <c r="ES202" s="102"/>
      <c r="ET202" s="102"/>
      <c r="EU202" s="50"/>
      <c r="EV202" s="50"/>
      <c r="EW202" s="102"/>
      <c r="EX202" s="102"/>
      <c r="EY202" s="50"/>
      <c r="EZ202" s="50"/>
      <c r="FA202" s="102"/>
      <c r="FB202" s="102"/>
      <c r="FC202" s="50"/>
      <c r="FD202" s="50"/>
      <c r="FE202" s="102"/>
      <c r="FF202" s="102"/>
      <c r="FG202" s="50"/>
      <c r="FH202" s="50"/>
      <c r="FI202" s="102"/>
      <c r="FJ202" s="102"/>
      <c r="FK202" s="50"/>
      <c r="FL202" s="50"/>
      <c r="FM202" s="102"/>
      <c r="FN202" s="102"/>
      <c r="FO202" s="50"/>
      <c r="FP202" s="50"/>
      <c r="FQ202" s="102"/>
      <c r="FR202" s="102"/>
      <c r="FS202" s="50"/>
      <c r="FT202" s="50"/>
      <c r="FU202" s="102"/>
      <c r="FV202" s="102"/>
      <c r="FW202" s="50"/>
      <c r="FX202" s="50"/>
      <c r="FY202" s="102"/>
      <c r="FZ202" s="102"/>
      <c r="GA202" s="50"/>
      <c r="GB202" s="50"/>
      <c r="GC202" s="102"/>
      <c r="GD202" s="102"/>
      <c r="GE202" s="50"/>
      <c r="GF202" s="50"/>
      <c r="GG202" s="102"/>
      <c r="GH202" s="102"/>
      <c r="GI202" s="50"/>
      <c r="GJ202" s="50"/>
      <c r="GK202" s="102"/>
      <c r="GL202" s="102"/>
      <c r="GM202" s="50"/>
      <c r="GN202" s="50"/>
      <c r="GO202" s="102"/>
      <c r="GP202" s="102"/>
      <c r="GQ202" s="50"/>
      <c r="GR202" s="50"/>
      <c r="GS202" s="102"/>
      <c r="GT202" s="102"/>
      <c r="GU202" s="50"/>
      <c r="GV202" s="50"/>
      <c r="GW202" s="102"/>
      <c r="GX202" s="102"/>
      <c r="GY202" s="50"/>
      <c r="GZ202" s="50"/>
      <c r="HA202" s="102"/>
      <c r="HB202" s="102"/>
      <c r="HC202" s="50"/>
      <c r="HD202" s="50"/>
      <c r="HE202" s="102"/>
      <c r="HF202" s="102"/>
      <c r="HG202" s="50"/>
      <c r="HH202" s="50"/>
      <c r="HI202" s="102"/>
      <c r="HJ202" s="102"/>
      <c r="HK202" s="50"/>
      <c r="HL202" s="50"/>
      <c r="HM202" s="102"/>
      <c r="HN202" s="102"/>
      <c r="HO202" s="50"/>
      <c r="HP202" s="50"/>
      <c r="HQ202" s="102"/>
      <c r="HR202" s="102"/>
      <c r="HS202" s="50"/>
      <c r="HT202" s="50"/>
      <c r="HU202" s="102"/>
      <c r="HV202" s="102"/>
      <c r="HW202" s="50"/>
      <c r="HX202" s="50"/>
      <c r="HY202" s="102"/>
    </row>
    <row r="203" spans="1:233" s="58" customFormat="1" ht="51.75" customHeight="1" x14ac:dyDescent="0.25">
      <c r="A203" s="100" t="s">
        <v>500</v>
      </c>
      <c r="B203" s="156">
        <f t="shared" si="66"/>
        <v>589.4</v>
      </c>
      <c r="C203" s="156">
        <f t="shared" si="67"/>
        <v>52834.899999999994</v>
      </c>
      <c r="D203" s="156">
        <f t="shared" si="68"/>
        <v>52385.338470000002</v>
      </c>
      <c r="E203" s="50">
        <f t="shared" si="50"/>
        <v>99.149120127037264</v>
      </c>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v>589.4</v>
      </c>
      <c r="CA203" s="50">
        <v>589.4</v>
      </c>
      <c r="CB203" s="50">
        <v>245.03846999999999</v>
      </c>
      <c r="CC203" s="50">
        <f t="shared" ref="CC203:CC210" si="70">CB203/CA203*100</f>
        <v>41.574222938581606</v>
      </c>
      <c r="CD203" s="50"/>
      <c r="CE203" s="50"/>
      <c r="CF203" s="50"/>
      <c r="CG203" s="50"/>
      <c r="CH203" s="50"/>
      <c r="CI203" s="50">
        <v>18240.3</v>
      </c>
      <c r="CJ203" s="50">
        <v>18240.3</v>
      </c>
      <c r="CK203" s="50">
        <f t="shared" ref="CK203:CK260" si="71">CJ203/CI203*100</f>
        <v>100</v>
      </c>
      <c r="CL203" s="50"/>
      <c r="CM203" s="50"/>
      <c r="CN203" s="50"/>
      <c r="CO203" s="50"/>
      <c r="CP203" s="50"/>
      <c r="CQ203" s="101"/>
      <c r="CR203" s="101"/>
      <c r="CS203" s="101"/>
      <c r="CT203" s="101"/>
      <c r="CU203" s="101"/>
      <c r="CV203" s="101"/>
      <c r="CW203" s="102"/>
      <c r="CX203" s="102"/>
      <c r="CY203" s="102"/>
      <c r="CZ203" s="102"/>
      <c r="DA203" s="102"/>
      <c r="DB203" s="102"/>
      <c r="DC203" s="102"/>
      <c r="DD203" s="102"/>
      <c r="DE203" s="102"/>
      <c r="DF203" s="102"/>
      <c r="DG203" s="50"/>
      <c r="DH203" s="50"/>
      <c r="DI203" s="102"/>
      <c r="DJ203" s="102"/>
      <c r="DK203" s="50"/>
      <c r="DL203" s="50"/>
      <c r="DM203" s="102"/>
      <c r="DN203" s="102"/>
      <c r="DO203" s="50"/>
      <c r="DP203" s="50"/>
      <c r="DQ203" s="102"/>
      <c r="DR203" s="102"/>
      <c r="DS203" s="50"/>
      <c r="DT203" s="50"/>
      <c r="DU203" s="102"/>
      <c r="DV203" s="102"/>
      <c r="DW203" s="50"/>
      <c r="DX203" s="50"/>
      <c r="DY203" s="50"/>
      <c r="DZ203" s="50"/>
      <c r="EA203" s="50"/>
      <c r="EB203" s="50"/>
      <c r="EC203" s="102"/>
      <c r="ED203" s="102"/>
      <c r="EE203" s="50"/>
      <c r="EF203" s="50"/>
      <c r="EG203" s="102"/>
      <c r="EH203" s="102"/>
      <c r="EI203" s="50"/>
      <c r="EJ203" s="50"/>
      <c r="EK203" s="102"/>
      <c r="EL203" s="102"/>
      <c r="EM203" s="50"/>
      <c r="EN203" s="50"/>
      <c r="EO203" s="102"/>
      <c r="EP203" s="102"/>
      <c r="EQ203" s="50"/>
      <c r="ER203" s="50"/>
      <c r="ES203" s="102"/>
      <c r="ET203" s="102"/>
      <c r="EU203" s="50"/>
      <c r="EV203" s="50"/>
      <c r="EW203" s="102"/>
      <c r="EX203" s="102"/>
      <c r="EY203" s="50"/>
      <c r="EZ203" s="50"/>
      <c r="FA203" s="102"/>
      <c r="FB203" s="102"/>
      <c r="FC203" s="50"/>
      <c r="FD203" s="50"/>
      <c r="FE203" s="102"/>
      <c r="FF203" s="102"/>
      <c r="FG203" s="50"/>
      <c r="FH203" s="50"/>
      <c r="FI203" s="102"/>
      <c r="FJ203" s="102"/>
      <c r="FK203" s="50"/>
      <c r="FL203" s="50"/>
      <c r="FM203" s="102"/>
      <c r="FN203" s="102"/>
      <c r="FO203" s="50"/>
      <c r="FP203" s="50"/>
      <c r="FQ203" s="102"/>
      <c r="FR203" s="102"/>
      <c r="FS203" s="50"/>
      <c r="FT203" s="50"/>
      <c r="FU203" s="102"/>
      <c r="FV203" s="102"/>
      <c r="FW203" s="50"/>
      <c r="FX203" s="50"/>
      <c r="FY203" s="102"/>
      <c r="FZ203" s="102"/>
      <c r="GA203" s="50">
        <v>12000</v>
      </c>
      <c r="GB203" s="50">
        <v>12000</v>
      </c>
      <c r="GC203" s="50">
        <f>GB203/GA203*100</f>
        <v>100</v>
      </c>
      <c r="GD203" s="102"/>
      <c r="GE203" s="50"/>
      <c r="GF203" s="50"/>
      <c r="GG203" s="102"/>
      <c r="GH203" s="102"/>
      <c r="GI203" s="50"/>
      <c r="GJ203" s="50"/>
      <c r="GK203" s="102"/>
      <c r="GL203" s="102"/>
      <c r="GM203" s="50"/>
      <c r="GN203" s="50"/>
      <c r="GO203" s="102"/>
      <c r="GP203" s="102"/>
      <c r="GQ203" s="50"/>
      <c r="GR203" s="50"/>
      <c r="GS203" s="102"/>
      <c r="GT203" s="102"/>
      <c r="GU203" s="50"/>
      <c r="GV203" s="50"/>
      <c r="GW203" s="102"/>
      <c r="GX203" s="102"/>
      <c r="GY203" s="50"/>
      <c r="GZ203" s="50"/>
      <c r="HA203" s="102"/>
      <c r="HB203" s="102"/>
      <c r="HC203" s="50"/>
      <c r="HD203" s="50"/>
      <c r="HE203" s="102"/>
      <c r="HF203" s="102"/>
      <c r="HG203" s="50">
        <v>21900</v>
      </c>
      <c r="HH203" s="50">
        <v>21900</v>
      </c>
      <c r="HI203" s="50">
        <f>HH203/HG203*100</f>
        <v>100</v>
      </c>
      <c r="HJ203" s="102"/>
      <c r="HK203" s="50"/>
      <c r="HL203" s="50"/>
      <c r="HM203" s="102"/>
      <c r="HN203" s="102"/>
      <c r="HO203" s="50"/>
      <c r="HP203" s="50"/>
      <c r="HQ203" s="102"/>
      <c r="HR203" s="102"/>
      <c r="HS203" s="50">
        <v>105.2</v>
      </c>
      <c r="HT203" s="50"/>
      <c r="HU203" s="102"/>
      <c r="HV203" s="102"/>
      <c r="HW203" s="50"/>
      <c r="HX203" s="50"/>
      <c r="HY203" s="102"/>
    </row>
    <row r="204" spans="1:233" s="58" customFormat="1" ht="51.75" customHeight="1" x14ac:dyDescent="0.25">
      <c r="A204" s="100" t="s">
        <v>764</v>
      </c>
      <c r="B204" s="156">
        <f t="shared" si="66"/>
        <v>771.7</v>
      </c>
      <c r="C204" s="156">
        <f t="shared" si="67"/>
        <v>1762.6550000000002</v>
      </c>
      <c r="D204" s="156">
        <f t="shared" si="68"/>
        <v>1759.3677</v>
      </c>
      <c r="E204" s="50">
        <f t="shared" si="50"/>
        <v>99.813502925983798</v>
      </c>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v>771.7</v>
      </c>
      <c r="CA204" s="50">
        <v>771.7</v>
      </c>
      <c r="CB204" s="50">
        <v>768.41269999999997</v>
      </c>
      <c r="CC204" s="50">
        <f t="shared" si="70"/>
        <v>99.574018400932999</v>
      </c>
      <c r="CD204" s="50"/>
      <c r="CE204" s="50">
        <v>990.95500000000004</v>
      </c>
      <c r="CF204" s="50">
        <v>990.95500000000004</v>
      </c>
      <c r="CG204" s="50">
        <f t="shared" si="61"/>
        <v>100</v>
      </c>
      <c r="CH204" s="50"/>
      <c r="CI204" s="50"/>
      <c r="CJ204" s="50"/>
      <c r="CK204" s="50"/>
      <c r="CL204" s="50"/>
      <c r="CM204" s="50"/>
      <c r="CN204" s="50"/>
      <c r="CO204" s="50"/>
      <c r="CP204" s="50"/>
      <c r="CQ204" s="101"/>
      <c r="CR204" s="101"/>
      <c r="CS204" s="101"/>
      <c r="CT204" s="101"/>
      <c r="CU204" s="101"/>
      <c r="CV204" s="101"/>
      <c r="CW204" s="102"/>
      <c r="CX204" s="102"/>
      <c r="CY204" s="102"/>
      <c r="CZ204" s="102"/>
      <c r="DA204" s="102"/>
      <c r="DB204" s="102"/>
      <c r="DC204" s="102"/>
      <c r="DD204" s="102"/>
      <c r="DE204" s="102"/>
      <c r="DF204" s="102"/>
      <c r="DG204" s="50"/>
      <c r="DH204" s="50"/>
      <c r="DI204" s="102"/>
      <c r="DJ204" s="102"/>
      <c r="DK204" s="50"/>
      <c r="DL204" s="50"/>
      <c r="DM204" s="102"/>
      <c r="DN204" s="102"/>
      <c r="DO204" s="50"/>
      <c r="DP204" s="50"/>
      <c r="DQ204" s="102"/>
      <c r="DR204" s="102"/>
      <c r="DS204" s="50"/>
      <c r="DT204" s="50"/>
      <c r="DU204" s="102"/>
      <c r="DV204" s="102"/>
      <c r="DW204" s="50"/>
      <c r="DX204" s="50"/>
      <c r="DY204" s="50"/>
      <c r="DZ204" s="50"/>
      <c r="EA204" s="50"/>
      <c r="EB204" s="50"/>
      <c r="EC204" s="102"/>
      <c r="ED204" s="102"/>
      <c r="EE204" s="50"/>
      <c r="EF204" s="50"/>
      <c r="EG204" s="102"/>
      <c r="EH204" s="102"/>
      <c r="EI204" s="50"/>
      <c r="EJ204" s="50"/>
      <c r="EK204" s="102"/>
      <c r="EL204" s="102"/>
      <c r="EM204" s="50"/>
      <c r="EN204" s="50"/>
      <c r="EO204" s="102"/>
      <c r="EP204" s="102"/>
      <c r="EQ204" s="50"/>
      <c r="ER204" s="50"/>
      <c r="ES204" s="102"/>
      <c r="ET204" s="102"/>
      <c r="EU204" s="50"/>
      <c r="EV204" s="50"/>
      <c r="EW204" s="102"/>
      <c r="EX204" s="102"/>
      <c r="EY204" s="50"/>
      <c r="EZ204" s="50"/>
      <c r="FA204" s="102"/>
      <c r="FB204" s="102"/>
      <c r="FC204" s="50"/>
      <c r="FD204" s="50"/>
      <c r="FE204" s="102"/>
      <c r="FF204" s="102"/>
      <c r="FG204" s="50"/>
      <c r="FH204" s="50"/>
      <c r="FI204" s="102"/>
      <c r="FJ204" s="102"/>
      <c r="FK204" s="50"/>
      <c r="FL204" s="50"/>
      <c r="FM204" s="102"/>
      <c r="FN204" s="102"/>
      <c r="FO204" s="50"/>
      <c r="FP204" s="50"/>
      <c r="FQ204" s="102"/>
      <c r="FR204" s="102"/>
      <c r="FS204" s="50"/>
      <c r="FT204" s="50"/>
      <c r="FU204" s="102"/>
      <c r="FV204" s="102"/>
      <c r="FW204" s="50"/>
      <c r="FX204" s="50"/>
      <c r="FY204" s="102"/>
      <c r="FZ204" s="102"/>
      <c r="GA204" s="50"/>
      <c r="GB204" s="50"/>
      <c r="GC204" s="102"/>
      <c r="GD204" s="102"/>
      <c r="GE204" s="50"/>
      <c r="GF204" s="50"/>
      <c r="GG204" s="102"/>
      <c r="GH204" s="102"/>
      <c r="GI204" s="50"/>
      <c r="GJ204" s="50"/>
      <c r="GK204" s="102"/>
      <c r="GL204" s="102"/>
      <c r="GM204" s="50"/>
      <c r="GN204" s="50"/>
      <c r="GO204" s="102"/>
      <c r="GP204" s="102"/>
      <c r="GQ204" s="50"/>
      <c r="GR204" s="50"/>
      <c r="GS204" s="102"/>
      <c r="GT204" s="102"/>
      <c r="GU204" s="50"/>
      <c r="GV204" s="50"/>
      <c r="GW204" s="102"/>
      <c r="GX204" s="102"/>
      <c r="GY204" s="50"/>
      <c r="GZ204" s="50"/>
      <c r="HA204" s="102"/>
      <c r="HB204" s="102"/>
      <c r="HC204" s="50"/>
      <c r="HD204" s="50"/>
      <c r="HE204" s="102"/>
      <c r="HF204" s="102"/>
      <c r="HG204" s="50"/>
      <c r="HH204" s="50"/>
      <c r="HI204" s="102"/>
      <c r="HJ204" s="102"/>
      <c r="HK204" s="50"/>
      <c r="HL204" s="50"/>
      <c r="HM204" s="102"/>
      <c r="HN204" s="102"/>
      <c r="HO204" s="50"/>
      <c r="HP204" s="50"/>
      <c r="HQ204" s="102"/>
      <c r="HR204" s="102"/>
      <c r="HS204" s="50"/>
      <c r="HT204" s="50"/>
      <c r="HU204" s="102"/>
      <c r="HV204" s="102"/>
      <c r="HW204" s="50"/>
      <c r="HX204" s="50"/>
      <c r="HY204" s="102"/>
    </row>
    <row r="205" spans="1:233" s="58" customFormat="1" ht="47.25" x14ac:dyDescent="0.25">
      <c r="A205" s="100" t="s">
        <v>502</v>
      </c>
      <c r="B205" s="156">
        <f t="shared" si="66"/>
        <v>269</v>
      </c>
      <c r="C205" s="156">
        <f t="shared" si="67"/>
        <v>269</v>
      </c>
      <c r="D205" s="156">
        <f t="shared" si="68"/>
        <v>269</v>
      </c>
      <c r="E205" s="50">
        <f t="shared" si="50"/>
        <v>100</v>
      </c>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v>269</v>
      </c>
      <c r="CA205" s="50">
        <v>269</v>
      </c>
      <c r="CB205" s="50">
        <v>269</v>
      </c>
      <c r="CC205" s="50">
        <f t="shared" si="70"/>
        <v>100</v>
      </c>
      <c r="CD205" s="50"/>
      <c r="CE205" s="50"/>
      <c r="CF205" s="50"/>
      <c r="CG205" s="50"/>
      <c r="CH205" s="50"/>
      <c r="CI205" s="50"/>
      <c r="CJ205" s="50"/>
      <c r="CK205" s="50"/>
      <c r="CL205" s="50"/>
      <c r="CM205" s="50"/>
      <c r="CN205" s="50"/>
      <c r="CO205" s="50"/>
      <c r="CP205" s="50"/>
      <c r="CQ205" s="101"/>
      <c r="CR205" s="101"/>
      <c r="CS205" s="101"/>
      <c r="CT205" s="101"/>
      <c r="CU205" s="101"/>
      <c r="CV205" s="101"/>
      <c r="CW205" s="102"/>
      <c r="CX205" s="102"/>
      <c r="CY205" s="102"/>
      <c r="CZ205" s="102"/>
      <c r="DA205" s="102"/>
      <c r="DB205" s="102"/>
      <c r="DC205" s="102"/>
      <c r="DD205" s="102"/>
      <c r="DE205" s="102"/>
      <c r="DF205" s="102"/>
      <c r="DG205" s="50"/>
      <c r="DH205" s="50"/>
      <c r="DI205" s="102"/>
      <c r="DJ205" s="102"/>
      <c r="DK205" s="50"/>
      <c r="DL205" s="50"/>
      <c r="DM205" s="102"/>
      <c r="DN205" s="102"/>
      <c r="DO205" s="50"/>
      <c r="DP205" s="50"/>
      <c r="DQ205" s="102"/>
      <c r="DR205" s="102"/>
      <c r="DS205" s="50"/>
      <c r="DT205" s="50"/>
      <c r="DU205" s="102"/>
      <c r="DV205" s="102"/>
      <c r="DW205" s="50"/>
      <c r="DX205" s="50"/>
      <c r="DY205" s="50"/>
      <c r="DZ205" s="50"/>
      <c r="EA205" s="50"/>
      <c r="EB205" s="50"/>
      <c r="EC205" s="102"/>
      <c r="ED205" s="102"/>
      <c r="EE205" s="50"/>
      <c r="EF205" s="50"/>
      <c r="EG205" s="102"/>
      <c r="EH205" s="102"/>
      <c r="EI205" s="50"/>
      <c r="EJ205" s="50"/>
      <c r="EK205" s="102"/>
      <c r="EL205" s="102"/>
      <c r="EM205" s="50"/>
      <c r="EN205" s="50"/>
      <c r="EO205" s="102"/>
      <c r="EP205" s="102"/>
      <c r="EQ205" s="50"/>
      <c r="ER205" s="50"/>
      <c r="ES205" s="102"/>
      <c r="ET205" s="102"/>
      <c r="EU205" s="50"/>
      <c r="EV205" s="50"/>
      <c r="EW205" s="102"/>
      <c r="EX205" s="102"/>
      <c r="EY205" s="50"/>
      <c r="EZ205" s="50"/>
      <c r="FA205" s="102"/>
      <c r="FB205" s="102"/>
      <c r="FC205" s="50"/>
      <c r="FD205" s="50"/>
      <c r="FE205" s="102"/>
      <c r="FF205" s="102"/>
      <c r="FG205" s="50"/>
      <c r="FH205" s="50"/>
      <c r="FI205" s="102"/>
      <c r="FJ205" s="102"/>
      <c r="FK205" s="50"/>
      <c r="FL205" s="50"/>
      <c r="FM205" s="102"/>
      <c r="FN205" s="102"/>
      <c r="FO205" s="50"/>
      <c r="FP205" s="50"/>
      <c r="FQ205" s="102"/>
      <c r="FR205" s="102"/>
      <c r="FS205" s="50"/>
      <c r="FT205" s="50"/>
      <c r="FU205" s="102"/>
      <c r="FV205" s="102"/>
      <c r="FW205" s="50"/>
      <c r="FX205" s="50"/>
      <c r="FY205" s="102"/>
      <c r="FZ205" s="102"/>
      <c r="GA205" s="50"/>
      <c r="GB205" s="50"/>
      <c r="GC205" s="102"/>
      <c r="GD205" s="102"/>
      <c r="GE205" s="50"/>
      <c r="GF205" s="50"/>
      <c r="GG205" s="102"/>
      <c r="GH205" s="102"/>
      <c r="GI205" s="50"/>
      <c r="GJ205" s="50"/>
      <c r="GK205" s="102"/>
      <c r="GL205" s="102"/>
      <c r="GM205" s="50"/>
      <c r="GN205" s="50"/>
      <c r="GO205" s="102"/>
      <c r="GP205" s="102"/>
      <c r="GQ205" s="50"/>
      <c r="GR205" s="50"/>
      <c r="GS205" s="102"/>
      <c r="GT205" s="102"/>
      <c r="GU205" s="50"/>
      <c r="GV205" s="50"/>
      <c r="GW205" s="102"/>
      <c r="GX205" s="102"/>
      <c r="GY205" s="50"/>
      <c r="GZ205" s="50"/>
      <c r="HA205" s="102"/>
      <c r="HB205" s="102"/>
      <c r="HC205" s="50"/>
      <c r="HD205" s="50"/>
      <c r="HE205" s="102"/>
      <c r="HF205" s="102"/>
      <c r="HG205" s="50"/>
      <c r="HH205" s="50"/>
      <c r="HI205" s="102"/>
      <c r="HJ205" s="102"/>
      <c r="HK205" s="50"/>
      <c r="HL205" s="50"/>
      <c r="HM205" s="102"/>
      <c r="HN205" s="102"/>
      <c r="HO205" s="50"/>
      <c r="HP205" s="50"/>
      <c r="HQ205" s="102"/>
      <c r="HR205" s="102"/>
      <c r="HS205" s="50"/>
      <c r="HT205" s="50"/>
      <c r="HU205" s="102"/>
      <c r="HV205" s="102"/>
      <c r="HW205" s="50"/>
      <c r="HX205" s="50"/>
      <c r="HY205" s="102"/>
    </row>
    <row r="206" spans="1:233" s="58" customFormat="1" ht="47.25" x14ac:dyDescent="0.25">
      <c r="A206" s="100" t="s">
        <v>503</v>
      </c>
      <c r="B206" s="156">
        <f t="shared" si="66"/>
        <v>602.5</v>
      </c>
      <c r="C206" s="156">
        <f t="shared" si="67"/>
        <v>707.7</v>
      </c>
      <c r="D206" s="156">
        <f t="shared" si="68"/>
        <v>354.18553000000003</v>
      </c>
      <c r="E206" s="50">
        <f t="shared" si="50"/>
        <v>50.047411332485517</v>
      </c>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v>602.5</v>
      </c>
      <c r="CA206" s="50">
        <v>602.5</v>
      </c>
      <c r="CB206" s="50">
        <v>354.18553000000003</v>
      </c>
      <c r="CC206" s="50">
        <f t="shared" si="70"/>
        <v>58.785980082987557</v>
      </c>
      <c r="CD206" s="50"/>
      <c r="CE206" s="50"/>
      <c r="CF206" s="50"/>
      <c r="CG206" s="50"/>
      <c r="CH206" s="50"/>
      <c r="CI206" s="50"/>
      <c r="CJ206" s="50"/>
      <c r="CK206" s="50"/>
      <c r="CL206" s="50"/>
      <c r="CM206" s="50"/>
      <c r="CN206" s="50"/>
      <c r="CO206" s="50"/>
      <c r="CP206" s="50"/>
      <c r="CQ206" s="101"/>
      <c r="CR206" s="101"/>
      <c r="CS206" s="101"/>
      <c r="CT206" s="101"/>
      <c r="CU206" s="101"/>
      <c r="CV206" s="101"/>
      <c r="CW206" s="102"/>
      <c r="CX206" s="102"/>
      <c r="CY206" s="102"/>
      <c r="CZ206" s="102"/>
      <c r="DA206" s="102"/>
      <c r="DB206" s="102"/>
      <c r="DC206" s="102"/>
      <c r="DD206" s="102"/>
      <c r="DE206" s="102"/>
      <c r="DF206" s="102"/>
      <c r="DG206" s="50"/>
      <c r="DH206" s="50"/>
      <c r="DI206" s="102"/>
      <c r="DJ206" s="102"/>
      <c r="DK206" s="50"/>
      <c r="DL206" s="50"/>
      <c r="DM206" s="102"/>
      <c r="DN206" s="102"/>
      <c r="DO206" s="50"/>
      <c r="DP206" s="50"/>
      <c r="DQ206" s="102"/>
      <c r="DR206" s="102"/>
      <c r="DS206" s="50"/>
      <c r="DT206" s="50"/>
      <c r="DU206" s="102"/>
      <c r="DV206" s="102"/>
      <c r="DW206" s="50"/>
      <c r="DX206" s="50"/>
      <c r="DY206" s="50"/>
      <c r="DZ206" s="50"/>
      <c r="EA206" s="50"/>
      <c r="EB206" s="50"/>
      <c r="EC206" s="102"/>
      <c r="ED206" s="102"/>
      <c r="EE206" s="50"/>
      <c r="EF206" s="50"/>
      <c r="EG206" s="102"/>
      <c r="EH206" s="102"/>
      <c r="EI206" s="50"/>
      <c r="EJ206" s="50"/>
      <c r="EK206" s="102"/>
      <c r="EL206" s="102"/>
      <c r="EM206" s="50"/>
      <c r="EN206" s="50"/>
      <c r="EO206" s="102"/>
      <c r="EP206" s="102"/>
      <c r="EQ206" s="50"/>
      <c r="ER206" s="50"/>
      <c r="ES206" s="102"/>
      <c r="ET206" s="102"/>
      <c r="EU206" s="50"/>
      <c r="EV206" s="50"/>
      <c r="EW206" s="102"/>
      <c r="EX206" s="102"/>
      <c r="EY206" s="50"/>
      <c r="EZ206" s="50"/>
      <c r="FA206" s="102"/>
      <c r="FB206" s="102"/>
      <c r="FC206" s="50"/>
      <c r="FD206" s="50"/>
      <c r="FE206" s="102"/>
      <c r="FF206" s="102"/>
      <c r="FG206" s="50"/>
      <c r="FH206" s="50"/>
      <c r="FI206" s="102"/>
      <c r="FJ206" s="102"/>
      <c r="FK206" s="50"/>
      <c r="FL206" s="50"/>
      <c r="FM206" s="102"/>
      <c r="FN206" s="102"/>
      <c r="FO206" s="50"/>
      <c r="FP206" s="50"/>
      <c r="FQ206" s="102"/>
      <c r="FR206" s="102"/>
      <c r="FS206" s="50"/>
      <c r="FT206" s="50"/>
      <c r="FU206" s="102"/>
      <c r="FV206" s="102"/>
      <c r="FW206" s="50"/>
      <c r="FX206" s="50"/>
      <c r="FY206" s="102"/>
      <c r="FZ206" s="102"/>
      <c r="GA206" s="50"/>
      <c r="GB206" s="50"/>
      <c r="GC206" s="102"/>
      <c r="GD206" s="102"/>
      <c r="GE206" s="50"/>
      <c r="GF206" s="50"/>
      <c r="GG206" s="102"/>
      <c r="GH206" s="102"/>
      <c r="GI206" s="50"/>
      <c r="GJ206" s="50"/>
      <c r="GK206" s="102"/>
      <c r="GL206" s="102"/>
      <c r="GM206" s="50"/>
      <c r="GN206" s="50"/>
      <c r="GO206" s="102"/>
      <c r="GP206" s="102"/>
      <c r="GQ206" s="50"/>
      <c r="GR206" s="50"/>
      <c r="GS206" s="102"/>
      <c r="GT206" s="102"/>
      <c r="GU206" s="50"/>
      <c r="GV206" s="50"/>
      <c r="GW206" s="102"/>
      <c r="GX206" s="102"/>
      <c r="GY206" s="50"/>
      <c r="GZ206" s="50"/>
      <c r="HA206" s="102"/>
      <c r="HB206" s="102"/>
      <c r="HC206" s="50"/>
      <c r="HD206" s="50"/>
      <c r="HE206" s="102"/>
      <c r="HF206" s="102"/>
      <c r="HG206" s="50"/>
      <c r="HH206" s="50"/>
      <c r="HI206" s="102"/>
      <c r="HJ206" s="102"/>
      <c r="HK206" s="50"/>
      <c r="HL206" s="50"/>
      <c r="HM206" s="102"/>
      <c r="HN206" s="102"/>
      <c r="HO206" s="50"/>
      <c r="HP206" s="50"/>
      <c r="HQ206" s="102"/>
      <c r="HR206" s="102"/>
      <c r="HS206" s="50">
        <v>105.2</v>
      </c>
      <c r="HT206" s="50"/>
      <c r="HU206" s="102"/>
      <c r="HV206" s="102"/>
      <c r="HW206" s="50"/>
      <c r="HX206" s="50"/>
      <c r="HY206" s="102"/>
    </row>
    <row r="207" spans="1:233" s="58" customFormat="1" ht="47.25" x14ac:dyDescent="0.25">
      <c r="A207" s="100" t="s">
        <v>504</v>
      </c>
      <c r="B207" s="156">
        <f t="shared" si="66"/>
        <v>367.4</v>
      </c>
      <c r="C207" s="156">
        <f t="shared" si="67"/>
        <v>867.4</v>
      </c>
      <c r="D207" s="156">
        <f t="shared" si="68"/>
        <v>867.4</v>
      </c>
      <c r="E207" s="50">
        <f t="shared" si="50"/>
        <v>100</v>
      </c>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v>367.4</v>
      </c>
      <c r="CA207" s="50">
        <v>367.4</v>
      </c>
      <c r="CB207" s="50">
        <v>367.4</v>
      </c>
      <c r="CC207" s="50">
        <f t="shared" si="70"/>
        <v>100</v>
      </c>
      <c r="CD207" s="50"/>
      <c r="CE207" s="50"/>
      <c r="CF207" s="50"/>
      <c r="CG207" s="50"/>
      <c r="CH207" s="50"/>
      <c r="CI207" s="50"/>
      <c r="CJ207" s="50"/>
      <c r="CK207" s="50"/>
      <c r="CL207" s="50"/>
      <c r="CM207" s="50"/>
      <c r="CN207" s="50"/>
      <c r="CO207" s="50"/>
      <c r="CP207" s="50"/>
      <c r="CQ207" s="101"/>
      <c r="CR207" s="101"/>
      <c r="CS207" s="101"/>
      <c r="CT207" s="101"/>
      <c r="CU207" s="101"/>
      <c r="CV207" s="101"/>
      <c r="CW207" s="102"/>
      <c r="CX207" s="102"/>
      <c r="CY207" s="102"/>
      <c r="CZ207" s="102"/>
      <c r="DA207" s="102"/>
      <c r="DB207" s="102"/>
      <c r="DC207" s="102"/>
      <c r="DD207" s="102"/>
      <c r="DE207" s="102"/>
      <c r="DF207" s="102"/>
      <c r="DG207" s="50"/>
      <c r="DH207" s="50"/>
      <c r="DI207" s="102"/>
      <c r="DJ207" s="102"/>
      <c r="DK207" s="50"/>
      <c r="DL207" s="50"/>
      <c r="DM207" s="102"/>
      <c r="DN207" s="102"/>
      <c r="DO207" s="50"/>
      <c r="DP207" s="50"/>
      <c r="DQ207" s="102"/>
      <c r="DR207" s="102"/>
      <c r="DS207" s="50"/>
      <c r="DT207" s="50"/>
      <c r="DU207" s="102"/>
      <c r="DV207" s="102"/>
      <c r="DW207" s="50">
        <v>500</v>
      </c>
      <c r="DX207" s="50">
        <v>500</v>
      </c>
      <c r="DY207" s="50">
        <f t="shared" si="62"/>
        <v>100</v>
      </c>
      <c r="DZ207" s="50"/>
      <c r="EA207" s="50"/>
      <c r="EB207" s="50"/>
      <c r="EC207" s="102"/>
      <c r="ED207" s="102"/>
      <c r="EE207" s="50"/>
      <c r="EF207" s="50"/>
      <c r="EG207" s="102"/>
      <c r="EH207" s="102"/>
      <c r="EI207" s="50"/>
      <c r="EJ207" s="50"/>
      <c r="EK207" s="102"/>
      <c r="EL207" s="102"/>
      <c r="EM207" s="50"/>
      <c r="EN207" s="50"/>
      <c r="EO207" s="102"/>
      <c r="EP207" s="102"/>
      <c r="EQ207" s="50"/>
      <c r="ER207" s="50"/>
      <c r="ES207" s="102"/>
      <c r="ET207" s="102"/>
      <c r="EU207" s="50"/>
      <c r="EV207" s="50"/>
      <c r="EW207" s="102"/>
      <c r="EX207" s="102"/>
      <c r="EY207" s="50"/>
      <c r="EZ207" s="50"/>
      <c r="FA207" s="102"/>
      <c r="FB207" s="102"/>
      <c r="FC207" s="50"/>
      <c r="FD207" s="50"/>
      <c r="FE207" s="102"/>
      <c r="FF207" s="102"/>
      <c r="FG207" s="50"/>
      <c r="FH207" s="50"/>
      <c r="FI207" s="102"/>
      <c r="FJ207" s="102"/>
      <c r="FK207" s="50"/>
      <c r="FL207" s="50"/>
      <c r="FM207" s="102"/>
      <c r="FN207" s="102"/>
      <c r="FO207" s="50"/>
      <c r="FP207" s="50"/>
      <c r="FQ207" s="102"/>
      <c r="FR207" s="102"/>
      <c r="FS207" s="50"/>
      <c r="FT207" s="50"/>
      <c r="FU207" s="102"/>
      <c r="FV207" s="102"/>
      <c r="FW207" s="50"/>
      <c r="FX207" s="50"/>
      <c r="FY207" s="102"/>
      <c r="FZ207" s="102"/>
      <c r="GA207" s="50"/>
      <c r="GB207" s="50"/>
      <c r="GC207" s="102"/>
      <c r="GD207" s="102"/>
      <c r="GE207" s="50"/>
      <c r="GF207" s="50"/>
      <c r="GG207" s="102"/>
      <c r="GH207" s="102"/>
      <c r="GI207" s="50"/>
      <c r="GJ207" s="50"/>
      <c r="GK207" s="102"/>
      <c r="GL207" s="102"/>
      <c r="GM207" s="50"/>
      <c r="GN207" s="50"/>
      <c r="GO207" s="102"/>
      <c r="GP207" s="102"/>
      <c r="GQ207" s="50"/>
      <c r="GR207" s="50"/>
      <c r="GS207" s="102"/>
      <c r="GT207" s="102"/>
      <c r="GU207" s="50"/>
      <c r="GV207" s="50"/>
      <c r="GW207" s="102"/>
      <c r="GX207" s="102"/>
      <c r="GY207" s="50"/>
      <c r="GZ207" s="50"/>
      <c r="HA207" s="102"/>
      <c r="HB207" s="102"/>
      <c r="HC207" s="50"/>
      <c r="HD207" s="50"/>
      <c r="HE207" s="102"/>
      <c r="HF207" s="102"/>
      <c r="HG207" s="50"/>
      <c r="HH207" s="50"/>
      <c r="HI207" s="102"/>
      <c r="HJ207" s="102"/>
      <c r="HK207" s="50"/>
      <c r="HL207" s="50"/>
      <c r="HM207" s="102"/>
      <c r="HN207" s="102"/>
      <c r="HO207" s="50"/>
      <c r="HP207" s="50"/>
      <c r="HQ207" s="102"/>
      <c r="HR207" s="102"/>
      <c r="HS207" s="50"/>
      <c r="HT207" s="50"/>
      <c r="HU207" s="102"/>
      <c r="HV207" s="102"/>
      <c r="HW207" s="50"/>
      <c r="HX207" s="50"/>
      <c r="HY207" s="102"/>
    </row>
    <row r="208" spans="1:233" s="58" customFormat="1" ht="53.25" customHeight="1" x14ac:dyDescent="0.25">
      <c r="A208" s="100" t="s">
        <v>505</v>
      </c>
      <c r="B208" s="156">
        <f t="shared" si="66"/>
        <v>253.2</v>
      </c>
      <c r="C208" s="156">
        <f t="shared" si="67"/>
        <v>3128.5010000000002</v>
      </c>
      <c r="D208" s="156">
        <f t="shared" si="68"/>
        <v>3128.5010000000002</v>
      </c>
      <c r="E208" s="50">
        <f t="shared" si="50"/>
        <v>100</v>
      </c>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1">
        <v>2023.501</v>
      </c>
      <c r="AN208" s="51">
        <v>2023.501</v>
      </c>
      <c r="AO208" s="50">
        <f>AN208/AM208*100</f>
        <v>100</v>
      </c>
      <c r="AP208" s="50"/>
      <c r="AQ208" s="50"/>
      <c r="AR208" s="50"/>
      <c r="AS208" s="50"/>
      <c r="AT208" s="50"/>
      <c r="AU208" s="50">
        <v>50</v>
      </c>
      <c r="AV208" s="50">
        <v>50</v>
      </c>
      <c r="AW208" s="50">
        <f>AV208/AU208*100</f>
        <v>100</v>
      </c>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v>253.2</v>
      </c>
      <c r="CA208" s="50">
        <v>253.2</v>
      </c>
      <c r="CB208" s="50">
        <v>253.2</v>
      </c>
      <c r="CC208" s="50">
        <f t="shared" si="70"/>
        <v>100</v>
      </c>
      <c r="CD208" s="50"/>
      <c r="CE208" s="50">
        <v>740</v>
      </c>
      <c r="CF208" s="50">
        <v>740</v>
      </c>
      <c r="CG208" s="50">
        <f t="shared" si="61"/>
        <v>100</v>
      </c>
      <c r="CH208" s="50"/>
      <c r="CI208" s="50"/>
      <c r="CJ208" s="50"/>
      <c r="CK208" s="50"/>
      <c r="CL208" s="50"/>
      <c r="CM208" s="50"/>
      <c r="CN208" s="50"/>
      <c r="CO208" s="50"/>
      <c r="CP208" s="50"/>
      <c r="CQ208" s="101"/>
      <c r="CR208" s="101"/>
      <c r="CS208" s="101"/>
      <c r="CT208" s="101"/>
      <c r="CU208" s="101"/>
      <c r="CV208" s="101"/>
      <c r="CW208" s="102"/>
      <c r="CX208" s="102"/>
      <c r="CY208" s="102"/>
      <c r="CZ208" s="102"/>
      <c r="DA208" s="102"/>
      <c r="DB208" s="102"/>
      <c r="DC208" s="102"/>
      <c r="DD208" s="102"/>
      <c r="DE208" s="102"/>
      <c r="DF208" s="102"/>
      <c r="DG208" s="50"/>
      <c r="DH208" s="50"/>
      <c r="DI208" s="102"/>
      <c r="DJ208" s="102"/>
      <c r="DK208" s="50"/>
      <c r="DL208" s="50"/>
      <c r="DM208" s="102"/>
      <c r="DN208" s="102"/>
      <c r="DO208" s="50"/>
      <c r="DP208" s="50"/>
      <c r="DQ208" s="102"/>
      <c r="DR208" s="102"/>
      <c r="DS208" s="50"/>
      <c r="DT208" s="50"/>
      <c r="DU208" s="102"/>
      <c r="DV208" s="102"/>
      <c r="DW208" s="50"/>
      <c r="DX208" s="50"/>
      <c r="DY208" s="50"/>
      <c r="DZ208" s="50"/>
      <c r="EA208" s="50"/>
      <c r="EB208" s="50"/>
      <c r="EC208" s="102"/>
      <c r="ED208" s="102"/>
      <c r="EE208" s="50"/>
      <c r="EF208" s="50"/>
      <c r="EG208" s="102"/>
      <c r="EH208" s="102"/>
      <c r="EI208" s="50"/>
      <c r="EJ208" s="50"/>
      <c r="EK208" s="102"/>
      <c r="EL208" s="102"/>
      <c r="EM208" s="50"/>
      <c r="EN208" s="50"/>
      <c r="EO208" s="102"/>
      <c r="EP208" s="102"/>
      <c r="EQ208" s="50"/>
      <c r="ER208" s="50"/>
      <c r="ES208" s="102"/>
      <c r="ET208" s="102"/>
      <c r="EU208" s="50"/>
      <c r="EV208" s="50"/>
      <c r="EW208" s="102"/>
      <c r="EX208" s="102"/>
      <c r="EY208" s="50"/>
      <c r="EZ208" s="50"/>
      <c r="FA208" s="102"/>
      <c r="FB208" s="102"/>
      <c r="FC208" s="50"/>
      <c r="FD208" s="50"/>
      <c r="FE208" s="102"/>
      <c r="FF208" s="102"/>
      <c r="FG208" s="50"/>
      <c r="FH208" s="50"/>
      <c r="FI208" s="102"/>
      <c r="FJ208" s="102"/>
      <c r="FK208" s="50"/>
      <c r="FL208" s="50"/>
      <c r="FM208" s="102"/>
      <c r="FN208" s="102"/>
      <c r="FO208" s="50"/>
      <c r="FP208" s="50"/>
      <c r="FQ208" s="102"/>
      <c r="FR208" s="102"/>
      <c r="FS208" s="50"/>
      <c r="FT208" s="50"/>
      <c r="FU208" s="102"/>
      <c r="FV208" s="102"/>
      <c r="FW208" s="50"/>
      <c r="FX208" s="50"/>
      <c r="FY208" s="102"/>
      <c r="FZ208" s="102"/>
      <c r="GA208" s="50"/>
      <c r="GB208" s="50"/>
      <c r="GC208" s="102"/>
      <c r="GD208" s="102"/>
      <c r="GE208" s="50"/>
      <c r="GF208" s="50"/>
      <c r="GG208" s="102"/>
      <c r="GH208" s="102"/>
      <c r="GI208" s="50"/>
      <c r="GJ208" s="50"/>
      <c r="GK208" s="102"/>
      <c r="GL208" s="102"/>
      <c r="GM208" s="50"/>
      <c r="GN208" s="50"/>
      <c r="GO208" s="102"/>
      <c r="GP208" s="102"/>
      <c r="GQ208" s="50">
        <v>61.8</v>
      </c>
      <c r="GR208" s="50">
        <v>61.8</v>
      </c>
      <c r="GS208" s="50">
        <f>GR208/GQ208*100</f>
        <v>100</v>
      </c>
      <c r="GT208" s="102"/>
      <c r="GU208" s="50"/>
      <c r="GV208" s="50"/>
      <c r="GW208" s="102"/>
      <c r="GX208" s="102"/>
      <c r="GY208" s="50"/>
      <c r="GZ208" s="50"/>
      <c r="HA208" s="102"/>
      <c r="HB208" s="102"/>
      <c r="HC208" s="50"/>
      <c r="HD208" s="50"/>
      <c r="HE208" s="102"/>
      <c r="HF208" s="102"/>
      <c r="HG208" s="50"/>
      <c r="HH208" s="50"/>
      <c r="HI208" s="102"/>
      <c r="HJ208" s="102"/>
      <c r="HK208" s="50"/>
      <c r="HL208" s="50"/>
      <c r="HM208" s="102"/>
      <c r="HN208" s="102"/>
      <c r="HO208" s="50"/>
      <c r="HP208" s="50"/>
      <c r="HQ208" s="102"/>
      <c r="HR208" s="102"/>
      <c r="HS208" s="50"/>
      <c r="HT208" s="50"/>
      <c r="HU208" s="102"/>
      <c r="HV208" s="102"/>
      <c r="HW208" s="50"/>
      <c r="HX208" s="50"/>
      <c r="HY208" s="102"/>
    </row>
    <row r="209" spans="1:233" s="58" customFormat="1" ht="47.25" x14ac:dyDescent="0.25">
      <c r="A209" s="100" t="s">
        <v>506</v>
      </c>
      <c r="B209" s="156">
        <f t="shared" si="66"/>
        <v>616.29999999999995</v>
      </c>
      <c r="C209" s="156">
        <f t="shared" si="67"/>
        <v>1384.2160000000001</v>
      </c>
      <c r="D209" s="156">
        <f t="shared" si="68"/>
        <v>1384.2160000000001</v>
      </c>
      <c r="E209" s="50">
        <f t="shared" si="50"/>
        <v>100</v>
      </c>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v>0</v>
      </c>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v>616.29999999999995</v>
      </c>
      <c r="CA209" s="50">
        <v>616.29999999999995</v>
      </c>
      <c r="CB209" s="50">
        <v>616.29999999999995</v>
      </c>
      <c r="CC209" s="50">
        <f t="shared" si="70"/>
        <v>100</v>
      </c>
      <c r="CD209" s="50"/>
      <c r="CE209" s="50">
        <v>709.21600000000001</v>
      </c>
      <c r="CF209" s="50">
        <v>709.21600000000001</v>
      </c>
      <c r="CG209" s="50">
        <f t="shared" si="61"/>
        <v>100</v>
      </c>
      <c r="CH209" s="50"/>
      <c r="CI209" s="50"/>
      <c r="CJ209" s="50"/>
      <c r="CK209" s="50"/>
      <c r="CL209" s="50"/>
      <c r="CM209" s="50"/>
      <c r="CN209" s="50"/>
      <c r="CO209" s="50"/>
      <c r="CP209" s="50"/>
      <c r="CQ209" s="101"/>
      <c r="CR209" s="101"/>
      <c r="CS209" s="101"/>
      <c r="CT209" s="101"/>
      <c r="CU209" s="101"/>
      <c r="CV209" s="101"/>
      <c r="CW209" s="102"/>
      <c r="CX209" s="102"/>
      <c r="CY209" s="102"/>
      <c r="CZ209" s="102"/>
      <c r="DA209" s="102"/>
      <c r="DB209" s="102"/>
      <c r="DC209" s="102"/>
      <c r="DD209" s="102"/>
      <c r="DE209" s="102"/>
      <c r="DF209" s="102"/>
      <c r="DG209" s="50"/>
      <c r="DH209" s="50"/>
      <c r="DI209" s="102"/>
      <c r="DJ209" s="102"/>
      <c r="DK209" s="50"/>
      <c r="DL209" s="50"/>
      <c r="DM209" s="102"/>
      <c r="DN209" s="102"/>
      <c r="DO209" s="50"/>
      <c r="DP209" s="50"/>
      <c r="DQ209" s="102"/>
      <c r="DR209" s="102"/>
      <c r="DS209" s="50"/>
      <c r="DT209" s="50"/>
      <c r="DU209" s="102"/>
      <c r="DV209" s="102"/>
      <c r="DW209" s="50"/>
      <c r="DX209" s="50"/>
      <c r="DY209" s="50"/>
      <c r="DZ209" s="50"/>
      <c r="EA209" s="50"/>
      <c r="EB209" s="50"/>
      <c r="EC209" s="102"/>
      <c r="ED209" s="102"/>
      <c r="EE209" s="50"/>
      <c r="EF209" s="50"/>
      <c r="EG209" s="102"/>
      <c r="EH209" s="102"/>
      <c r="EI209" s="50"/>
      <c r="EJ209" s="50"/>
      <c r="EK209" s="102"/>
      <c r="EL209" s="102"/>
      <c r="EM209" s="50"/>
      <c r="EN209" s="50"/>
      <c r="EO209" s="102"/>
      <c r="EP209" s="102"/>
      <c r="EQ209" s="50"/>
      <c r="ER209" s="50"/>
      <c r="ES209" s="102"/>
      <c r="ET209" s="102"/>
      <c r="EU209" s="50"/>
      <c r="EV209" s="50"/>
      <c r="EW209" s="102"/>
      <c r="EX209" s="102"/>
      <c r="EY209" s="50"/>
      <c r="EZ209" s="50"/>
      <c r="FA209" s="102"/>
      <c r="FB209" s="102"/>
      <c r="FC209" s="50"/>
      <c r="FD209" s="50"/>
      <c r="FE209" s="102"/>
      <c r="FF209" s="102"/>
      <c r="FG209" s="50"/>
      <c r="FH209" s="50"/>
      <c r="FI209" s="102"/>
      <c r="FJ209" s="102"/>
      <c r="FK209" s="50"/>
      <c r="FL209" s="50"/>
      <c r="FM209" s="102"/>
      <c r="FN209" s="102"/>
      <c r="FO209" s="50"/>
      <c r="FP209" s="50"/>
      <c r="FQ209" s="102"/>
      <c r="FR209" s="102"/>
      <c r="FS209" s="50"/>
      <c r="FT209" s="50"/>
      <c r="FU209" s="102"/>
      <c r="FV209" s="102"/>
      <c r="FW209" s="50"/>
      <c r="FX209" s="50"/>
      <c r="FY209" s="102"/>
      <c r="FZ209" s="102"/>
      <c r="GA209" s="50"/>
      <c r="GB209" s="50"/>
      <c r="GC209" s="102"/>
      <c r="GD209" s="102"/>
      <c r="GE209" s="50"/>
      <c r="GF209" s="50"/>
      <c r="GG209" s="102"/>
      <c r="GH209" s="102"/>
      <c r="GI209" s="50"/>
      <c r="GJ209" s="50"/>
      <c r="GK209" s="102"/>
      <c r="GL209" s="102"/>
      <c r="GM209" s="50"/>
      <c r="GN209" s="50"/>
      <c r="GO209" s="102"/>
      <c r="GP209" s="102"/>
      <c r="GQ209" s="50">
        <v>58.7</v>
      </c>
      <c r="GR209" s="50">
        <v>58.7</v>
      </c>
      <c r="GS209" s="50">
        <f>GR209/GQ209*100</f>
        <v>100</v>
      </c>
      <c r="GT209" s="102"/>
      <c r="GU209" s="50"/>
      <c r="GV209" s="50"/>
      <c r="GW209" s="102"/>
      <c r="GX209" s="102"/>
      <c r="GY209" s="50"/>
      <c r="GZ209" s="50"/>
      <c r="HA209" s="102"/>
      <c r="HB209" s="102"/>
      <c r="HC209" s="50"/>
      <c r="HD209" s="50"/>
      <c r="HE209" s="102"/>
      <c r="HF209" s="102"/>
      <c r="HG209" s="50"/>
      <c r="HH209" s="50"/>
      <c r="HI209" s="102"/>
      <c r="HJ209" s="102"/>
      <c r="HK209" s="50"/>
      <c r="HL209" s="50"/>
      <c r="HM209" s="102"/>
      <c r="HN209" s="102"/>
      <c r="HO209" s="50"/>
      <c r="HP209" s="50"/>
      <c r="HQ209" s="102"/>
      <c r="HR209" s="102"/>
      <c r="HS209" s="50"/>
      <c r="HT209" s="50"/>
      <c r="HU209" s="102"/>
      <c r="HV209" s="102"/>
      <c r="HW209" s="50"/>
      <c r="HX209" s="50"/>
      <c r="HY209" s="102"/>
    </row>
    <row r="210" spans="1:233" s="58" customFormat="1" ht="47.25" x14ac:dyDescent="0.25">
      <c r="A210" s="100" t="s">
        <v>507</v>
      </c>
      <c r="B210" s="156">
        <f t="shared" si="66"/>
        <v>251.1</v>
      </c>
      <c r="C210" s="156">
        <f t="shared" si="67"/>
        <v>1079.0999999999999</v>
      </c>
      <c r="D210" s="156">
        <f t="shared" si="68"/>
        <v>1079.0999999999999</v>
      </c>
      <c r="E210" s="50">
        <f t="shared" si="50"/>
        <v>100</v>
      </c>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v>251.1</v>
      </c>
      <c r="CA210" s="50">
        <v>251.1</v>
      </c>
      <c r="CB210" s="50">
        <v>251.1</v>
      </c>
      <c r="CC210" s="50">
        <f t="shared" si="70"/>
        <v>100</v>
      </c>
      <c r="CD210" s="50"/>
      <c r="CE210" s="50">
        <v>328</v>
      </c>
      <c r="CF210" s="50">
        <v>328</v>
      </c>
      <c r="CG210" s="50">
        <f t="shared" si="61"/>
        <v>100</v>
      </c>
      <c r="CH210" s="50"/>
      <c r="CI210" s="50"/>
      <c r="CJ210" s="50"/>
      <c r="CK210" s="50"/>
      <c r="CL210" s="50"/>
      <c r="CM210" s="50"/>
      <c r="CN210" s="50"/>
      <c r="CO210" s="50"/>
      <c r="CP210" s="50"/>
      <c r="CQ210" s="101"/>
      <c r="CR210" s="101"/>
      <c r="CS210" s="101"/>
      <c r="CT210" s="101"/>
      <c r="CU210" s="101"/>
      <c r="CV210" s="101"/>
      <c r="CW210" s="102"/>
      <c r="CX210" s="102"/>
      <c r="CY210" s="102"/>
      <c r="CZ210" s="102"/>
      <c r="DA210" s="102"/>
      <c r="DB210" s="102"/>
      <c r="DC210" s="102"/>
      <c r="DD210" s="102"/>
      <c r="DE210" s="102"/>
      <c r="DF210" s="102"/>
      <c r="DG210" s="50"/>
      <c r="DH210" s="50"/>
      <c r="DI210" s="102"/>
      <c r="DJ210" s="102"/>
      <c r="DK210" s="50"/>
      <c r="DL210" s="50"/>
      <c r="DM210" s="102"/>
      <c r="DN210" s="102"/>
      <c r="DO210" s="50"/>
      <c r="DP210" s="50"/>
      <c r="DQ210" s="102"/>
      <c r="DR210" s="102"/>
      <c r="DS210" s="50"/>
      <c r="DT210" s="50"/>
      <c r="DU210" s="102"/>
      <c r="DV210" s="102"/>
      <c r="DW210" s="50">
        <v>500</v>
      </c>
      <c r="DX210" s="50">
        <v>500</v>
      </c>
      <c r="DY210" s="50">
        <f t="shared" si="62"/>
        <v>100</v>
      </c>
      <c r="DZ210" s="50"/>
      <c r="EA210" s="50"/>
      <c r="EB210" s="50"/>
      <c r="EC210" s="102"/>
      <c r="ED210" s="102"/>
      <c r="EE210" s="50"/>
      <c r="EF210" s="50"/>
      <c r="EG210" s="102"/>
      <c r="EH210" s="102"/>
      <c r="EI210" s="50"/>
      <c r="EJ210" s="50"/>
      <c r="EK210" s="102"/>
      <c r="EL210" s="102"/>
      <c r="EM210" s="50"/>
      <c r="EN210" s="50"/>
      <c r="EO210" s="102"/>
      <c r="EP210" s="102"/>
      <c r="EQ210" s="50"/>
      <c r="ER210" s="50"/>
      <c r="ES210" s="102"/>
      <c r="ET210" s="102"/>
      <c r="EU210" s="50"/>
      <c r="EV210" s="50"/>
      <c r="EW210" s="102"/>
      <c r="EX210" s="102"/>
      <c r="EY210" s="50"/>
      <c r="EZ210" s="50"/>
      <c r="FA210" s="102"/>
      <c r="FB210" s="102"/>
      <c r="FC210" s="50"/>
      <c r="FD210" s="50"/>
      <c r="FE210" s="102"/>
      <c r="FF210" s="102"/>
      <c r="FG210" s="50"/>
      <c r="FH210" s="50"/>
      <c r="FI210" s="102"/>
      <c r="FJ210" s="102"/>
      <c r="FK210" s="50"/>
      <c r="FL210" s="50"/>
      <c r="FM210" s="102"/>
      <c r="FN210" s="102"/>
      <c r="FO210" s="50"/>
      <c r="FP210" s="50"/>
      <c r="FQ210" s="102"/>
      <c r="FR210" s="102"/>
      <c r="FS210" s="50"/>
      <c r="FT210" s="50"/>
      <c r="FU210" s="102"/>
      <c r="FV210" s="102"/>
      <c r="FW210" s="50"/>
      <c r="FX210" s="50"/>
      <c r="FY210" s="102"/>
      <c r="FZ210" s="102"/>
      <c r="GA210" s="50"/>
      <c r="GB210" s="50"/>
      <c r="GC210" s="102"/>
      <c r="GD210" s="102"/>
      <c r="GE210" s="50"/>
      <c r="GF210" s="50"/>
      <c r="GG210" s="102"/>
      <c r="GH210" s="102"/>
      <c r="GI210" s="50"/>
      <c r="GJ210" s="50"/>
      <c r="GK210" s="102"/>
      <c r="GL210" s="102"/>
      <c r="GM210" s="50"/>
      <c r="GN210" s="50"/>
      <c r="GO210" s="102"/>
      <c r="GP210" s="102"/>
      <c r="GQ210" s="50"/>
      <c r="GR210" s="50"/>
      <c r="GS210" s="102"/>
      <c r="GT210" s="102"/>
      <c r="GU210" s="50"/>
      <c r="GV210" s="50"/>
      <c r="GW210" s="102"/>
      <c r="GX210" s="102"/>
      <c r="GY210" s="50"/>
      <c r="GZ210" s="50"/>
      <c r="HA210" s="102"/>
      <c r="HB210" s="102"/>
      <c r="HC210" s="50"/>
      <c r="HD210" s="50"/>
      <c r="HE210" s="102"/>
      <c r="HF210" s="102"/>
      <c r="HG210" s="50"/>
      <c r="HH210" s="50"/>
      <c r="HI210" s="102"/>
      <c r="HJ210" s="102"/>
      <c r="HK210" s="50"/>
      <c r="HL210" s="50"/>
      <c r="HM210" s="102"/>
      <c r="HN210" s="102"/>
      <c r="HO210" s="50"/>
      <c r="HP210" s="50"/>
      <c r="HQ210" s="102"/>
      <c r="HR210" s="102"/>
      <c r="HS210" s="50"/>
      <c r="HT210" s="50"/>
      <c r="HU210" s="102"/>
      <c r="HV210" s="102"/>
      <c r="HW210" s="50"/>
      <c r="HX210" s="50"/>
      <c r="HY210" s="102"/>
    </row>
    <row r="211" spans="1:233" s="58" customFormat="1" ht="47.25" x14ac:dyDescent="0.25">
      <c r="A211" s="100" t="s">
        <v>508</v>
      </c>
      <c r="B211" s="156">
        <f t="shared" si="66"/>
        <v>0</v>
      </c>
      <c r="C211" s="156">
        <f t="shared" si="67"/>
        <v>0</v>
      </c>
      <c r="D211" s="156">
        <f t="shared" si="68"/>
        <v>0</v>
      </c>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101"/>
      <c r="CR211" s="101"/>
      <c r="CS211" s="101"/>
      <c r="CT211" s="101"/>
      <c r="CU211" s="101"/>
      <c r="CV211" s="101"/>
      <c r="CW211" s="102"/>
      <c r="CX211" s="102"/>
      <c r="CY211" s="102"/>
      <c r="CZ211" s="102"/>
      <c r="DA211" s="102"/>
      <c r="DB211" s="102"/>
      <c r="DC211" s="102"/>
      <c r="DD211" s="102"/>
      <c r="DE211" s="102"/>
      <c r="DF211" s="102"/>
      <c r="DG211" s="50"/>
      <c r="DH211" s="50"/>
      <c r="DI211" s="102"/>
      <c r="DJ211" s="102"/>
      <c r="DK211" s="50"/>
      <c r="DL211" s="50"/>
      <c r="DM211" s="102"/>
      <c r="DN211" s="102"/>
      <c r="DO211" s="50"/>
      <c r="DP211" s="50"/>
      <c r="DQ211" s="102"/>
      <c r="DR211" s="102"/>
      <c r="DS211" s="50"/>
      <c r="DT211" s="50"/>
      <c r="DU211" s="102"/>
      <c r="DV211" s="102"/>
      <c r="DW211" s="50"/>
      <c r="DX211" s="50"/>
      <c r="DY211" s="50"/>
      <c r="DZ211" s="50"/>
      <c r="EA211" s="50"/>
      <c r="EB211" s="50"/>
      <c r="EC211" s="102"/>
      <c r="ED211" s="102"/>
      <c r="EE211" s="50"/>
      <c r="EF211" s="50"/>
      <c r="EG211" s="102"/>
      <c r="EH211" s="102"/>
      <c r="EI211" s="50"/>
      <c r="EJ211" s="50"/>
      <c r="EK211" s="102"/>
      <c r="EL211" s="102"/>
      <c r="EM211" s="50"/>
      <c r="EN211" s="50"/>
      <c r="EO211" s="102"/>
      <c r="EP211" s="102"/>
      <c r="EQ211" s="50"/>
      <c r="ER211" s="50"/>
      <c r="ES211" s="102"/>
      <c r="ET211" s="102"/>
      <c r="EU211" s="50"/>
      <c r="EV211" s="50"/>
      <c r="EW211" s="102"/>
      <c r="EX211" s="102"/>
      <c r="EY211" s="50"/>
      <c r="EZ211" s="50"/>
      <c r="FA211" s="102"/>
      <c r="FB211" s="102"/>
      <c r="FC211" s="50"/>
      <c r="FD211" s="50"/>
      <c r="FE211" s="102"/>
      <c r="FF211" s="102"/>
      <c r="FG211" s="50"/>
      <c r="FH211" s="50"/>
      <c r="FI211" s="102"/>
      <c r="FJ211" s="102"/>
      <c r="FK211" s="50"/>
      <c r="FL211" s="50"/>
      <c r="FM211" s="102"/>
      <c r="FN211" s="102"/>
      <c r="FO211" s="50"/>
      <c r="FP211" s="50"/>
      <c r="FQ211" s="102"/>
      <c r="FR211" s="102"/>
      <c r="FS211" s="50"/>
      <c r="FT211" s="50"/>
      <c r="FU211" s="102"/>
      <c r="FV211" s="102"/>
      <c r="FW211" s="50"/>
      <c r="FX211" s="50"/>
      <c r="FY211" s="102"/>
      <c r="FZ211" s="102"/>
      <c r="GA211" s="50"/>
      <c r="GB211" s="50"/>
      <c r="GC211" s="102"/>
      <c r="GD211" s="102"/>
      <c r="GE211" s="50"/>
      <c r="GF211" s="50"/>
      <c r="GG211" s="102"/>
      <c r="GH211" s="102"/>
      <c r="GI211" s="50"/>
      <c r="GJ211" s="50"/>
      <c r="GK211" s="102"/>
      <c r="GL211" s="102"/>
      <c r="GM211" s="50"/>
      <c r="GN211" s="50"/>
      <c r="GO211" s="102"/>
      <c r="GP211" s="102"/>
      <c r="GQ211" s="50"/>
      <c r="GR211" s="50"/>
      <c r="GS211" s="102"/>
      <c r="GT211" s="102"/>
      <c r="GU211" s="50"/>
      <c r="GV211" s="50"/>
      <c r="GW211" s="102"/>
      <c r="GX211" s="102"/>
      <c r="GY211" s="50"/>
      <c r="GZ211" s="50"/>
      <c r="HA211" s="102"/>
      <c r="HB211" s="102"/>
      <c r="HC211" s="50"/>
      <c r="HD211" s="50"/>
      <c r="HE211" s="102"/>
      <c r="HF211" s="102"/>
      <c r="HG211" s="50"/>
      <c r="HH211" s="50"/>
      <c r="HI211" s="102"/>
      <c r="HJ211" s="102"/>
      <c r="HK211" s="50"/>
      <c r="HL211" s="50"/>
      <c r="HM211" s="102"/>
      <c r="HN211" s="102"/>
      <c r="HO211" s="50"/>
      <c r="HP211" s="50"/>
      <c r="HQ211" s="102"/>
      <c r="HR211" s="102"/>
      <c r="HS211" s="50"/>
      <c r="HT211" s="50"/>
      <c r="HU211" s="102"/>
      <c r="HV211" s="102"/>
      <c r="HW211" s="50"/>
      <c r="HX211" s="50"/>
      <c r="HY211" s="102"/>
    </row>
    <row r="212" spans="1:233" s="58" customFormat="1" ht="47.25" x14ac:dyDescent="0.25">
      <c r="A212" s="100" t="s">
        <v>509</v>
      </c>
      <c r="B212" s="156">
        <f t="shared" si="66"/>
        <v>0</v>
      </c>
      <c r="C212" s="156">
        <f t="shared" si="67"/>
        <v>0</v>
      </c>
      <c r="D212" s="156">
        <f t="shared" si="68"/>
        <v>0</v>
      </c>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101"/>
      <c r="CR212" s="101"/>
      <c r="CS212" s="101"/>
      <c r="CT212" s="101"/>
      <c r="CU212" s="101"/>
      <c r="CV212" s="101"/>
      <c r="CW212" s="102"/>
      <c r="CX212" s="102"/>
      <c r="CY212" s="102"/>
      <c r="CZ212" s="102"/>
      <c r="DA212" s="102"/>
      <c r="DB212" s="102"/>
      <c r="DC212" s="102"/>
      <c r="DD212" s="102"/>
      <c r="DE212" s="102"/>
      <c r="DF212" s="102"/>
      <c r="DG212" s="50"/>
      <c r="DH212" s="50"/>
      <c r="DI212" s="102"/>
      <c r="DJ212" s="102"/>
      <c r="DK212" s="50"/>
      <c r="DL212" s="50"/>
      <c r="DM212" s="102"/>
      <c r="DN212" s="102"/>
      <c r="DO212" s="50"/>
      <c r="DP212" s="50"/>
      <c r="DQ212" s="102"/>
      <c r="DR212" s="102"/>
      <c r="DS212" s="50"/>
      <c r="DT212" s="50"/>
      <c r="DU212" s="102"/>
      <c r="DV212" s="102"/>
      <c r="DW212" s="50"/>
      <c r="DX212" s="50"/>
      <c r="DY212" s="50"/>
      <c r="DZ212" s="50"/>
      <c r="EA212" s="50"/>
      <c r="EB212" s="50"/>
      <c r="EC212" s="102"/>
      <c r="ED212" s="102"/>
      <c r="EE212" s="50"/>
      <c r="EF212" s="50"/>
      <c r="EG212" s="102"/>
      <c r="EH212" s="102"/>
      <c r="EI212" s="50"/>
      <c r="EJ212" s="50"/>
      <c r="EK212" s="102"/>
      <c r="EL212" s="102"/>
      <c r="EM212" s="50"/>
      <c r="EN212" s="50"/>
      <c r="EO212" s="102"/>
      <c r="EP212" s="102"/>
      <c r="EQ212" s="50"/>
      <c r="ER212" s="50"/>
      <c r="ES212" s="102"/>
      <c r="ET212" s="102"/>
      <c r="EU212" s="50"/>
      <c r="EV212" s="50"/>
      <c r="EW212" s="102"/>
      <c r="EX212" s="102"/>
      <c r="EY212" s="50"/>
      <c r="EZ212" s="50"/>
      <c r="FA212" s="102"/>
      <c r="FB212" s="102"/>
      <c r="FC212" s="50"/>
      <c r="FD212" s="50"/>
      <c r="FE212" s="102"/>
      <c r="FF212" s="102"/>
      <c r="FG212" s="50"/>
      <c r="FH212" s="50"/>
      <c r="FI212" s="102"/>
      <c r="FJ212" s="102"/>
      <c r="FK212" s="50"/>
      <c r="FL212" s="50"/>
      <c r="FM212" s="102"/>
      <c r="FN212" s="102"/>
      <c r="FO212" s="50"/>
      <c r="FP212" s="50"/>
      <c r="FQ212" s="102"/>
      <c r="FR212" s="102"/>
      <c r="FS212" s="50"/>
      <c r="FT212" s="50"/>
      <c r="FU212" s="102"/>
      <c r="FV212" s="102"/>
      <c r="FW212" s="50"/>
      <c r="FX212" s="50"/>
      <c r="FY212" s="102"/>
      <c r="FZ212" s="102"/>
      <c r="GA212" s="50"/>
      <c r="GB212" s="50"/>
      <c r="GC212" s="102"/>
      <c r="GD212" s="102"/>
      <c r="GE212" s="50"/>
      <c r="GF212" s="50"/>
      <c r="GG212" s="102"/>
      <c r="GH212" s="102"/>
      <c r="GI212" s="50"/>
      <c r="GJ212" s="50"/>
      <c r="GK212" s="102"/>
      <c r="GL212" s="102"/>
      <c r="GM212" s="50"/>
      <c r="GN212" s="50"/>
      <c r="GO212" s="102"/>
      <c r="GP212" s="102"/>
      <c r="GQ212" s="50"/>
      <c r="GR212" s="50"/>
      <c r="GS212" s="102"/>
      <c r="GT212" s="102"/>
      <c r="GU212" s="50"/>
      <c r="GV212" s="50"/>
      <c r="GW212" s="102"/>
      <c r="GX212" s="102"/>
      <c r="GY212" s="50"/>
      <c r="GZ212" s="50"/>
      <c r="HA212" s="102"/>
      <c r="HB212" s="102"/>
      <c r="HC212" s="50"/>
      <c r="HD212" s="50"/>
      <c r="HE212" s="102"/>
      <c r="HF212" s="102"/>
      <c r="HG212" s="50"/>
      <c r="HH212" s="50"/>
      <c r="HI212" s="102"/>
      <c r="HJ212" s="102"/>
      <c r="HK212" s="50"/>
      <c r="HL212" s="50"/>
      <c r="HM212" s="102"/>
      <c r="HN212" s="102"/>
      <c r="HO212" s="50"/>
      <c r="HP212" s="50"/>
      <c r="HQ212" s="102"/>
      <c r="HR212" s="102"/>
      <c r="HS212" s="50"/>
      <c r="HT212" s="50"/>
      <c r="HU212" s="102"/>
      <c r="HV212" s="102"/>
      <c r="HW212" s="50"/>
      <c r="HX212" s="50"/>
      <c r="HY212" s="102"/>
    </row>
    <row r="213" spans="1:233" s="58" customFormat="1" ht="47.25" x14ac:dyDescent="0.25">
      <c r="A213" s="100" t="s">
        <v>510</v>
      </c>
      <c r="B213" s="156">
        <f t="shared" si="66"/>
        <v>252.6</v>
      </c>
      <c r="C213" s="156">
        <f t="shared" si="67"/>
        <v>2516.895</v>
      </c>
      <c r="D213" s="156">
        <f t="shared" si="68"/>
        <v>2516.895</v>
      </c>
      <c r="E213" s="50">
        <f t="shared" si="50"/>
        <v>100</v>
      </c>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v>252.6</v>
      </c>
      <c r="CA213" s="50"/>
      <c r="CB213" s="50"/>
      <c r="CC213" s="50"/>
      <c r="CD213" s="50"/>
      <c r="CE213" s="50">
        <v>704.995</v>
      </c>
      <c r="CF213" s="50">
        <v>704.995</v>
      </c>
      <c r="CG213" s="50">
        <f t="shared" ref="CG213:CG280" si="72">CF213/CE213*100</f>
        <v>100</v>
      </c>
      <c r="CH213" s="50"/>
      <c r="CI213" s="50">
        <v>1811.9</v>
      </c>
      <c r="CJ213" s="50">
        <v>1811.9</v>
      </c>
      <c r="CK213" s="50">
        <f>CJ213/CI213*100</f>
        <v>100</v>
      </c>
      <c r="CL213" s="50"/>
      <c r="CM213" s="50"/>
      <c r="CN213" s="50"/>
      <c r="CO213" s="50"/>
      <c r="CP213" s="50"/>
      <c r="CQ213" s="101"/>
      <c r="CR213" s="101"/>
      <c r="CS213" s="101"/>
      <c r="CT213" s="101"/>
      <c r="CU213" s="101"/>
      <c r="CV213" s="101"/>
      <c r="CW213" s="102"/>
      <c r="CX213" s="102"/>
      <c r="CY213" s="102"/>
      <c r="CZ213" s="102"/>
      <c r="DA213" s="102"/>
      <c r="DB213" s="102"/>
      <c r="DC213" s="102"/>
      <c r="DD213" s="102"/>
      <c r="DE213" s="102"/>
      <c r="DF213" s="102"/>
      <c r="DG213" s="50"/>
      <c r="DH213" s="50"/>
      <c r="DI213" s="102"/>
      <c r="DJ213" s="102"/>
      <c r="DK213" s="50"/>
      <c r="DL213" s="50"/>
      <c r="DM213" s="102"/>
      <c r="DN213" s="102"/>
      <c r="DO213" s="50"/>
      <c r="DP213" s="50"/>
      <c r="DQ213" s="102"/>
      <c r="DR213" s="102"/>
      <c r="DS213" s="50"/>
      <c r="DT213" s="50"/>
      <c r="DU213" s="102"/>
      <c r="DV213" s="102"/>
      <c r="DW213" s="50"/>
      <c r="DX213" s="50"/>
      <c r="DY213" s="50"/>
      <c r="DZ213" s="50"/>
      <c r="EA213" s="50"/>
      <c r="EB213" s="50"/>
      <c r="EC213" s="102"/>
      <c r="ED213" s="102"/>
      <c r="EE213" s="50"/>
      <c r="EF213" s="50"/>
      <c r="EG213" s="102"/>
      <c r="EH213" s="102"/>
      <c r="EI213" s="50"/>
      <c r="EJ213" s="50"/>
      <c r="EK213" s="102"/>
      <c r="EL213" s="102"/>
      <c r="EM213" s="50"/>
      <c r="EN213" s="50"/>
      <c r="EO213" s="102"/>
      <c r="EP213" s="102"/>
      <c r="EQ213" s="50"/>
      <c r="ER213" s="50"/>
      <c r="ES213" s="102"/>
      <c r="ET213" s="102"/>
      <c r="EU213" s="50"/>
      <c r="EV213" s="50"/>
      <c r="EW213" s="102"/>
      <c r="EX213" s="102"/>
      <c r="EY213" s="50"/>
      <c r="EZ213" s="50"/>
      <c r="FA213" s="102"/>
      <c r="FB213" s="102"/>
      <c r="FC213" s="50"/>
      <c r="FD213" s="50"/>
      <c r="FE213" s="102"/>
      <c r="FF213" s="102"/>
      <c r="FG213" s="50"/>
      <c r="FH213" s="50"/>
      <c r="FI213" s="102"/>
      <c r="FJ213" s="102"/>
      <c r="FK213" s="50"/>
      <c r="FL213" s="50"/>
      <c r="FM213" s="102"/>
      <c r="FN213" s="102"/>
      <c r="FO213" s="50"/>
      <c r="FP213" s="50"/>
      <c r="FQ213" s="102"/>
      <c r="FR213" s="102"/>
      <c r="FS213" s="50"/>
      <c r="FT213" s="50"/>
      <c r="FU213" s="102"/>
      <c r="FV213" s="102"/>
      <c r="FW213" s="50"/>
      <c r="FX213" s="50"/>
      <c r="FY213" s="102"/>
      <c r="FZ213" s="102"/>
      <c r="GA213" s="50"/>
      <c r="GB213" s="50"/>
      <c r="GC213" s="102"/>
      <c r="GD213" s="102"/>
      <c r="GE213" s="50"/>
      <c r="GF213" s="50"/>
      <c r="GG213" s="102"/>
      <c r="GH213" s="102"/>
      <c r="GI213" s="50"/>
      <c r="GJ213" s="50"/>
      <c r="GK213" s="102"/>
      <c r="GL213" s="102"/>
      <c r="GM213" s="50"/>
      <c r="GN213" s="50"/>
      <c r="GO213" s="102"/>
      <c r="GP213" s="102"/>
      <c r="GQ213" s="50"/>
      <c r="GR213" s="50"/>
      <c r="GS213" s="102"/>
      <c r="GT213" s="102"/>
      <c r="GU213" s="50"/>
      <c r="GV213" s="50"/>
      <c r="GW213" s="102"/>
      <c r="GX213" s="102"/>
      <c r="GY213" s="50"/>
      <c r="GZ213" s="50"/>
      <c r="HA213" s="102"/>
      <c r="HB213" s="102"/>
      <c r="HC213" s="50"/>
      <c r="HD213" s="50"/>
      <c r="HE213" s="102"/>
      <c r="HF213" s="102"/>
      <c r="HG213" s="50"/>
      <c r="HH213" s="50"/>
      <c r="HI213" s="102"/>
      <c r="HJ213" s="102"/>
      <c r="HK213" s="50"/>
      <c r="HL213" s="50"/>
      <c r="HM213" s="102"/>
      <c r="HN213" s="102"/>
      <c r="HO213" s="50"/>
      <c r="HP213" s="50"/>
      <c r="HQ213" s="102"/>
      <c r="HR213" s="102"/>
      <c r="HS213" s="50"/>
      <c r="HT213" s="50"/>
      <c r="HU213" s="102"/>
      <c r="HV213" s="102"/>
      <c r="HW213" s="50"/>
      <c r="HX213" s="50"/>
      <c r="HY213" s="102"/>
    </row>
    <row r="214" spans="1:233" s="58" customFormat="1" ht="47.25" x14ac:dyDescent="0.25">
      <c r="A214" s="100" t="s">
        <v>511</v>
      </c>
      <c r="B214" s="156">
        <f t="shared" si="66"/>
        <v>285.2</v>
      </c>
      <c r="C214" s="156">
        <f t="shared" si="67"/>
        <v>760.7</v>
      </c>
      <c r="D214" s="156">
        <f t="shared" si="68"/>
        <v>760.7</v>
      </c>
      <c r="E214" s="50">
        <f t="shared" si="50"/>
        <v>100</v>
      </c>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v>285.2</v>
      </c>
      <c r="CA214" s="50">
        <v>285.2</v>
      </c>
      <c r="CB214" s="50">
        <v>285.2</v>
      </c>
      <c r="CC214" s="50">
        <f t="shared" ref="CC214:CC281" si="73">CB214/CA214*100</f>
        <v>100</v>
      </c>
      <c r="CD214" s="50"/>
      <c r="CE214" s="50">
        <v>475.5</v>
      </c>
      <c r="CF214" s="50">
        <v>475.5</v>
      </c>
      <c r="CG214" s="50">
        <f t="shared" si="72"/>
        <v>100</v>
      </c>
      <c r="CH214" s="50"/>
      <c r="CI214" s="50"/>
      <c r="CJ214" s="50"/>
      <c r="CK214" s="50"/>
      <c r="CL214" s="50"/>
      <c r="CM214" s="50"/>
      <c r="CN214" s="50"/>
      <c r="CO214" s="50"/>
      <c r="CP214" s="50"/>
      <c r="CQ214" s="101"/>
      <c r="CR214" s="101"/>
      <c r="CS214" s="101"/>
      <c r="CT214" s="101"/>
      <c r="CU214" s="101"/>
      <c r="CV214" s="101"/>
      <c r="CW214" s="102"/>
      <c r="CX214" s="102"/>
      <c r="CY214" s="102"/>
      <c r="CZ214" s="102"/>
      <c r="DA214" s="102"/>
      <c r="DB214" s="102"/>
      <c r="DC214" s="102"/>
      <c r="DD214" s="102"/>
      <c r="DE214" s="102"/>
      <c r="DF214" s="102"/>
      <c r="DG214" s="50"/>
      <c r="DH214" s="50"/>
      <c r="DI214" s="102"/>
      <c r="DJ214" s="102"/>
      <c r="DK214" s="50"/>
      <c r="DL214" s="50"/>
      <c r="DM214" s="102"/>
      <c r="DN214" s="102"/>
      <c r="DO214" s="50"/>
      <c r="DP214" s="50"/>
      <c r="DQ214" s="102"/>
      <c r="DR214" s="102"/>
      <c r="DS214" s="50"/>
      <c r="DT214" s="50"/>
      <c r="DU214" s="102"/>
      <c r="DV214" s="102"/>
      <c r="DW214" s="50"/>
      <c r="DX214" s="50"/>
      <c r="DY214" s="50"/>
      <c r="DZ214" s="50"/>
      <c r="EA214" s="50"/>
      <c r="EB214" s="50"/>
      <c r="EC214" s="102"/>
      <c r="ED214" s="102"/>
      <c r="EE214" s="50"/>
      <c r="EF214" s="50"/>
      <c r="EG214" s="102"/>
      <c r="EH214" s="102"/>
      <c r="EI214" s="50"/>
      <c r="EJ214" s="50"/>
      <c r="EK214" s="102"/>
      <c r="EL214" s="102"/>
      <c r="EM214" s="50"/>
      <c r="EN214" s="50"/>
      <c r="EO214" s="102"/>
      <c r="EP214" s="102"/>
      <c r="EQ214" s="50"/>
      <c r="ER214" s="50"/>
      <c r="ES214" s="102"/>
      <c r="ET214" s="102"/>
      <c r="EU214" s="50"/>
      <c r="EV214" s="50"/>
      <c r="EW214" s="102"/>
      <c r="EX214" s="102"/>
      <c r="EY214" s="50"/>
      <c r="EZ214" s="50"/>
      <c r="FA214" s="102"/>
      <c r="FB214" s="102"/>
      <c r="FC214" s="50"/>
      <c r="FD214" s="50"/>
      <c r="FE214" s="102"/>
      <c r="FF214" s="102"/>
      <c r="FG214" s="50"/>
      <c r="FH214" s="50"/>
      <c r="FI214" s="102"/>
      <c r="FJ214" s="102"/>
      <c r="FK214" s="50"/>
      <c r="FL214" s="50"/>
      <c r="FM214" s="102"/>
      <c r="FN214" s="102"/>
      <c r="FO214" s="50"/>
      <c r="FP214" s="50"/>
      <c r="FQ214" s="102"/>
      <c r="FR214" s="102"/>
      <c r="FS214" s="50"/>
      <c r="FT214" s="50"/>
      <c r="FU214" s="102"/>
      <c r="FV214" s="102"/>
      <c r="FW214" s="50"/>
      <c r="FX214" s="50"/>
      <c r="FY214" s="102"/>
      <c r="FZ214" s="102"/>
      <c r="GA214" s="50"/>
      <c r="GB214" s="50"/>
      <c r="GC214" s="102"/>
      <c r="GD214" s="102"/>
      <c r="GE214" s="50"/>
      <c r="GF214" s="50"/>
      <c r="GG214" s="102"/>
      <c r="GH214" s="102"/>
      <c r="GI214" s="50"/>
      <c r="GJ214" s="50"/>
      <c r="GK214" s="102"/>
      <c r="GL214" s="102"/>
      <c r="GM214" s="50"/>
      <c r="GN214" s="50"/>
      <c r="GO214" s="102"/>
      <c r="GP214" s="102"/>
      <c r="GQ214" s="50"/>
      <c r="GR214" s="50"/>
      <c r="GS214" s="102"/>
      <c r="GT214" s="102"/>
      <c r="GU214" s="50"/>
      <c r="GV214" s="50"/>
      <c r="GW214" s="102"/>
      <c r="GX214" s="102"/>
      <c r="GY214" s="50"/>
      <c r="GZ214" s="50"/>
      <c r="HA214" s="102"/>
      <c r="HB214" s="102"/>
      <c r="HC214" s="50"/>
      <c r="HD214" s="50"/>
      <c r="HE214" s="102"/>
      <c r="HF214" s="102"/>
      <c r="HG214" s="50"/>
      <c r="HH214" s="50"/>
      <c r="HI214" s="102"/>
      <c r="HJ214" s="102"/>
      <c r="HK214" s="50"/>
      <c r="HL214" s="50"/>
      <c r="HM214" s="102"/>
      <c r="HN214" s="102"/>
      <c r="HO214" s="50"/>
      <c r="HP214" s="50"/>
      <c r="HQ214" s="102"/>
      <c r="HR214" s="102"/>
      <c r="HS214" s="50"/>
      <c r="HT214" s="50"/>
      <c r="HU214" s="102"/>
      <c r="HV214" s="102"/>
      <c r="HW214" s="50"/>
      <c r="HX214" s="50"/>
      <c r="HY214" s="102"/>
    </row>
    <row r="215" spans="1:233" s="58" customFormat="1" ht="47.25" x14ac:dyDescent="0.25">
      <c r="A215" s="100" t="s">
        <v>513</v>
      </c>
      <c r="B215" s="156">
        <f t="shared" si="66"/>
        <v>36.700000000000003</v>
      </c>
      <c r="C215" s="156">
        <f t="shared" si="67"/>
        <v>36.700000000000003</v>
      </c>
      <c r="D215" s="156">
        <f t="shared" si="68"/>
        <v>35.239710000000002</v>
      </c>
      <c r="E215" s="50">
        <f t="shared" si="50"/>
        <v>96.021008174386921</v>
      </c>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v>36.700000000000003</v>
      </c>
      <c r="CA215" s="50">
        <v>36.700000000000003</v>
      </c>
      <c r="CB215" s="50">
        <v>35.239710000000002</v>
      </c>
      <c r="CC215" s="50">
        <f t="shared" si="73"/>
        <v>96.021008174386921</v>
      </c>
      <c r="CD215" s="50"/>
      <c r="CE215" s="50"/>
      <c r="CF215" s="50"/>
      <c r="CG215" s="50"/>
      <c r="CH215" s="50"/>
      <c r="CI215" s="50"/>
      <c r="CJ215" s="50"/>
      <c r="CK215" s="50"/>
      <c r="CL215" s="50"/>
      <c r="CM215" s="50"/>
      <c r="CN215" s="50"/>
      <c r="CO215" s="50"/>
      <c r="CP215" s="50"/>
      <c r="CQ215" s="101"/>
      <c r="CR215" s="101"/>
      <c r="CS215" s="101"/>
      <c r="CT215" s="101"/>
      <c r="CU215" s="101"/>
      <c r="CV215" s="101"/>
      <c r="CW215" s="102"/>
      <c r="CX215" s="102"/>
      <c r="CY215" s="102"/>
      <c r="CZ215" s="102"/>
      <c r="DA215" s="102"/>
      <c r="DB215" s="102"/>
      <c r="DC215" s="102"/>
      <c r="DD215" s="102"/>
      <c r="DE215" s="102"/>
      <c r="DF215" s="102"/>
      <c r="DG215" s="50"/>
      <c r="DH215" s="50"/>
      <c r="DI215" s="102"/>
      <c r="DJ215" s="102"/>
      <c r="DK215" s="50"/>
      <c r="DL215" s="50"/>
      <c r="DM215" s="102"/>
      <c r="DN215" s="102"/>
      <c r="DO215" s="50"/>
      <c r="DP215" s="50"/>
      <c r="DQ215" s="102"/>
      <c r="DR215" s="102"/>
      <c r="DS215" s="50"/>
      <c r="DT215" s="50"/>
      <c r="DU215" s="102"/>
      <c r="DV215" s="102"/>
      <c r="DW215" s="50"/>
      <c r="DX215" s="50"/>
      <c r="DY215" s="50"/>
      <c r="DZ215" s="50"/>
      <c r="EA215" s="50"/>
      <c r="EB215" s="50"/>
      <c r="EC215" s="102"/>
      <c r="ED215" s="102"/>
      <c r="EE215" s="50"/>
      <c r="EF215" s="50"/>
      <c r="EG215" s="102"/>
      <c r="EH215" s="102"/>
      <c r="EI215" s="50"/>
      <c r="EJ215" s="50"/>
      <c r="EK215" s="102"/>
      <c r="EL215" s="102"/>
      <c r="EM215" s="50"/>
      <c r="EN215" s="50"/>
      <c r="EO215" s="102"/>
      <c r="EP215" s="102"/>
      <c r="EQ215" s="50"/>
      <c r="ER215" s="50"/>
      <c r="ES215" s="102"/>
      <c r="ET215" s="102"/>
      <c r="EU215" s="50"/>
      <c r="EV215" s="50"/>
      <c r="EW215" s="102"/>
      <c r="EX215" s="102"/>
      <c r="EY215" s="50"/>
      <c r="EZ215" s="50"/>
      <c r="FA215" s="102"/>
      <c r="FB215" s="102"/>
      <c r="FC215" s="50"/>
      <c r="FD215" s="50"/>
      <c r="FE215" s="102"/>
      <c r="FF215" s="102"/>
      <c r="FG215" s="50"/>
      <c r="FH215" s="50"/>
      <c r="FI215" s="102"/>
      <c r="FJ215" s="102"/>
      <c r="FK215" s="50"/>
      <c r="FL215" s="50"/>
      <c r="FM215" s="102"/>
      <c r="FN215" s="102"/>
      <c r="FO215" s="50"/>
      <c r="FP215" s="50"/>
      <c r="FQ215" s="102"/>
      <c r="FR215" s="102"/>
      <c r="FS215" s="50"/>
      <c r="FT215" s="50"/>
      <c r="FU215" s="102"/>
      <c r="FV215" s="102"/>
      <c r="FW215" s="50"/>
      <c r="FX215" s="50"/>
      <c r="FY215" s="102"/>
      <c r="FZ215" s="102"/>
      <c r="GA215" s="50"/>
      <c r="GB215" s="50"/>
      <c r="GC215" s="102"/>
      <c r="GD215" s="102"/>
      <c r="GE215" s="50"/>
      <c r="GF215" s="50"/>
      <c r="GG215" s="102"/>
      <c r="GH215" s="102"/>
      <c r="GI215" s="50"/>
      <c r="GJ215" s="50"/>
      <c r="GK215" s="102"/>
      <c r="GL215" s="102"/>
      <c r="GM215" s="50"/>
      <c r="GN215" s="50"/>
      <c r="GO215" s="102"/>
      <c r="GP215" s="102"/>
      <c r="GQ215" s="50"/>
      <c r="GR215" s="50"/>
      <c r="GS215" s="102"/>
      <c r="GT215" s="102"/>
      <c r="GU215" s="50"/>
      <c r="GV215" s="50"/>
      <c r="GW215" s="102"/>
      <c r="GX215" s="102"/>
      <c r="GY215" s="50"/>
      <c r="GZ215" s="50"/>
      <c r="HA215" s="102"/>
      <c r="HB215" s="102"/>
      <c r="HC215" s="50"/>
      <c r="HD215" s="50"/>
      <c r="HE215" s="102"/>
      <c r="HF215" s="102"/>
      <c r="HG215" s="50"/>
      <c r="HH215" s="50"/>
      <c r="HI215" s="102"/>
      <c r="HJ215" s="102"/>
      <c r="HK215" s="50"/>
      <c r="HL215" s="50"/>
      <c r="HM215" s="102"/>
      <c r="HN215" s="102"/>
      <c r="HO215" s="50"/>
      <c r="HP215" s="50"/>
      <c r="HQ215" s="102"/>
      <c r="HR215" s="102"/>
      <c r="HS215" s="50"/>
      <c r="HT215" s="50"/>
      <c r="HU215" s="102"/>
      <c r="HV215" s="102"/>
      <c r="HW215" s="50"/>
      <c r="HX215" s="50"/>
      <c r="HY215" s="102"/>
    </row>
    <row r="216" spans="1:233" s="58" customFormat="1" ht="47.25" x14ac:dyDescent="0.25">
      <c r="A216" s="100" t="s">
        <v>514</v>
      </c>
      <c r="B216" s="156">
        <f t="shared" si="66"/>
        <v>22.2</v>
      </c>
      <c r="C216" s="156">
        <f t="shared" si="67"/>
        <v>771.36</v>
      </c>
      <c r="D216" s="156">
        <f t="shared" si="68"/>
        <v>771.36</v>
      </c>
      <c r="E216" s="50">
        <f t="shared" si="50"/>
        <v>100</v>
      </c>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v>22.2</v>
      </c>
      <c r="CA216" s="50">
        <v>22.2</v>
      </c>
      <c r="CB216" s="50">
        <v>22.2</v>
      </c>
      <c r="CC216" s="50">
        <f t="shared" si="73"/>
        <v>100</v>
      </c>
      <c r="CD216" s="50"/>
      <c r="CE216" s="50">
        <v>749.16</v>
      </c>
      <c r="CF216" s="50">
        <v>749.16</v>
      </c>
      <c r="CG216" s="50">
        <f t="shared" si="72"/>
        <v>100</v>
      </c>
      <c r="CH216" s="50"/>
      <c r="CI216" s="50"/>
      <c r="CJ216" s="50"/>
      <c r="CK216" s="50"/>
      <c r="CL216" s="50"/>
      <c r="CM216" s="50"/>
      <c r="CN216" s="50"/>
      <c r="CO216" s="50"/>
      <c r="CP216" s="50"/>
      <c r="CQ216" s="101"/>
      <c r="CR216" s="101"/>
      <c r="CS216" s="101"/>
      <c r="CT216" s="101"/>
      <c r="CU216" s="101"/>
      <c r="CV216" s="101"/>
      <c r="CW216" s="102"/>
      <c r="CX216" s="102"/>
      <c r="CY216" s="102"/>
      <c r="CZ216" s="102"/>
      <c r="DA216" s="102"/>
      <c r="DB216" s="102"/>
      <c r="DC216" s="102"/>
      <c r="DD216" s="102"/>
      <c r="DE216" s="102"/>
      <c r="DF216" s="102"/>
      <c r="DG216" s="50"/>
      <c r="DH216" s="50"/>
      <c r="DI216" s="102"/>
      <c r="DJ216" s="102"/>
      <c r="DK216" s="50"/>
      <c r="DL216" s="50"/>
      <c r="DM216" s="102"/>
      <c r="DN216" s="102"/>
      <c r="DO216" s="50"/>
      <c r="DP216" s="50"/>
      <c r="DQ216" s="102"/>
      <c r="DR216" s="102"/>
      <c r="DS216" s="50"/>
      <c r="DT216" s="50"/>
      <c r="DU216" s="102"/>
      <c r="DV216" s="102"/>
      <c r="DW216" s="50"/>
      <c r="DX216" s="50"/>
      <c r="DY216" s="50"/>
      <c r="DZ216" s="50"/>
      <c r="EA216" s="50"/>
      <c r="EB216" s="50"/>
      <c r="EC216" s="102"/>
      <c r="ED216" s="102"/>
      <c r="EE216" s="50"/>
      <c r="EF216" s="50"/>
      <c r="EG216" s="102"/>
      <c r="EH216" s="102"/>
      <c r="EI216" s="50"/>
      <c r="EJ216" s="50"/>
      <c r="EK216" s="102"/>
      <c r="EL216" s="102"/>
      <c r="EM216" s="50"/>
      <c r="EN216" s="50"/>
      <c r="EO216" s="102"/>
      <c r="EP216" s="102"/>
      <c r="EQ216" s="50"/>
      <c r="ER216" s="50"/>
      <c r="ES216" s="102"/>
      <c r="ET216" s="102"/>
      <c r="EU216" s="50"/>
      <c r="EV216" s="50"/>
      <c r="EW216" s="102"/>
      <c r="EX216" s="102"/>
      <c r="EY216" s="50"/>
      <c r="EZ216" s="50"/>
      <c r="FA216" s="102"/>
      <c r="FB216" s="102"/>
      <c r="FC216" s="50"/>
      <c r="FD216" s="50"/>
      <c r="FE216" s="102"/>
      <c r="FF216" s="102"/>
      <c r="FG216" s="50"/>
      <c r="FH216" s="50"/>
      <c r="FI216" s="102"/>
      <c r="FJ216" s="102"/>
      <c r="FK216" s="50"/>
      <c r="FL216" s="50"/>
      <c r="FM216" s="102"/>
      <c r="FN216" s="102"/>
      <c r="FO216" s="50"/>
      <c r="FP216" s="50"/>
      <c r="FQ216" s="102"/>
      <c r="FR216" s="102"/>
      <c r="FS216" s="50"/>
      <c r="FT216" s="50"/>
      <c r="FU216" s="102"/>
      <c r="FV216" s="102"/>
      <c r="FW216" s="50"/>
      <c r="FX216" s="50"/>
      <c r="FY216" s="102"/>
      <c r="FZ216" s="102"/>
      <c r="GA216" s="50"/>
      <c r="GB216" s="50"/>
      <c r="GC216" s="102"/>
      <c r="GD216" s="102"/>
      <c r="GE216" s="50"/>
      <c r="GF216" s="50"/>
      <c r="GG216" s="102"/>
      <c r="GH216" s="102"/>
      <c r="GI216" s="50"/>
      <c r="GJ216" s="50"/>
      <c r="GK216" s="102"/>
      <c r="GL216" s="102"/>
      <c r="GM216" s="50"/>
      <c r="GN216" s="50"/>
      <c r="GO216" s="102"/>
      <c r="GP216" s="102"/>
      <c r="GQ216" s="50"/>
      <c r="GR216" s="50"/>
      <c r="GS216" s="102"/>
      <c r="GT216" s="102"/>
      <c r="GU216" s="50"/>
      <c r="GV216" s="50"/>
      <c r="GW216" s="102"/>
      <c r="GX216" s="102"/>
      <c r="GY216" s="50"/>
      <c r="GZ216" s="50"/>
      <c r="HA216" s="102"/>
      <c r="HB216" s="102"/>
      <c r="HC216" s="50"/>
      <c r="HD216" s="50"/>
      <c r="HE216" s="102"/>
      <c r="HF216" s="102"/>
      <c r="HG216" s="50"/>
      <c r="HH216" s="50"/>
      <c r="HI216" s="102"/>
      <c r="HJ216" s="102"/>
      <c r="HK216" s="50"/>
      <c r="HL216" s="50"/>
      <c r="HM216" s="102"/>
      <c r="HN216" s="102"/>
      <c r="HO216" s="50"/>
      <c r="HP216" s="50"/>
      <c r="HQ216" s="102"/>
      <c r="HR216" s="102"/>
      <c r="HS216" s="50"/>
      <c r="HT216" s="50"/>
      <c r="HU216" s="102"/>
      <c r="HV216" s="102"/>
      <c r="HW216" s="50"/>
      <c r="HX216" s="50"/>
      <c r="HY216" s="102"/>
    </row>
    <row r="217" spans="1:233" s="58" customFormat="1" ht="63" x14ac:dyDescent="0.25">
      <c r="A217" s="100" t="s">
        <v>515</v>
      </c>
      <c r="B217" s="156">
        <f t="shared" si="66"/>
        <v>37.299999999999997</v>
      </c>
      <c r="C217" s="156">
        <f t="shared" si="67"/>
        <v>1392.3</v>
      </c>
      <c r="D217" s="156">
        <f t="shared" si="68"/>
        <v>1392.3</v>
      </c>
      <c r="E217" s="50">
        <f t="shared" si="50"/>
        <v>100</v>
      </c>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v>37.299999999999997</v>
      </c>
      <c r="CA217" s="50">
        <v>37.299999999999997</v>
      </c>
      <c r="CB217" s="50">
        <v>37.299999999999997</v>
      </c>
      <c r="CC217" s="50">
        <f t="shared" si="73"/>
        <v>100</v>
      </c>
      <c r="CD217" s="50"/>
      <c r="CE217" s="50">
        <v>855</v>
      </c>
      <c r="CF217" s="50">
        <v>855</v>
      </c>
      <c r="CG217" s="50">
        <f t="shared" si="72"/>
        <v>100</v>
      </c>
      <c r="CH217" s="50"/>
      <c r="CI217" s="50"/>
      <c r="CJ217" s="50"/>
      <c r="CK217" s="50"/>
      <c r="CL217" s="50"/>
      <c r="CM217" s="50"/>
      <c r="CN217" s="50"/>
      <c r="CO217" s="50"/>
      <c r="CP217" s="50"/>
      <c r="CQ217" s="101"/>
      <c r="CR217" s="101"/>
      <c r="CS217" s="101"/>
      <c r="CT217" s="101"/>
      <c r="CU217" s="101"/>
      <c r="CV217" s="101"/>
      <c r="CW217" s="102"/>
      <c r="CX217" s="102"/>
      <c r="CY217" s="102"/>
      <c r="CZ217" s="102"/>
      <c r="DA217" s="102"/>
      <c r="DB217" s="102"/>
      <c r="DC217" s="102"/>
      <c r="DD217" s="102"/>
      <c r="DE217" s="102"/>
      <c r="DF217" s="102"/>
      <c r="DG217" s="50"/>
      <c r="DH217" s="50"/>
      <c r="DI217" s="102"/>
      <c r="DJ217" s="102"/>
      <c r="DK217" s="50"/>
      <c r="DL217" s="50"/>
      <c r="DM217" s="102"/>
      <c r="DN217" s="102"/>
      <c r="DO217" s="50"/>
      <c r="DP217" s="50"/>
      <c r="DQ217" s="102"/>
      <c r="DR217" s="102"/>
      <c r="DS217" s="50"/>
      <c r="DT217" s="50"/>
      <c r="DU217" s="102"/>
      <c r="DV217" s="102"/>
      <c r="DW217" s="50">
        <v>500</v>
      </c>
      <c r="DX217" s="50">
        <v>500</v>
      </c>
      <c r="DY217" s="50">
        <f t="shared" ref="DY217:DY278" si="74">DX217/DW217*100</f>
        <v>100</v>
      </c>
      <c r="DZ217" s="50"/>
      <c r="EA217" s="50"/>
      <c r="EB217" s="50"/>
      <c r="EC217" s="102"/>
      <c r="ED217" s="102"/>
      <c r="EE217" s="50"/>
      <c r="EF217" s="50"/>
      <c r="EG217" s="102"/>
      <c r="EH217" s="102"/>
      <c r="EI217" s="50"/>
      <c r="EJ217" s="50"/>
      <c r="EK217" s="102"/>
      <c r="EL217" s="102"/>
      <c r="EM217" s="50"/>
      <c r="EN217" s="50"/>
      <c r="EO217" s="102"/>
      <c r="EP217" s="102"/>
      <c r="EQ217" s="50"/>
      <c r="ER217" s="50"/>
      <c r="ES217" s="102"/>
      <c r="ET217" s="102"/>
      <c r="EU217" s="50"/>
      <c r="EV217" s="50"/>
      <c r="EW217" s="102"/>
      <c r="EX217" s="102"/>
      <c r="EY217" s="50"/>
      <c r="EZ217" s="50"/>
      <c r="FA217" s="102"/>
      <c r="FB217" s="102"/>
      <c r="FC217" s="50"/>
      <c r="FD217" s="50"/>
      <c r="FE217" s="102"/>
      <c r="FF217" s="102"/>
      <c r="FG217" s="50"/>
      <c r="FH217" s="50"/>
      <c r="FI217" s="102"/>
      <c r="FJ217" s="102"/>
      <c r="FK217" s="50"/>
      <c r="FL217" s="50"/>
      <c r="FM217" s="102"/>
      <c r="FN217" s="102"/>
      <c r="FO217" s="50"/>
      <c r="FP217" s="50"/>
      <c r="FQ217" s="102"/>
      <c r="FR217" s="102"/>
      <c r="FS217" s="50"/>
      <c r="FT217" s="50"/>
      <c r="FU217" s="102"/>
      <c r="FV217" s="102"/>
      <c r="FW217" s="50"/>
      <c r="FX217" s="50"/>
      <c r="FY217" s="102"/>
      <c r="FZ217" s="102"/>
      <c r="GA217" s="50"/>
      <c r="GB217" s="50"/>
      <c r="GC217" s="102"/>
      <c r="GD217" s="102"/>
      <c r="GE217" s="50"/>
      <c r="GF217" s="50"/>
      <c r="GG217" s="102"/>
      <c r="GH217" s="102"/>
      <c r="GI217" s="50"/>
      <c r="GJ217" s="50"/>
      <c r="GK217" s="102"/>
      <c r="GL217" s="102"/>
      <c r="GM217" s="50"/>
      <c r="GN217" s="50"/>
      <c r="GO217" s="102"/>
      <c r="GP217" s="102"/>
      <c r="GQ217" s="50"/>
      <c r="GR217" s="50"/>
      <c r="GS217" s="102"/>
      <c r="GT217" s="102"/>
      <c r="GU217" s="50"/>
      <c r="GV217" s="50"/>
      <c r="GW217" s="102"/>
      <c r="GX217" s="102"/>
      <c r="GY217" s="50"/>
      <c r="GZ217" s="50"/>
      <c r="HA217" s="102"/>
      <c r="HB217" s="102"/>
      <c r="HC217" s="50"/>
      <c r="HD217" s="50"/>
      <c r="HE217" s="102"/>
      <c r="HF217" s="102"/>
      <c r="HG217" s="50"/>
      <c r="HH217" s="50"/>
      <c r="HI217" s="102"/>
      <c r="HJ217" s="102"/>
      <c r="HK217" s="50"/>
      <c r="HL217" s="50"/>
      <c r="HM217" s="102"/>
      <c r="HN217" s="102"/>
      <c r="HO217" s="50"/>
      <c r="HP217" s="50"/>
      <c r="HQ217" s="102"/>
      <c r="HR217" s="102"/>
      <c r="HS217" s="50"/>
      <c r="HT217" s="50"/>
      <c r="HU217" s="102"/>
      <c r="HV217" s="102"/>
      <c r="HW217" s="50"/>
      <c r="HX217" s="50"/>
      <c r="HY217" s="102"/>
    </row>
    <row r="218" spans="1:233" s="58" customFormat="1" ht="47.25" x14ac:dyDescent="0.25">
      <c r="A218" s="100" t="s">
        <v>516</v>
      </c>
      <c r="B218" s="156">
        <f t="shared" si="66"/>
        <v>13.8</v>
      </c>
      <c r="C218" s="156">
        <f t="shared" si="67"/>
        <v>13.8</v>
      </c>
      <c r="D218" s="156">
        <f t="shared" si="68"/>
        <v>13.8</v>
      </c>
      <c r="E218" s="50">
        <f t="shared" si="50"/>
        <v>100</v>
      </c>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v>13.8</v>
      </c>
      <c r="CA218" s="50">
        <v>13.8</v>
      </c>
      <c r="CB218" s="50">
        <v>13.8</v>
      </c>
      <c r="CC218" s="50">
        <f t="shared" si="73"/>
        <v>100</v>
      </c>
      <c r="CD218" s="50"/>
      <c r="CE218" s="50"/>
      <c r="CF218" s="50"/>
      <c r="CG218" s="50"/>
      <c r="CH218" s="50"/>
      <c r="CI218" s="50"/>
      <c r="CJ218" s="50"/>
      <c r="CK218" s="50"/>
      <c r="CL218" s="50"/>
      <c r="CM218" s="50"/>
      <c r="CN218" s="50"/>
      <c r="CO218" s="50"/>
      <c r="CP218" s="50"/>
      <c r="CQ218" s="101"/>
      <c r="CR218" s="101"/>
      <c r="CS218" s="101"/>
      <c r="CT218" s="101"/>
      <c r="CU218" s="101"/>
      <c r="CV218" s="101"/>
      <c r="CW218" s="102"/>
      <c r="CX218" s="102"/>
      <c r="CY218" s="102"/>
      <c r="CZ218" s="102"/>
      <c r="DA218" s="102"/>
      <c r="DB218" s="102"/>
      <c r="DC218" s="102"/>
      <c r="DD218" s="102"/>
      <c r="DE218" s="102"/>
      <c r="DF218" s="102"/>
      <c r="DG218" s="50"/>
      <c r="DH218" s="50"/>
      <c r="DI218" s="102"/>
      <c r="DJ218" s="102"/>
      <c r="DK218" s="50"/>
      <c r="DL218" s="50"/>
      <c r="DM218" s="102"/>
      <c r="DN218" s="102"/>
      <c r="DO218" s="50"/>
      <c r="DP218" s="50"/>
      <c r="DQ218" s="102"/>
      <c r="DR218" s="102"/>
      <c r="DS218" s="50"/>
      <c r="DT218" s="50"/>
      <c r="DU218" s="102"/>
      <c r="DV218" s="102"/>
      <c r="DW218" s="50"/>
      <c r="DX218" s="50"/>
      <c r="DY218" s="50"/>
      <c r="DZ218" s="50"/>
      <c r="EA218" s="50"/>
      <c r="EB218" s="50"/>
      <c r="EC218" s="102"/>
      <c r="ED218" s="102"/>
      <c r="EE218" s="50"/>
      <c r="EF218" s="50"/>
      <c r="EG218" s="102"/>
      <c r="EH218" s="102"/>
      <c r="EI218" s="50"/>
      <c r="EJ218" s="50"/>
      <c r="EK218" s="102"/>
      <c r="EL218" s="102"/>
      <c r="EM218" s="50"/>
      <c r="EN218" s="50"/>
      <c r="EO218" s="102"/>
      <c r="EP218" s="102"/>
      <c r="EQ218" s="50"/>
      <c r="ER218" s="50"/>
      <c r="ES218" s="102"/>
      <c r="ET218" s="102"/>
      <c r="EU218" s="50"/>
      <c r="EV218" s="50"/>
      <c r="EW218" s="102"/>
      <c r="EX218" s="102"/>
      <c r="EY218" s="50"/>
      <c r="EZ218" s="50"/>
      <c r="FA218" s="102"/>
      <c r="FB218" s="102"/>
      <c r="FC218" s="50"/>
      <c r="FD218" s="50"/>
      <c r="FE218" s="102"/>
      <c r="FF218" s="102"/>
      <c r="FG218" s="50"/>
      <c r="FH218" s="50"/>
      <c r="FI218" s="102"/>
      <c r="FJ218" s="102"/>
      <c r="FK218" s="50"/>
      <c r="FL218" s="50"/>
      <c r="FM218" s="102"/>
      <c r="FN218" s="102"/>
      <c r="FO218" s="50"/>
      <c r="FP218" s="50"/>
      <c r="FQ218" s="102"/>
      <c r="FR218" s="102"/>
      <c r="FS218" s="50"/>
      <c r="FT218" s="50"/>
      <c r="FU218" s="102"/>
      <c r="FV218" s="102"/>
      <c r="FW218" s="50"/>
      <c r="FX218" s="50"/>
      <c r="FY218" s="102"/>
      <c r="FZ218" s="102"/>
      <c r="GA218" s="50"/>
      <c r="GB218" s="50"/>
      <c r="GC218" s="102"/>
      <c r="GD218" s="102"/>
      <c r="GE218" s="50"/>
      <c r="GF218" s="50"/>
      <c r="GG218" s="102"/>
      <c r="GH218" s="102"/>
      <c r="GI218" s="50"/>
      <c r="GJ218" s="50"/>
      <c r="GK218" s="102"/>
      <c r="GL218" s="102"/>
      <c r="GM218" s="50"/>
      <c r="GN218" s="50"/>
      <c r="GO218" s="102"/>
      <c r="GP218" s="102"/>
      <c r="GQ218" s="50"/>
      <c r="GR218" s="50"/>
      <c r="GS218" s="102"/>
      <c r="GT218" s="102"/>
      <c r="GU218" s="50"/>
      <c r="GV218" s="50"/>
      <c r="GW218" s="102"/>
      <c r="GX218" s="102"/>
      <c r="GY218" s="50"/>
      <c r="GZ218" s="50"/>
      <c r="HA218" s="102"/>
      <c r="HB218" s="102"/>
      <c r="HC218" s="50"/>
      <c r="HD218" s="50"/>
      <c r="HE218" s="102"/>
      <c r="HF218" s="102"/>
      <c r="HG218" s="50"/>
      <c r="HH218" s="50"/>
      <c r="HI218" s="102"/>
      <c r="HJ218" s="102"/>
      <c r="HK218" s="50"/>
      <c r="HL218" s="50"/>
      <c r="HM218" s="102"/>
      <c r="HN218" s="102"/>
      <c r="HO218" s="50"/>
      <c r="HP218" s="50"/>
      <c r="HQ218" s="102"/>
      <c r="HR218" s="102"/>
      <c r="HS218" s="50"/>
      <c r="HT218" s="50"/>
      <c r="HU218" s="102"/>
      <c r="HV218" s="102"/>
      <c r="HW218" s="50"/>
      <c r="HX218" s="50"/>
      <c r="HY218" s="102"/>
    </row>
    <row r="219" spans="1:233" s="58" customFormat="1" ht="47.25" x14ac:dyDescent="0.25">
      <c r="A219" s="100" t="s">
        <v>517</v>
      </c>
      <c r="B219" s="156">
        <f t="shared" si="66"/>
        <v>78</v>
      </c>
      <c r="C219" s="156">
        <f t="shared" si="67"/>
        <v>78</v>
      </c>
      <c r="D219" s="156">
        <f t="shared" si="68"/>
        <v>39.14432</v>
      </c>
      <c r="E219" s="50">
        <f t="shared" si="50"/>
        <v>50.185025641025639</v>
      </c>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v>78</v>
      </c>
      <c r="CA219" s="50">
        <v>78</v>
      </c>
      <c r="CB219" s="50">
        <v>39.14432</v>
      </c>
      <c r="CC219" s="50">
        <f t="shared" si="73"/>
        <v>50.185025641025639</v>
      </c>
      <c r="CD219" s="50"/>
      <c r="CE219" s="50"/>
      <c r="CF219" s="50"/>
      <c r="CG219" s="50"/>
      <c r="CH219" s="50"/>
      <c r="CI219" s="50"/>
      <c r="CJ219" s="50"/>
      <c r="CK219" s="50"/>
      <c r="CL219" s="50"/>
      <c r="CM219" s="50"/>
      <c r="CN219" s="50"/>
      <c r="CO219" s="50"/>
      <c r="CP219" s="50"/>
      <c r="CQ219" s="101"/>
      <c r="CR219" s="101"/>
      <c r="CS219" s="101"/>
      <c r="CT219" s="101"/>
      <c r="CU219" s="101"/>
      <c r="CV219" s="101"/>
      <c r="CW219" s="102"/>
      <c r="CX219" s="102"/>
      <c r="CY219" s="102"/>
      <c r="CZ219" s="102"/>
      <c r="DA219" s="102"/>
      <c r="DB219" s="102"/>
      <c r="DC219" s="102"/>
      <c r="DD219" s="102"/>
      <c r="DE219" s="102"/>
      <c r="DF219" s="102"/>
      <c r="DG219" s="50"/>
      <c r="DH219" s="50"/>
      <c r="DI219" s="102"/>
      <c r="DJ219" s="102"/>
      <c r="DK219" s="50"/>
      <c r="DL219" s="50"/>
      <c r="DM219" s="102"/>
      <c r="DN219" s="102"/>
      <c r="DO219" s="50"/>
      <c r="DP219" s="50"/>
      <c r="DQ219" s="102"/>
      <c r="DR219" s="102"/>
      <c r="DS219" s="50"/>
      <c r="DT219" s="50"/>
      <c r="DU219" s="102"/>
      <c r="DV219" s="102"/>
      <c r="DW219" s="50"/>
      <c r="DX219" s="50"/>
      <c r="DY219" s="50"/>
      <c r="DZ219" s="50"/>
      <c r="EA219" s="50"/>
      <c r="EB219" s="50"/>
      <c r="EC219" s="102"/>
      <c r="ED219" s="102"/>
      <c r="EE219" s="50"/>
      <c r="EF219" s="50"/>
      <c r="EG219" s="102"/>
      <c r="EH219" s="102"/>
      <c r="EI219" s="50"/>
      <c r="EJ219" s="50"/>
      <c r="EK219" s="102"/>
      <c r="EL219" s="102"/>
      <c r="EM219" s="50"/>
      <c r="EN219" s="50"/>
      <c r="EO219" s="102"/>
      <c r="EP219" s="102"/>
      <c r="EQ219" s="50"/>
      <c r="ER219" s="50"/>
      <c r="ES219" s="102"/>
      <c r="ET219" s="102"/>
      <c r="EU219" s="50"/>
      <c r="EV219" s="50"/>
      <c r="EW219" s="102"/>
      <c r="EX219" s="102"/>
      <c r="EY219" s="50"/>
      <c r="EZ219" s="50"/>
      <c r="FA219" s="102"/>
      <c r="FB219" s="102"/>
      <c r="FC219" s="50"/>
      <c r="FD219" s="50"/>
      <c r="FE219" s="102"/>
      <c r="FF219" s="102"/>
      <c r="FG219" s="50"/>
      <c r="FH219" s="50"/>
      <c r="FI219" s="102"/>
      <c r="FJ219" s="102"/>
      <c r="FK219" s="50"/>
      <c r="FL219" s="50"/>
      <c r="FM219" s="102"/>
      <c r="FN219" s="102"/>
      <c r="FO219" s="50"/>
      <c r="FP219" s="50"/>
      <c r="FQ219" s="102"/>
      <c r="FR219" s="102"/>
      <c r="FS219" s="50"/>
      <c r="FT219" s="50"/>
      <c r="FU219" s="102"/>
      <c r="FV219" s="102"/>
      <c r="FW219" s="50"/>
      <c r="FX219" s="50"/>
      <c r="FY219" s="102"/>
      <c r="FZ219" s="102"/>
      <c r="GA219" s="50"/>
      <c r="GB219" s="50"/>
      <c r="GC219" s="102"/>
      <c r="GD219" s="102"/>
      <c r="GE219" s="50"/>
      <c r="GF219" s="50"/>
      <c r="GG219" s="102"/>
      <c r="GH219" s="102"/>
      <c r="GI219" s="50"/>
      <c r="GJ219" s="50"/>
      <c r="GK219" s="102"/>
      <c r="GL219" s="102"/>
      <c r="GM219" s="50"/>
      <c r="GN219" s="50"/>
      <c r="GO219" s="102"/>
      <c r="GP219" s="102"/>
      <c r="GQ219" s="50"/>
      <c r="GR219" s="50"/>
      <c r="GS219" s="102"/>
      <c r="GT219" s="102"/>
      <c r="GU219" s="50"/>
      <c r="GV219" s="50"/>
      <c r="GW219" s="102"/>
      <c r="GX219" s="102"/>
      <c r="GY219" s="50"/>
      <c r="GZ219" s="50"/>
      <c r="HA219" s="102"/>
      <c r="HB219" s="102"/>
      <c r="HC219" s="50"/>
      <c r="HD219" s="50"/>
      <c r="HE219" s="102"/>
      <c r="HF219" s="102"/>
      <c r="HG219" s="50"/>
      <c r="HH219" s="50"/>
      <c r="HI219" s="102"/>
      <c r="HJ219" s="102"/>
      <c r="HK219" s="50"/>
      <c r="HL219" s="50"/>
      <c r="HM219" s="102"/>
      <c r="HN219" s="102"/>
      <c r="HO219" s="50"/>
      <c r="HP219" s="50"/>
      <c r="HQ219" s="102"/>
      <c r="HR219" s="102"/>
      <c r="HS219" s="50"/>
      <c r="HT219" s="50"/>
      <c r="HU219" s="102"/>
      <c r="HV219" s="102"/>
      <c r="HW219" s="50"/>
      <c r="HX219" s="50"/>
      <c r="HY219" s="102"/>
    </row>
    <row r="220" spans="1:233" s="58" customFormat="1" ht="47.25" x14ac:dyDescent="0.25">
      <c r="A220" s="100" t="s">
        <v>518</v>
      </c>
      <c r="B220" s="156">
        <f t="shared" si="66"/>
        <v>189.3</v>
      </c>
      <c r="C220" s="156">
        <f t="shared" si="67"/>
        <v>189.3</v>
      </c>
      <c r="D220" s="156">
        <f t="shared" si="68"/>
        <v>49.884309999999999</v>
      </c>
      <c r="E220" s="50">
        <f t="shared" si="50"/>
        <v>26.351986265187534</v>
      </c>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v>189.3</v>
      </c>
      <c r="CA220" s="50">
        <v>189.3</v>
      </c>
      <c r="CB220" s="50">
        <v>49.884309999999999</v>
      </c>
      <c r="CC220" s="50">
        <f t="shared" si="73"/>
        <v>26.351986265187534</v>
      </c>
      <c r="CD220" s="50"/>
      <c r="CE220" s="50"/>
      <c r="CF220" s="50"/>
      <c r="CG220" s="50"/>
      <c r="CH220" s="50"/>
      <c r="CI220" s="50"/>
      <c r="CJ220" s="50"/>
      <c r="CK220" s="50"/>
      <c r="CL220" s="50"/>
      <c r="CM220" s="50"/>
      <c r="CN220" s="50"/>
      <c r="CO220" s="50"/>
      <c r="CP220" s="50"/>
      <c r="CQ220" s="101"/>
      <c r="CR220" s="101"/>
      <c r="CS220" s="101"/>
      <c r="CT220" s="101"/>
      <c r="CU220" s="101"/>
      <c r="CV220" s="101"/>
      <c r="CW220" s="102"/>
      <c r="CX220" s="102"/>
      <c r="CY220" s="102"/>
      <c r="CZ220" s="102"/>
      <c r="DA220" s="102"/>
      <c r="DB220" s="102"/>
      <c r="DC220" s="102"/>
      <c r="DD220" s="102"/>
      <c r="DE220" s="102"/>
      <c r="DF220" s="102"/>
      <c r="DG220" s="50"/>
      <c r="DH220" s="50"/>
      <c r="DI220" s="102"/>
      <c r="DJ220" s="102"/>
      <c r="DK220" s="50"/>
      <c r="DL220" s="50"/>
      <c r="DM220" s="102"/>
      <c r="DN220" s="102"/>
      <c r="DO220" s="50"/>
      <c r="DP220" s="50"/>
      <c r="DQ220" s="102"/>
      <c r="DR220" s="102"/>
      <c r="DS220" s="50"/>
      <c r="DT220" s="50"/>
      <c r="DU220" s="102"/>
      <c r="DV220" s="102"/>
      <c r="DW220" s="50"/>
      <c r="DX220" s="50"/>
      <c r="DY220" s="50"/>
      <c r="DZ220" s="50"/>
      <c r="EA220" s="50"/>
      <c r="EB220" s="50"/>
      <c r="EC220" s="102"/>
      <c r="ED220" s="102"/>
      <c r="EE220" s="50"/>
      <c r="EF220" s="50"/>
      <c r="EG220" s="102"/>
      <c r="EH220" s="102"/>
      <c r="EI220" s="50"/>
      <c r="EJ220" s="50"/>
      <c r="EK220" s="102"/>
      <c r="EL220" s="102"/>
      <c r="EM220" s="50"/>
      <c r="EN220" s="50"/>
      <c r="EO220" s="102"/>
      <c r="EP220" s="102"/>
      <c r="EQ220" s="50"/>
      <c r="ER220" s="50"/>
      <c r="ES220" s="102"/>
      <c r="ET220" s="102"/>
      <c r="EU220" s="50"/>
      <c r="EV220" s="50"/>
      <c r="EW220" s="102"/>
      <c r="EX220" s="102"/>
      <c r="EY220" s="50"/>
      <c r="EZ220" s="50"/>
      <c r="FA220" s="102"/>
      <c r="FB220" s="102"/>
      <c r="FC220" s="50"/>
      <c r="FD220" s="50"/>
      <c r="FE220" s="102"/>
      <c r="FF220" s="102"/>
      <c r="FG220" s="50"/>
      <c r="FH220" s="50"/>
      <c r="FI220" s="102"/>
      <c r="FJ220" s="102"/>
      <c r="FK220" s="50"/>
      <c r="FL220" s="50"/>
      <c r="FM220" s="102"/>
      <c r="FN220" s="102"/>
      <c r="FO220" s="50"/>
      <c r="FP220" s="50"/>
      <c r="FQ220" s="102"/>
      <c r="FR220" s="102"/>
      <c r="FS220" s="50"/>
      <c r="FT220" s="50"/>
      <c r="FU220" s="102"/>
      <c r="FV220" s="102"/>
      <c r="FW220" s="50"/>
      <c r="FX220" s="50"/>
      <c r="FY220" s="102"/>
      <c r="FZ220" s="102"/>
      <c r="GA220" s="50"/>
      <c r="GB220" s="50"/>
      <c r="GC220" s="102"/>
      <c r="GD220" s="102"/>
      <c r="GE220" s="50"/>
      <c r="GF220" s="50"/>
      <c r="GG220" s="102"/>
      <c r="GH220" s="102"/>
      <c r="GI220" s="50"/>
      <c r="GJ220" s="50"/>
      <c r="GK220" s="102"/>
      <c r="GL220" s="102"/>
      <c r="GM220" s="50"/>
      <c r="GN220" s="50"/>
      <c r="GO220" s="102"/>
      <c r="GP220" s="102"/>
      <c r="GQ220" s="50"/>
      <c r="GR220" s="50"/>
      <c r="GS220" s="102"/>
      <c r="GT220" s="102"/>
      <c r="GU220" s="50"/>
      <c r="GV220" s="50"/>
      <c r="GW220" s="102"/>
      <c r="GX220" s="102"/>
      <c r="GY220" s="50"/>
      <c r="GZ220" s="50"/>
      <c r="HA220" s="102"/>
      <c r="HB220" s="102"/>
      <c r="HC220" s="50"/>
      <c r="HD220" s="50"/>
      <c r="HE220" s="102"/>
      <c r="HF220" s="102"/>
      <c r="HG220" s="50"/>
      <c r="HH220" s="50"/>
      <c r="HI220" s="102"/>
      <c r="HJ220" s="102"/>
      <c r="HK220" s="50"/>
      <c r="HL220" s="50"/>
      <c r="HM220" s="102"/>
      <c r="HN220" s="102"/>
      <c r="HO220" s="50"/>
      <c r="HP220" s="50"/>
      <c r="HQ220" s="102"/>
      <c r="HR220" s="102"/>
      <c r="HS220" s="50"/>
      <c r="HT220" s="50"/>
      <c r="HU220" s="102"/>
      <c r="HV220" s="102"/>
      <c r="HW220" s="50"/>
      <c r="HX220" s="50"/>
      <c r="HY220" s="102"/>
    </row>
    <row r="221" spans="1:233" s="58" customFormat="1" ht="47.25" x14ac:dyDescent="0.25">
      <c r="A221" s="100" t="s">
        <v>519</v>
      </c>
      <c r="B221" s="156">
        <f t="shared" si="66"/>
        <v>52.8</v>
      </c>
      <c r="C221" s="156">
        <f t="shared" si="67"/>
        <v>52.8</v>
      </c>
      <c r="D221" s="156">
        <f t="shared" si="68"/>
        <v>52.8</v>
      </c>
      <c r="E221" s="50">
        <f t="shared" si="50"/>
        <v>100</v>
      </c>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v>52.8</v>
      </c>
      <c r="CA221" s="50">
        <v>52.8</v>
      </c>
      <c r="CB221" s="50">
        <v>52.8</v>
      </c>
      <c r="CC221" s="50">
        <f t="shared" si="73"/>
        <v>100</v>
      </c>
      <c r="CD221" s="50"/>
      <c r="CE221" s="50"/>
      <c r="CF221" s="50"/>
      <c r="CG221" s="50"/>
      <c r="CH221" s="50"/>
      <c r="CI221" s="50"/>
      <c r="CJ221" s="50"/>
      <c r="CK221" s="50"/>
      <c r="CL221" s="50"/>
      <c r="CM221" s="50"/>
      <c r="CN221" s="50"/>
      <c r="CO221" s="50"/>
      <c r="CP221" s="50"/>
      <c r="CQ221" s="101"/>
      <c r="CR221" s="101"/>
      <c r="CS221" s="101"/>
      <c r="CT221" s="101"/>
      <c r="CU221" s="101"/>
      <c r="CV221" s="101"/>
      <c r="CW221" s="102"/>
      <c r="CX221" s="102"/>
      <c r="CY221" s="102"/>
      <c r="CZ221" s="102"/>
      <c r="DA221" s="102"/>
      <c r="DB221" s="102"/>
      <c r="DC221" s="102"/>
      <c r="DD221" s="102"/>
      <c r="DE221" s="102"/>
      <c r="DF221" s="102"/>
      <c r="DG221" s="50"/>
      <c r="DH221" s="50"/>
      <c r="DI221" s="102"/>
      <c r="DJ221" s="102"/>
      <c r="DK221" s="50"/>
      <c r="DL221" s="50"/>
      <c r="DM221" s="102"/>
      <c r="DN221" s="102"/>
      <c r="DO221" s="50"/>
      <c r="DP221" s="50"/>
      <c r="DQ221" s="102"/>
      <c r="DR221" s="102"/>
      <c r="DS221" s="50"/>
      <c r="DT221" s="50"/>
      <c r="DU221" s="102"/>
      <c r="DV221" s="102"/>
      <c r="DW221" s="50"/>
      <c r="DX221" s="50"/>
      <c r="DY221" s="50"/>
      <c r="DZ221" s="50"/>
      <c r="EA221" s="50"/>
      <c r="EB221" s="50"/>
      <c r="EC221" s="102"/>
      <c r="ED221" s="102"/>
      <c r="EE221" s="50"/>
      <c r="EF221" s="50"/>
      <c r="EG221" s="102"/>
      <c r="EH221" s="102"/>
      <c r="EI221" s="50"/>
      <c r="EJ221" s="50"/>
      <c r="EK221" s="102"/>
      <c r="EL221" s="102"/>
      <c r="EM221" s="50"/>
      <c r="EN221" s="50"/>
      <c r="EO221" s="102"/>
      <c r="EP221" s="102"/>
      <c r="EQ221" s="50"/>
      <c r="ER221" s="50"/>
      <c r="ES221" s="102"/>
      <c r="ET221" s="102"/>
      <c r="EU221" s="50"/>
      <c r="EV221" s="50"/>
      <c r="EW221" s="102"/>
      <c r="EX221" s="102"/>
      <c r="EY221" s="50"/>
      <c r="EZ221" s="50"/>
      <c r="FA221" s="102"/>
      <c r="FB221" s="102"/>
      <c r="FC221" s="50"/>
      <c r="FD221" s="50"/>
      <c r="FE221" s="102"/>
      <c r="FF221" s="102"/>
      <c r="FG221" s="50"/>
      <c r="FH221" s="50"/>
      <c r="FI221" s="102"/>
      <c r="FJ221" s="102"/>
      <c r="FK221" s="50"/>
      <c r="FL221" s="50"/>
      <c r="FM221" s="102"/>
      <c r="FN221" s="102"/>
      <c r="FO221" s="50"/>
      <c r="FP221" s="50"/>
      <c r="FQ221" s="102"/>
      <c r="FR221" s="102"/>
      <c r="FS221" s="50"/>
      <c r="FT221" s="50"/>
      <c r="FU221" s="102"/>
      <c r="FV221" s="102"/>
      <c r="FW221" s="50"/>
      <c r="FX221" s="50"/>
      <c r="FY221" s="102"/>
      <c r="FZ221" s="102"/>
      <c r="GA221" s="50"/>
      <c r="GB221" s="50"/>
      <c r="GC221" s="102"/>
      <c r="GD221" s="102"/>
      <c r="GE221" s="50"/>
      <c r="GF221" s="50"/>
      <c r="GG221" s="102"/>
      <c r="GH221" s="102"/>
      <c r="GI221" s="50"/>
      <c r="GJ221" s="50"/>
      <c r="GK221" s="102"/>
      <c r="GL221" s="102"/>
      <c r="GM221" s="50"/>
      <c r="GN221" s="50"/>
      <c r="GO221" s="102"/>
      <c r="GP221" s="102"/>
      <c r="GQ221" s="50"/>
      <c r="GR221" s="50"/>
      <c r="GS221" s="102"/>
      <c r="GT221" s="102"/>
      <c r="GU221" s="50"/>
      <c r="GV221" s="50"/>
      <c r="GW221" s="102"/>
      <c r="GX221" s="102"/>
      <c r="GY221" s="50"/>
      <c r="GZ221" s="50"/>
      <c r="HA221" s="102"/>
      <c r="HB221" s="102"/>
      <c r="HC221" s="50"/>
      <c r="HD221" s="50"/>
      <c r="HE221" s="102"/>
      <c r="HF221" s="102"/>
      <c r="HG221" s="50"/>
      <c r="HH221" s="50"/>
      <c r="HI221" s="102"/>
      <c r="HJ221" s="102"/>
      <c r="HK221" s="50"/>
      <c r="HL221" s="50"/>
      <c r="HM221" s="102"/>
      <c r="HN221" s="102"/>
      <c r="HO221" s="50"/>
      <c r="HP221" s="50"/>
      <c r="HQ221" s="102"/>
      <c r="HR221" s="102"/>
      <c r="HS221" s="50"/>
      <c r="HT221" s="50"/>
      <c r="HU221" s="102"/>
      <c r="HV221" s="102"/>
      <c r="HW221" s="50"/>
      <c r="HX221" s="50"/>
      <c r="HY221" s="102"/>
    </row>
    <row r="222" spans="1:233" s="58" customFormat="1" ht="63" x14ac:dyDescent="0.25">
      <c r="A222" s="100" t="s">
        <v>520</v>
      </c>
      <c r="B222" s="156">
        <f t="shared" si="66"/>
        <v>55.8</v>
      </c>
      <c r="C222" s="156">
        <f t="shared" si="67"/>
        <v>55.8</v>
      </c>
      <c r="D222" s="156">
        <f t="shared" si="68"/>
        <v>46.984919999999995</v>
      </c>
      <c r="E222" s="50">
        <f t="shared" si="50"/>
        <v>84.202365591397836</v>
      </c>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v>55.8</v>
      </c>
      <c r="CA222" s="50">
        <v>55.8</v>
      </c>
      <c r="CB222" s="50">
        <v>46.984919999999995</v>
      </c>
      <c r="CC222" s="50">
        <f t="shared" si="73"/>
        <v>84.202365591397836</v>
      </c>
      <c r="CD222" s="50"/>
      <c r="CE222" s="50"/>
      <c r="CF222" s="50"/>
      <c r="CG222" s="50"/>
      <c r="CH222" s="50"/>
      <c r="CI222" s="50"/>
      <c r="CJ222" s="50"/>
      <c r="CK222" s="50"/>
      <c r="CL222" s="50"/>
      <c r="CM222" s="50"/>
      <c r="CN222" s="50"/>
      <c r="CO222" s="50"/>
      <c r="CP222" s="50"/>
      <c r="CQ222" s="101"/>
      <c r="CR222" s="101"/>
      <c r="CS222" s="101"/>
      <c r="CT222" s="101"/>
      <c r="CU222" s="101"/>
      <c r="CV222" s="101"/>
      <c r="CW222" s="102"/>
      <c r="CX222" s="102"/>
      <c r="CY222" s="102"/>
      <c r="CZ222" s="102"/>
      <c r="DA222" s="102"/>
      <c r="DB222" s="102"/>
      <c r="DC222" s="102"/>
      <c r="DD222" s="102"/>
      <c r="DE222" s="102"/>
      <c r="DF222" s="102"/>
      <c r="DG222" s="50"/>
      <c r="DH222" s="50"/>
      <c r="DI222" s="102"/>
      <c r="DJ222" s="102"/>
      <c r="DK222" s="50"/>
      <c r="DL222" s="50"/>
      <c r="DM222" s="102"/>
      <c r="DN222" s="102"/>
      <c r="DO222" s="50"/>
      <c r="DP222" s="50"/>
      <c r="DQ222" s="102"/>
      <c r="DR222" s="102"/>
      <c r="DS222" s="50"/>
      <c r="DT222" s="50"/>
      <c r="DU222" s="102"/>
      <c r="DV222" s="102"/>
      <c r="DW222" s="50"/>
      <c r="DX222" s="50"/>
      <c r="DY222" s="50"/>
      <c r="DZ222" s="50"/>
      <c r="EA222" s="50"/>
      <c r="EB222" s="50"/>
      <c r="EC222" s="102"/>
      <c r="ED222" s="102"/>
      <c r="EE222" s="50"/>
      <c r="EF222" s="50"/>
      <c r="EG222" s="102"/>
      <c r="EH222" s="102"/>
      <c r="EI222" s="50"/>
      <c r="EJ222" s="50"/>
      <c r="EK222" s="102"/>
      <c r="EL222" s="102"/>
      <c r="EM222" s="50"/>
      <c r="EN222" s="50"/>
      <c r="EO222" s="102"/>
      <c r="EP222" s="102"/>
      <c r="EQ222" s="50"/>
      <c r="ER222" s="50"/>
      <c r="ES222" s="102"/>
      <c r="ET222" s="102"/>
      <c r="EU222" s="50"/>
      <c r="EV222" s="50"/>
      <c r="EW222" s="102"/>
      <c r="EX222" s="102"/>
      <c r="EY222" s="50"/>
      <c r="EZ222" s="50"/>
      <c r="FA222" s="102"/>
      <c r="FB222" s="102"/>
      <c r="FC222" s="50"/>
      <c r="FD222" s="50"/>
      <c r="FE222" s="102"/>
      <c r="FF222" s="102"/>
      <c r="FG222" s="50"/>
      <c r="FH222" s="50"/>
      <c r="FI222" s="102"/>
      <c r="FJ222" s="102"/>
      <c r="FK222" s="50"/>
      <c r="FL222" s="50"/>
      <c r="FM222" s="102"/>
      <c r="FN222" s="102"/>
      <c r="FO222" s="50"/>
      <c r="FP222" s="50"/>
      <c r="FQ222" s="102"/>
      <c r="FR222" s="102"/>
      <c r="FS222" s="50"/>
      <c r="FT222" s="50"/>
      <c r="FU222" s="102"/>
      <c r="FV222" s="102"/>
      <c r="FW222" s="50"/>
      <c r="FX222" s="50"/>
      <c r="FY222" s="102"/>
      <c r="FZ222" s="102"/>
      <c r="GA222" s="50"/>
      <c r="GB222" s="50"/>
      <c r="GC222" s="102"/>
      <c r="GD222" s="102"/>
      <c r="GE222" s="50"/>
      <c r="GF222" s="50"/>
      <c r="GG222" s="102"/>
      <c r="GH222" s="102"/>
      <c r="GI222" s="50"/>
      <c r="GJ222" s="50"/>
      <c r="GK222" s="102"/>
      <c r="GL222" s="102"/>
      <c r="GM222" s="50"/>
      <c r="GN222" s="50"/>
      <c r="GO222" s="102"/>
      <c r="GP222" s="102"/>
      <c r="GQ222" s="50"/>
      <c r="GR222" s="50"/>
      <c r="GS222" s="102"/>
      <c r="GT222" s="102"/>
      <c r="GU222" s="50"/>
      <c r="GV222" s="50"/>
      <c r="GW222" s="102"/>
      <c r="GX222" s="102"/>
      <c r="GY222" s="50"/>
      <c r="GZ222" s="50"/>
      <c r="HA222" s="102"/>
      <c r="HB222" s="102"/>
      <c r="HC222" s="50"/>
      <c r="HD222" s="50"/>
      <c r="HE222" s="102"/>
      <c r="HF222" s="102"/>
      <c r="HG222" s="50"/>
      <c r="HH222" s="50"/>
      <c r="HI222" s="102"/>
      <c r="HJ222" s="102"/>
      <c r="HK222" s="50"/>
      <c r="HL222" s="50"/>
      <c r="HM222" s="102"/>
      <c r="HN222" s="102"/>
      <c r="HO222" s="50"/>
      <c r="HP222" s="50"/>
      <c r="HQ222" s="102"/>
      <c r="HR222" s="102"/>
      <c r="HS222" s="50"/>
      <c r="HT222" s="50"/>
      <c r="HU222" s="102"/>
      <c r="HV222" s="102"/>
      <c r="HW222" s="50"/>
      <c r="HX222" s="50"/>
      <c r="HY222" s="102"/>
    </row>
    <row r="223" spans="1:233" s="58" customFormat="1" ht="47.25" customHeight="1" x14ac:dyDescent="0.25">
      <c r="A223" s="100" t="s">
        <v>521</v>
      </c>
      <c r="B223" s="156">
        <f t="shared" si="66"/>
        <v>25</v>
      </c>
      <c r="C223" s="156">
        <f t="shared" si="67"/>
        <v>306.71809999999999</v>
      </c>
      <c r="D223" s="156">
        <f t="shared" si="68"/>
        <v>306.71809999999999</v>
      </c>
      <c r="E223" s="50">
        <f t="shared" si="50"/>
        <v>100</v>
      </c>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v>25</v>
      </c>
      <c r="CA223" s="50">
        <v>25</v>
      </c>
      <c r="CB223" s="50">
        <v>25</v>
      </c>
      <c r="CC223" s="50">
        <f t="shared" si="73"/>
        <v>100</v>
      </c>
      <c r="CD223" s="50"/>
      <c r="CE223" s="50">
        <v>281.71809999999999</v>
      </c>
      <c r="CF223" s="50">
        <v>281.71809999999999</v>
      </c>
      <c r="CG223" s="50">
        <f t="shared" si="72"/>
        <v>100</v>
      </c>
      <c r="CH223" s="50"/>
      <c r="CI223" s="50"/>
      <c r="CJ223" s="50"/>
      <c r="CK223" s="50"/>
      <c r="CL223" s="50"/>
      <c r="CM223" s="50"/>
      <c r="CN223" s="50"/>
      <c r="CO223" s="50"/>
      <c r="CP223" s="50"/>
      <c r="CQ223" s="101"/>
      <c r="CR223" s="101"/>
      <c r="CS223" s="101"/>
      <c r="CT223" s="101"/>
      <c r="CU223" s="101"/>
      <c r="CV223" s="101"/>
      <c r="CW223" s="102"/>
      <c r="CX223" s="102"/>
      <c r="CY223" s="102"/>
      <c r="CZ223" s="102"/>
      <c r="DA223" s="102"/>
      <c r="DB223" s="102"/>
      <c r="DC223" s="102"/>
      <c r="DD223" s="102"/>
      <c r="DE223" s="102"/>
      <c r="DF223" s="102"/>
      <c r="DG223" s="50"/>
      <c r="DH223" s="50"/>
      <c r="DI223" s="102"/>
      <c r="DJ223" s="102"/>
      <c r="DK223" s="50"/>
      <c r="DL223" s="50"/>
      <c r="DM223" s="102"/>
      <c r="DN223" s="102"/>
      <c r="DO223" s="50"/>
      <c r="DP223" s="50"/>
      <c r="DQ223" s="102"/>
      <c r="DR223" s="102"/>
      <c r="DS223" s="50"/>
      <c r="DT223" s="50"/>
      <c r="DU223" s="102"/>
      <c r="DV223" s="102"/>
      <c r="DW223" s="50"/>
      <c r="DX223" s="50"/>
      <c r="DY223" s="50"/>
      <c r="DZ223" s="50"/>
      <c r="EA223" s="50"/>
      <c r="EB223" s="50"/>
      <c r="EC223" s="102"/>
      <c r="ED223" s="102"/>
      <c r="EE223" s="50"/>
      <c r="EF223" s="50"/>
      <c r="EG223" s="102"/>
      <c r="EH223" s="102"/>
      <c r="EI223" s="50"/>
      <c r="EJ223" s="50"/>
      <c r="EK223" s="102"/>
      <c r="EL223" s="102"/>
      <c r="EM223" s="50"/>
      <c r="EN223" s="50"/>
      <c r="EO223" s="102"/>
      <c r="EP223" s="102"/>
      <c r="EQ223" s="50"/>
      <c r="ER223" s="50"/>
      <c r="ES223" s="102"/>
      <c r="ET223" s="102"/>
      <c r="EU223" s="50"/>
      <c r="EV223" s="50"/>
      <c r="EW223" s="102"/>
      <c r="EX223" s="102"/>
      <c r="EY223" s="50"/>
      <c r="EZ223" s="50"/>
      <c r="FA223" s="102"/>
      <c r="FB223" s="102"/>
      <c r="FC223" s="50"/>
      <c r="FD223" s="50"/>
      <c r="FE223" s="102"/>
      <c r="FF223" s="102"/>
      <c r="FG223" s="50"/>
      <c r="FH223" s="50"/>
      <c r="FI223" s="102"/>
      <c r="FJ223" s="102"/>
      <c r="FK223" s="50"/>
      <c r="FL223" s="50"/>
      <c r="FM223" s="102"/>
      <c r="FN223" s="102"/>
      <c r="FO223" s="50"/>
      <c r="FP223" s="50"/>
      <c r="FQ223" s="102"/>
      <c r="FR223" s="102"/>
      <c r="FS223" s="50"/>
      <c r="FT223" s="50"/>
      <c r="FU223" s="102"/>
      <c r="FV223" s="102"/>
      <c r="FW223" s="50"/>
      <c r="FX223" s="50"/>
      <c r="FY223" s="102"/>
      <c r="FZ223" s="102"/>
      <c r="GA223" s="50"/>
      <c r="GB223" s="50"/>
      <c r="GC223" s="102"/>
      <c r="GD223" s="102"/>
      <c r="GE223" s="50"/>
      <c r="GF223" s="50"/>
      <c r="GG223" s="102"/>
      <c r="GH223" s="102"/>
      <c r="GI223" s="50"/>
      <c r="GJ223" s="50"/>
      <c r="GK223" s="102"/>
      <c r="GL223" s="102"/>
      <c r="GM223" s="50"/>
      <c r="GN223" s="50"/>
      <c r="GO223" s="102"/>
      <c r="GP223" s="102"/>
      <c r="GQ223" s="50"/>
      <c r="GR223" s="50"/>
      <c r="GS223" s="102"/>
      <c r="GT223" s="102"/>
      <c r="GU223" s="50"/>
      <c r="GV223" s="50"/>
      <c r="GW223" s="102"/>
      <c r="GX223" s="102"/>
      <c r="GY223" s="50"/>
      <c r="GZ223" s="50"/>
      <c r="HA223" s="102"/>
      <c r="HB223" s="102"/>
      <c r="HC223" s="50"/>
      <c r="HD223" s="50"/>
      <c r="HE223" s="102"/>
      <c r="HF223" s="102"/>
      <c r="HG223" s="50"/>
      <c r="HH223" s="50"/>
      <c r="HI223" s="102"/>
      <c r="HJ223" s="102"/>
      <c r="HK223" s="50"/>
      <c r="HL223" s="50"/>
      <c r="HM223" s="102"/>
      <c r="HN223" s="102"/>
      <c r="HO223" s="50"/>
      <c r="HP223" s="50"/>
      <c r="HQ223" s="102"/>
      <c r="HR223" s="102"/>
      <c r="HS223" s="50"/>
      <c r="HT223" s="50"/>
      <c r="HU223" s="102"/>
      <c r="HV223" s="102"/>
      <c r="HW223" s="50"/>
      <c r="HX223" s="50"/>
      <c r="HY223" s="102"/>
    </row>
    <row r="224" spans="1:233" s="58" customFormat="1" ht="47.25" x14ac:dyDescent="0.25">
      <c r="A224" s="100" t="s">
        <v>765</v>
      </c>
      <c r="B224" s="156">
        <f t="shared" si="66"/>
        <v>33</v>
      </c>
      <c r="C224" s="156">
        <f t="shared" si="67"/>
        <v>33</v>
      </c>
      <c r="D224" s="156">
        <f t="shared" si="68"/>
        <v>33</v>
      </c>
      <c r="E224" s="50">
        <f t="shared" si="50"/>
        <v>100</v>
      </c>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v>33</v>
      </c>
      <c r="CA224" s="50">
        <v>33</v>
      </c>
      <c r="CB224" s="50">
        <v>33</v>
      </c>
      <c r="CC224" s="50">
        <f t="shared" si="73"/>
        <v>100</v>
      </c>
      <c r="CD224" s="50"/>
      <c r="CE224" s="50"/>
      <c r="CF224" s="50"/>
      <c r="CG224" s="50"/>
      <c r="CH224" s="50"/>
      <c r="CI224" s="50"/>
      <c r="CJ224" s="50"/>
      <c r="CK224" s="50"/>
      <c r="CL224" s="50"/>
      <c r="CM224" s="50"/>
      <c r="CN224" s="50"/>
      <c r="CO224" s="50"/>
      <c r="CP224" s="50"/>
      <c r="CQ224" s="101"/>
      <c r="CR224" s="101"/>
      <c r="CS224" s="101"/>
      <c r="CT224" s="101"/>
      <c r="CU224" s="101"/>
      <c r="CV224" s="101"/>
      <c r="CW224" s="102"/>
      <c r="CX224" s="102"/>
      <c r="CY224" s="102"/>
      <c r="CZ224" s="102"/>
      <c r="DA224" s="102"/>
      <c r="DB224" s="102"/>
      <c r="DC224" s="102"/>
      <c r="DD224" s="102"/>
      <c r="DE224" s="102"/>
      <c r="DF224" s="102"/>
      <c r="DG224" s="50"/>
      <c r="DH224" s="50"/>
      <c r="DI224" s="102"/>
      <c r="DJ224" s="102"/>
      <c r="DK224" s="50"/>
      <c r="DL224" s="50"/>
      <c r="DM224" s="102"/>
      <c r="DN224" s="102"/>
      <c r="DO224" s="50"/>
      <c r="DP224" s="50"/>
      <c r="DQ224" s="102"/>
      <c r="DR224" s="102"/>
      <c r="DS224" s="50"/>
      <c r="DT224" s="50"/>
      <c r="DU224" s="102"/>
      <c r="DV224" s="102"/>
      <c r="DW224" s="50"/>
      <c r="DX224" s="50"/>
      <c r="DY224" s="50"/>
      <c r="DZ224" s="50"/>
      <c r="EA224" s="50"/>
      <c r="EB224" s="50"/>
      <c r="EC224" s="102"/>
      <c r="ED224" s="102"/>
      <c r="EE224" s="50"/>
      <c r="EF224" s="50"/>
      <c r="EG224" s="102"/>
      <c r="EH224" s="102"/>
      <c r="EI224" s="50"/>
      <c r="EJ224" s="50"/>
      <c r="EK224" s="102"/>
      <c r="EL224" s="102"/>
      <c r="EM224" s="50"/>
      <c r="EN224" s="50"/>
      <c r="EO224" s="102"/>
      <c r="EP224" s="102"/>
      <c r="EQ224" s="50"/>
      <c r="ER224" s="50"/>
      <c r="ES224" s="102"/>
      <c r="ET224" s="102"/>
      <c r="EU224" s="50"/>
      <c r="EV224" s="50"/>
      <c r="EW224" s="102"/>
      <c r="EX224" s="102"/>
      <c r="EY224" s="50"/>
      <c r="EZ224" s="50"/>
      <c r="FA224" s="102"/>
      <c r="FB224" s="102"/>
      <c r="FC224" s="50"/>
      <c r="FD224" s="50"/>
      <c r="FE224" s="102"/>
      <c r="FF224" s="102"/>
      <c r="FG224" s="50"/>
      <c r="FH224" s="50"/>
      <c r="FI224" s="102"/>
      <c r="FJ224" s="102"/>
      <c r="FK224" s="50"/>
      <c r="FL224" s="50"/>
      <c r="FM224" s="102"/>
      <c r="FN224" s="102"/>
      <c r="FO224" s="50"/>
      <c r="FP224" s="50"/>
      <c r="FQ224" s="102"/>
      <c r="FR224" s="102"/>
      <c r="FS224" s="50"/>
      <c r="FT224" s="50"/>
      <c r="FU224" s="102"/>
      <c r="FV224" s="102"/>
      <c r="FW224" s="50"/>
      <c r="FX224" s="50"/>
      <c r="FY224" s="102"/>
      <c r="FZ224" s="102"/>
      <c r="GA224" s="50"/>
      <c r="GB224" s="50"/>
      <c r="GC224" s="102"/>
      <c r="GD224" s="102"/>
      <c r="GE224" s="50"/>
      <c r="GF224" s="50"/>
      <c r="GG224" s="102"/>
      <c r="GH224" s="102"/>
      <c r="GI224" s="50"/>
      <c r="GJ224" s="50"/>
      <c r="GK224" s="102"/>
      <c r="GL224" s="102"/>
      <c r="GM224" s="50"/>
      <c r="GN224" s="50"/>
      <c r="GO224" s="102"/>
      <c r="GP224" s="102"/>
      <c r="GQ224" s="50"/>
      <c r="GR224" s="50"/>
      <c r="GS224" s="102"/>
      <c r="GT224" s="102"/>
      <c r="GU224" s="50"/>
      <c r="GV224" s="50"/>
      <c r="GW224" s="102"/>
      <c r="GX224" s="102"/>
      <c r="GY224" s="50"/>
      <c r="GZ224" s="50"/>
      <c r="HA224" s="102"/>
      <c r="HB224" s="102"/>
      <c r="HC224" s="50"/>
      <c r="HD224" s="50"/>
      <c r="HE224" s="102"/>
      <c r="HF224" s="102"/>
      <c r="HG224" s="50"/>
      <c r="HH224" s="50"/>
      <c r="HI224" s="102"/>
      <c r="HJ224" s="102"/>
      <c r="HK224" s="50"/>
      <c r="HL224" s="50"/>
      <c r="HM224" s="102"/>
      <c r="HN224" s="102"/>
      <c r="HO224" s="50"/>
      <c r="HP224" s="50"/>
      <c r="HQ224" s="102"/>
      <c r="HR224" s="102"/>
      <c r="HS224" s="50"/>
      <c r="HT224" s="50"/>
      <c r="HU224" s="102"/>
      <c r="HV224" s="102"/>
      <c r="HW224" s="50"/>
      <c r="HX224" s="50"/>
      <c r="HY224" s="102"/>
    </row>
    <row r="225" spans="1:233" s="58" customFormat="1" ht="63" x14ac:dyDescent="0.25">
      <c r="A225" s="100" t="s">
        <v>512</v>
      </c>
      <c r="B225" s="156">
        <f t="shared" si="66"/>
        <v>0</v>
      </c>
      <c r="C225" s="156">
        <f t="shared" si="67"/>
        <v>9422.2000000000007</v>
      </c>
      <c r="D225" s="156">
        <f t="shared" si="68"/>
        <v>9422.2000000000007</v>
      </c>
      <c r="E225" s="50">
        <f t="shared" si="50"/>
        <v>100</v>
      </c>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v>0</v>
      </c>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v>9422.2000000000007</v>
      </c>
      <c r="CJ225" s="50">
        <v>9422.2000000000007</v>
      </c>
      <c r="CK225" s="50">
        <f t="shared" si="71"/>
        <v>100</v>
      </c>
      <c r="CL225" s="50"/>
      <c r="CM225" s="50"/>
      <c r="CN225" s="50"/>
      <c r="CO225" s="50"/>
      <c r="CP225" s="50"/>
      <c r="CQ225" s="101"/>
      <c r="CR225" s="101"/>
      <c r="CS225" s="101"/>
      <c r="CT225" s="101"/>
      <c r="CU225" s="101"/>
      <c r="CV225" s="101"/>
      <c r="CW225" s="102"/>
      <c r="CX225" s="102"/>
      <c r="CY225" s="102"/>
      <c r="CZ225" s="102"/>
      <c r="DA225" s="102"/>
      <c r="DB225" s="102"/>
      <c r="DC225" s="102"/>
      <c r="DD225" s="102"/>
      <c r="DE225" s="102"/>
      <c r="DF225" s="102"/>
      <c r="DG225" s="50"/>
      <c r="DH225" s="50"/>
      <c r="DI225" s="102"/>
      <c r="DJ225" s="102"/>
      <c r="DK225" s="50"/>
      <c r="DL225" s="50"/>
      <c r="DM225" s="102"/>
      <c r="DN225" s="102"/>
      <c r="DO225" s="50"/>
      <c r="DP225" s="50"/>
      <c r="DQ225" s="102"/>
      <c r="DR225" s="102"/>
      <c r="DS225" s="50"/>
      <c r="DT225" s="50"/>
      <c r="DU225" s="102"/>
      <c r="DV225" s="102"/>
      <c r="DW225" s="50"/>
      <c r="DX225" s="50"/>
      <c r="DY225" s="50"/>
      <c r="DZ225" s="50"/>
      <c r="EA225" s="50"/>
      <c r="EB225" s="50"/>
      <c r="EC225" s="102"/>
      <c r="ED225" s="102"/>
      <c r="EE225" s="50"/>
      <c r="EF225" s="50"/>
      <c r="EG225" s="102"/>
      <c r="EH225" s="102"/>
      <c r="EI225" s="50"/>
      <c r="EJ225" s="50"/>
      <c r="EK225" s="102"/>
      <c r="EL225" s="102"/>
      <c r="EM225" s="50"/>
      <c r="EN225" s="50"/>
      <c r="EO225" s="102"/>
      <c r="EP225" s="102"/>
      <c r="EQ225" s="50"/>
      <c r="ER225" s="50"/>
      <c r="ES225" s="102"/>
      <c r="ET225" s="102"/>
      <c r="EU225" s="50"/>
      <c r="EV225" s="50"/>
      <c r="EW225" s="102"/>
      <c r="EX225" s="102"/>
      <c r="EY225" s="50"/>
      <c r="EZ225" s="50"/>
      <c r="FA225" s="102"/>
      <c r="FB225" s="102"/>
      <c r="FC225" s="50"/>
      <c r="FD225" s="50"/>
      <c r="FE225" s="102"/>
      <c r="FF225" s="102"/>
      <c r="FG225" s="50"/>
      <c r="FH225" s="50"/>
      <c r="FI225" s="102"/>
      <c r="FJ225" s="102"/>
      <c r="FK225" s="50"/>
      <c r="FL225" s="50"/>
      <c r="FM225" s="102"/>
      <c r="FN225" s="102"/>
      <c r="FO225" s="50"/>
      <c r="FP225" s="50"/>
      <c r="FQ225" s="102"/>
      <c r="FR225" s="102"/>
      <c r="FS225" s="50"/>
      <c r="FT225" s="50"/>
      <c r="FU225" s="102"/>
      <c r="FV225" s="102"/>
      <c r="FW225" s="50"/>
      <c r="FX225" s="50"/>
      <c r="FY225" s="102"/>
      <c r="FZ225" s="102"/>
      <c r="GA225" s="50"/>
      <c r="GB225" s="50"/>
      <c r="GC225" s="102"/>
      <c r="GD225" s="102"/>
      <c r="GE225" s="50"/>
      <c r="GF225" s="50"/>
      <c r="GG225" s="102"/>
      <c r="GH225" s="102"/>
      <c r="GI225" s="50"/>
      <c r="GJ225" s="50"/>
      <c r="GK225" s="102"/>
      <c r="GL225" s="102"/>
      <c r="GM225" s="50"/>
      <c r="GN225" s="50"/>
      <c r="GO225" s="102"/>
      <c r="GP225" s="102"/>
      <c r="GQ225" s="50"/>
      <c r="GR225" s="50"/>
      <c r="GS225" s="102"/>
      <c r="GT225" s="102"/>
      <c r="GU225" s="50"/>
      <c r="GV225" s="50"/>
      <c r="GW225" s="102"/>
      <c r="GX225" s="102"/>
      <c r="GY225" s="50"/>
      <c r="GZ225" s="50"/>
      <c r="HA225" s="102"/>
      <c r="HB225" s="102"/>
      <c r="HC225" s="50"/>
      <c r="HD225" s="50"/>
      <c r="HE225" s="102"/>
      <c r="HF225" s="102"/>
      <c r="HG225" s="50"/>
      <c r="HH225" s="50"/>
      <c r="HI225" s="102"/>
      <c r="HJ225" s="102"/>
      <c r="HK225" s="50"/>
      <c r="HL225" s="50"/>
      <c r="HM225" s="102"/>
      <c r="HN225" s="102"/>
      <c r="HO225" s="50"/>
      <c r="HP225" s="50"/>
      <c r="HQ225" s="102"/>
      <c r="HR225" s="102"/>
      <c r="HS225" s="50"/>
      <c r="HT225" s="50"/>
      <c r="HU225" s="102"/>
      <c r="HV225" s="102"/>
      <c r="HW225" s="50"/>
      <c r="HX225" s="50"/>
      <c r="HY225" s="102"/>
    </row>
    <row r="226" spans="1:233" s="58" customFormat="1" ht="47.25" x14ac:dyDescent="0.25">
      <c r="A226" s="100" t="s">
        <v>523</v>
      </c>
      <c r="B226" s="156">
        <f t="shared" si="66"/>
        <v>32.1</v>
      </c>
      <c r="C226" s="156">
        <f t="shared" si="67"/>
        <v>84.7</v>
      </c>
      <c r="D226" s="156">
        <f t="shared" si="68"/>
        <v>84.7</v>
      </c>
      <c r="E226" s="50">
        <f t="shared" si="50"/>
        <v>100</v>
      </c>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v>32.1</v>
      </c>
      <c r="CA226" s="50">
        <v>32.1</v>
      </c>
      <c r="CB226" s="50">
        <v>32.1</v>
      </c>
      <c r="CC226" s="50">
        <f t="shared" si="73"/>
        <v>100</v>
      </c>
      <c r="CD226" s="50"/>
      <c r="CE226" s="50"/>
      <c r="CF226" s="50"/>
      <c r="CG226" s="50"/>
      <c r="CH226" s="50"/>
      <c r="CI226" s="50"/>
      <c r="CJ226" s="50"/>
      <c r="CK226" s="50"/>
      <c r="CL226" s="50"/>
      <c r="CM226" s="50"/>
      <c r="CN226" s="50"/>
      <c r="CO226" s="50"/>
      <c r="CP226" s="50"/>
      <c r="CQ226" s="101"/>
      <c r="CR226" s="101"/>
      <c r="CS226" s="101"/>
      <c r="CT226" s="101"/>
      <c r="CU226" s="101"/>
      <c r="CV226" s="101"/>
      <c r="CW226" s="102"/>
      <c r="CX226" s="102"/>
      <c r="CY226" s="102"/>
      <c r="CZ226" s="102"/>
      <c r="DA226" s="102"/>
      <c r="DB226" s="102"/>
      <c r="DC226" s="102"/>
      <c r="DD226" s="102"/>
      <c r="DE226" s="102"/>
      <c r="DF226" s="102"/>
      <c r="DG226" s="50"/>
      <c r="DH226" s="50"/>
      <c r="DI226" s="102"/>
      <c r="DJ226" s="102"/>
      <c r="DK226" s="50"/>
      <c r="DL226" s="50"/>
      <c r="DM226" s="102"/>
      <c r="DN226" s="102"/>
      <c r="DO226" s="50"/>
      <c r="DP226" s="50"/>
      <c r="DQ226" s="102"/>
      <c r="DR226" s="102"/>
      <c r="DS226" s="50"/>
      <c r="DT226" s="50"/>
      <c r="DU226" s="102"/>
      <c r="DV226" s="102"/>
      <c r="DW226" s="50"/>
      <c r="DX226" s="50"/>
      <c r="DY226" s="50"/>
      <c r="DZ226" s="50"/>
      <c r="EA226" s="50"/>
      <c r="EB226" s="50"/>
      <c r="EC226" s="102"/>
      <c r="ED226" s="102"/>
      <c r="EE226" s="50"/>
      <c r="EF226" s="50"/>
      <c r="EG226" s="102"/>
      <c r="EH226" s="102"/>
      <c r="EI226" s="50"/>
      <c r="EJ226" s="50"/>
      <c r="EK226" s="102"/>
      <c r="EL226" s="102"/>
      <c r="EM226" s="50"/>
      <c r="EN226" s="50"/>
      <c r="EO226" s="102"/>
      <c r="EP226" s="102"/>
      <c r="EQ226" s="50"/>
      <c r="ER226" s="50"/>
      <c r="ES226" s="102"/>
      <c r="ET226" s="102"/>
      <c r="EU226" s="50"/>
      <c r="EV226" s="50"/>
      <c r="EW226" s="102"/>
      <c r="EX226" s="102"/>
      <c r="EY226" s="50"/>
      <c r="EZ226" s="50"/>
      <c r="FA226" s="102"/>
      <c r="FB226" s="102"/>
      <c r="FC226" s="50"/>
      <c r="FD226" s="50"/>
      <c r="FE226" s="102"/>
      <c r="FF226" s="102"/>
      <c r="FG226" s="50"/>
      <c r="FH226" s="50"/>
      <c r="FI226" s="102"/>
      <c r="FJ226" s="102"/>
      <c r="FK226" s="50"/>
      <c r="FL226" s="50"/>
      <c r="FM226" s="102"/>
      <c r="FN226" s="102"/>
      <c r="FO226" s="50"/>
      <c r="FP226" s="50"/>
      <c r="FQ226" s="102"/>
      <c r="FR226" s="102"/>
      <c r="FS226" s="50"/>
      <c r="FT226" s="50"/>
      <c r="FU226" s="102"/>
      <c r="FV226" s="102"/>
      <c r="FW226" s="50"/>
      <c r="FX226" s="50"/>
      <c r="FY226" s="102"/>
      <c r="FZ226" s="102"/>
      <c r="GA226" s="50"/>
      <c r="GB226" s="50"/>
      <c r="GC226" s="102"/>
      <c r="GD226" s="102"/>
      <c r="GE226" s="50"/>
      <c r="GF226" s="50"/>
      <c r="GG226" s="102"/>
      <c r="GH226" s="102"/>
      <c r="GI226" s="50"/>
      <c r="GJ226" s="50"/>
      <c r="GK226" s="102"/>
      <c r="GL226" s="102"/>
      <c r="GM226" s="50"/>
      <c r="GN226" s="50"/>
      <c r="GO226" s="102"/>
      <c r="GP226" s="102"/>
      <c r="GQ226" s="50"/>
      <c r="GR226" s="50"/>
      <c r="GS226" s="102"/>
      <c r="GT226" s="102"/>
      <c r="GU226" s="50"/>
      <c r="GV226" s="50"/>
      <c r="GW226" s="102"/>
      <c r="GX226" s="102"/>
      <c r="GY226" s="50"/>
      <c r="GZ226" s="50"/>
      <c r="HA226" s="102"/>
      <c r="HB226" s="102"/>
      <c r="HC226" s="50"/>
      <c r="HD226" s="50"/>
      <c r="HE226" s="102"/>
      <c r="HF226" s="102"/>
      <c r="HG226" s="50"/>
      <c r="HH226" s="50"/>
      <c r="HI226" s="102"/>
      <c r="HJ226" s="102"/>
      <c r="HK226" s="50"/>
      <c r="HL226" s="50"/>
      <c r="HM226" s="50"/>
      <c r="HN226" s="102"/>
      <c r="HO226" s="50"/>
      <c r="HP226" s="50"/>
      <c r="HQ226" s="50"/>
      <c r="HR226" s="102"/>
      <c r="HS226" s="50">
        <v>52.6</v>
      </c>
      <c r="HT226" s="50">
        <v>52.6</v>
      </c>
      <c r="HU226" s="50">
        <f>HT226/HS226*100</f>
        <v>100</v>
      </c>
      <c r="HV226" s="102"/>
      <c r="HW226" s="50"/>
      <c r="HX226" s="50"/>
      <c r="HY226" s="102"/>
    </row>
    <row r="227" spans="1:233" s="58" customFormat="1" ht="47.25" x14ac:dyDescent="0.25">
      <c r="A227" s="100" t="s">
        <v>524</v>
      </c>
      <c r="B227" s="156">
        <f t="shared" si="66"/>
        <v>112.1</v>
      </c>
      <c r="C227" s="156">
        <f t="shared" si="67"/>
        <v>112.1</v>
      </c>
      <c r="D227" s="156">
        <f t="shared" si="68"/>
        <v>65.131919999999994</v>
      </c>
      <c r="E227" s="50">
        <f t="shared" si="50"/>
        <v>58.101623550401428</v>
      </c>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v>112.1</v>
      </c>
      <c r="CA227" s="50">
        <v>112.1</v>
      </c>
      <c r="CB227" s="50">
        <v>65.131919999999994</v>
      </c>
      <c r="CC227" s="50">
        <f t="shared" si="73"/>
        <v>58.101623550401428</v>
      </c>
      <c r="CD227" s="50"/>
      <c r="CE227" s="50"/>
      <c r="CF227" s="50"/>
      <c r="CG227" s="50"/>
      <c r="CH227" s="50"/>
      <c r="CI227" s="50"/>
      <c r="CJ227" s="50"/>
      <c r="CK227" s="50"/>
      <c r="CL227" s="50"/>
      <c r="CM227" s="50"/>
      <c r="CN227" s="50"/>
      <c r="CO227" s="50"/>
      <c r="CP227" s="50"/>
      <c r="CQ227" s="101"/>
      <c r="CR227" s="101"/>
      <c r="CS227" s="101"/>
      <c r="CT227" s="101"/>
      <c r="CU227" s="101"/>
      <c r="CV227" s="101"/>
      <c r="CW227" s="102"/>
      <c r="CX227" s="102"/>
      <c r="CY227" s="102"/>
      <c r="CZ227" s="102"/>
      <c r="DA227" s="102"/>
      <c r="DB227" s="102"/>
      <c r="DC227" s="102"/>
      <c r="DD227" s="102"/>
      <c r="DE227" s="102"/>
      <c r="DF227" s="102"/>
      <c r="DG227" s="50"/>
      <c r="DH227" s="50"/>
      <c r="DI227" s="102"/>
      <c r="DJ227" s="102"/>
      <c r="DK227" s="50"/>
      <c r="DL227" s="50"/>
      <c r="DM227" s="102"/>
      <c r="DN227" s="102"/>
      <c r="DO227" s="50"/>
      <c r="DP227" s="50"/>
      <c r="DQ227" s="102"/>
      <c r="DR227" s="102"/>
      <c r="DS227" s="50"/>
      <c r="DT227" s="50"/>
      <c r="DU227" s="102"/>
      <c r="DV227" s="102"/>
      <c r="DW227" s="50"/>
      <c r="DX227" s="50"/>
      <c r="DY227" s="50"/>
      <c r="DZ227" s="50"/>
      <c r="EA227" s="50"/>
      <c r="EB227" s="50"/>
      <c r="EC227" s="102"/>
      <c r="ED227" s="102"/>
      <c r="EE227" s="50"/>
      <c r="EF227" s="50"/>
      <c r="EG227" s="102"/>
      <c r="EH227" s="102"/>
      <c r="EI227" s="50"/>
      <c r="EJ227" s="50"/>
      <c r="EK227" s="102"/>
      <c r="EL227" s="102"/>
      <c r="EM227" s="50"/>
      <c r="EN227" s="50"/>
      <c r="EO227" s="102"/>
      <c r="EP227" s="102"/>
      <c r="EQ227" s="50"/>
      <c r="ER227" s="50"/>
      <c r="ES227" s="102"/>
      <c r="ET227" s="102"/>
      <c r="EU227" s="50"/>
      <c r="EV227" s="50"/>
      <c r="EW227" s="102"/>
      <c r="EX227" s="102"/>
      <c r="EY227" s="50"/>
      <c r="EZ227" s="50"/>
      <c r="FA227" s="102"/>
      <c r="FB227" s="102"/>
      <c r="FC227" s="50"/>
      <c r="FD227" s="50"/>
      <c r="FE227" s="102"/>
      <c r="FF227" s="102"/>
      <c r="FG227" s="50"/>
      <c r="FH227" s="50"/>
      <c r="FI227" s="102"/>
      <c r="FJ227" s="102"/>
      <c r="FK227" s="50"/>
      <c r="FL227" s="50"/>
      <c r="FM227" s="102"/>
      <c r="FN227" s="102"/>
      <c r="FO227" s="50"/>
      <c r="FP227" s="50"/>
      <c r="FQ227" s="102"/>
      <c r="FR227" s="102"/>
      <c r="FS227" s="50"/>
      <c r="FT227" s="50"/>
      <c r="FU227" s="102"/>
      <c r="FV227" s="102"/>
      <c r="FW227" s="50"/>
      <c r="FX227" s="50"/>
      <c r="FY227" s="102"/>
      <c r="FZ227" s="102"/>
      <c r="GA227" s="50"/>
      <c r="GB227" s="50"/>
      <c r="GC227" s="102"/>
      <c r="GD227" s="102"/>
      <c r="GE227" s="50"/>
      <c r="GF227" s="50"/>
      <c r="GG227" s="102"/>
      <c r="GH227" s="102"/>
      <c r="GI227" s="50"/>
      <c r="GJ227" s="50"/>
      <c r="GK227" s="102"/>
      <c r="GL227" s="102"/>
      <c r="GM227" s="50"/>
      <c r="GN227" s="50"/>
      <c r="GO227" s="102"/>
      <c r="GP227" s="102"/>
      <c r="GQ227" s="50"/>
      <c r="GR227" s="50"/>
      <c r="GS227" s="102"/>
      <c r="GT227" s="102"/>
      <c r="GU227" s="50"/>
      <c r="GV227" s="50"/>
      <c r="GW227" s="102"/>
      <c r="GX227" s="102"/>
      <c r="GY227" s="50"/>
      <c r="GZ227" s="50"/>
      <c r="HA227" s="102"/>
      <c r="HB227" s="102"/>
      <c r="HC227" s="50"/>
      <c r="HD227" s="50"/>
      <c r="HE227" s="102"/>
      <c r="HF227" s="102"/>
      <c r="HG227" s="50"/>
      <c r="HH227" s="50"/>
      <c r="HI227" s="102"/>
      <c r="HJ227" s="102"/>
      <c r="HK227" s="50"/>
      <c r="HL227" s="50"/>
      <c r="HM227" s="50"/>
      <c r="HN227" s="102"/>
      <c r="HO227" s="50"/>
      <c r="HP227" s="50"/>
      <c r="HQ227" s="50"/>
      <c r="HR227" s="102"/>
      <c r="HS227" s="50"/>
      <c r="HT227" s="50"/>
      <c r="HU227" s="50"/>
      <c r="HV227" s="102"/>
      <c r="HW227" s="50"/>
      <c r="HX227" s="50"/>
      <c r="HY227" s="102"/>
    </row>
    <row r="228" spans="1:233" s="58" customFormat="1" ht="47.25" x14ac:dyDescent="0.25">
      <c r="A228" s="100" t="s">
        <v>525</v>
      </c>
      <c r="B228" s="156">
        <f t="shared" si="66"/>
        <v>0</v>
      </c>
      <c r="C228" s="156">
        <f t="shared" si="67"/>
        <v>500</v>
      </c>
      <c r="D228" s="156">
        <f t="shared" si="68"/>
        <v>473.23500000000001</v>
      </c>
      <c r="E228" s="50">
        <f t="shared" si="50"/>
        <v>94.647000000000006</v>
      </c>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101"/>
      <c r="CR228" s="101"/>
      <c r="CS228" s="101"/>
      <c r="CT228" s="101"/>
      <c r="CU228" s="101"/>
      <c r="CV228" s="101"/>
      <c r="CW228" s="102"/>
      <c r="CX228" s="102"/>
      <c r="CY228" s="102"/>
      <c r="CZ228" s="102"/>
      <c r="DA228" s="102"/>
      <c r="DB228" s="102"/>
      <c r="DC228" s="102"/>
      <c r="DD228" s="102"/>
      <c r="DE228" s="102"/>
      <c r="DF228" s="102"/>
      <c r="DG228" s="50"/>
      <c r="DH228" s="50"/>
      <c r="DI228" s="102"/>
      <c r="DJ228" s="102"/>
      <c r="DK228" s="50"/>
      <c r="DL228" s="50"/>
      <c r="DM228" s="102"/>
      <c r="DN228" s="102"/>
      <c r="DO228" s="50"/>
      <c r="DP228" s="50"/>
      <c r="DQ228" s="102"/>
      <c r="DR228" s="102"/>
      <c r="DS228" s="50"/>
      <c r="DT228" s="50"/>
      <c r="DU228" s="102"/>
      <c r="DV228" s="102"/>
      <c r="DW228" s="50">
        <v>500</v>
      </c>
      <c r="DX228" s="50">
        <v>473.23500000000001</v>
      </c>
      <c r="DY228" s="50">
        <f t="shared" si="74"/>
        <v>94.647000000000006</v>
      </c>
      <c r="DZ228" s="50"/>
      <c r="EA228" s="50"/>
      <c r="EB228" s="50"/>
      <c r="EC228" s="102"/>
      <c r="ED228" s="102"/>
      <c r="EE228" s="50"/>
      <c r="EF228" s="50"/>
      <c r="EG228" s="102"/>
      <c r="EH228" s="102"/>
      <c r="EI228" s="50"/>
      <c r="EJ228" s="50"/>
      <c r="EK228" s="102"/>
      <c r="EL228" s="102"/>
      <c r="EM228" s="50"/>
      <c r="EN228" s="50"/>
      <c r="EO228" s="102"/>
      <c r="EP228" s="102"/>
      <c r="EQ228" s="50"/>
      <c r="ER228" s="50"/>
      <c r="ES228" s="102"/>
      <c r="ET228" s="102"/>
      <c r="EU228" s="50"/>
      <c r="EV228" s="50"/>
      <c r="EW228" s="102"/>
      <c r="EX228" s="102"/>
      <c r="EY228" s="50"/>
      <c r="EZ228" s="50"/>
      <c r="FA228" s="102"/>
      <c r="FB228" s="102"/>
      <c r="FC228" s="50"/>
      <c r="FD228" s="50"/>
      <c r="FE228" s="102"/>
      <c r="FF228" s="102"/>
      <c r="FG228" s="50"/>
      <c r="FH228" s="50"/>
      <c r="FI228" s="102"/>
      <c r="FJ228" s="102"/>
      <c r="FK228" s="50"/>
      <c r="FL228" s="50"/>
      <c r="FM228" s="102"/>
      <c r="FN228" s="102"/>
      <c r="FO228" s="50"/>
      <c r="FP228" s="50"/>
      <c r="FQ228" s="102"/>
      <c r="FR228" s="102"/>
      <c r="FS228" s="50"/>
      <c r="FT228" s="50"/>
      <c r="FU228" s="102"/>
      <c r="FV228" s="102"/>
      <c r="FW228" s="50"/>
      <c r="FX228" s="50"/>
      <c r="FY228" s="102"/>
      <c r="FZ228" s="102"/>
      <c r="GA228" s="50"/>
      <c r="GB228" s="50"/>
      <c r="GC228" s="102"/>
      <c r="GD228" s="102"/>
      <c r="GE228" s="50"/>
      <c r="GF228" s="50"/>
      <c r="GG228" s="102"/>
      <c r="GH228" s="102"/>
      <c r="GI228" s="50"/>
      <c r="GJ228" s="50"/>
      <c r="GK228" s="102"/>
      <c r="GL228" s="102"/>
      <c r="GM228" s="50"/>
      <c r="GN228" s="50"/>
      <c r="GO228" s="102"/>
      <c r="GP228" s="102"/>
      <c r="GQ228" s="50"/>
      <c r="GR228" s="50"/>
      <c r="GS228" s="102"/>
      <c r="GT228" s="102"/>
      <c r="GU228" s="50"/>
      <c r="GV228" s="50"/>
      <c r="GW228" s="102"/>
      <c r="GX228" s="102"/>
      <c r="GY228" s="50"/>
      <c r="GZ228" s="50"/>
      <c r="HA228" s="102"/>
      <c r="HB228" s="102"/>
      <c r="HC228" s="50"/>
      <c r="HD228" s="50"/>
      <c r="HE228" s="102"/>
      <c r="HF228" s="102"/>
      <c r="HG228" s="50"/>
      <c r="HH228" s="50"/>
      <c r="HI228" s="102"/>
      <c r="HJ228" s="102"/>
      <c r="HK228" s="50"/>
      <c r="HL228" s="50"/>
      <c r="HM228" s="50"/>
      <c r="HN228" s="102"/>
      <c r="HO228" s="50"/>
      <c r="HP228" s="50"/>
      <c r="HQ228" s="50"/>
      <c r="HR228" s="102"/>
      <c r="HS228" s="50"/>
      <c r="HT228" s="50"/>
      <c r="HU228" s="50"/>
      <c r="HV228" s="102"/>
      <c r="HW228" s="50"/>
      <c r="HX228" s="50"/>
      <c r="HY228" s="102"/>
    </row>
    <row r="229" spans="1:233" s="58" customFormat="1" ht="47.25" x14ac:dyDescent="0.25">
      <c r="A229" s="100" t="s">
        <v>526</v>
      </c>
      <c r="B229" s="156">
        <f t="shared" si="66"/>
        <v>37.799999999999997</v>
      </c>
      <c r="C229" s="156">
        <f t="shared" si="67"/>
        <v>37.799999999999997</v>
      </c>
      <c r="D229" s="156">
        <f t="shared" si="68"/>
        <v>37.799999999999997</v>
      </c>
      <c r="E229" s="50">
        <f t="shared" si="50"/>
        <v>100</v>
      </c>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v>37.799999999999997</v>
      </c>
      <c r="CA229" s="50">
        <v>37.799999999999997</v>
      </c>
      <c r="CB229" s="50">
        <v>37.799999999999997</v>
      </c>
      <c r="CC229" s="50">
        <f t="shared" si="73"/>
        <v>100</v>
      </c>
      <c r="CD229" s="50"/>
      <c r="CE229" s="50"/>
      <c r="CF229" s="50"/>
      <c r="CG229" s="50"/>
      <c r="CH229" s="50"/>
      <c r="CI229" s="50"/>
      <c r="CJ229" s="50"/>
      <c r="CK229" s="50"/>
      <c r="CL229" s="50"/>
      <c r="CM229" s="50"/>
      <c r="CN229" s="50"/>
      <c r="CO229" s="50"/>
      <c r="CP229" s="50"/>
      <c r="CQ229" s="101"/>
      <c r="CR229" s="101"/>
      <c r="CS229" s="101"/>
      <c r="CT229" s="101"/>
      <c r="CU229" s="101"/>
      <c r="CV229" s="101"/>
      <c r="CW229" s="102"/>
      <c r="CX229" s="102"/>
      <c r="CY229" s="102"/>
      <c r="CZ229" s="102"/>
      <c r="DA229" s="102"/>
      <c r="DB229" s="102"/>
      <c r="DC229" s="102"/>
      <c r="DD229" s="102"/>
      <c r="DE229" s="102"/>
      <c r="DF229" s="102"/>
      <c r="DG229" s="50"/>
      <c r="DH229" s="50"/>
      <c r="DI229" s="102"/>
      <c r="DJ229" s="102"/>
      <c r="DK229" s="50"/>
      <c r="DL229" s="50"/>
      <c r="DM229" s="102"/>
      <c r="DN229" s="102"/>
      <c r="DO229" s="50"/>
      <c r="DP229" s="50"/>
      <c r="DQ229" s="102"/>
      <c r="DR229" s="102"/>
      <c r="DS229" s="50"/>
      <c r="DT229" s="50"/>
      <c r="DU229" s="102"/>
      <c r="DV229" s="102"/>
      <c r="DW229" s="50"/>
      <c r="DX229" s="50"/>
      <c r="DY229" s="50"/>
      <c r="DZ229" s="50"/>
      <c r="EA229" s="50"/>
      <c r="EB229" s="50"/>
      <c r="EC229" s="102"/>
      <c r="ED229" s="102"/>
      <c r="EE229" s="50"/>
      <c r="EF229" s="50"/>
      <c r="EG229" s="102"/>
      <c r="EH229" s="102"/>
      <c r="EI229" s="50"/>
      <c r="EJ229" s="50"/>
      <c r="EK229" s="102"/>
      <c r="EL229" s="102"/>
      <c r="EM229" s="50"/>
      <c r="EN229" s="50"/>
      <c r="EO229" s="102"/>
      <c r="EP229" s="102"/>
      <c r="EQ229" s="50"/>
      <c r="ER229" s="50"/>
      <c r="ES229" s="102"/>
      <c r="ET229" s="102"/>
      <c r="EU229" s="50"/>
      <c r="EV229" s="50"/>
      <c r="EW229" s="102"/>
      <c r="EX229" s="102"/>
      <c r="EY229" s="50"/>
      <c r="EZ229" s="50"/>
      <c r="FA229" s="102"/>
      <c r="FB229" s="102"/>
      <c r="FC229" s="50"/>
      <c r="FD229" s="50"/>
      <c r="FE229" s="102"/>
      <c r="FF229" s="102"/>
      <c r="FG229" s="50"/>
      <c r="FH229" s="50"/>
      <c r="FI229" s="102"/>
      <c r="FJ229" s="102"/>
      <c r="FK229" s="50"/>
      <c r="FL229" s="50"/>
      <c r="FM229" s="102"/>
      <c r="FN229" s="102"/>
      <c r="FO229" s="50"/>
      <c r="FP229" s="50"/>
      <c r="FQ229" s="102"/>
      <c r="FR229" s="102"/>
      <c r="FS229" s="50"/>
      <c r="FT229" s="50"/>
      <c r="FU229" s="102"/>
      <c r="FV229" s="102"/>
      <c r="FW229" s="50"/>
      <c r="FX229" s="50"/>
      <c r="FY229" s="102"/>
      <c r="FZ229" s="102"/>
      <c r="GA229" s="50"/>
      <c r="GB229" s="50"/>
      <c r="GC229" s="102"/>
      <c r="GD229" s="102"/>
      <c r="GE229" s="50"/>
      <c r="GF229" s="50"/>
      <c r="GG229" s="102"/>
      <c r="GH229" s="102"/>
      <c r="GI229" s="50"/>
      <c r="GJ229" s="50"/>
      <c r="GK229" s="102"/>
      <c r="GL229" s="102"/>
      <c r="GM229" s="50"/>
      <c r="GN229" s="50"/>
      <c r="GO229" s="102"/>
      <c r="GP229" s="102"/>
      <c r="GQ229" s="50"/>
      <c r="GR229" s="50"/>
      <c r="GS229" s="102"/>
      <c r="GT229" s="102"/>
      <c r="GU229" s="50"/>
      <c r="GV229" s="50"/>
      <c r="GW229" s="102"/>
      <c r="GX229" s="102"/>
      <c r="GY229" s="50"/>
      <c r="GZ229" s="50"/>
      <c r="HA229" s="102"/>
      <c r="HB229" s="102"/>
      <c r="HC229" s="50"/>
      <c r="HD229" s="50"/>
      <c r="HE229" s="102"/>
      <c r="HF229" s="102"/>
      <c r="HG229" s="50"/>
      <c r="HH229" s="50"/>
      <c r="HI229" s="102"/>
      <c r="HJ229" s="102"/>
      <c r="HK229" s="50"/>
      <c r="HL229" s="50"/>
      <c r="HM229" s="50"/>
      <c r="HN229" s="102"/>
      <c r="HO229" s="50"/>
      <c r="HP229" s="50"/>
      <c r="HQ229" s="50"/>
      <c r="HR229" s="102"/>
      <c r="HS229" s="50"/>
      <c r="HT229" s="50"/>
      <c r="HU229" s="50"/>
      <c r="HV229" s="102"/>
      <c r="HW229" s="50"/>
      <c r="HX229" s="50"/>
      <c r="HY229" s="102"/>
    </row>
    <row r="230" spans="1:233" s="58" customFormat="1" ht="47.25" x14ac:dyDescent="0.25">
      <c r="A230" s="100" t="s">
        <v>527</v>
      </c>
      <c r="B230" s="156">
        <f t="shared" si="66"/>
        <v>32.1</v>
      </c>
      <c r="C230" s="156">
        <f t="shared" si="67"/>
        <v>32.1</v>
      </c>
      <c r="D230" s="156">
        <f t="shared" si="68"/>
        <v>31.651139999999998</v>
      </c>
      <c r="E230" s="50">
        <f t="shared" si="50"/>
        <v>98.601682242990634</v>
      </c>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v>32.1</v>
      </c>
      <c r="CA230" s="50">
        <v>32.1</v>
      </c>
      <c r="CB230" s="50">
        <v>31.651139999999998</v>
      </c>
      <c r="CC230" s="50">
        <f t="shared" si="73"/>
        <v>98.601682242990634</v>
      </c>
      <c r="CD230" s="50"/>
      <c r="CE230" s="50"/>
      <c r="CF230" s="50"/>
      <c r="CG230" s="50"/>
      <c r="CH230" s="50"/>
      <c r="CI230" s="50"/>
      <c r="CJ230" s="50"/>
      <c r="CK230" s="50"/>
      <c r="CL230" s="50"/>
      <c r="CM230" s="50"/>
      <c r="CN230" s="50"/>
      <c r="CO230" s="50"/>
      <c r="CP230" s="50"/>
      <c r="CQ230" s="101"/>
      <c r="CR230" s="101"/>
      <c r="CS230" s="101"/>
      <c r="CT230" s="101"/>
      <c r="CU230" s="101"/>
      <c r="CV230" s="101"/>
      <c r="CW230" s="102"/>
      <c r="CX230" s="102"/>
      <c r="CY230" s="102"/>
      <c r="CZ230" s="102"/>
      <c r="DA230" s="102"/>
      <c r="DB230" s="102"/>
      <c r="DC230" s="102"/>
      <c r="DD230" s="102"/>
      <c r="DE230" s="102"/>
      <c r="DF230" s="102"/>
      <c r="DG230" s="50"/>
      <c r="DH230" s="50"/>
      <c r="DI230" s="102"/>
      <c r="DJ230" s="102"/>
      <c r="DK230" s="50"/>
      <c r="DL230" s="50"/>
      <c r="DM230" s="102"/>
      <c r="DN230" s="102"/>
      <c r="DO230" s="50"/>
      <c r="DP230" s="50"/>
      <c r="DQ230" s="102"/>
      <c r="DR230" s="102"/>
      <c r="DS230" s="50"/>
      <c r="DT230" s="50"/>
      <c r="DU230" s="102"/>
      <c r="DV230" s="102"/>
      <c r="DW230" s="50"/>
      <c r="DX230" s="50"/>
      <c r="DY230" s="50"/>
      <c r="DZ230" s="50"/>
      <c r="EA230" s="50"/>
      <c r="EB230" s="50"/>
      <c r="EC230" s="102"/>
      <c r="ED230" s="102"/>
      <c r="EE230" s="50"/>
      <c r="EF230" s="50"/>
      <c r="EG230" s="102"/>
      <c r="EH230" s="102"/>
      <c r="EI230" s="50"/>
      <c r="EJ230" s="50"/>
      <c r="EK230" s="102"/>
      <c r="EL230" s="102"/>
      <c r="EM230" s="50"/>
      <c r="EN230" s="50"/>
      <c r="EO230" s="102"/>
      <c r="EP230" s="102"/>
      <c r="EQ230" s="50"/>
      <c r="ER230" s="50"/>
      <c r="ES230" s="102"/>
      <c r="ET230" s="102"/>
      <c r="EU230" s="50"/>
      <c r="EV230" s="50"/>
      <c r="EW230" s="102"/>
      <c r="EX230" s="102"/>
      <c r="EY230" s="50"/>
      <c r="EZ230" s="50"/>
      <c r="FA230" s="102"/>
      <c r="FB230" s="102"/>
      <c r="FC230" s="50"/>
      <c r="FD230" s="50"/>
      <c r="FE230" s="102"/>
      <c r="FF230" s="102"/>
      <c r="FG230" s="50"/>
      <c r="FH230" s="50"/>
      <c r="FI230" s="102"/>
      <c r="FJ230" s="102"/>
      <c r="FK230" s="50"/>
      <c r="FL230" s="50"/>
      <c r="FM230" s="102"/>
      <c r="FN230" s="102"/>
      <c r="FO230" s="50"/>
      <c r="FP230" s="50"/>
      <c r="FQ230" s="102"/>
      <c r="FR230" s="102"/>
      <c r="FS230" s="50"/>
      <c r="FT230" s="50"/>
      <c r="FU230" s="102"/>
      <c r="FV230" s="102"/>
      <c r="FW230" s="50"/>
      <c r="FX230" s="50"/>
      <c r="FY230" s="102"/>
      <c r="FZ230" s="102"/>
      <c r="GA230" s="50"/>
      <c r="GB230" s="50"/>
      <c r="GC230" s="102"/>
      <c r="GD230" s="102"/>
      <c r="GE230" s="50"/>
      <c r="GF230" s="50"/>
      <c r="GG230" s="102"/>
      <c r="GH230" s="102"/>
      <c r="GI230" s="50"/>
      <c r="GJ230" s="50"/>
      <c r="GK230" s="102"/>
      <c r="GL230" s="102"/>
      <c r="GM230" s="50"/>
      <c r="GN230" s="50"/>
      <c r="GO230" s="102"/>
      <c r="GP230" s="102"/>
      <c r="GQ230" s="50"/>
      <c r="GR230" s="50"/>
      <c r="GS230" s="102"/>
      <c r="GT230" s="102"/>
      <c r="GU230" s="50"/>
      <c r="GV230" s="50"/>
      <c r="GW230" s="102"/>
      <c r="GX230" s="102"/>
      <c r="GY230" s="50"/>
      <c r="GZ230" s="50"/>
      <c r="HA230" s="102"/>
      <c r="HB230" s="102"/>
      <c r="HC230" s="50"/>
      <c r="HD230" s="50"/>
      <c r="HE230" s="102"/>
      <c r="HF230" s="102"/>
      <c r="HG230" s="50"/>
      <c r="HH230" s="50"/>
      <c r="HI230" s="102"/>
      <c r="HJ230" s="102"/>
      <c r="HK230" s="50"/>
      <c r="HL230" s="50"/>
      <c r="HM230" s="50"/>
      <c r="HN230" s="102"/>
      <c r="HO230" s="50"/>
      <c r="HP230" s="50"/>
      <c r="HQ230" s="50"/>
      <c r="HR230" s="102"/>
      <c r="HS230" s="50"/>
      <c r="HT230" s="50"/>
      <c r="HU230" s="50"/>
      <c r="HV230" s="102"/>
      <c r="HW230" s="50"/>
      <c r="HX230" s="50"/>
      <c r="HY230" s="102"/>
    </row>
    <row r="231" spans="1:233" s="58" customFormat="1" ht="47.25" x14ac:dyDescent="0.25">
      <c r="A231" s="100" t="s">
        <v>528</v>
      </c>
      <c r="B231" s="156">
        <f t="shared" si="66"/>
        <v>88.7</v>
      </c>
      <c r="C231" s="156">
        <f t="shared" si="67"/>
        <v>10324.400000000001</v>
      </c>
      <c r="D231" s="156">
        <f t="shared" si="68"/>
        <v>10303.870410000001</v>
      </c>
      <c r="E231" s="50">
        <f t="shared" si="50"/>
        <v>99.801154643369102</v>
      </c>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v>88.7</v>
      </c>
      <c r="CA231" s="50">
        <v>88.7</v>
      </c>
      <c r="CB231" s="50">
        <v>68.170410000000004</v>
      </c>
      <c r="CC231" s="50">
        <f t="shared" si="73"/>
        <v>76.855028184892902</v>
      </c>
      <c r="CD231" s="50"/>
      <c r="CE231" s="50"/>
      <c r="CF231" s="50"/>
      <c r="CG231" s="50"/>
      <c r="CH231" s="50"/>
      <c r="CI231" s="50">
        <v>10130.5</v>
      </c>
      <c r="CJ231" s="50">
        <v>10130.5</v>
      </c>
      <c r="CK231" s="50">
        <f t="shared" si="71"/>
        <v>100</v>
      </c>
      <c r="CL231" s="50"/>
      <c r="CM231" s="50"/>
      <c r="CN231" s="50"/>
      <c r="CO231" s="50"/>
      <c r="CP231" s="50"/>
      <c r="CQ231" s="101"/>
      <c r="CR231" s="101"/>
      <c r="CS231" s="101"/>
      <c r="CT231" s="101"/>
      <c r="CU231" s="101"/>
      <c r="CV231" s="101"/>
      <c r="CW231" s="102"/>
      <c r="CX231" s="102"/>
      <c r="CY231" s="102"/>
      <c r="CZ231" s="102"/>
      <c r="DA231" s="102"/>
      <c r="DB231" s="102"/>
      <c r="DC231" s="102"/>
      <c r="DD231" s="102"/>
      <c r="DE231" s="102"/>
      <c r="DF231" s="102"/>
      <c r="DG231" s="50"/>
      <c r="DH231" s="50"/>
      <c r="DI231" s="102"/>
      <c r="DJ231" s="102"/>
      <c r="DK231" s="50"/>
      <c r="DL231" s="50"/>
      <c r="DM231" s="102"/>
      <c r="DN231" s="102"/>
      <c r="DO231" s="50"/>
      <c r="DP231" s="50"/>
      <c r="DQ231" s="102"/>
      <c r="DR231" s="102"/>
      <c r="DS231" s="50"/>
      <c r="DT231" s="50"/>
      <c r="DU231" s="102"/>
      <c r="DV231" s="102"/>
      <c r="DW231" s="50"/>
      <c r="DX231" s="50"/>
      <c r="DY231" s="50"/>
      <c r="DZ231" s="50"/>
      <c r="EA231" s="50"/>
      <c r="EB231" s="50"/>
      <c r="EC231" s="102"/>
      <c r="ED231" s="102"/>
      <c r="EE231" s="50"/>
      <c r="EF231" s="50"/>
      <c r="EG231" s="102"/>
      <c r="EH231" s="102"/>
      <c r="EI231" s="50"/>
      <c r="EJ231" s="50"/>
      <c r="EK231" s="102"/>
      <c r="EL231" s="102"/>
      <c r="EM231" s="50"/>
      <c r="EN231" s="50"/>
      <c r="EO231" s="102"/>
      <c r="EP231" s="102"/>
      <c r="EQ231" s="50"/>
      <c r="ER231" s="50"/>
      <c r="ES231" s="102"/>
      <c r="ET231" s="102"/>
      <c r="EU231" s="50"/>
      <c r="EV231" s="50"/>
      <c r="EW231" s="102"/>
      <c r="EX231" s="102"/>
      <c r="EY231" s="50"/>
      <c r="EZ231" s="50"/>
      <c r="FA231" s="102"/>
      <c r="FB231" s="102"/>
      <c r="FC231" s="50"/>
      <c r="FD231" s="50"/>
      <c r="FE231" s="102"/>
      <c r="FF231" s="102"/>
      <c r="FG231" s="50"/>
      <c r="FH231" s="50"/>
      <c r="FI231" s="102"/>
      <c r="FJ231" s="102"/>
      <c r="FK231" s="50"/>
      <c r="FL231" s="50"/>
      <c r="FM231" s="102"/>
      <c r="FN231" s="102"/>
      <c r="FO231" s="50"/>
      <c r="FP231" s="50"/>
      <c r="FQ231" s="102"/>
      <c r="FR231" s="102"/>
      <c r="FS231" s="50"/>
      <c r="FT231" s="50"/>
      <c r="FU231" s="102"/>
      <c r="FV231" s="102"/>
      <c r="FW231" s="50"/>
      <c r="FX231" s="50"/>
      <c r="FY231" s="102"/>
      <c r="FZ231" s="102"/>
      <c r="GA231" s="50"/>
      <c r="GB231" s="50"/>
      <c r="GC231" s="102"/>
      <c r="GD231" s="102"/>
      <c r="GE231" s="50"/>
      <c r="GF231" s="50"/>
      <c r="GG231" s="102"/>
      <c r="GH231" s="102"/>
      <c r="GI231" s="50"/>
      <c r="GJ231" s="50"/>
      <c r="GK231" s="102"/>
      <c r="GL231" s="102"/>
      <c r="GM231" s="50"/>
      <c r="GN231" s="50"/>
      <c r="GO231" s="102"/>
      <c r="GP231" s="102"/>
      <c r="GQ231" s="50"/>
      <c r="GR231" s="50"/>
      <c r="GS231" s="102"/>
      <c r="GT231" s="102"/>
      <c r="GU231" s="50"/>
      <c r="GV231" s="50"/>
      <c r="GW231" s="102"/>
      <c r="GX231" s="102"/>
      <c r="GY231" s="50"/>
      <c r="GZ231" s="50"/>
      <c r="HA231" s="102"/>
      <c r="HB231" s="102"/>
      <c r="HC231" s="50"/>
      <c r="HD231" s="50"/>
      <c r="HE231" s="102"/>
      <c r="HF231" s="102"/>
      <c r="HG231" s="50"/>
      <c r="HH231" s="50"/>
      <c r="HI231" s="102"/>
      <c r="HJ231" s="102"/>
      <c r="HK231" s="50"/>
      <c r="HL231" s="50"/>
      <c r="HM231" s="50"/>
      <c r="HN231" s="102"/>
      <c r="HO231" s="50"/>
      <c r="HP231" s="50"/>
      <c r="HQ231" s="50"/>
      <c r="HR231" s="102"/>
      <c r="HS231" s="50">
        <v>105.2</v>
      </c>
      <c r="HT231" s="50">
        <v>105.2</v>
      </c>
      <c r="HU231" s="50">
        <f t="shared" ref="HU231:HU235" si="75">HT231/HS231*100</f>
        <v>100</v>
      </c>
      <c r="HV231" s="102"/>
      <c r="HW231" s="50"/>
      <c r="HX231" s="50"/>
      <c r="HY231" s="102"/>
    </row>
    <row r="232" spans="1:233" s="58" customFormat="1" ht="47.25" customHeight="1" x14ac:dyDescent="0.25">
      <c r="A232" s="100" t="s">
        <v>529</v>
      </c>
      <c r="B232" s="156">
        <f t="shared" si="66"/>
        <v>126.2</v>
      </c>
      <c r="C232" s="156">
        <f t="shared" si="67"/>
        <v>178.8</v>
      </c>
      <c r="D232" s="156">
        <f t="shared" si="68"/>
        <v>158.04686000000001</v>
      </c>
      <c r="E232" s="50">
        <f t="shared" si="50"/>
        <v>88.393098434004472</v>
      </c>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v>126.2</v>
      </c>
      <c r="CA232" s="50">
        <v>126.2</v>
      </c>
      <c r="CB232" s="50">
        <v>105.44686</v>
      </c>
      <c r="CC232" s="50">
        <f t="shared" si="73"/>
        <v>83.555356576862124</v>
      </c>
      <c r="CD232" s="50"/>
      <c r="CE232" s="50"/>
      <c r="CF232" s="50"/>
      <c r="CG232" s="50"/>
      <c r="CH232" s="50"/>
      <c r="CI232" s="50"/>
      <c r="CJ232" s="50"/>
      <c r="CK232" s="50"/>
      <c r="CL232" s="50"/>
      <c r="CM232" s="50"/>
      <c r="CN232" s="50"/>
      <c r="CO232" s="50"/>
      <c r="CP232" s="50"/>
      <c r="CQ232" s="101"/>
      <c r="CR232" s="101"/>
      <c r="CS232" s="101"/>
      <c r="CT232" s="101"/>
      <c r="CU232" s="101"/>
      <c r="CV232" s="101"/>
      <c r="CW232" s="102"/>
      <c r="CX232" s="102"/>
      <c r="CY232" s="102"/>
      <c r="CZ232" s="102"/>
      <c r="DA232" s="102"/>
      <c r="DB232" s="102"/>
      <c r="DC232" s="102"/>
      <c r="DD232" s="102"/>
      <c r="DE232" s="102"/>
      <c r="DF232" s="102"/>
      <c r="DG232" s="50"/>
      <c r="DH232" s="50"/>
      <c r="DI232" s="102"/>
      <c r="DJ232" s="102"/>
      <c r="DK232" s="50"/>
      <c r="DL232" s="50"/>
      <c r="DM232" s="102"/>
      <c r="DN232" s="102"/>
      <c r="DO232" s="50"/>
      <c r="DP232" s="50"/>
      <c r="DQ232" s="102"/>
      <c r="DR232" s="102"/>
      <c r="DS232" s="50"/>
      <c r="DT232" s="50"/>
      <c r="DU232" s="102"/>
      <c r="DV232" s="102"/>
      <c r="DW232" s="50"/>
      <c r="DX232" s="50"/>
      <c r="DY232" s="50"/>
      <c r="DZ232" s="50"/>
      <c r="EA232" s="50"/>
      <c r="EB232" s="50"/>
      <c r="EC232" s="102"/>
      <c r="ED232" s="102"/>
      <c r="EE232" s="50"/>
      <c r="EF232" s="50"/>
      <c r="EG232" s="102"/>
      <c r="EH232" s="102"/>
      <c r="EI232" s="50"/>
      <c r="EJ232" s="50"/>
      <c r="EK232" s="102"/>
      <c r="EL232" s="102"/>
      <c r="EM232" s="50"/>
      <c r="EN232" s="50"/>
      <c r="EO232" s="102"/>
      <c r="EP232" s="102"/>
      <c r="EQ232" s="50"/>
      <c r="ER232" s="50"/>
      <c r="ES232" s="102"/>
      <c r="ET232" s="102"/>
      <c r="EU232" s="50"/>
      <c r="EV232" s="50"/>
      <c r="EW232" s="102"/>
      <c r="EX232" s="102"/>
      <c r="EY232" s="50"/>
      <c r="EZ232" s="50"/>
      <c r="FA232" s="102"/>
      <c r="FB232" s="102"/>
      <c r="FC232" s="50"/>
      <c r="FD232" s="50"/>
      <c r="FE232" s="102"/>
      <c r="FF232" s="102"/>
      <c r="FG232" s="50"/>
      <c r="FH232" s="50"/>
      <c r="FI232" s="102"/>
      <c r="FJ232" s="102"/>
      <c r="FK232" s="50"/>
      <c r="FL232" s="50"/>
      <c r="FM232" s="102"/>
      <c r="FN232" s="102"/>
      <c r="FO232" s="50"/>
      <c r="FP232" s="50"/>
      <c r="FQ232" s="102"/>
      <c r="FR232" s="102"/>
      <c r="FS232" s="50"/>
      <c r="FT232" s="50"/>
      <c r="FU232" s="102"/>
      <c r="FV232" s="102"/>
      <c r="FW232" s="50"/>
      <c r="FX232" s="50"/>
      <c r="FY232" s="102"/>
      <c r="FZ232" s="102"/>
      <c r="GA232" s="50"/>
      <c r="GB232" s="50"/>
      <c r="GC232" s="102"/>
      <c r="GD232" s="102"/>
      <c r="GE232" s="50"/>
      <c r="GF232" s="50"/>
      <c r="GG232" s="102"/>
      <c r="GH232" s="102"/>
      <c r="GI232" s="50"/>
      <c r="GJ232" s="50"/>
      <c r="GK232" s="102"/>
      <c r="GL232" s="102"/>
      <c r="GM232" s="50"/>
      <c r="GN232" s="50"/>
      <c r="GO232" s="102"/>
      <c r="GP232" s="102"/>
      <c r="GQ232" s="50"/>
      <c r="GR232" s="50"/>
      <c r="GS232" s="102"/>
      <c r="GT232" s="102"/>
      <c r="GU232" s="50"/>
      <c r="GV232" s="50"/>
      <c r="GW232" s="102"/>
      <c r="GX232" s="102"/>
      <c r="GY232" s="50"/>
      <c r="GZ232" s="50"/>
      <c r="HA232" s="102"/>
      <c r="HB232" s="102"/>
      <c r="HC232" s="50"/>
      <c r="HD232" s="50"/>
      <c r="HE232" s="102"/>
      <c r="HF232" s="102"/>
      <c r="HG232" s="50"/>
      <c r="HH232" s="50"/>
      <c r="HI232" s="102"/>
      <c r="HJ232" s="102"/>
      <c r="HK232" s="50"/>
      <c r="HL232" s="50"/>
      <c r="HM232" s="50"/>
      <c r="HN232" s="102"/>
      <c r="HO232" s="50"/>
      <c r="HP232" s="50"/>
      <c r="HQ232" s="50"/>
      <c r="HR232" s="102"/>
      <c r="HS232" s="50">
        <v>52.6</v>
      </c>
      <c r="HT232" s="50">
        <v>52.6</v>
      </c>
      <c r="HU232" s="50">
        <f t="shared" si="75"/>
        <v>100</v>
      </c>
      <c r="HV232" s="102"/>
      <c r="HW232" s="50"/>
      <c r="HX232" s="50"/>
      <c r="HY232" s="102"/>
    </row>
    <row r="233" spans="1:233" s="58" customFormat="1" ht="47.25" x14ac:dyDescent="0.25">
      <c r="A233" s="100" t="s">
        <v>530</v>
      </c>
      <c r="B233" s="156">
        <f t="shared" si="66"/>
        <v>37.799999999999997</v>
      </c>
      <c r="C233" s="156">
        <f t="shared" si="67"/>
        <v>606.36500000000001</v>
      </c>
      <c r="D233" s="156">
        <f t="shared" si="68"/>
        <v>606.36500000000001</v>
      </c>
      <c r="E233" s="50">
        <f t="shared" si="50"/>
        <v>100</v>
      </c>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v>37.799999999999997</v>
      </c>
      <c r="CA233" s="50">
        <v>37.799999999999997</v>
      </c>
      <c r="CB233" s="50">
        <v>37.799999999999997</v>
      </c>
      <c r="CC233" s="50">
        <f t="shared" si="73"/>
        <v>100</v>
      </c>
      <c r="CD233" s="50"/>
      <c r="CE233" s="50">
        <v>515.96500000000003</v>
      </c>
      <c r="CF233" s="50">
        <v>515.96500000000003</v>
      </c>
      <c r="CG233" s="50">
        <f t="shared" si="72"/>
        <v>100</v>
      </c>
      <c r="CH233" s="50"/>
      <c r="CI233" s="50"/>
      <c r="CJ233" s="50"/>
      <c r="CK233" s="50"/>
      <c r="CL233" s="50"/>
      <c r="CM233" s="50"/>
      <c r="CN233" s="50"/>
      <c r="CO233" s="50"/>
      <c r="CP233" s="50"/>
      <c r="CQ233" s="101"/>
      <c r="CR233" s="101"/>
      <c r="CS233" s="101"/>
      <c r="CT233" s="101"/>
      <c r="CU233" s="101"/>
      <c r="CV233" s="101"/>
      <c r="CW233" s="102"/>
      <c r="CX233" s="102"/>
      <c r="CY233" s="102"/>
      <c r="CZ233" s="102"/>
      <c r="DA233" s="102"/>
      <c r="DB233" s="102"/>
      <c r="DC233" s="102"/>
      <c r="DD233" s="102"/>
      <c r="DE233" s="102"/>
      <c r="DF233" s="102"/>
      <c r="DG233" s="50"/>
      <c r="DH233" s="50"/>
      <c r="DI233" s="102"/>
      <c r="DJ233" s="102"/>
      <c r="DK233" s="50"/>
      <c r="DL233" s="50"/>
      <c r="DM233" s="102"/>
      <c r="DN233" s="102"/>
      <c r="DO233" s="50"/>
      <c r="DP233" s="50"/>
      <c r="DQ233" s="102"/>
      <c r="DR233" s="102"/>
      <c r="DS233" s="50"/>
      <c r="DT233" s="50"/>
      <c r="DU233" s="102"/>
      <c r="DV233" s="102"/>
      <c r="DW233" s="50"/>
      <c r="DX233" s="50"/>
      <c r="DY233" s="50"/>
      <c r="DZ233" s="50"/>
      <c r="EA233" s="50"/>
      <c r="EB233" s="50"/>
      <c r="EC233" s="102"/>
      <c r="ED233" s="102"/>
      <c r="EE233" s="50"/>
      <c r="EF233" s="50"/>
      <c r="EG233" s="102"/>
      <c r="EH233" s="102"/>
      <c r="EI233" s="50"/>
      <c r="EJ233" s="50"/>
      <c r="EK233" s="102"/>
      <c r="EL233" s="102"/>
      <c r="EM233" s="50"/>
      <c r="EN233" s="50"/>
      <c r="EO233" s="102"/>
      <c r="EP233" s="102"/>
      <c r="EQ233" s="50"/>
      <c r="ER233" s="50"/>
      <c r="ES233" s="102"/>
      <c r="ET233" s="102"/>
      <c r="EU233" s="50"/>
      <c r="EV233" s="50"/>
      <c r="EW233" s="102"/>
      <c r="EX233" s="102"/>
      <c r="EY233" s="50"/>
      <c r="EZ233" s="50"/>
      <c r="FA233" s="102"/>
      <c r="FB233" s="102"/>
      <c r="FC233" s="50"/>
      <c r="FD233" s="50"/>
      <c r="FE233" s="102"/>
      <c r="FF233" s="102"/>
      <c r="FG233" s="50"/>
      <c r="FH233" s="50"/>
      <c r="FI233" s="102"/>
      <c r="FJ233" s="102"/>
      <c r="FK233" s="50"/>
      <c r="FL233" s="50"/>
      <c r="FM233" s="102"/>
      <c r="FN233" s="102"/>
      <c r="FO233" s="50"/>
      <c r="FP233" s="50"/>
      <c r="FQ233" s="102"/>
      <c r="FR233" s="102"/>
      <c r="FS233" s="50"/>
      <c r="FT233" s="50"/>
      <c r="FU233" s="102"/>
      <c r="FV233" s="102"/>
      <c r="FW233" s="50"/>
      <c r="FX233" s="50"/>
      <c r="FY233" s="102"/>
      <c r="FZ233" s="102"/>
      <c r="GA233" s="50"/>
      <c r="GB233" s="50"/>
      <c r="GC233" s="102"/>
      <c r="GD233" s="102"/>
      <c r="GE233" s="50"/>
      <c r="GF233" s="50"/>
      <c r="GG233" s="102"/>
      <c r="GH233" s="102"/>
      <c r="GI233" s="50"/>
      <c r="GJ233" s="50"/>
      <c r="GK233" s="102"/>
      <c r="GL233" s="102"/>
      <c r="GM233" s="50"/>
      <c r="GN233" s="50"/>
      <c r="GO233" s="102"/>
      <c r="GP233" s="102"/>
      <c r="GQ233" s="50"/>
      <c r="GR233" s="50"/>
      <c r="GS233" s="102"/>
      <c r="GT233" s="102"/>
      <c r="GU233" s="50"/>
      <c r="GV233" s="50"/>
      <c r="GW233" s="102"/>
      <c r="GX233" s="102"/>
      <c r="GY233" s="50"/>
      <c r="GZ233" s="50"/>
      <c r="HA233" s="102"/>
      <c r="HB233" s="102"/>
      <c r="HC233" s="50"/>
      <c r="HD233" s="50"/>
      <c r="HE233" s="102"/>
      <c r="HF233" s="102"/>
      <c r="HG233" s="50"/>
      <c r="HH233" s="50"/>
      <c r="HI233" s="102"/>
      <c r="HJ233" s="102"/>
      <c r="HK233" s="50"/>
      <c r="HL233" s="50"/>
      <c r="HM233" s="50"/>
      <c r="HN233" s="102"/>
      <c r="HO233" s="50"/>
      <c r="HP233" s="50"/>
      <c r="HQ233" s="50"/>
      <c r="HR233" s="102"/>
      <c r="HS233" s="50">
        <v>52.6</v>
      </c>
      <c r="HT233" s="50">
        <v>52.6</v>
      </c>
      <c r="HU233" s="50">
        <f t="shared" si="75"/>
        <v>100</v>
      </c>
      <c r="HV233" s="102"/>
      <c r="HW233" s="50"/>
      <c r="HX233" s="50"/>
      <c r="HY233" s="102"/>
    </row>
    <row r="234" spans="1:233" s="58" customFormat="1" ht="63" x14ac:dyDescent="0.25">
      <c r="A234" s="100" t="s">
        <v>531</v>
      </c>
      <c r="B234" s="156">
        <f t="shared" si="66"/>
        <v>32.1</v>
      </c>
      <c r="C234" s="156">
        <f t="shared" si="67"/>
        <v>32.1</v>
      </c>
      <c r="D234" s="156">
        <f t="shared" si="68"/>
        <v>31.16253</v>
      </c>
      <c r="E234" s="50">
        <f t="shared" si="50"/>
        <v>97.079532710280375</v>
      </c>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v>32.1</v>
      </c>
      <c r="CA234" s="50">
        <v>32.1</v>
      </c>
      <c r="CB234" s="50">
        <v>31.16253</v>
      </c>
      <c r="CC234" s="50">
        <f t="shared" si="73"/>
        <v>97.079532710280375</v>
      </c>
      <c r="CD234" s="50"/>
      <c r="CE234" s="50"/>
      <c r="CF234" s="50"/>
      <c r="CG234" s="50"/>
      <c r="CH234" s="50"/>
      <c r="CI234" s="50"/>
      <c r="CJ234" s="50"/>
      <c r="CK234" s="50"/>
      <c r="CL234" s="50"/>
      <c r="CM234" s="50"/>
      <c r="CN234" s="50"/>
      <c r="CO234" s="50"/>
      <c r="CP234" s="50"/>
      <c r="CQ234" s="101"/>
      <c r="CR234" s="101"/>
      <c r="CS234" s="101"/>
      <c r="CT234" s="101"/>
      <c r="CU234" s="101"/>
      <c r="CV234" s="101"/>
      <c r="CW234" s="102"/>
      <c r="CX234" s="102"/>
      <c r="CY234" s="102"/>
      <c r="CZ234" s="102"/>
      <c r="DA234" s="102"/>
      <c r="DB234" s="102"/>
      <c r="DC234" s="102"/>
      <c r="DD234" s="102"/>
      <c r="DE234" s="102"/>
      <c r="DF234" s="102"/>
      <c r="DG234" s="50"/>
      <c r="DH234" s="50"/>
      <c r="DI234" s="102"/>
      <c r="DJ234" s="102"/>
      <c r="DK234" s="50"/>
      <c r="DL234" s="50"/>
      <c r="DM234" s="102"/>
      <c r="DN234" s="102"/>
      <c r="DO234" s="50"/>
      <c r="DP234" s="50"/>
      <c r="DQ234" s="102"/>
      <c r="DR234" s="102"/>
      <c r="DS234" s="50"/>
      <c r="DT234" s="50"/>
      <c r="DU234" s="102"/>
      <c r="DV234" s="102"/>
      <c r="DW234" s="50"/>
      <c r="DX234" s="50"/>
      <c r="DY234" s="50"/>
      <c r="DZ234" s="50"/>
      <c r="EA234" s="50"/>
      <c r="EB234" s="50"/>
      <c r="EC234" s="102"/>
      <c r="ED234" s="102"/>
      <c r="EE234" s="50"/>
      <c r="EF234" s="50"/>
      <c r="EG234" s="102"/>
      <c r="EH234" s="102"/>
      <c r="EI234" s="50"/>
      <c r="EJ234" s="50"/>
      <c r="EK234" s="102"/>
      <c r="EL234" s="102"/>
      <c r="EM234" s="50"/>
      <c r="EN234" s="50"/>
      <c r="EO234" s="102"/>
      <c r="EP234" s="102"/>
      <c r="EQ234" s="50"/>
      <c r="ER234" s="50"/>
      <c r="ES234" s="102"/>
      <c r="ET234" s="102"/>
      <c r="EU234" s="50"/>
      <c r="EV234" s="50"/>
      <c r="EW234" s="102"/>
      <c r="EX234" s="102"/>
      <c r="EY234" s="50"/>
      <c r="EZ234" s="50"/>
      <c r="FA234" s="102"/>
      <c r="FB234" s="102"/>
      <c r="FC234" s="50"/>
      <c r="FD234" s="50"/>
      <c r="FE234" s="102"/>
      <c r="FF234" s="102"/>
      <c r="FG234" s="50"/>
      <c r="FH234" s="50"/>
      <c r="FI234" s="102"/>
      <c r="FJ234" s="102"/>
      <c r="FK234" s="50"/>
      <c r="FL234" s="50"/>
      <c r="FM234" s="102"/>
      <c r="FN234" s="102"/>
      <c r="FO234" s="50"/>
      <c r="FP234" s="50"/>
      <c r="FQ234" s="102"/>
      <c r="FR234" s="102"/>
      <c r="FS234" s="50"/>
      <c r="FT234" s="50"/>
      <c r="FU234" s="102"/>
      <c r="FV234" s="102"/>
      <c r="FW234" s="50"/>
      <c r="FX234" s="50"/>
      <c r="FY234" s="102"/>
      <c r="FZ234" s="102"/>
      <c r="GA234" s="50"/>
      <c r="GB234" s="50"/>
      <c r="GC234" s="102"/>
      <c r="GD234" s="102"/>
      <c r="GE234" s="50"/>
      <c r="GF234" s="50"/>
      <c r="GG234" s="102"/>
      <c r="GH234" s="102"/>
      <c r="GI234" s="50"/>
      <c r="GJ234" s="50"/>
      <c r="GK234" s="102"/>
      <c r="GL234" s="102"/>
      <c r="GM234" s="50"/>
      <c r="GN234" s="50"/>
      <c r="GO234" s="102"/>
      <c r="GP234" s="102"/>
      <c r="GQ234" s="50"/>
      <c r="GR234" s="50"/>
      <c r="GS234" s="102"/>
      <c r="GT234" s="102"/>
      <c r="GU234" s="50"/>
      <c r="GV234" s="50"/>
      <c r="GW234" s="102"/>
      <c r="GX234" s="102"/>
      <c r="GY234" s="50"/>
      <c r="GZ234" s="50"/>
      <c r="HA234" s="102"/>
      <c r="HB234" s="102"/>
      <c r="HC234" s="50"/>
      <c r="HD234" s="50"/>
      <c r="HE234" s="102"/>
      <c r="HF234" s="102"/>
      <c r="HG234" s="50"/>
      <c r="HH234" s="50"/>
      <c r="HI234" s="102"/>
      <c r="HJ234" s="102"/>
      <c r="HK234" s="50"/>
      <c r="HL234" s="50"/>
      <c r="HM234" s="50"/>
      <c r="HN234" s="102"/>
      <c r="HO234" s="50"/>
      <c r="HP234" s="50"/>
      <c r="HQ234" s="50"/>
      <c r="HR234" s="102"/>
      <c r="HS234" s="50"/>
      <c r="HT234" s="50"/>
      <c r="HU234" s="50"/>
      <c r="HV234" s="102"/>
      <c r="HW234" s="50"/>
      <c r="HX234" s="50"/>
      <c r="HY234" s="102"/>
    </row>
    <row r="235" spans="1:233" s="58" customFormat="1" ht="47.25" x14ac:dyDescent="0.25">
      <c r="A235" s="100" t="s">
        <v>532</v>
      </c>
      <c r="B235" s="156">
        <f t="shared" si="66"/>
        <v>75.7</v>
      </c>
      <c r="C235" s="156">
        <f t="shared" si="67"/>
        <v>1143.433</v>
      </c>
      <c r="D235" s="156">
        <f t="shared" si="68"/>
        <v>600.47500000000002</v>
      </c>
      <c r="E235" s="50">
        <f t="shared" si="50"/>
        <v>52.515101453255241</v>
      </c>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v>75.7</v>
      </c>
      <c r="CA235" s="50">
        <v>75.7</v>
      </c>
      <c r="CB235" s="50">
        <v>75.7</v>
      </c>
      <c r="CC235" s="50">
        <f t="shared" si="73"/>
        <v>100</v>
      </c>
      <c r="CD235" s="50"/>
      <c r="CE235" s="50">
        <v>515.13300000000004</v>
      </c>
      <c r="CF235" s="50"/>
      <c r="CG235" s="50">
        <f t="shared" si="72"/>
        <v>0</v>
      </c>
      <c r="CH235" s="50"/>
      <c r="CI235" s="50"/>
      <c r="CJ235" s="50"/>
      <c r="CK235" s="50"/>
      <c r="CL235" s="50"/>
      <c r="CM235" s="50"/>
      <c r="CN235" s="50"/>
      <c r="CO235" s="50"/>
      <c r="CP235" s="50"/>
      <c r="CQ235" s="101"/>
      <c r="CR235" s="101"/>
      <c r="CS235" s="101"/>
      <c r="CT235" s="101"/>
      <c r="CU235" s="101"/>
      <c r="CV235" s="101"/>
      <c r="CW235" s="102"/>
      <c r="CX235" s="102"/>
      <c r="CY235" s="102"/>
      <c r="CZ235" s="102"/>
      <c r="DA235" s="102"/>
      <c r="DB235" s="102"/>
      <c r="DC235" s="102"/>
      <c r="DD235" s="102"/>
      <c r="DE235" s="102"/>
      <c r="DF235" s="102"/>
      <c r="DG235" s="50"/>
      <c r="DH235" s="50"/>
      <c r="DI235" s="102"/>
      <c r="DJ235" s="102"/>
      <c r="DK235" s="50"/>
      <c r="DL235" s="50"/>
      <c r="DM235" s="102"/>
      <c r="DN235" s="102"/>
      <c r="DO235" s="50"/>
      <c r="DP235" s="50"/>
      <c r="DQ235" s="102"/>
      <c r="DR235" s="102"/>
      <c r="DS235" s="50"/>
      <c r="DT235" s="50"/>
      <c r="DU235" s="102"/>
      <c r="DV235" s="102"/>
      <c r="DW235" s="50">
        <v>500</v>
      </c>
      <c r="DX235" s="50">
        <v>472.17500000000001</v>
      </c>
      <c r="DY235" s="50">
        <f t="shared" si="74"/>
        <v>94.435000000000002</v>
      </c>
      <c r="DZ235" s="50"/>
      <c r="EA235" s="50"/>
      <c r="EB235" s="50"/>
      <c r="EC235" s="102"/>
      <c r="ED235" s="102"/>
      <c r="EE235" s="50"/>
      <c r="EF235" s="50"/>
      <c r="EG235" s="102"/>
      <c r="EH235" s="102"/>
      <c r="EI235" s="50"/>
      <c r="EJ235" s="50"/>
      <c r="EK235" s="102"/>
      <c r="EL235" s="102"/>
      <c r="EM235" s="50"/>
      <c r="EN235" s="50"/>
      <c r="EO235" s="102"/>
      <c r="EP235" s="102"/>
      <c r="EQ235" s="50"/>
      <c r="ER235" s="50"/>
      <c r="ES235" s="102"/>
      <c r="ET235" s="102"/>
      <c r="EU235" s="50"/>
      <c r="EV235" s="50"/>
      <c r="EW235" s="102"/>
      <c r="EX235" s="102"/>
      <c r="EY235" s="50"/>
      <c r="EZ235" s="50"/>
      <c r="FA235" s="102"/>
      <c r="FB235" s="102"/>
      <c r="FC235" s="50"/>
      <c r="FD235" s="50"/>
      <c r="FE235" s="102"/>
      <c r="FF235" s="102"/>
      <c r="FG235" s="50"/>
      <c r="FH235" s="50"/>
      <c r="FI235" s="102"/>
      <c r="FJ235" s="102"/>
      <c r="FK235" s="50"/>
      <c r="FL235" s="50"/>
      <c r="FM235" s="102"/>
      <c r="FN235" s="102"/>
      <c r="FO235" s="50"/>
      <c r="FP235" s="50"/>
      <c r="FQ235" s="102"/>
      <c r="FR235" s="102"/>
      <c r="FS235" s="50"/>
      <c r="FT235" s="50"/>
      <c r="FU235" s="102"/>
      <c r="FV235" s="102"/>
      <c r="FW235" s="50"/>
      <c r="FX235" s="50"/>
      <c r="FY235" s="102"/>
      <c r="FZ235" s="102"/>
      <c r="GA235" s="50"/>
      <c r="GB235" s="50"/>
      <c r="GC235" s="102"/>
      <c r="GD235" s="102"/>
      <c r="GE235" s="50"/>
      <c r="GF235" s="50"/>
      <c r="GG235" s="102"/>
      <c r="GH235" s="102"/>
      <c r="GI235" s="50"/>
      <c r="GJ235" s="50"/>
      <c r="GK235" s="102"/>
      <c r="GL235" s="102"/>
      <c r="GM235" s="50"/>
      <c r="GN235" s="50"/>
      <c r="GO235" s="102"/>
      <c r="GP235" s="102"/>
      <c r="GQ235" s="50"/>
      <c r="GR235" s="50"/>
      <c r="GS235" s="102"/>
      <c r="GT235" s="102"/>
      <c r="GU235" s="50"/>
      <c r="GV235" s="50"/>
      <c r="GW235" s="102"/>
      <c r="GX235" s="102"/>
      <c r="GY235" s="50"/>
      <c r="GZ235" s="50"/>
      <c r="HA235" s="102"/>
      <c r="HB235" s="102"/>
      <c r="HC235" s="50"/>
      <c r="HD235" s="50"/>
      <c r="HE235" s="102"/>
      <c r="HF235" s="102"/>
      <c r="HG235" s="50"/>
      <c r="HH235" s="50"/>
      <c r="HI235" s="102"/>
      <c r="HJ235" s="102"/>
      <c r="HK235" s="50"/>
      <c r="HL235" s="50"/>
      <c r="HM235" s="50"/>
      <c r="HN235" s="102"/>
      <c r="HO235" s="50"/>
      <c r="HP235" s="50"/>
      <c r="HQ235" s="50"/>
      <c r="HR235" s="102"/>
      <c r="HS235" s="50">
        <v>52.6</v>
      </c>
      <c r="HT235" s="50">
        <v>52.6</v>
      </c>
      <c r="HU235" s="50">
        <f t="shared" si="75"/>
        <v>100</v>
      </c>
      <c r="HV235" s="102"/>
      <c r="HW235" s="50"/>
      <c r="HX235" s="50"/>
      <c r="HY235" s="102"/>
    </row>
    <row r="236" spans="1:233" s="58" customFormat="1" ht="47.25" x14ac:dyDescent="0.25">
      <c r="A236" s="100" t="s">
        <v>533</v>
      </c>
      <c r="B236" s="156">
        <f t="shared" si="66"/>
        <v>55.3</v>
      </c>
      <c r="C236" s="156">
        <f t="shared" si="67"/>
        <v>365.27500000000003</v>
      </c>
      <c r="D236" s="156">
        <f t="shared" si="68"/>
        <v>340.9425</v>
      </c>
      <c r="E236" s="50">
        <f t="shared" si="50"/>
        <v>93.338580521524875</v>
      </c>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v>55.3</v>
      </c>
      <c r="CA236" s="50">
        <v>55.3</v>
      </c>
      <c r="CB236" s="50">
        <v>30.967500000000001</v>
      </c>
      <c r="CC236" s="50">
        <f t="shared" si="73"/>
        <v>55.999095840867994</v>
      </c>
      <c r="CD236" s="50"/>
      <c r="CE236" s="50">
        <v>309.97500000000002</v>
      </c>
      <c r="CF236" s="50">
        <v>309.97500000000002</v>
      </c>
      <c r="CG236" s="50">
        <f t="shared" si="72"/>
        <v>100</v>
      </c>
      <c r="CH236" s="50"/>
      <c r="CI236" s="50"/>
      <c r="CJ236" s="50"/>
      <c r="CK236" s="50"/>
      <c r="CL236" s="50"/>
      <c r="CM236" s="50"/>
      <c r="CN236" s="50"/>
      <c r="CO236" s="50"/>
      <c r="CP236" s="50"/>
      <c r="CQ236" s="101"/>
      <c r="CR236" s="101"/>
      <c r="CS236" s="101"/>
      <c r="CT236" s="101"/>
      <c r="CU236" s="101"/>
      <c r="CV236" s="101"/>
      <c r="CW236" s="102"/>
      <c r="CX236" s="102"/>
      <c r="CY236" s="102"/>
      <c r="CZ236" s="102"/>
      <c r="DA236" s="102"/>
      <c r="DB236" s="102"/>
      <c r="DC236" s="102"/>
      <c r="DD236" s="102"/>
      <c r="DE236" s="102"/>
      <c r="DF236" s="102"/>
      <c r="DG236" s="50"/>
      <c r="DH236" s="50"/>
      <c r="DI236" s="102"/>
      <c r="DJ236" s="102"/>
      <c r="DK236" s="50"/>
      <c r="DL236" s="50"/>
      <c r="DM236" s="102"/>
      <c r="DN236" s="102"/>
      <c r="DO236" s="50"/>
      <c r="DP236" s="50"/>
      <c r="DQ236" s="102"/>
      <c r="DR236" s="102"/>
      <c r="DS236" s="50"/>
      <c r="DT236" s="50"/>
      <c r="DU236" s="102"/>
      <c r="DV236" s="102"/>
      <c r="DW236" s="50"/>
      <c r="DX236" s="50"/>
      <c r="DY236" s="50"/>
      <c r="DZ236" s="50"/>
      <c r="EA236" s="50"/>
      <c r="EB236" s="50"/>
      <c r="EC236" s="102"/>
      <c r="ED236" s="102"/>
      <c r="EE236" s="50"/>
      <c r="EF236" s="50"/>
      <c r="EG236" s="102"/>
      <c r="EH236" s="102"/>
      <c r="EI236" s="50"/>
      <c r="EJ236" s="50"/>
      <c r="EK236" s="102"/>
      <c r="EL236" s="102"/>
      <c r="EM236" s="50"/>
      <c r="EN236" s="50"/>
      <c r="EO236" s="102"/>
      <c r="EP236" s="102"/>
      <c r="EQ236" s="50"/>
      <c r="ER236" s="50"/>
      <c r="ES236" s="102"/>
      <c r="ET236" s="102"/>
      <c r="EU236" s="50"/>
      <c r="EV236" s="50"/>
      <c r="EW236" s="102"/>
      <c r="EX236" s="102"/>
      <c r="EY236" s="50"/>
      <c r="EZ236" s="50"/>
      <c r="FA236" s="102"/>
      <c r="FB236" s="102"/>
      <c r="FC236" s="50"/>
      <c r="FD236" s="50"/>
      <c r="FE236" s="102"/>
      <c r="FF236" s="102"/>
      <c r="FG236" s="50"/>
      <c r="FH236" s="50"/>
      <c r="FI236" s="102"/>
      <c r="FJ236" s="102"/>
      <c r="FK236" s="50"/>
      <c r="FL236" s="50"/>
      <c r="FM236" s="102"/>
      <c r="FN236" s="102"/>
      <c r="FO236" s="50"/>
      <c r="FP236" s="50"/>
      <c r="FQ236" s="102"/>
      <c r="FR236" s="102"/>
      <c r="FS236" s="50"/>
      <c r="FT236" s="50"/>
      <c r="FU236" s="102"/>
      <c r="FV236" s="102"/>
      <c r="FW236" s="50"/>
      <c r="FX236" s="50"/>
      <c r="FY236" s="102"/>
      <c r="FZ236" s="102"/>
      <c r="GA236" s="50"/>
      <c r="GB236" s="50"/>
      <c r="GC236" s="102"/>
      <c r="GD236" s="102"/>
      <c r="GE236" s="50"/>
      <c r="GF236" s="50"/>
      <c r="GG236" s="102"/>
      <c r="GH236" s="102"/>
      <c r="GI236" s="50"/>
      <c r="GJ236" s="50"/>
      <c r="GK236" s="102"/>
      <c r="GL236" s="102"/>
      <c r="GM236" s="50"/>
      <c r="GN236" s="50"/>
      <c r="GO236" s="102"/>
      <c r="GP236" s="102"/>
      <c r="GQ236" s="50"/>
      <c r="GR236" s="50"/>
      <c r="GS236" s="102"/>
      <c r="GT236" s="102"/>
      <c r="GU236" s="50"/>
      <c r="GV236" s="50"/>
      <c r="GW236" s="102"/>
      <c r="GX236" s="102"/>
      <c r="GY236" s="50"/>
      <c r="GZ236" s="50"/>
      <c r="HA236" s="102"/>
      <c r="HB236" s="102"/>
      <c r="HC236" s="50"/>
      <c r="HD236" s="50"/>
      <c r="HE236" s="102"/>
      <c r="HF236" s="102"/>
      <c r="HG236" s="50"/>
      <c r="HH236" s="50"/>
      <c r="HI236" s="102"/>
      <c r="HJ236" s="102"/>
      <c r="HK236" s="50"/>
      <c r="HL236" s="50"/>
      <c r="HM236" s="102"/>
      <c r="HN236" s="102"/>
      <c r="HO236" s="50"/>
      <c r="HP236" s="50"/>
      <c r="HQ236" s="102"/>
      <c r="HR236" s="102"/>
      <c r="HS236" s="50"/>
      <c r="HT236" s="50"/>
      <c r="HU236" s="102"/>
      <c r="HV236" s="102"/>
      <c r="HW236" s="50"/>
      <c r="HX236" s="50"/>
      <c r="HY236" s="102"/>
    </row>
    <row r="237" spans="1:233" s="58" customFormat="1" ht="63" x14ac:dyDescent="0.25">
      <c r="A237" s="100" t="s">
        <v>766</v>
      </c>
      <c r="B237" s="156">
        <f t="shared" si="66"/>
        <v>20.9</v>
      </c>
      <c r="C237" s="156">
        <f t="shared" si="67"/>
        <v>949.4</v>
      </c>
      <c r="D237" s="156">
        <f t="shared" si="68"/>
        <v>949.41199999999992</v>
      </c>
      <c r="E237" s="50">
        <f t="shared" si="50"/>
        <v>100.00126395618285</v>
      </c>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v>928.5</v>
      </c>
      <c r="BP237" s="50">
        <v>928.51199999999994</v>
      </c>
      <c r="BQ237" s="50">
        <f>BP237/BO237*100</f>
        <v>100.00129240710822</v>
      </c>
      <c r="BR237" s="50"/>
      <c r="BS237" s="50"/>
      <c r="BT237" s="50"/>
      <c r="BU237" s="50"/>
      <c r="BV237" s="50"/>
      <c r="BW237" s="50"/>
      <c r="BX237" s="50"/>
      <c r="BY237" s="50"/>
      <c r="BZ237" s="50">
        <v>20.9</v>
      </c>
      <c r="CA237" s="50">
        <v>20.9</v>
      </c>
      <c r="CB237" s="50">
        <v>20.9</v>
      </c>
      <c r="CC237" s="50">
        <f t="shared" si="73"/>
        <v>100</v>
      </c>
      <c r="CD237" s="50"/>
      <c r="CE237" s="50"/>
      <c r="CF237" s="50"/>
      <c r="CG237" s="50"/>
      <c r="CH237" s="50"/>
      <c r="CI237" s="50"/>
      <c r="CJ237" s="50"/>
      <c r="CK237" s="50"/>
      <c r="CL237" s="50"/>
      <c r="CM237" s="50"/>
      <c r="CN237" s="50"/>
      <c r="CO237" s="50"/>
      <c r="CP237" s="50"/>
      <c r="CQ237" s="101"/>
      <c r="CR237" s="101"/>
      <c r="CS237" s="101"/>
      <c r="CT237" s="101"/>
      <c r="CU237" s="101"/>
      <c r="CV237" s="101"/>
      <c r="CW237" s="102"/>
      <c r="CX237" s="102"/>
      <c r="CY237" s="102"/>
      <c r="CZ237" s="102"/>
      <c r="DA237" s="102"/>
      <c r="DB237" s="102"/>
      <c r="DC237" s="102"/>
      <c r="DD237" s="102"/>
      <c r="DE237" s="102"/>
      <c r="DF237" s="102"/>
      <c r="DG237" s="50"/>
      <c r="DH237" s="50"/>
      <c r="DI237" s="102"/>
      <c r="DJ237" s="102"/>
      <c r="DK237" s="50"/>
      <c r="DL237" s="50"/>
      <c r="DM237" s="102"/>
      <c r="DN237" s="102"/>
      <c r="DO237" s="50"/>
      <c r="DP237" s="50"/>
      <c r="DQ237" s="102"/>
      <c r="DR237" s="102"/>
      <c r="DS237" s="50"/>
      <c r="DT237" s="50"/>
      <c r="DU237" s="102"/>
      <c r="DV237" s="102"/>
      <c r="DW237" s="50"/>
      <c r="DX237" s="50"/>
      <c r="DY237" s="50"/>
      <c r="DZ237" s="50"/>
      <c r="EA237" s="50"/>
      <c r="EB237" s="50"/>
      <c r="EC237" s="102"/>
      <c r="ED237" s="102"/>
      <c r="EE237" s="50"/>
      <c r="EF237" s="50"/>
      <c r="EG237" s="102"/>
      <c r="EH237" s="102"/>
      <c r="EI237" s="50"/>
      <c r="EJ237" s="50"/>
      <c r="EK237" s="102"/>
      <c r="EL237" s="102"/>
      <c r="EM237" s="50"/>
      <c r="EN237" s="50"/>
      <c r="EO237" s="102"/>
      <c r="EP237" s="102"/>
      <c r="EQ237" s="50"/>
      <c r="ER237" s="50"/>
      <c r="ES237" s="102"/>
      <c r="ET237" s="102"/>
      <c r="EU237" s="50"/>
      <c r="EV237" s="50"/>
      <c r="EW237" s="102"/>
      <c r="EX237" s="102"/>
      <c r="EY237" s="50"/>
      <c r="EZ237" s="50"/>
      <c r="FA237" s="102"/>
      <c r="FB237" s="102"/>
      <c r="FC237" s="50"/>
      <c r="FD237" s="50"/>
      <c r="FE237" s="102"/>
      <c r="FF237" s="102"/>
      <c r="FG237" s="50"/>
      <c r="FH237" s="50"/>
      <c r="FI237" s="102"/>
      <c r="FJ237" s="102"/>
      <c r="FK237" s="50"/>
      <c r="FL237" s="50"/>
      <c r="FM237" s="102"/>
      <c r="FN237" s="102"/>
      <c r="FO237" s="50"/>
      <c r="FP237" s="50"/>
      <c r="FQ237" s="102"/>
      <c r="FR237" s="102"/>
      <c r="FS237" s="50"/>
      <c r="FT237" s="50"/>
      <c r="FU237" s="102"/>
      <c r="FV237" s="102"/>
      <c r="FW237" s="50"/>
      <c r="FX237" s="50"/>
      <c r="FY237" s="102"/>
      <c r="FZ237" s="102"/>
      <c r="GA237" s="50"/>
      <c r="GB237" s="50"/>
      <c r="GC237" s="102"/>
      <c r="GD237" s="102"/>
      <c r="GE237" s="50"/>
      <c r="GF237" s="50"/>
      <c r="GG237" s="102"/>
      <c r="GH237" s="102"/>
      <c r="GI237" s="50"/>
      <c r="GJ237" s="50"/>
      <c r="GK237" s="102"/>
      <c r="GL237" s="102"/>
      <c r="GM237" s="50"/>
      <c r="GN237" s="50"/>
      <c r="GO237" s="102"/>
      <c r="GP237" s="102"/>
      <c r="GQ237" s="50"/>
      <c r="GR237" s="50"/>
      <c r="GS237" s="102"/>
      <c r="GT237" s="102"/>
      <c r="GU237" s="50"/>
      <c r="GV237" s="50"/>
      <c r="GW237" s="102"/>
      <c r="GX237" s="102"/>
      <c r="GY237" s="50"/>
      <c r="GZ237" s="50"/>
      <c r="HA237" s="102"/>
      <c r="HB237" s="102"/>
      <c r="HC237" s="50"/>
      <c r="HD237" s="50"/>
      <c r="HE237" s="102"/>
      <c r="HF237" s="102"/>
      <c r="HG237" s="50"/>
      <c r="HH237" s="50"/>
      <c r="HI237" s="102"/>
      <c r="HJ237" s="102"/>
      <c r="HK237" s="50"/>
      <c r="HL237" s="50"/>
      <c r="HM237" s="102"/>
      <c r="HN237" s="102"/>
      <c r="HO237" s="50"/>
      <c r="HP237" s="50"/>
      <c r="HQ237" s="102"/>
      <c r="HR237" s="102"/>
      <c r="HS237" s="50"/>
      <c r="HT237" s="50"/>
      <c r="HU237" s="102"/>
      <c r="HV237" s="102"/>
      <c r="HW237" s="50"/>
      <c r="HX237" s="50"/>
      <c r="HY237" s="102"/>
    </row>
    <row r="238" spans="1:233" s="58" customFormat="1" ht="63" x14ac:dyDescent="0.25">
      <c r="A238" s="100" t="s">
        <v>767</v>
      </c>
      <c r="B238" s="156">
        <f t="shared" si="66"/>
        <v>0</v>
      </c>
      <c r="C238" s="156">
        <f t="shared" si="67"/>
        <v>500</v>
      </c>
      <c r="D238" s="156">
        <f t="shared" si="68"/>
        <v>500</v>
      </c>
      <c r="E238" s="50">
        <f t="shared" si="50"/>
        <v>100</v>
      </c>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101"/>
      <c r="CR238" s="101"/>
      <c r="CS238" s="101"/>
      <c r="CT238" s="101"/>
      <c r="CU238" s="101"/>
      <c r="CV238" s="101"/>
      <c r="CW238" s="102"/>
      <c r="CX238" s="102"/>
      <c r="CY238" s="102"/>
      <c r="CZ238" s="102"/>
      <c r="DA238" s="102"/>
      <c r="DB238" s="102"/>
      <c r="DC238" s="102"/>
      <c r="DD238" s="102"/>
      <c r="DE238" s="102"/>
      <c r="DF238" s="102"/>
      <c r="DG238" s="50"/>
      <c r="DH238" s="50"/>
      <c r="DI238" s="102"/>
      <c r="DJ238" s="102"/>
      <c r="DK238" s="50"/>
      <c r="DL238" s="50"/>
      <c r="DM238" s="102"/>
      <c r="DN238" s="102"/>
      <c r="DO238" s="50"/>
      <c r="DP238" s="50"/>
      <c r="DQ238" s="102"/>
      <c r="DR238" s="102"/>
      <c r="DS238" s="50"/>
      <c r="DT238" s="50"/>
      <c r="DU238" s="102"/>
      <c r="DV238" s="102"/>
      <c r="DW238" s="50">
        <v>500</v>
      </c>
      <c r="DX238" s="50">
        <v>500</v>
      </c>
      <c r="DY238" s="50">
        <f t="shared" si="74"/>
        <v>100</v>
      </c>
      <c r="DZ238" s="50"/>
      <c r="EA238" s="50"/>
      <c r="EB238" s="50"/>
      <c r="EC238" s="102"/>
      <c r="ED238" s="102"/>
      <c r="EE238" s="50"/>
      <c r="EF238" s="50"/>
      <c r="EG238" s="102"/>
      <c r="EH238" s="102"/>
      <c r="EI238" s="50"/>
      <c r="EJ238" s="50"/>
      <c r="EK238" s="102"/>
      <c r="EL238" s="102"/>
      <c r="EM238" s="50"/>
      <c r="EN238" s="50"/>
      <c r="EO238" s="102"/>
      <c r="EP238" s="102"/>
      <c r="EQ238" s="50"/>
      <c r="ER238" s="50"/>
      <c r="ES238" s="102"/>
      <c r="ET238" s="102"/>
      <c r="EU238" s="50"/>
      <c r="EV238" s="50"/>
      <c r="EW238" s="102"/>
      <c r="EX238" s="102"/>
      <c r="EY238" s="50"/>
      <c r="EZ238" s="50"/>
      <c r="FA238" s="102"/>
      <c r="FB238" s="102"/>
      <c r="FC238" s="50"/>
      <c r="FD238" s="50"/>
      <c r="FE238" s="102"/>
      <c r="FF238" s="102"/>
      <c r="FG238" s="50"/>
      <c r="FH238" s="50"/>
      <c r="FI238" s="102"/>
      <c r="FJ238" s="102"/>
      <c r="FK238" s="50"/>
      <c r="FL238" s="50"/>
      <c r="FM238" s="102"/>
      <c r="FN238" s="102"/>
      <c r="FO238" s="50"/>
      <c r="FP238" s="50"/>
      <c r="FQ238" s="102"/>
      <c r="FR238" s="102"/>
      <c r="FS238" s="50"/>
      <c r="FT238" s="50"/>
      <c r="FU238" s="102"/>
      <c r="FV238" s="102"/>
      <c r="FW238" s="50"/>
      <c r="FX238" s="50"/>
      <c r="FY238" s="102"/>
      <c r="FZ238" s="102"/>
      <c r="GA238" s="50"/>
      <c r="GB238" s="50"/>
      <c r="GC238" s="102"/>
      <c r="GD238" s="102"/>
      <c r="GE238" s="50"/>
      <c r="GF238" s="50"/>
      <c r="GG238" s="102"/>
      <c r="GH238" s="102"/>
      <c r="GI238" s="50"/>
      <c r="GJ238" s="50"/>
      <c r="GK238" s="102"/>
      <c r="GL238" s="102"/>
      <c r="GM238" s="50"/>
      <c r="GN238" s="50"/>
      <c r="GO238" s="102"/>
      <c r="GP238" s="102"/>
      <c r="GQ238" s="50"/>
      <c r="GR238" s="50"/>
      <c r="GS238" s="102"/>
      <c r="GT238" s="102"/>
      <c r="GU238" s="50"/>
      <c r="GV238" s="50"/>
      <c r="GW238" s="102"/>
      <c r="GX238" s="102"/>
      <c r="GY238" s="50"/>
      <c r="GZ238" s="50"/>
      <c r="HA238" s="102"/>
      <c r="HB238" s="102"/>
      <c r="HC238" s="50"/>
      <c r="HD238" s="50"/>
      <c r="HE238" s="102"/>
      <c r="HF238" s="102"/>
      <c r="HG238" s="50"/>
      <c r="HH238" s="50"/>
      <c r="HI238" s="102"/>
      <c r="HJ238" s="102"/>
      <c r="HK238" s="50"/>
      <c r="HL238" s="50"/>
      <c r="HM238" s="102"/>
      <c r="HN238" s="102"/>
      <c r="HO238" s="50"/>
      <c r="HP238" s="50"/>
      <c r="HQ238" s="102"/>
      <c r="HR238" s="102"/>
      <c r="HS238" s="50"/>
      <c r="HT238" s="50"/>
      <c r="HU238" s="102"/>
      <c r="HV238" s="102"/>
      <c r="HW238" s="50"/>
      <c r="HX238" s="50"/>
      <c r="HY238" s="102"/>
    </row>
    <row r="239" spans="1:233" s="58" customFormat="1" ht="47.25" x14ac:dyDescent="0.25">
      <c r="A239" s="100" t="s">
        <v>537</v>
      </c>
      <c r="B239" s="156">
        <f t="shared" si="66"/>
        <v>20.9</v>
      </c>
      <c r="C239" s="156">
        <f t="shared" si="67"/>
        <v>520.9</v>
      </c>
      <c r="D239" s="156">
        <f t="shared" si="68"/>
        <v>520.9</v>
      </c>
      <c r="E239" s="50">
        <f t="shared" si="50"/>
        <v>100</v>
      </c>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v>20.9</v>
      </c>
      <c r="CA239" s="50">
        <v>20.9</v>
      </c>
      <c r="CB239" s="50">
        <v>20.9</v>
      </c>
      <c r="CC239" s="50">
        <f t="shared" si="73"/>
        <v>100</v>
      </c>
      <c r="CD239" s="50"/>
      <c r="CE239" s="50"/>
      <c r="CF239" s="50"/>
      <c r="CG239" s="50"/>
      <c r="CH239" s="50"/>
      <c r="CI239" s="50"/>
      <c r="CJ239" s="50"/>
      <c r="CK239" s="50"/>
      <c r="CL239" s="50"/>
      <c r="CM239" s="50"/>
      <c r="CN239" s="50"/>
      <c r="CO239" s="50"/>
      <c r="CP239" s="50"/>
      <c r="CQ239" s="101"/>
      <c r="CR239" s="101"/>
      <c r="CS239" s="101"/>
      <c r="CT239" s="101"/>
      <c r="CU239" s="101"/>
      <c r="CV239" s="101"/>
      <c r="CW239" s="102"/>
      <c r="CX239" s="102"/>
      <c r="CY239" s="102"/>
      <c r="CZ239" s="102"/>
      <c r="DA239" s="102"/>
      <c r="DB239" s="102"/>
      <c r="DC239" s="102"/>
      <c r="DD239" s="102"/>
      <c r="DE239" s="102"/>
      <c r="DF239" s="102"/>
      <c r="DG239" s="50"/>
      <c r="DH239" s="50"/>
      <c r="DI239" s="102"/>
      <c r="DJ239" s="102"/>
      <c r="DK239" s="50"/>
      <c r="DL239" s="50"/>
      <c r="DM239" s="102"/>
      <c r="DN239" s="102"/>
      <c r="DO239" s="50"/>
      <c r="DP239" s="50"/>
      <c r="DQ239" s="102"/>
      <c r="DR239" s="102"/>
      <c r="DS239" s="50"/>
      <c r="DT239" s="50"/>
      <c r="DU239" s="102"/>
      <c r="DV239" s="102"/>
      <c r="DW239" s="50">
        <v>500</v>
      </c>
      <c r="DX239" s="50">
        <v>500</v>
      </c>
      <c r="DY239" s="50">
        <f t="shared" si="74"/>
        <v>100</v>
      </c>
      <c r="DZ239" s="50"/>
      <c r="EA239" s="50"/>
      <c r="EB239" s="50"/>
      <c r="EC239" s="102"/>
      <c r="ED239" s="102"/>
      <c r="EE239" s="50"/>
      <c r="EF239" s="50"/>
      <c r="EG239" s="102"/>
      <c r="EH239" s="102"/>
      <c r="EI239" s="50"/>
      <c r="EJ239" s="50"/>
      <c r="EK239" s="102"/>
      <c r="EL239" s="102"/>
      <c r="EM239" s="50"/>
      <c r="EN239" s="50"/>
      <c r="EO239" s="102"/>
      <c r="EP239" s="102"/>
      <c r="EQ239" s="50"/>
      <c r="ER239" s="50"/>
      <c r="ES239" s="102"/>
      <c r="ET239" s="102"/>
      <c r="EU239" s="50"/>
      <c r="EV239" s="50"/>
      <c r="EW239" s="102"/>
      <c r="EX239" s="102"/>
      <c r="EY239" s="50"/>
      <c r="EZ239" s="50"/>
      <c r="FA239" s="102"/>
      <c r="FB239" s="102"/>
      <c r="FC239" s="50"/>
      <c r="FD239" s="50"/>
      <c r="FE239" s="102"/>
      <c r="FF239" s="102"/>
      <c r="FG239" s="50"/>
      <c r="FH239" s="50"/>
      <c r="FI239" s="102"/>
      <c r="FJ239" s="102"/>
      <c r="FK239" s="50"/>
      <c r="FL239" s="50"/>
      <c r="FM239" s="102"/>
      <c r="FN239" s="102"/>
      <c r="FO239" s="50"/>
      <c r="FP239" s="50"/>
      <c r="FQ239" s="102"/>
      <c r="FR239" s="102"/>
      <c r="FS239" s="50"/>
      <c r="FT239" s="50"/>
      <c r="FU239" s="102"/>
      <c r="FV239" s="102"/>
      <c r="FW239" s="50"/>
      <c r="FX239" s="50"/>
      <c r="FY239" s="102"/>
      <c r="FZ239" s="102"/>
      <c r="GA239" s="50"/>
      <c r="GB239" s="50"/>
      <c r="GC239" s="102"/>
      <c r="GD239" s="102"/>
      <c r="GE239" s="50"/>
      <c r="GF239" s="50"/>
      <c r="GG239" s="102"/>
      <c r="GH239" s="102"/>
      <c r="GI239" s="50"/>
      <c r="GJ239" s="50"/>
      <c r="GK239" s="102"/>
      <c r="GL239" s="102"/>
      <c r="GM239" s="50"/>
      <c r="GN239" s="50"/>
      <c r="GO239" s="102"/>
      <c r="GP239" s="102"/>
      <c r="GQ239" s="50"/>
      <c r="GR239" s="50"/>
      <c r="GS239" s="102"/>
      <c r="GT239" s="102"/>
      <c r="GU239" s="50"/>
      <c r="GV239" s="50"/>
      <c r="GW239" s="102"/>
      <c r="GX239" s="102"/>
      <c r="GY239" s="50"/>
      <c r="GZ239" s="50"/>
      <c r="HA239" s="102"/>
      <c r="HB239" s="102"/>
      <c r="HC239" s="50"/>
      <c r="HD239" s="50"/>
      <c r="HE239" s="102"/>
      <c r="HF239" s="102"/>
      <c r="HG239" s="50"/>
      <c r="HH239" s="50"/>
      <c r="HI239" s="102"/>
      <c r="HJ239" s="102"/>
      <c r="HK239" s="50"/>
      <c r="HL239" s="50"/>
      <c r="HM239" s="102"/>
      <c r="HN239" s="102"/>
      <c r="HO239" s="50"/>
      <c r="HP239" s="50"/>
      <c r="HQ239" s="102"/>
      <c r="HR239" s="102"/>
      <c r="HS239" s="50"/>
      <c r="HT239" s="50"/>
      <c r="HU239" s="102"/>
      <c r="HV239" s="102"/>
      <c r="HW239" s="50"/>
      <c r="HX239" s="50"/>
      <c r="HY239" s="102"/>
    </row>
    <row r="240" spans="1:233" s="58" customFormat="1" ht="63" x14ac:dyDescent="0.25">
      <c r="A240" s="100" t="s">
        <v>538</v>
      </c>
      <c r="B240" s="156">
        <f t="shared" si="66"/>
        <v>44.5</v>
      </c>
      <c r="C240" s="156">
        <f t="shared" si="67"/>
        <v>44.5</v>
      </c>
      <c r="D240" s="156">
        <f t="shared" si="68"/>
        <v>44.5</v>
      </c>
      <c r="E240" s="50">
        <f t="shared" si="50"/>
        <v>100</v>
      </c>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v>44.5</v>
      </c>
      <c r="CA240" s="50">
        <v>44.5</v>
      </c>
      <c r="CB240" s="50">
        <v>44.5</v>
      </c>
      <c r="CC240" s="50">
        <f t="shared" si="73"/>
        <v>100</v>
      </c>
      <c r="CD240" s="50"/>
      <c r="CE240" s="50"/>
      <c r="CF240" s="50"/>
      <c r="CG240" s="50"/>
      <c r="CH240" s="50"/>
      <c r="CI240" s="50"/>
      <c r="CJ240" s="50"/>
      <c r="CK240" s="50"/>
      <c r="CL240" s="50"/>
      <c r="CM240" s="50"/>
      <c r="CN240" s="50"/>
      <c r="CO240" s="50"/>
      <c r="CP240" s="50"/>
      <c r="CQ240" s="101"/>
      <c r="CR240" s="101"/>
      <c r="CS240" s="101"/>
      <c r="CT240" s="101"/>
      <c r="CU240" s="101"/>
      <c r="CV240" s="101"/>
      <c r="CW240" s="102"/>
      <c r="CX240" s="102"/>
      <c r="CY240" s="102"/>
      <c r="CZ240" s="102"/>
      <c r="DA240" s="102"/>
      <c r="DB240" s="102"/>
      <c r="DC240" s="102"/>
      <c r="DD240" s="102"/>
      <c r="DE240" s="102"/>
      <c r="DF240" s="102"/>
      <c r="DG240" s="50"/>
      <c r="DH240" s="50"/>
      <c r="DI240" s="102"/>
      <c r="DJ240" s="102"/>
      <c r="DK240" s="50"/>
      <c r="DL240" s="50"/>
      <c r="DM240" s="102"/>
      <c r="DN240" s="102"/>
      <c r="DO240" s="50"/>
      <c r="DP240" s="50"/>
      <c r="DQ240" s="102"/>
      <c r="DR240" s="102"/>
      <c r="DS240" s="50"/>
      <c r="DT240" s="50"/>
      <c r="DU240" s="102"/>
      <c r="DV240" s="102"/>
      <c r="DW240" s="50"/>
      <c r="DX240" s="50"/>
      <c r="DY240" s="50"/>
      <c r="DZ240" s="50"/>
      <c r="EA240" s="50"/>
      <c r="EB240" s="50"/>
      <c r="EC240" s="102"/>
      <c r="ED240" s="102"/>
      <c r="EE240" s="50"/>
      <c r="EF240" s="50"/>
      <c r="EG240" s="102"/>
      <c r="EH240" s="102"/>
      <c r="EI240" s="50"/>
      <c r="EJ240" s="50"/>
      <c r="EK240" s="102"/>
      <c r="EL240" s="102"/>
      <c r="EM240" s="50"/>
      <c r="EN240" s="50"/>
      <c r="EO240" s="102"/>
      <c r="EP240" s="102"/>
      <c r="EQ240" s="50"/>
      <c r="ER240" s="50"/>
      <c r="ES240" s="102"/>
      <c r="ET240" s="102"/>
      <c r="EU240" s="50"/>
      <c r="EV240" s="50"/>
      <c r="EW240" s="102"/>
      <c r="EX240" s="102"/>
      <c r="EY240" s="50"/>
      <c r="EZ240" s="50"/>
      <c r="FA240" s="102"/>
      <c r="FB240" s="102"/>
      <c r="FC240" s="50"/>
      <c r="FD240" s="50"/>
      <c r="FE240" s="102"/>
      <c r="FF240" s="102"/>
      <c r="FG240" s="50"/>
      <c r="FH240" s="50"/>
      <c r="FI240" s="102"/>
      <c r="FJ240" s="102"/>
      <c r="FK240" s="50"/>
      <c r="FL240" s="50"/>
      <c r="FM240" s="102"/>
      <c r="FN240" s="102"/>
      <c r="FO240" s="50"/>
      <c r="FP240" s="50"/>
      <c r="FQ240" s="102"/>
      <c r="FR240" s="102"/>
      <c r="FS240" s="50"/>
      <c r="FT240" s="50"/>
      <c r="FU240" s="102"/>
      <c r="FV240" s="102"/>
      <c r="FW240" s="50"/>
      <c r="FX240" s="50"/>
      <c r="FY240" s="102"/>
      <c r="FZ240" s="102"/>
      <c r="GA240" s="50"/>
      <c r="GB240" s="50"/>
      <c r="GC240" s="102"/>
      <c r="GD240" s="102"/>
      <c r="GE240" s="50"/>
      <c r="GF240" s="50"/>
      <c r="GG240" s="102"/>
      <c r="GH240" s="102"/>
      <c r="GI240" s="50"/>
      <c r="GJ240" s="50"/>
      <c r="GK240" s="102"/>
      <c r="GL240" s="102"/>
      <c r="GM240" s="50"/>
      <c r="GN240" s="50"/>
      <c r="GO240" s="102"/>
      <c r="GP240" s="102"/>
      <c r="GQ240" s="50"/>
      <c r="GR240" s="50"/>
      <c r="GS240" s="102"/>
      <c r="GT240" s="102"/>
      <c r="GU240" s="50"/>
      <c r="GV240" s="50"/>
      <c r="GW240" s="102"/>
      <c r="GX240" s="102"/>
      <c r="GY240" s="50"/>
      <c r="GZ240" s="50"/>
      <c r="HA240" s="102"/>
      <c r="HB240" s="102"/>
      <c r="HC240" s="50"/>
      <c r="HD240" s="50"/>
      <c r="HE240" s="102"/>
      <c r="HF240" s="102"/>
      <c r="HG240" s="50"/>
      <c r="HH240" s="50"/>
      <c r="HI240" s="102"/>
      <c r="HJ240" s="102"/>
      <c r="HK240" s="50"/>
      <c r="HL240" s="50"/>
      <c r="HM240" s="102"/>
      <c r="HN240" s="102"/>
      <c r="HO240" s="50"/>
      <c r="HP240" s="50"/>
      <c r="HQ240" s="102"/>
      <c r="HR240" s="102"/>
      <c r="HS240" s="50"/>
      <c r="HT240" s="50"/>
      <c r="HU240" s="102"/>
      <c r="HV240" s="102"/>
      <c r="HW240" s="50"/>
      <c r="HX240" s="50"/>
      <c r="HY240" s="102"/>
    </row>
    <row r="241" spans="1:233" s="58" customFormat="1" ht="63" x14ac:dyDescent="0.25">
      <c r="A241" s="100" t="s">
        <v>539</v>
      </c>
      <c r="B241" s="156">
        <f t="shared" si="66"/>
        <v>8</v>
      </c>
      <c r="C241" s="156">
        <f t="shared" si="67"/>
        <v>1817.135</v>
      </c>
      <c r="D241" s="156">
        <f t="shared" si="68"/>
        <v>1817.1469999999999</v>
      </c>
      <c r="E241" s="50">
        <f t="shared" si="50"/>
        <v>100.00066038021392</v>
      </c>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v>928.5</v>
      </c>
      <c r="BP241" s="50">
        <v>928.51199999999994</v>
      </c>
      <c r="BQ241" s="50">
        <f t="shared" ref="BQ241:BQ244" si="76">BP241/BO241*100</f>
        <v>100.00129240710822</v>
      </c>
      <c r="BR241" s="50"/>
      <c r="BS241" s="50"/>
      <c r="BT241" s="50"/>
      <c r="BU241" s="50"/>
      <c r="BV241" s="50"/>
      <c r="BW241" s="50"/>
      <c r="BX241" s="50"/>
      <c r="BY241" s="50"/>
      <c r="BZ241" s="50">
        <v>8</v>
      </c>
      <c r="CA241" s="50">
        <v>8</v>
      </c>
      <c r="CB241" s="50">
        <v>8</v>
      </c>
      <c r="CC241" s="50">
        <f t="shared" si="73"/>
        <v>100</v>
      </c>
      <c r="CD241" s="50"/>
      <c r="CE241" s="50">
        <v>880.63499999999999</v>
      </c>
      <c r="CF241" s="50">
        <v>880.63499999999999</v>
      </c>
      <c r="CG241" s="50">
        <f t="shared" si="72"/>
        <v>100</v>
      </c>
      <c r="CH241" s="50"/>
      <c r="CI241" s="50"/>
      <c r="CJ241" s="50"/>
      <c r="CK241" s="50"/>
      <c r="CL241" s="50"/>
      <c r="CM241" s="50"/>
      <c r="CN241" s="50"/>
      <c r="CO241" s="50"/>
      <c r="CP241" s="50"/>
      <c r="CQ241" s="101"/>
      <c r="CR241" s="101"/>
      <c r="CS241" s="101"/>
      <c r="CT241" s="101"/>
      <c r="CU241" s="101"/>
      <c r="CV241" s="101"/>
      <c r="CW241" s="102"/>
      <c r="CX241" s="102"/>
      <c r="CY241" s="102"/>
      <c r="CZ241" s="102"/>
      <c r="DA241" s="102"/>
      <c r="DB241" s="102"/>
      <c r="DC241" s="102"/>
      <c r="DD241" s="102"/>
      <c r="DE241" s="102"/>
      <c r="DF241" s="102"/>
      <c r="DG241" s="50"/>
      <c r="DH241" s="50"/>
      <c r="DI241" s="102"/>
      <c r="DJ241" s="102"/>
      <c r="DK241" s="50"/>
      <c r="DL241" s="50"/>
      <c r="DM241" s="102"/>
      <c r="DN241" s="102"/>
      <c r="DO241" s="50"/>
      <c r="DP241" s="50"/>
      <c r="DQ241" s="102"/>
      <c r="DR241" s="102"/>
      <c r="DS241" s="50"/>
      <c r="DT241" s="50"/>
      <c r="DU241" s="102"/>
      <c r="DV241" s="102"/>
      <c r="DW241" s="50"/>
      <c r="DX241" s="50"/>
      <c r="DY241" s="50"/>
      <c r="DZ241" s="50"/>
      <c r="EA241" s="50"/>
      <c r="EB241" s="50"/>
      <c r="EC241" s="102"/>
      <c r="ED241" s="102"/>
      <c r="EE241" s="50"/>
      <c r="EF241" s="50"/>
      <c r="EG241" s="102"/>
      <c r="EH241" s="102"/>
      <c r="EI241" s="50"/>
      <c r="EJ241" s="50"/>
      <c r="EK241" s="102"/>
      <c r="EL241" s="102"/>
      <c r="EM241" s="50"/>
      <c r="EN241" s="50"/>
      <c r="EO241" s="102"/>
      <c r="EP241" s="102"/>
      <c r="EQ241" s="50"/>
      <c r="ER241" s="50"/>
      <c r="ES241" s="102"/>
      <c r="ET241" s="102"/>
      <c r="EU241" s="50"/>
      <c r="EV241" s="50"/>
      <c r="EW241" s="102"/>
      <c r="EX241" s="102"/>
      <c r="EY241" s="50"/>
      <c r="EZ241" s="50"/>
      <c r="FA241" s="102"/>
      <c r="FB241" s="102"/>
      <c r="FC241" s="50"/>
      <c r="FD241" s="50"/>
      <c r="FE241" s="102"/>
      <c r="FF241" s="102"/>
      <c r="FG241" s="50"/>
      <c r="FH241" s="50"/>
      <c r="FI241" s="102"/>
      <c r="FJ241" s="102"/>
      <c r="FK241" s="50"/>
      <c r="FL241" s="50"/>
      <c r="FM241" s="102"/>
      <c r="FN241" s="102"/>
      <c r="FO241" s="50"/>
      <c r="FP241" s="50"/>
      <c r="FQ241" s="102"/>
      <c r="FR241" s="102"/>
      <c r="FS241" s="50"/>
      <c r="FT241" s="50"/>
      <c r="FU241" s="102"/>
      <c r="FV241" s="102"/>
      <c r="FW241" s="50"/>
      <c r="FX241" s="50"/>
      <c r="FY241" s="102"/>
      <c r="FZ241" s="102"/>
      <c r="GA241" s="50"/>
      <c r="GB241" s="50"/>
      <c r="GC241" s="102"/>
      <c r="GD241" s="102"/>
      <c r="GE241" s="50"/>
      <c r="GF241" s="50"/>
      <c r="GG241" s="102"/>
      <c r="GH241" s="102"/>
      <c r="GI241" s="50"/>
      <c r="GJ241" s="50"/>
      <c r="GK241" s="102"/>
      <c r="GL241" s="102"/>
      <c r="GM241" s="50"/>
      <c r="GN241" s="50"/>
      <c r="GO241" s="102"/>
      <c r="GP241" s="102"/>
      <c r="GQ241" s="50"/>
      <c r="GR241" s="50"/>
      <c r="GS241" s="102"/>
      <c r="GT241" s="102"/>
      <c r="GU241" s="50"/>
      <c r="GV241" s="50"/>
      <c r="GW241" s="102"/>
      <c r="GX241" s="102"/>
      <c r="GY241" s="50"/>
      <c r="GZ241" s="50"/>
      <c r="HA241" s="102"/>
      <c r="HB241" s="102"/>
      <c r="HC241" s="50"/>
      <c r="HD241" s="50"/>
      <c r="HE241" s="102"/>
      <c r="HF241" s="102"/>
      <c r="HG241" s="50"/>
      <c r="HH241" s="50"/>
      <c r="HI241" s="102"/>
      <c r="HJ241" s="102"/>
      <c r="HK241" s="50"/>
      <c r="HL241" s="50"/>
      <c r="HM241" s="102"/>
      <c r="HN241" s="102"/>
      <c r="HO241" s="50"/>
      <c r="HP241" s="50"/>
      <c r="HQ241" s="102"/>
      <c r="HR241" s="102"/>
      <c r="HS241" s="50"/>
      <c r="HT241" s="50"/>
      <c r="HU241" s="102"/>
      <c r="HV241" s="102"/>
      <c r="HW241" s="50"/>
      <c r="HX241" s="50"/>
      <c r="HY241" s="102"/>
    </row>
    <row r="242" spans="1:233" s="58" customFormat="1" ht="47.25" x14ac:dyDescent="0.25">
      <c r="A242" s="100" t="s">
        <v>540</v>
      </c>
      <c r="B242" s="156">
        <f t="shared" si="66"/>
        <v>20.9</v>
      </c>
      <c r="C242" s="156">
        <f t="shared" si="67"/>
        <v>956.89400000000001</v>
      </c>
      <c r="D242" s="156">
        <f t="shared" si="68"/>
        <v>956.89400000000001</v>
      </c>
      <c r="E242" s="50">
        <f t="shared" si="50"/>
        <v>100</v>
      </c>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v>20.9</v>
      </c>
      <c r="CA242" s="50">
        <v>20.9</v>
      </c>
      <c r="CB242" s="50">
        <v>20.9</v>
      </c>
      <c r="CC242" s="50">
        <f t="shared" si="73"/>
        <v>100</v>
      </c>
      <c r="CD242" s="50"/>
      <c r="CE242" s="50">
        <v>935.99400000000003</v>
      </c>
      <c r="CF242" s="50">
        <v>935.99400000000003</v>
      </c>
      <c r="CG242" s="50">
        <f t="shared" si="72"/>
        <v>100</v>
      </c>
      <c r="CH242" s="50"/>
      <c r="CI242" s="50"/>
      <c r="CJ242" s="50"/>
      <c r="CK242" s="50"/>
      <c r="CL242" s="50"/>
      <c r="CM242" s="50"/>
      <c r="CN242" s="50"/>
      <c r="CO242" s="50"/>
      <c r="CP242" s="50"/>
      <c r="CQ242" s="101"/>
      <c r="CR242" s="101"/>
      <c r="CS242" s="101"/>
      <c r="CT242" s="101"/>
      <c r="CU242" s="101"/>
      <c r="CV242" s="101"/>
      <c r="CW242" s="102"/>
      <c r="CX242" s="102"/>
      <c r="CY242" s="102"/>
      <c r="CZ242" s="102"/>
      <c r="DA242" s="102"/>
      <c r="DB242" s="102"/>
      <c r="DC242" s="102"/>
      <c r="DD242" s="102"/>
      <c r="DE242" s="102"/>
      <c r="DF242" s="102"/>
      <c r="DG242" s="50"/>
      <c r="DH242" s="50"/>
      <c r="DI242" s="102"/>
      <c r="DJ242" s="102"/>
      <c r="DK242" s="50"/>
      <c r="DL242" s="50"/>
      <c r="DM242" s="102"/>
      <c r="DN242" s="102"/>
      <c r="DO242" s="50"/>
      <c r="DP242" s="50"/>
      <c r="DQ242" s="102"/>
      <c r="DR242" s="102"/>
      <c r="DS242" s="50"/>
      <c r="DT242" s="50"/>
      <c r="DU242" s="102"/>
      <c r="DV242" s="102"/>
      <c r="DW242" s="50"/>
      <c r="DX242" s="50"/>
      <c r="DY242" s="50"/>
      <c r="DZ242" s="50"/>
      <c r="EA242" s="50"/>
      <c r="EB242" s="50"/>
      <c r="EC242" s="102"/>
      <c r="ED242" s="102"/>
      <c r="EE242" s="50"/>
      <c r="EF242" s="50"/>
      <c r="EG242" s="102"/>
      <c r="EH242" s="102"/>
      <c r="EI242" s="50"/>
      <c r="EJ242" s="50"/>
      <c r="EK242" s="102"/>
      <c r="EL242" s="102"/>
      <c r="EM242" s="50"/>
      <c r="EN242" s="50"/>
      <c r="EO242" s="102"/>
      <c r="EP242" s="102"/>
      <c r="EQ242" s="50"/>
      <c r="ER242" s="50"/>
      <c r="ES242" s="102"/>
      <c r="ET242" s="102"/>
      <c r="EU242" s="50"/>
      <c r="EV242" s="50"/>
      <c r="EW242" s="102"/>
      <c r="EX242" s="102"/>
      <c r="EY242" s="50"/>
      <c r="EZ242" s="50"/>
      <c r="FA242" s="102"/>
      <c r="FB242" s="102"/>
      <c r="FC242" s="50"/>
      <c r="FD242" s="50"/>
      <c r="FE242" s="102"/>
      <c r="FF242" s="102"/>
      <c r="FG242" s="50"/>
      <c r="FH242" s="50"/>
      <c r="FI242" s="102"/>
      <c r="FJ242" s="102"/>
      <c r="FK242" s="50"/>
      <c r="FL242" s="50"/>
      <c r="FM242" s="102"/>
      <c r="FN242" s="102"/>
      <c r="FO242" s="50"/>
      <c r="FP242" s="50"/>
      <c r="FQ242" s="102"/>
      <c r="FR242" s="102"/>
      <c r="FS242" s="50"/>
      <c r="FT242" s="50"/>
      <c r="FU242" s="102"/>
      <c r="FV242" s="102"/>
      <c r="FW242" s="50"/>
      <c r="FX242" s="50"/>
      <c r="FY242" s="102"/>
      <c r="FZ242" s="102"/>
      <c r="GA242" s="50"/>
      <c r="GB242" s="50"/>
      <c r="GC242" s="102"/>
      <c r="GD242" s="102"/>
      <c r="GE242" s="50"/>
      <c r="GF242" s="50"/>
      <c r="GG242" s="102"/>
      <c r="GH242" s="102"/>
      <c r="GI242" s="50"/>
      <c r="GJ242" s="50"/>
      <c r="GK242" s="102"/>
      <c r="GL242" s="102"/>
      <c r="GM242" s="50"/>
      <c r="GN242" s="50"/>
      <c r="GO242" s="102"/>
      <c r="GP242" s="102"/>
      <c r="GQ242" s="50"/>
      <c r="GR242" s="50"/>
      <c r="GS242" s="102"/>
      <c r="GT242" s="102"/>
      <c r="GU242" s="50"/>
      <c r="GV242" s="50"/>
      <c r="GW242" s="102"/>
      <c r="GX242" s="102"/>
      <c r="GY242" s="50"/>
      <c r="GZ242" s="50"/>
      <c r="HA242" s="102"/>
      <c r="HB242" s="102"/>
      <c r="HC242" s="50"/>
      <c r="HD242" s="50"/>
      <c r="HE242" s="102"/>
      <c r="HF242" s="102"/>
      <c r="HG242" s="50"/>
      <c r="HH242" s="50"/>
      <c r="HI242" s="102"/>
      <c r="HJ242" s="102"/>
      <c r="HK242" s="50"/>
      <c r="HL242" s="50"/>
      <c r="HM242" s="102"/>
      <c r="HN242" s="102"/>
      <c r="HO242" s="50"/>
      <c r="HP242" s="50"/>
      <c r="HQ242" s="102"/>
      <c r="HR242" s="102"/>
      <c r="HS242" s="50"/>
      <c r="HT242" s="50"/>
      <c r="HU242" s="102"/>
      <c r="HV242" s="102"/>
      <c r="HW242" s="50"/>
      <c r="HX242" s="50"/>
      <c r="HY242" s="102"/>
    </row>
    <row r="243" spans="1:233" s="58" customFormat="1" ht="47.25" x14ac:dyDescent="0.25">
      <c r="A243" s="100" t="s">
        <v>541</v>
      </c>
      <c r="B243" s="156">
        <f t="shared" si="66"/>
        <v>2.2999999999999998</v>
      </c>
      <c r="C243" s="156">
        <f t="shared" si="67"/>
        <v>2.2999999999999998</v>
      </c>
      <c r="D243" s="156">
        <f t="shared" si="68"/>
        <v>2.2999999999999998</v>
      </c>
      <c r="E243" s="50">
        <f t="shared" si="50"/>
        <v>100</v>
      </c>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v>2.2999999999999998</v>
      </c>
      <c r="CA243" s="50">
        <v>2.2999999999999998</v>
      </c>
      <c r="CB243" s="50">
        <v>2.2999999999999998</v>
      </c>
      <c r="CC243" s="50">
        <f t="shared" si="73"/>
        <v>100</v>
      </c>
      <c r="CD243" s="50"/>
      <c r="CE243" s="50"/>
      <c r="CF243" s="50"/>
      <c r="CG243" s="50"/>
      <c r="CH243" s="50"/>
      <c r="CI243" s="50"/>
      <c r="CJ243" s="50"/>
      <c r="CK243" s="50"/>
      <c r="CL243" s="50"/>
      <c r="CM243" s="50"/>
      <c r="CN243" s="50"/>
      <c r="CO243" s="50"/>
      <c r="CP243" s="50"/>
      <c r="CQ243" s="101"/>
      <c r="CR243" s="101"/>
      <c r="CS243" s="101"/>
      <c r="CT243" s="101"/>
      <c r="CU243" s="101"/>
      <c r="CV243" s="101"/>
      <c r="CW243" s="102"/>
      <c r="CX243" s="102"/>
      <c r="CY243" s="102"/>
      <c r="CZ243" s="102"/>
      <c r="DA243" s="102"/>
      <c r="DB243" s="102"/>
      <c r="DC243" s="102"/>
      <c r="DD243" s="102"/>
      <c r="DE243" s="102"/>
      <c r="DF243" s="102"/>
      <c r="DG243" s="50"/>
      <c r="DH243" s="50"/>
      <c r="DI243" s="102"/>
      <c r="DJ243" s="102"/>
      <c r="DK243" s="50"/>
      <c r="DL243" s="50"/>
      <c r="DM243" s="102"/>
      <c r="DN243" s="102"/>
      <c r="DO243" s="50"/>
      <c r="DP243" s="50"/>
      <c r="DQ243" s="102"/>
      <c r="DR243" s="102"/>
      <c r="DS243" s="50"/>
      <c r="DT243" s="50"/>
      <c r="DU243" s="102"/>
      <c r="DV243" s="102"/>
      <c r="DW243" s="50"/>
      <c r="DX243" s="50"/>
      <c r="DY243" s="50"/>
      <c r="DZ243" s="50"/>
      <c r="EA243" s="50"/>
      <c r="EB243" s="50"/>
      <c r="EC243" s="102"/>
      <c r="ED243" s="102"/>
      <c r="EE243" s="50"/>
      <c r="EF243" s="50"/>
      <c r="EG243" s="102"/>
      <c r="EH243" s="102"/>
      <c r="EI243" s="50"/>
      <c r="EJ243" s="50"/>
      <c r="EK243" s="102"/>
      <c r="EL243" s="102"/>
      <c r="EM243" s="50"/>
      <c r="EN243" s="50"/>
      <c r="EO243" s="102"/>
      <c r="EP243" s="102"/>
      <c r="EQ243" s="50"/>
      <c r="ER243" s="50"/>
      <c r="ES243" s="102"/>
      <c r="ET243" s="102"/>
      <c r="EU243" s="50"/>
      <c r="EV243" s="50"/>
      <c r="EW243" s="102"/>
      <c r="EX243" s="102"/>
      <c r="EY243" s="50"/>
      <c r="EZ243" s="50"/>
      <c r="FA243" s="102"/>
      <c r="FB243" s="102"/>
      <c r="FC243" s="50"/>
      <c r="FD243" s="50"/>
      <c r="FE243" s="102"/>
      <c r="FF243" s="102"/>
      <c r="FG243" s="50"/>
      <c r="FH243" s="50"/>
      <c r="FI243" s="102"/>
      <c r="FJ243" s="102"/>
      <c r="FK243" s="50"/>
      <c r="FL243" s="50"/>
      <c r="FM243" s="102"/>
      <c r="FN243" s="102"/>
      <c r="FO243" s="50"/>
      <c r="FP243" s="50"/>
      <c r="FQ243" s="102"/>
      <c r="FR243" s="102"/>
      <c r="FS243" s="50"/>
      <c r="FT243" s="50"/>
      <c r="FU243" s="102"/>
      <c r="FV243" s="102"/>
      <c r="FW243" s="50"/>
      <c r="FX243" s="50"/>
      <c r="FY243" s="102"/>
      <c r="FZ243" s="102"/>
      <c r="GA243" s="50"/>
      <c r="GB243" s="50"/>
      <c r="GC243" s="102"/>
      <c r="GD243" s="102"/>
      <c r="GE243" s="50"/>
      <c r="GF243" s="50"/>
      <c r="GG243" s="102"/>
      <c r="GH243" s="102"/>
      <c r="GI243" s="50"/>
      <c r="GJ243" s="50"/>
      <c r="GK243" s="102"/>
      <c r="GL243" s="102"/>
      <c r="GM243" s="50"/>
      <c r="GN243" s="50"/>
      <c r="GO243" s="102"/>
      <c r="GP243" s="102"/>
      <c r="GQ243" s="50"/>
      <c r="GR243" s="50"/>
      <c r="GS243" s="102"/>
      <c r="GT243" s="102"/>
      <c r="GU243" s="50"/>
      <c r="GV243" s="50"/>
      <c r="GW243" s="102"/>
      <c r="GX243" s="102"/>
      <c r="GY243" s="50"/>
      <c r="GZ243" s="50"/>
      <c r="HA243" s="102"/>
      <c r="HB243" s="102"/>
      <c r="HC243" s="50"/>
      <c r="HD243" s="50"/>
      <c r="HE243" s="102"/>
      <c r="HF243" s="102"/>
      <c r="HG243" s="50"/>
      <c r="HH243" s="50"/>
      <c r="HI243" s="102"/>
      <c r="HJ243" s="102"/>
      <c r="HK243" s="50"/>
      <c r="HL243" s="50"/>
      <c r="HM243" s="102"/>
      <c r="HN243" s="102"/>
      <c r="HO243" s="50"/>
      <c r="HP243" s="50"/>
      <c r="HQ243" s="102"/>
      <c r="HR243" s="102"/>
      <c r="HS243" s="50"/>
      <c r="HT243" s="50"/>
      <c r="HU243" s="102"/>
      <c r="HV243" s="102"/>
      <c r="HW243" s="50"/>
      <c r="HX243" s="50"/>
      <c r="HY243" s="102"/>
    </row>
    <row r="244" spans="1:233" s="58" customFormat="1" ht="47.25" x14ac:dyDescent="0.25">
      <c r="A244" s="100" t="s">
        <v>542</v>
      </c>
      <c r="B244" s="156">
        <f t="shared" si="66"/>
        <v>0</v>
      </c>
      <c r="C244" s="156">
        <f t="shared" si="67"/>
        <v>5866</v>
      </c>
      <c r="D244" s="156">
        <f t="shared" si="68"/>
        <v>5866</v>
      </c>
      <c r="E244" s="50">
        <f t="shared" si="50"/>
        <v>100</v>
      </c>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v>1392.8</v>
      </c>
      <c r="BP244" s="50">
        <v>1392.8</v>
      </c>
      <c r="BQ244" s="50">
        <f t="shared" si="76"/>
        <v>100</v>
      </c>
      <c r="BR244" s="50"/>
      <c r="BS244" s="50"/>
      <c r="BT244" s="50"/>
      <c r="BU244" s="50"/>
      <c r="BV244" s="50"/>
      <c r="BW244" s="50"/>
      <c r="BX244" s="50"/>
      <c r="BY244" s="50"/>
      <c r="BZ244" s="50"/>
      <c r="CA244" s="50"/>
      <c r="CB244" s="50"/>
      <c r="CC244" s="50"/>
      <c r="CD244" s="50"/>
      <c r="CE244" s="50"/>
      <c r="CF244" s="50"/>
      <c r="CG244" s="50"/>
      <c r="CH244" s="50"/>
      <c r="CI244" s="50">
        <v>4473.2</v>
      </c>
      <c r="CJ244" s="50">
        <v>4473.2</v>
      </c>
      <c r="CK244" s="50">
        <f t="shared" si="71"/>
        <v>100</v>
      </c>
      <c r="CL244" s="50"/>
      <c r="CM244" s="50"/>
      <c r="CN244" s="50"/>
      <c r="CO244" s="50"/>
      <c r="CP244" s="50"/>
      <c r="CQ244" s="101"/>
      <c r="CR244" s="101"/>
      <c r="CS244" s="101"/>
      <c r="CT244" s="101"/>
      <c r="CU244" s="101"/>
      <c r="CV244" s="101"/>
      <c r="CW244" s="102"/>
      <c r="CX244" s="102"/>
      <c r="CY244" s="102"/>
      <c r="CZ244" s="102"/>
      <c r="DA244" s="102"/>
      <c r="DB244" s="102"/>
      <c r="DC244" s="102"/>
      <c r="DD244" s="102"/>
      <c r="DE244" s="102"/>
      <c r="DF244" s="102"/>
      <c r="DG244" s="50"/>
      <c r="DH244" s="50"/>
      <c r="DI244" s="102"/>
      <c r="DJ244" s="102"/>
      <c r="DK244" s="50"/>
      <c r="DL244" s="50"/>
      <c r="DM244" s="102"/>
      <c r="DN244" s="102"/>
      <c r="DO244" s="50"/>
      <c r="DP244" s="50"/>
      <c r="DQ244" s="102"/>
      <c r="DR244" s="102"/>
      <c r="DS244" s="50"/>
      <c r="DT244" s="50"/>
      <c r="DU244" s="102"/>
      <c r="DV244" s="102"/>
      <c r="DW244" s="50"/>
      <c r="DX244" s="50"/>
      <c r="DY244" s="50"/>
      <c r="DZ244" s="50"/>
      <c r="EA244" s="50"/>
      <c r="EB244" s="50"/>
      <c r="EC244" s="102"/>
      <c r="ED244" s="102"/>
      <c r="EE244" s="50"/>
      <c r="EF244" s="50"/>
      <c r="EG244" s="102"/>
      <c r="EH244" s="102"/>
      <c r="EI244" s="50"/>
      <c r="EJ244" s="50"/>
      <c r="EK244" s="102"/>
      <c r="EL244" s="102"/>
      <c r="EM244" s="50"/>
      <c r="EN244" s="50"/>
      <c r="EO244" s="102"/>
      <c r="EP244" s="102"/>
      <c r="EQ244" s="50"/>
      <c r="ER244" s="50"/>
      <c r="ES244" s="102"/>
      <c r="ET244" s="102"/>
      <c r="EU244" s="50"/>
      <c r="EV244" s="50"/>
      <c r="EW244" s="102"/>
      <c r="EX244" s="102"/>
      <c r="EY244" s="50"/>
      <c r="EZ244" s="50"/>
      <c r="FA244" s="102"/>
      <c r="FB244" s="102"/>
      <c r="FC244" s="50"/>
      <c r="FD244" s="50"/>
      <c r="FE244" s="102"/>
      <c r="FF244" s="102"/>
      <c r="FG244" s="50"/>
      <c r="FH244" s="50"/>
      <c r="FI244" s="102"/>
      <c r="FJ244" s="102"/>
      <c r="FK244" s="50"/>
      <c r="FL244" s="50"/>
      <c r="FM244" s="102"/>
      <c r="FN244" s="102"/>
      <c r="FO244" s="50"/>
      <c r="FP244" s="50"/>
      <c r="FQ244" s="102"/>
      <c r="FR244" s="102"/>
      <c r="FS244" s="50"/>
      <c r="FT244" s="50"/>
      <c r="FU244" s="102"/>
      <c r="FV244" s="102"/>
      <c r="FW244" s="50"/>
      <c r="FX244" s="50"/>
      <c r="FY244" s="102"/>
      <c r="FZ244" s="102"/>
      <c r="GA244" s="50"/>
      <c r="GB244" s="50"/>
      <c r="GC244" s="102"/>
      <c r="GD244" s="102"/>
      <c r="GE244" s="50"/>
      <c r="GF244" s="50"/>
      <c r="GG244" s="102"/>
      <c r="GH244" s="102"/>
      <c r="GI244" s="50"/>
      <c r="GJ244" s="50"/>
      <c r="GK244" s="102"/>
      <c r="GL244" s="102"/>
      <c r="GM244" s="50"/>
      <c r="GN244" s="50"/>
      <c r="GO244" s="102"/>
      <c r="GP244" s="102"/>
      <c r="GQ244" s="50"/>
      <c r="GR244" s="50"/>
      <c r="GS244" s="102"/>
      <c r="GT244" s="102"/>
      <c r="GU244" s="50"/>
      <c r="GV244" s="50"/>
      <c r="GW244" s="102"/>
      <c r="GX244" s="102"/>
      <c r="GY244" s="50"/>
      <c r="GZ244" s="50"/>
      <c r="HA244" s="102"/>
      <c r="HB244" s="102"/>
      <c r="HC244" s="50"/>
      <c r="HD244" s="50"/>
      <c r="HE244" s="102"/>
      <c r="HF244" s="102"/>
      <c r="HG244" s="50"/>
      <c r="HH244" s="50"/>
      <c r="HI244" s="102"/>
      <c r="HJ244" s="102"/>
      <c r="HK244" s="50"/>
      <c r="HL244" s="50"/>
      <c r="HM244" s="102"/>
      <c r="HN244" s="102"/>
      <c r="HO244" s="50"/>
      <c r="HP244" s="50"/>
      <c r="HQ244" s="102"/>
      <c r="HR244" s="102"/>
      <c r="HS244" s="50"/>
      <c r="HT244" s="50"/>
      <c r="HU244" s="102"/>
      <c r="HV244" s="102"/>
      <c r="HW244" s="50"/>
      <c r="HX244" s="50"/>
      <c r="HY244" s="102"/>
    </row>
    <row r="245" spans="1:233" s="58" customFormat="1" ht="47.25" x14ac:dyDescent="0.25">
      <c r="A245" s="100" t="s">
        <v>768</v>
      </c>
      <c r="B245" s="156">
        <f t="shared" si="66"/>
        <v>10.9</v>
      </c>
      <c r="C245" s="156">
        <f t="shared" si="67"/>
        <v>10.9</v>
      </c>
      <c r="D245" s="156">
        <f t="shared" si="68"/>
        <v>10.9</v>
      </c>
      <c r="E245" s="50">
        <f t="shared" si="50"/>
        <v>100</v>
      </c>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v>10.9</v>
      </c>
      <c r="CA245" s="50">
        <v>10.9</v>
      </c>
      <c r="CB245" s="50">
        <v>10.9</v>
      </c>
      <c r="CC245" s="50">
        <f t="shared" si="73"/>
        <v>100</v>
      </c>
      <c r="CD245" s="50"/>
      <c r="CE245" s="50"/>
      <c r="CF245" s="50"/>
      <c r="CG245" s="50"/>
      <c r="CH245" s="50"/>
      <c r="CI245" s="50"/>
      <c r="CJ245" s="50"/>
      <c r="CK245" s="50"/>
      <c r="CL245" s="50"/>
      <c r="CM245" s="50"/>
      <c r="CN245" s="50"/>
      <c r="CO245" s="50"/>
      <c r="CP245" s="50"/>
      <c r="CQ245" s="101"/>
      <c r="CR245" s="101"/>
      <c r="CS245" s="101"/>
      <c r="CT245" s="101"/>
      <c r="CU245" s="101"/>
      <c r="CV245" s="101"/>
      <c r="CW245" s="102"/>
      <c r="CX245" s="102"/>
      <c r="CY245" s="102"/>
      <c r="CZ245" s="102"/>
      <c r="DA245" s="102"/>
      <c r="DB245" s="102"/>
      <c r="DC245" s="102"/>
      <c r="DD245" s="102"/>
      <c r="DE245" s="102"/>
      <c r="DF245" s="102"/>
      <c r="DG245" s="50"/>
      <c r="DH245" s="50"/>
      <c r="DI245" s="102"/>
      <c r="DJ245" s="102"/>
      <c r="DK245" s="50"/>
      <c r="DL245" s="50"/>
      <c r="DM245" s="102"/>
      <c r="DN245" s="102"/>
      <c r="DO245" s="50"/>
      <c r="DP245" s="50"/>
      <c r="DQ245" s="102"/>
      <c r="DR245" s="102"/>
      <c r="DS245" s="50"/>
      <c r="DT245" s="50"/>
      <c r="DU245" s="102"/>
      <c r="DV245" s="102"/>
      <c r="DW245" s="50"/>
      <c r="DX245" s="50"/>
      <c r="DY245" s="50"/>
      <c r="DZ245" s="50"/>
      <c r="EA245" s="50"/>
      <c r="EB245" s="50"/>
      <c r="EC245" s="102"/>
      <c r="ED245" s="102"/>
      <c r="EE245" s="50"/>
      <c r="EF245" s="50"/>
      <c r="EG245" s="102"/>
      <c r="EH245" s="102"/>
      <c r="EI245" s="50"/>
      <c r="EJ245" s="50"/>
      <c r="EK245" s="102"/>
      <c r="EL245" s="102"/>
      <c r="EM245" s="50"/>
      <c r="EN245" s="50"/>
      <c r="EO245" s="102"/>
      <c r="EP245" s="102"/>
      <c r="EQ245" s="50"/>
      <c r="ER245" s="50"/>
      <c r="ES245" s="102"/>
      <c r="ET245" s="102"/>
      <c r="EU245" s="50"/>
      <c r="EV245" s="50"/>
      <c r="EW245" s="102"/>
      <c r="EX245" s="102"/>
      <c r="EY245" s="50"/>
      <c r="EZ245" s="50"/>
      <c r="FA245" s="102"/>
      <c r="FB245" s="102"/>
      <c r="FC245" s="50"/>
      <c r="FD245" s="50"/>
      <c r="FE245" s="102"/>
      <c r="FF245" s="102"/>
      <c r="FG245" s="50"/>
      <c r="FH245" s="50"/>
      <c r="FI245" s="102"/>
      <c r="FJ245" s="102"/>
      <c r="FK245" s="50"/>
      <c r="FL245" s="50"/>
      <c r="FM245" s="102"/>
      <c r="FN245" s="102"/>
      <c r="FO245" s="50"/>
      <c r="FP245" s="50"/>
      <c r="FQ245" s="102"/>
      <c r="FR245" s="102"/>
      <c r="FS245" s="50"/>
      <c r="FT245" s="50"/>
      <c r="FU245" s="102"/>
      <c r="FV245" s="102"/>
      <c r="FW245" s="50"/>
      <c r="FX245" s="50"/>
      <c r="FY245" s="102"/>
      <c r="FZ245" s="102"/>
      <c r="GA245" s="50"/>
      <c r="GB245" s="50"/>
      <c r="GC245" s="102"/>
      <c r="GD245" s="102"/>
      <c r="GE245" s="50"/>
      <c r="GF245" s="50"/>
      <c r="GG245" s="102"/>
      <c r="GH245" s="102"/>
      <c r="GI245" s="50"/>
      <c r="GJ245" s="50"/>
      <c r="GK245" s="102"/>
      <c r="GL245" s="102"/>
      <c r="GM245" s="50"/>
      <c r="GN245" s="50"/>
      <c r="GO245" s="102"/>
      <c r="GP245" s="102"/>
      <c r="GQ245" s="50"/>
      <c r="GR245" s="50"/>
      <c r="GS245" s="102"/>
      <c r="GT245" s="102"/>
      <c r="GU245" s="50"/>
      <c r="GV245" s="50"/>
      <c r="GW245" s="102"/>
      <c r="GX245" s="102"/>
      <c r="GY245" s="50"/>
      <c r="GZ245" s="50"/>
      <c r="HA245" s="102"/>
      <c r="HB245" s="102"/>
      <c r="HC245" s="50"/>
      <c r="HD245" s="50"/>
      <c r="HE245" s="102"/>
      <c r="HF245" s="102"/>
      <c r="HG245" s="50"/>
      <c r="HH245" s="50"/>
      <c r="HI245" s="102"/>
      <c r="HJ245" s="102"/>
      <c r="HK245" s="50"/>
      <c r="HL245" s="50"/>
      <c r="HM245" s="102"/>
      <c r="HN245" s="102"/>
      <c r="HO245" s="50"/>
      <c r="HP245" s="50"/>
      <c r="HQ245" s="102"/>
      <c r="HR245" s="102"/>
      <c r="HS245" s="50"/>
      <c r="HT245" s="50"/>
      <c r="HU245" s="102"/>
      <c r="HV245" s="102"/>
      <c r="HW245" s="50"/>
      <c r="HX245" s="50"/>
      <c r="HY245" s="102"/>
    </row>
    <row r="246" spans="1:233" s="58" customFormat="1" ht="47.25" x14ac:dyDescent="0.25">
      <c r="A246" s="100" t="s">
        <v>546</v>
      </c>
      <c r="B246" s="156">
        <f t="shared" ref="B246:B309" si="77">F246+J246+N246+R246+V246+Z246+AD246+AH246+AL246+AP246+AT246+AX246+BB246+BF246+BJ246+BN246+BR246+BV246+BZ246+CD246+CH246+CL246+CP246+CT246+CX246+DB246+DF246+DJ246+DN246+DR246+DV246+DZ246+ED246+EH246+EL246+EP246+ET246++EX246+FB246+FF246+FJ246+FN246+FR246+FV246+FZ246+GD246+GH246+GL246+GP246+GT246+GX246+HB246+HF246+HJ246+HN246+HR246+HV246</f>
        <v>6986</v>
      </c>
      <c r="C246" s="156">
        <f t="shared" ref="C246:C309" si="78">G246+K246+O246+S246+W246+AA246+AE246+AI246+AM246+AQ246+AU246+AY246+BC246+BG246+BK246+BO246+BS246+BW246+CA246+CE246+CI246+CM246+CQ246+CU246+CY246+DC246+DG246+DK246+DO246+DS246+DW246+EA246+EE246+EI246+EM246+EQ246+EU246++EY246+FC246+FG246+FK246+FO246+FS246+FW246+GA246+GE246+GI246+GM246+GQ246+GU246+GY246+HC246+HG246+HK246+HO246+HS246+HW246</f>
        <v>20723.788999999997</v>
      </c>
      <c r="D246" s="156">
        <f t="shared" ref="D246:D309" si="79">H246+L246+P246+T246+X246+AB246+AF246+AJ246+AN246+AR246+AV246+AZ246+BD246+BH246+BL246+BP246+BT246+BX246+CB246+CF246+CJ246+CN246+CR246+CV246+CZ246+DD246+DH246+DL246+DP246+DT246+DX246+EB246+EF246+EJ246+EN246+ER246+EV246++EZ246+FD246+FH246+FL246+FP246+FT246+FX246+GB246+GF246+GJ246+GN246+GR246+GV246+GZ246+HD246+HH246+HL246+HP246+HT246+HX246</f>
        <v>20665.488999999998</v>
      </c>
      <c r="E246" s="50">
        <f t="shared" si="50"/>
        <v>99.718680787572197</v>
      </c>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v>344.38900000000001</v>
      </c>
      <c r="CF246" s="50">
        <v>344.38900000000001</v>
      </c>
      <c r="CG246" s="50">
        <f t="shared" si="72"/>
        <v>100</v>
      </c>
      <c r="CH246" s="50"/>
      <c r="CI246" s="50">
        <v>20326.8</v>
      </c>
      <c r="CJ246" s="50">
        <v>20321.099999999999</v>
      </c>
      <c r="CK246" s="50">
        <f t="shared" si="71"/>
        <v>99.971958202963577</v>
      </c>
      <c r="CL246" s="50"/>
      <c r="CM246" s="50"/>
      <c r="CN246" s="50"/>
      <c r="CO246" s="50"/>
      <c r="CP246" s="50"/>
      <c r="CQ246" s="101"/>
      <c r="CR246" s="101"/>
      <c r="CS246" s="101"/>
      <c r="CT246" s="101"/>
      <c r="CU246" s="101"/>
      <c r="CV246" s="101"/>
      <c r="CW246" s="102"/>
      <c r="CX246" s="102"/>
      <c r="CY246" s="102"/>
      <c r="CZ246" s="102"/>
      <c r="DA246" s="102"/>
      <c r="DB246" s="102"/>
      <c r="DC246" s="102"/>
      <c r="DD246" s="102"/>
      <c r="DE246" s="102"/>
      <c r="DF246" s="102"/>
      <c r="DG246" s="50"/>
      <c r="DH246" s="50"/>
      <c r="DI246" s="102"/>
      <c r="DJ246" s="102"/>
      <c r="DK246" s="50"/>
      <c r="DL246" s="50"/>
      <c r="DM246" s="102"/>
      <c r="DN246" s="102"/>
      <c r="DO246" s="50"/>
      <c r="DP246" s="50"/>
      <c r="DQ246" s="102"/>
      <c r="DR246" s="102"/>
      <c r="DS246" s="50"/>
      <c r="DT246" s="50"/>
      <c r="DU246" s="102"/>
      <c r="DV246" s="102"/>
      <c r="DW246" s="50"/>
      <c r="DX246" s="50"/>
      <c r="DY246" s="50"/>
      <c r="DZ246" s="50"/>
      <c r="EA246" s="50"/>
      <c r="EB246" s="50"/>
      <c r="EC246" s="102"/>
      <c r="ED246" s="102"/>
      <c r="EE246" s="50"/>
      <c r="EF246" s="50"/>
      <c r="EG246" s="102"/>
      <c r="EH246" s="102"/>
      <c r="EI246" s="50"/>
      <c r="EJ246" s="50"/>
      <c r="EK246" s="102"/>
      <c r="EL246" s="102"/>
      <c r="EM246" s="50"/>
      <c r="EN246" s="50"/>
      <c r="EO246" s="102"/>
      <c r="EP246" s="102"/>
      <c r="EQ246" s="50"/>
      <c r="ER246" s="50"/>
      <c r="ES246" s="102"/>
      <c r="ET246" s="102"/>
      <c r="EU246" s="50"/>
      <c r="EV246" s="50"/>
      <c r="EW246" s="102"/>
      <c r="EX246" s="102"/>
      <c r="EY246" s="50"/>
      <c r="EZ246" s="50"/>
      <c r="FA246" s="102"/>
      <c r="FB246" s="102"/>
      <c r="FC246" s="50"/>
      <c r="FD246" s="50"/>
      <c r="FE246" s="102"/>
      <c r="FF246" s="102"/>
      <c r="FG246" s="50"/>
      <c r="FH246" s="50"/>
      <c r="FI246" s="102"/>
      <c r="FJ246" s="102"/>
      <c r="FK246" s="50"/>
      <c r="FL246" s="50"/>
      <c r="FM246" s="102"/>
      <c r="FN246" s="102"/>
      <c r="FO246" s="50"/>
      <c r="FP246" s="50"/>
      <c r="FQ246" s="102"/>
      <c r="FR246" s="102"/>
      <c r="FS246" s="50"/>
      <c r="FT246" s="50"/>
      <c r="FU246" s="102"/>
      <c r="FV246" s="102"/>
      <c r="FW246" s="50"/>
      <c r="FX246" s="50"/>
      <c r="FY246" s="102"/>
      <c r="FZ246" s="102"/>
      <c r="GA246" s="50"/>
      <c r="GB246" s="50"/>
      <c r="GC246" s="102"/>
      <c r="GD246" s="102"/>
      <c r="GE246" s="50"/>
      <c r="GF246" s="50"/>
      <c r="GG246" s="102"/>
      <c r="GH246" s="102"/>
      <c r="GI246" s="50"/>
      <c r="GJ246" s="50"/>
      <c r="GK246" s="102"/>
      <c r="GL246" s="102"/>
      <c r="GM246" s="50"/>
      <c r="GN246" s="50"/>
      <c r="GO246" s="102"/>
      <c r="GP246" s="102"/>
      <c r="GQ246" s="50"/>
      <c r="GR246" s="50"/>
      <c r="GS246" s="102"/>
      <c r="GT246" s="50">
        <v>6986</v>
      </c>
      <c r="GU246" s="50"/>
      <c r="GV246" s="50"/>
      <c r="GW246" s="102"/>
      <c r="GX246" s="50"/>
      <c r="GY246" s="50"/>
      <c r="GZ246" s="50"/>
      <c r="HA246" s="102"/>
      <c r="HB246" s="50"/>
      <c r="HC246" s="50"/>
      <c r="HD246" s="50"/>
      <c r="HE246" s="102"/>
      <c r="HF246" s="50"/>
      <c r="HG246" s="50"/>
      <c r="HH246" s="50"/>
      <c r="HI246" s="102"/>
      <c r="HJ246" s="50"/>
      <c r="HK246" s="50"/>
      <c r="HL246" s="50"/>
      <c r="HM246" s="102"/>
      <c r="HN246" s="50"/>
      <c r="HO246" s="50"/>
      <c r="HP246" s="50"/>
      <c r="HQ246" s="102"/>
      <c r="HR246" s="50"/>
      <c r="HS246" s="50">
        <v>52.6</v>
      </c>
      <c r="HT246" s="50"/>
      <c r="HU246" s="102"/>
      <c r="HV246" s="50"/>
      <c r="HW246" s="50"/>
      <c r="HX246" s="50"/>
      <c r="HY246" s="102"/>
    </row>
    <row r="247" spans="1:233" s="58" customFormat="1" ht="47.25" x14ac:dyDescent="0.25">
      <c r="A247" s="100" t="s">
        <v>769</v>
      </c>
      <c r="B247" s="156">
        <f t="shared" si="77"/>
        <v>192.3</v>
      </c>
      <c r="C247" s="156">
        <f t="shared" si="78"/>
        <v>665.40000000000009</v>
      </c>
      <c r="D247" s="156">
        <f t="shared" si="79"/>
        <v>664.37623000000008</v>
      </c>
      <c r="E247" s="50">
        <f t="shared" si="50"/>
        <v>99.84614217012323</v>
      </c>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v>192.3</v>
      </c>
      <c r="CA247" s="50">
        <v>192.3</v>
      </c>
      <c r="CB247" s="50">
        <v>191.27623</v>
      </c>
      <c r="CC247" s="50">
        <f t="shared" si="73"/>
        <v>99.467618304732184</v>
      </c>
      <c r="CD247" s="50"/>
      <c r="CE247" s="50">
        <v>473.1</v>
      </c>
      <c r="CF247" s="50">
        <v>473.1</v>
      </c>
      <c r="CG247" s="50">
        <f t="shared" si="72"/>
        <v>100</v>
      </c>
      <c r="CH247" s="50"/>
      <c r="CI247" s="50"/>
      <c r="CJ247" s="50"/>
      <c r="CK247" s="50"/>
      <c r="CL247" s="50"/>
      <c r="CM247" s="50"/>
      <c r="CN247" s="50"/>
      <c r="CO247" s="50"/>
      <c r="CP247" s="50"/>
      <c r="CQ247" s="101"/>
      <c r="CR247" s="101"/>
      <c r="CS247" s="101"/>
      <c r="CT247" s="101"/>
      <c r="CU247" s="101"/>
      <c r="CV247" s="101"/>
      <c r="CW247" s="102"/>
      <c r="CX247" s="102"/>
      <c r="CY247" s="102"/>
      <c r="CZ247" s="102"/>
      <c r="DA247" s="102"/>
      <c r="DB247" s="102"/>
      <c r="DC247" s="102"/>
      <c r="DD247" s="102"/>
      <c r="DE247" s="102"/>
      <c r="DF247" s="102"/>
      <c r="DG247" s="50"/>
      <c r="DH247" s="50"/>
      <c r="DI247" s="102"/>
      <c r="DJ247" s="102"/>
      <c r="DK247" s="50"/>
      <c r="DL247" s="50"/>
      <c r="DM247" s="102"/>
      <c r="DN247" s="102"/>
      <c r="DO247" s="50"/>
      <c r="DP247" s="50"/>
      <c r="DQ247" s="102"/>
      <c r="DR247" s="102"/>
      <c r="DS247" s="50"/>
      <c r="DT247" s="50"/>
      <c r="DU247" s="102"/>
      <c r="DV247" s="102"/>
      <c r="DW247" s="50"/>
      <c r="DX247" s="50"/>
      <c r="DY247" s="50"/>
      <c r="DZ247" s="50"/>
      <c r="EA247" s="50"/>
      <c r="EB247" s="50"/>
      <c r="EC247" s="102"/>
      <c r="ED247" s="102"/>
      <c r="EE247" s="50"/>
      <c r="EF247" s="50"/>
      <c r="EG247" s="102"/>
      <c r="EH247" s="102"/>
      <c r="EI247" s="50"/>
      <c r="EJ247" s="50"/>
      <c r="EK247" s="102"/>
      <c r="EL247" s="102"/>
      <c r="EM247" s="50"/>
      <c r="EN247" s="50"/>
      <c r="EO247" s="102"/>
      <c r="EP247" s="102"/>
      <c r="EQ247" s="50"/>
      <c r="ER247" s="50"/>
      <c r="ES247" s="102"/>
      <c r="ET247" s="102"/>
      <c r="EU247" s="50"/>
      <c r="EV247" s="50"/>
      <c r="EW247" s="102"/>
      <c r="EX247" s="102"/>
      <c r="EY247" s="50"/>
      <c r="EZ247" s="50"/>
      <c r="FA247" s="102"/>
      <c r="FB247" s="102"/>
      <c r="FC247" s="50"/>
      <c r="FD247" s="50"/>
      <c r="FE247" s="102"/>
      <c r="FF247" s="102"/>
      <c r="FG247" s="50"/>
      <c r="FH247" s="50"/>
      <c r="FI247" s="102"/>
      <c r="FJ247" s="102"/>
      <c r="FK247" s="50"/>
      <c r="FL247" s="50"/>
      <c r="FM247" s="102"/>
      <c r="FN247" s="102"/>
      <c r="FO247" s="50"/>
      <c r="FP247" s="50"/>
      <c r="FQ247" s="102"/>
      <c r="FR247" s="102"/>
      <c r="FS247" s="50"/>
      <c r="FT247" s="50"/>
      <c r="FU247" s="102"/>
      <c r="FV247" s="102"/>
      <c r="FW247" s="50"/>
      <c r="FX247" s="50"/>
      <c r="FY247" s="102"/>
      <c r="FZ247" s="102"/>
      <c r="GA247" s="50"/>
      <c r="GB247" s="50"/>
      <c r="GC247" s="102"/>
      <c r="GD247" s="102"/>
      <c r="GE247" s="50"/>
      <c r="GF247" s="50"/>
      <c r="GG247" s="102"/>
      <c r="GH247" s="102"/>
      <c r="GI247" s="50"/>
      <c r="GJ247" s="50"/>
      <c r="GK247" s="102"/>
      <c r="GL247" s="102"/>
      <c r="GM247" s="50"/>
      <c r="GN247" s="50"/>
      <c r="GO247" s="102"/>
      <c r="GP247" s="102"/>
      <c r="GQ247" s="50"/>
      <c r="GR247" s="50"/>
      <c r="GS247" s="102"/>
      <c r="GT247" s="102"/>
      <c r="GU247" s="50"/>
      <c r="GV247" s="50"/>
      <c r="GW247" s="102"/>
      <c r="GX247" s="102"/>
      <c r="GY247" s="50"/>
      <c r="GZ247" s="50"/>
      <c r="HA247" s="102"/>
      <c r="HB247" s="102"/>
      <c r="HC247" s="50"/>
      <c r="HD247" s="50"/>
      <c r="HE247" s="102"/>
      <c r="HF247" s="102"/>
      <c r="HG247" s="50"/>
      <c r="HH247" s="50"/>
      <c r="HI247" s="102"/>
      <c r="HJ247" s="102"/>
      <c r="HK247" s="50"/>
      <c r="HL247" s="50"/>
      <c r="HM247" s="102"/>
      <c r="HN247" s="102"/>
      <c r="HO247" s="50"/>
      <c r="HP247" s="50"/>
      <c r="HQ247" s="102"/>
      <c r="HR247" s="102"/>
      <c r="HS247" s="50"/>
      <c r="HT247" s="50"/>
      <c r="HU247" s="102"/>
      <c r="HV247" s="102"/>
      <c r="HW247" s="50"/>
      <c r="HX247" s="50"/>
      <c r="HY247" s="102"/>
    </row>
    <row r="248" spans="1:233" s="58" customFormat="1" ht="47.25" x14ac:dyDescent="0.25">
      <c r="A248" s="100" t="s">
        <v>548</v>
      </c>
      <c r="B248" s="156">
        <f t="shared" si="77"/>
        <v>139.80000000000001</v>
      </c>
      <c r="C248" s="156">
        <f t="shared" si="78"/>
        <v>956.5</v>
      </c>
      <c r="D248" s="156">
        <f t="shared" si="79"/>
        <v>877.23851999999999</v>
      </c>
      <c r="E248" s="50">
        <f t="shared" si="50"/>
        <v>91.713384213277578</v>
      </c>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v>139.80000000000001</v>
      </c>
      <c r="CA248" s="50">
        <v>139.80000000000001</v>
      </c>
      <c r="CB248" s="50">
        <v>60.538519999999998</v>
      </c>
      <c r="CC248" s="50">
        <f t="shared" si="73"/>
        <v>43.303662374821165</v>
      </c>
      <c r="CD248" s="50"/>
      <c r="CE248" s="50">
        <v>816.7</v>
      </c>
      <c r="CF248" s="50">
        <v>816.7</v>
      </c>
      <c r="CG248" s="50">
        <f t="shared" si="72"/>
        <v>100</v>
      </c>
      <c r="CH248" s="50"/>
      <c r="CI248" s="50"/>
      <c r="CJ248" s="50"/>
      <c r="CK248" s="50"/>
      <c r="CL248" s="50"/>
      <c r="CM248" s="50"/>
      <c r="CN248" s="50"/>
      <c r="CO248" s="50"/>
      <c r="CP248" s="50"/>
      <c r="CQ248" s="101"/>
      <c r="CR248" s="101"/>
      <c r="CS248" s="101"/>
      <c r="CT248" s="101"/>
      <c r="CU248" s="101"/>
      <c r="CV248" s="101"/>
      <c r="CW248" s="102"/>
      <c r="CX248" s="102"/>
      <c r="CY248" s="102"/>
      <c r="CZ248" s="102"/>
      <c r="DA248" s="102"/>
      <c r="DB248" s="102"/>
      <c r="DC248" s="102"/>
      <c r="DD248" s="102"/>
      <c r="DE248" s="102"/>
      <c r="DF248" s="102"/>
      <c r="DG248" s="50"/>
      <c r="DH248" s="50"/>
      <c r="DI248" s="102"/>
      <c r="DJ248" s="102"/>
      <c r="DK248" s="50"/>
      <c r="DL248" s="50"/>
      <c r="DM248" s="102"/>
      <c r="DN248" s="102"/>
      <c r="DO248" s="50"/>
      <c r="DP248" s="50"/>
      <c r="DQ248" s="102"/>
      <c r="DR248" s="102"/>
      <c r="DS248" s="50"/>
      <c r="DT248" s="50"/>
      <c r="DU248" s="102"/>
      <c r="DV248" s="102"/>
      <c r="DW248" s="50"/>
      <c r="DX248" s="50"/>
      <c r="DY248" s="50"/>
      <c r="DZ248" s="50"/>
      <c r="EA248" s="50"/>
      <c r="EB248" s="50"/>
      <c r="EC248" s="102"/>
      <c r="ED248" s="102"/>
      <c r="EE248" s="50"/>
      <c r="EF248" s="50"/>
      <c r="EG248" s="102"/>
      <c r="EH248" s="102"/>
      <c r="EI248" s="50"/>
      <c r="EJ248" s="50"/>
      <c r="EK248" s="102"/>
      <c r="EL248" s="102"/>
      <c r="EM248" s="50"/>
      <c r="EN248" s="50"/>
      <c r="EO248" s="102"/>
      <c r="EP248" s="102"/>
      <c r="EQ248" s="50"/>
      <c r="ER248" s="50"/>
      <c r="ES248" s="102"/>
      <c r="ET248" s="102"/>
      <c r="EU248" s="50"/>
      <c r="EV248" s="50"/>
      <c r="EW248" s="102"/>
      <c r="EX248" s="102"/>
      <c r="EY248" s="50"/>
      <c r="EZ248" s="50"/>
      <c r="FA248" s="102"/>
      <c r="FB248" s="102"/>
      <c r="FC248" s="50"/>
      <c r="FD248" s="50"/>
      <c r="FE248" s="102"/>
      <c r="FF248" s="102"/>
      <c r="FG248" s="50"/>
      <c r="FH248" s="50"/>
      <c r="FI248" s="102"/>
      <c r="FJ248" s="102"/>
      <c r="FK248" s="50"/>
      <c r="FL248" s="50"/>
      <c r="FM248" s="102"/>
      <c r="FN248" s="102"/>
      <c r="FO248" s="50"/>
      <c r="FP248" s="50"/>
      <c r="FQ248" s="102"/>
      <c r="FR248" s="102"/>
      <c r="FS248" s="50"/>
      <c r="FT248" s="50"/>
      <c r="FU248" s="102"/>
      <c r="FV248" s="102"/>
      <c r="FW248" s="50"/>
      <c r="FX248" s="50"/>
      <c r="FY248" s="102"/>
      <c r="FZ248" s="102"/>
      <c r="GA248" s="50"/>
      <c r="GB248" s="50"/>
      <c r="GC248" s="102"/>
      <c r="GD248" s="102"/>
      <c r="GE248" s="50"/>
      <c r="GF248" s="50"/>
      <c r="GG248" s="102"/>
      <c r="GH248" s="102"/>
      <c r="GI248" s="50"/>
      <c r="GJ248" s="50"/>
      <c r="GK248" s="102"/>
      <c r="GL248" s="102"/>
      <c r="GM248" s="50"/>
      <c r="GN248" s="50"/>
      <c r="GO248" s="102"/>
      <c r="GP248" s="102"/>
      <c r="GQ248" s="50"/>
      <c r="GR248" s="50"/>
      <c r="GS248" s="102"/>
      <c r="GT248" s="102"/>
      <c r="GU248" s="50"/>
      <c r="GV248" s="50"/>
      <c r="GW248" s="102"/>
      <c r="GX248" s="102"/>
      <c r="GY248" s="50"/>
      <c r="GZ248" s="50"/>
      <c r="HA248" s="102"/>
      <c r="HB248" s="102"/>
      <c r="HC248" s="50"/>
      <c r="HD248" s="50"/>
      <c r="HE248" s="102"/>
      <c r="HF248" s="102"/>
      <c r="HG248" s="50"/>
      <c r="HH248" s="50"/>
      <c r="HI248" s="102"/>
      <c r="HJ248" s="102"/>
      <c r="HK248" s="50"/>
      <c r="HL248" s="50"/>
      <c r="HM248" s="102"/>
      <c r="HN248" s="102"/>
      <c r="HO248" s="50"/>
      <c r="HP248" s="50"/>
      <c r="HQ248" s="102"/>
      <c r="HR248" s="102"/>
      <c r="HS248" s="50"/>
      <c r="HT248" s="50"/>
      <c r="HU248" s="102"/>
      <c r="HV248" s="102"/>
      <c r="HW248" s="50"/>
      <c r="HX248" s="50"/>
      <c r="HY248" s="102"/>
    </row>
    <row r="249" spans="1:233" s="58" customFormat="1" ht="63" x14ac:dyDescent="0.25">
      <c r="A249" s="100" t="s">
        <v>549</v>
      </c>
      <c r="B249" s="156">
        <f t="shared" si="77"/>
        <v>13.8</v>
      </c>
      <c r="C249" s="156">
        <f t="shared" si="78"/>
        <v>318.90000000000003</v>
      </c>
      <c r="D249" s="156">
        <f t="shared" si="79"/>
        <v>318.90000000000003</v>
      </c>
      <c r="E249" s="50">
        <f t="shared" si="50"/>
        <v>100</v>
      </c>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v>13.8</v>
      </c>
      <c r="CA249" s="50">
        <v>13.8</v>
      </c>
      <c r="CB249" s="50">
        <v>13.8</v>
      </c>
      <c r="CC249" s="50">
        <f t="shared" si="73"/>
        <v>100</v>
      </c>
      <c r="CD249" s="50"/>
      <c r="CE249" s="50">
        <v>305.10000000000002</v>
      </c>
      <c r="CF249" s="50">
        <v>305.10000000000002</v>
      </c>
      <c r="CG249" s="50">
        <f t="shared" si="72"/>
        <v>100</v>
      </c>
      <c r="CH249" s="50"/>
      <c r="CI249" s="50"/>
      <c r="CJ249" s="50"/>
      <c r="CK249" s="50"/>
      <c r="CL249" s="50"/>
      <c r="CM249" s="50"/>
      <c r="CN249" s="50"/>
      <c r="CO249" s="50"/>
      <c r="CP249" s="50"/>
      <c r="CQ249" s="101"/>
      <c r="CR249" s="101"/>
      <c r="CS249" s="101"/>
      <c r="CT249" s="101"/>
      <c r="CU249" s="101"/>
      <c r="CV249" s="101"/>
      <c r="CW249" s="102"/>
      <c r="CX249" s="102"/>
      <c r="CY249" s="102"/>
      <c r="CZ249" s="102"/>
      <c r="DA249" s="102"/>
      <c r="DB249" s="102"/>
      <c r="DC249" s="102"/>
      <c r="DD249" s="102"/>
      <c r="DE249" s="102"/>
      <c r="DF249" s="102"/>
      <c r="DG249" s="50"/>
      <c r="DH249" s="50"/>
      <c r="DI249" s="102"/>
      <c r="DJ249" s="102"/>
      <c r="DK249" s="50"/>
      <c r="DL249" s="50"/>
      <c r="DM249" s="102"/>
      <c r="DN249" s="102"/>
      <c r="DO249" s="50"/>
      <c r="DP249" s="50"/>
      <c r="DQ249" s="102"/>
      <c r="DR249" s="102"/>
      <c r="DS249" s="50"/>
      <c r="DT249" s="50"/>
      <c r="DU249" s="102"/>
      <c r="DV249" s="102"/>
      <c r="DW249" s="50"/>
      <c r="DX249" s="50"/>
      <c r="DY249" s="50"/>
      <c r="DZ249" s="50"/>
      <c r="EA249" s="50"/>
      <c r="EB249" s="50"/>
      <c r="EC249" s="102"/>
      <c r="ED249" s="102"/>
      <c r="EE249" s="50"/>
      <c r="EF249" s="50"/>
      <c r="EG249" s="102"/>
      <c r="EH249" s="102"/>
      <c r="EI249" s="50"/>
      <c r="EJ249" s="50"/>
      <c r="EK249" s="102"/>
      <c r="EL249" s="102"/>
      <c r="EM249" s="50"/>
      <c r="EN249" s="50"/>
      <c r="EO249" s="102"/>
      <c r="EP249" s="102"/>
      <c r="EQ249" s="50"/>
      <c r="ER249" s="50"/>
      <c r="ES249" s="102"/>
      <c r="ET249" s="102"/>
      <c r="EU249" s="50"/>
      <c r="EV249" s="50"/>
      <c r="EW249" s="102"/>
      <c r="EX249" s="102"/>
      <c r="EY249" s="50"/>
      <c r="EZ249" s="50"/>
      <c r="FA249" s="102"/>
      <c r="FB249" s="102"/>
      <c r="FC249" s="50"/>
      <c r="FD249" s="50"/>
      <c r="FE249" s="102"/>
      <c r="FF249" s="102"/>
      <c r="FG249" s="50"/>
      <c r="FH249" s="50"/>
      <c r="FI249" s="102"/>
      <c r="FJ249" s="102"/>
      <c r="FK249" s="50"/>
      <c r="FL249" s="50"/>
      <c r="FM249" s="102"/>
      <c r="FN249" s="102"/>
      <c r="FO249" s="50"/>
      <c r="FP249" s="50"/>
      <c r="FQ249" s="102"/>
      <c r="FR249" s="102"/>
      <c r="FS249" s="50"/>
      <c r="FT249" s="50"/>
      <c r="FU249" s="102"/>
      <c r="FV249" s="102"/>
      <c r="FW249" s="50"/>
      <c r="FX249" s="50"/>
      <c r="FY249" s="102"/>
      <c r="FZ249" s="102"/>
      <c r="GA249" s="50"/>
      <c r="GB249" s="50"/>
      <c r="GC249" s="102"/>
      <c r="GD249" s="102"/>
      <c r="GE249" s="50"/>
      <c r="GF249" s="50"/>
      <c r="GG249" s="102"/>
      <c r="GH249" s="102"/>
      <c r="GI249" s="50"/>
      <c r="GJ249" s="50"/>
      <c r="GK249" s="102"/>
      <c r="GL249" s="102"/>
      <c r="GM249" s="50"/>
      <c r="GN249" s="50"/>
      <c r="GO249" s="102"/>
      <c r="GP249" s="102"/>
      <c r="GQ249" s="50"/>
      <c r="GR249" s="50"/>
      <c r="GS249" s="102"/>
      <c r="GT249" s="102"/>
      <c r="GU249" s="50"/>
      <c r="GV249" s="50"/>
      <c r="GW249" s="102"/>
      <c r="GX249" s="102"/>
      <c r="GY249" s="50"/>
      <c r="GZ249" s="50"/>
      <c r="HA249" s="102"/>
      <c r="HB249" s="102"/>
      <c r="HC249" s="50"/>
      <c r="HD249" s="50"/>
      <c r="HE249" s="102"/>
      <c r="HF249" s="102"/>
      <c r="HG249" s="50"/>
      <c r="HH249" s="50"/>
      <c r="HI249" s="102"/>
      <c r="HJ249" s="102"/>
      <c r="HK249" s="50"/>
      <c r="HL249" s="50"/>
      <c r="HM249" s="102"/>
      <c r="HN249" s="102"/>
      <c r="HO249" s="50"/>
      <c r="HP249" s="50"/>
      <c r="HQ249" s="102"/>
      <c r="HR249" s="102"/>
      <c r="HS249" s="50"/>
      <c r="HT249" s="50"/>
      <c r="HU249" s="102"/>
      <c r="HV249" s="102"/>
      <c r="HW249" s="50"/>
      <c r="HX249" s="50"/>
      <c r="HY249" s="102"/>
    </row>
    <row r="250" spans="1:233" s="58" customFormat="1" ht="47.25" x14ac:dyDescent="0.25">
      <c r="A250" s="100" t="s">
        <v>550</v>
      </c>
      <c r="B250" s="156">
        <f t="shared" si="77"/>
        <v>49.5</v>
      </c>
      <c r="C250" s="156">
        <f t="shared" si="78"/>
        <v>550.70000000000005</v>
      </c>
      <c r="D250" s="156">
        <f t="shared" si="79"/>
        <v>548.75397999999996</v>
      </c>
      <c r="E250" s="50">
        <f t="shared" si="50"/>
        <v>99.646627928091505</v>
      </c>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v>49.5</v>
      </c>
      <c r="CA250" s="50">
        <v>49.5</v>
      </c>
      <c r="CB250" s="50">
        <v>47.553980000000003</v>
      </c>
      <c r="CC250" s="50">
        <f t="shared" si="73"/>
        <v>96.068646464646463</v>
      </c>
      <c r="CD250" s="50"/>
      <c r="CE250" s="50">
        <v>501.2</v>
      </c>
      <c r="CF250" s="50">
        <v>501.2</v>
      </c>
      <c r="CG250" s="50">
        <f t="shared" si="72"/>
        <v>100</v>
      </c>
      <c r="CH250" s="50"/>
      <c r="CI250" s="50"/>
      <c r="CJ250" s="50"/>
      <c r="CK250" s="50"/>
      <c r="CL250" s="50"/>
      <c r="CM250" s="50"/>
      <c r="CN250" s="50"/>
      <c r="CO250" s="50"/>
      <c r="CP250" s="50"/>
      <c r="CQ250" s="101"/>
      <c r="CR250" s="101"/>
      <c r="CS250" s="101"/>
      <c r="CT250" s="101"/>
      <c r="CU250" s="101"/>
      <c r="CV250" s="101"/>
      <c r="CW250" s="102"/>
      <c r="CX250" s="102"/>
      <c r="CY250" s="102"/>
      <c r="CZ250" s="102"/>
      <c r="DA250" s="102"/>
      <c r="DB250" s="102"/>
      <c r="DC250" s="102"/>
      <c r="DD250" s="102"/>
      <c r="DE250" s="102"/>
      <c r="DF250" s="102"/>
      <c r="DG250" s="50"/>
      <c r="DH250" s="50"/>
      <c r="DI250" s="102"/>
      <c r="DJ250" s="102"/>
      <c r="DK250" s="50"/>
      <c r="DL250" s="50"/>
      <c r="DM250" s="102"/>
      <c r="DN250" s="102"/>
      <c r="DO250" s="50"/>
      <c r="DP250" s="50"/>
      <c r="DQ250" s="102"/>
      <c r="DR250" s="102"/>
      <c r="DS250" s="50"/>
      <c r="DT250" s="50"/>
      <c r="DU250" s="102"/>
      <c r="DV250" s="102"/>
      <c r="DW250" s="50"/>
      <c r="DX250" s="50"/>
      <c r="DY250" s="50"/>
      <c r="DZ250" s="50"/>
      <c r="EA250" s="50"/>
      <c r="EB250" s="50"/>
      <c r="EC250" s="102"/>
      <c r="ED250" s="102"/>
      <c r="EE250" s="50"/>
      <c r="EF250" s="50"/>
      <c r="EG250" s="102"/>
      <c r="EH250" s="102"/>
      <c r="EI250" s="50"/>
      <c r="EJ250" s="50"/>
      <c r="EK250" s="102"/>
      <c r="EL250" s="102"/>
      <c r="EM250" s="50"/>
      <c r="EN250" s="50"/>
      <c r="EO250" s="102"/>
      <c r="EP250" s="102"/>
      <c r="EQ250" s="50"/>
      <c r="ER250" s="50"/>
      <c r="ES250" s="102"/>
      <c r="ET250" s="102"/>
      <c r="EU250" s="50"/>
      <c r="EV250" s="50"/>
      <c r="EW250" s="102"/>
      <c r="EX250" s="102"/>
      <c r="EY250" s="50"/>
      <c r="EZ250" s="50"/>
      <c r="FA250" s="102"/>
      <c r="FB250" s="102"/>
      <c r="FC250" s="50"/>
      <c r="FD250" s="50"/>
      <c r="FE250" s="102"/>
      <c r="FF250" s="102"/>
      <c r="FG250" s="50"/>
      <c r="FH250" s="50"/>
      <c r="FI250" s="102"/>
      <c r="FJ250" s="102"/>
      <c r="FK250" s="50"/>
      <c r="FL250" s="50"/>
      <c r="FM250" s="102"/>
      <c r="FN250" s="102"/>
      <c r="FO250" s="50"/>
      <c r="FP250" s="50"/>
      <c r="FQ250" s="102"/>
      <c r="FR250" s="102"/>
      <c r="FS250" s="50"/>
      <c r="FT250" s="50"/>
      <c r="FU250" s="102"/>
      <c r="FV250" s="102"/>
      <c r="FW250" s="50"/>
      <c r="FX250" s="50"/>
      <c r="FY250" s="102"/>
      <c r="FZ250" s="102"/>
      <c r="GA250" s="50"/>
      <c r="GB250" s="50"/>
      <c r="GC250" s="102"/>
      <c r="GD250" s="102"/>
      <c r="GE250" s="50"/>
      <c r="GF250" s="50"/>
      <c r="GG250" s="102"/>
      <c r="GH250" s="102"/>
      <c r="GI250" s="50"/>
      <c r="GJ250" s="50"/>
      <c r="GK250" s="102"/>
      <c r="GL250" s="102"/>
      <c r="GM250" s="50"/>
      <c r="GN250" s="50"/>
      <c r="GO250" s="102"/>
      <c r="GP250" s="102"/>
      <c r="GQ250" s="50"/>
      <c r="GR250" s="50"/>
      <c r="GS250" s="102"/>
      <c r="GT250" s="102"/>
      <c r="GU250" s="50"/>
      <c r="GV250" s="50"/>
      <c r="GW250" s="102"/>
      <c r="GX250" s="102"/>
      <c r="GY250" s="50"/>
      <c r="GZ250" s="50"/>
      <c r="HA250" s="102"/>
      <c r="HB250" s="102"/>
      <c r="HC250" s="50"/>
      <c r="HD250" s="50"/>
      <c r="HE250" s="102"/>
      <c r="HF250" s="102"/>
      <c r="HG250" s="50"/>
      <c r="HH250" s="50"/>
      <c r="HI250" s="102"/>
      <c r="HJ250" s="102"/>
      <c r="HK250" s="50"/>
      <c r="HL250" s="50"/>
      <c r="HM250" s="102"/>
      <c r="HN250" s="102"/>
      <c r="HO250" s="50"/>
      <c r="HP250" s="50"/>
      <c r="HQ250" s="102"/>
      <c r="HR250" s="102"/>
      <c r="HS250" s="50"/>
      <c r="HT250" s="50"/>
      <c r="HU250" s="102"/>
      <c r="HV250" s="102"/>
      <c r="HW250" s="50"/>
      <c r="HX250" s="50"/>
      <c r="HY250" s="102"/>
    </row>
    <row r="251" spans="1:233" s="58" customFormat="1" ht="47.25" x14ac:dyDescent="0.25">
      <c r="A251" s="100" t="s">
        <v>551</v>
      </c>
      <c r="B251" s="156">
        <f t="shared" si="77"/>
        <v>109.5</v>
      </c>
      <c r="C251" s="156">
        <f t="shared" si="78"/>
        <v>609.5</v>
      </c>
      <c r="D251" s="156">
        <f t="shared" si="79"/>
        <v>542.91601000000003</v>
      </c>
      <c r="E251" s="50">
        <f t="shared" si="50"/>
        <v>89.075637407711241</v>
      </c>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v>109.5</v>
      </c>
      <c r="CA251" s="50">
        <v>109.5</v>
      </c>
      <c r="CB251" s="50">
        <v>42.91601</v>
      </c>
      <c r="CC251" s="50">
        <f t="shared" si="73"/>
        <v>39.192703196347033</v>
      </c>
      <c r="CD251" s="50"/>
      <c r="CE251" s="50"/>
      <c r="CF251" s="50"/>
      <c r="CG251" s="50"/>
      <c r="CH251" s="50"/>
      <c r="CI251" s="50"/>
      <c r="CJ251" s="50"/>
      <c r="CK251" s="50"/>
      <c r="CL251" s="50"/>
      <c r="CM251" s="50"/>
      <c r="CN251" s="50"/>
      <c r="CO251" s="50"/>
      <c r="CP251" s="50"/>
      <c r="CQ251" s="101"/>
      <c r="CR251" s="101"/>
      <c r="CS251" s="101"/>
      <c r="CT251" s="101"/>
      <c r="CU251" s="101"/>
      <c r="CV251" s="101"/>
      <c r="CW251" s="102"/>
      <c r="CX251" s="102"/>
      <c r="CY251" s="102"/>
      <c r="CZ251" s="102"/>
      <c r="DA251" s="102"/>
      <c r="DB251" s="102"/>
      <c r="DC251" s="102"/>
      <c r="DD251" s="102"/>
      <c r="DE251" s="102"/>
      <c r="DF251" s="102"/>
      <c r="DG251" s="50"/>
      <c r="DH251" s="50"/>
      <c r="DI251" s="102"/>
      <c r="DJ251" s="102"/>
      <c r="DK251" s="50"/>
      <c r="DL251" s="50"/>
      <c r="DM251" s="102"/>
      <c r="DN251" s="102"/>
      <c r="DO251" s="50"/>
      <c r="DP251" s="50"/>
      <c r="DQ251" s="102"/>
      <c r="DR251" s="102"/>
      <c r="DS251" s="50"/>
      <c r="DT251" s="50"/>
      <c r="DU251" s="102"/>
      <c r="DV251" s="102"/>
      <c r="DW251" s="50">
        <v>500</v>
      </c>
      <c r="DX251" s="50">
        <v>500</v>
      </c>
      <c r="DY251" s="50">
        <f t="shared" si="74"/>
        <v>100</v>
      </c>
      <c r="DZ251" s="50"/>
      <c r="EA251" s="50"/>
      <c r="EB251" s="50"/>
      <c r="EC251" s="102"/>
      <c r="ED251" s="102"/>
      <c r="EE251" s="50"/>
      <c r="EF251" s="50"/>
      <c r="EG251" s="102"/>
      <c r="EH251" s="102"/>
      <c r="EI251" s="50"/>
      <c r="EJ251" s="50"/>
      <c r="EK251" s="102"/>
      <c r="EL251" s="102"/>
      <c r="EM251" s="50"/>
      <c r="EN251" s="50"/>
      <c r="EO251" s="102"/>
      <c r="EP251" s="102"/>
      <c r="EQ251" s="50"/>
      <c r="ER251" s="50"/>
      <c r="ES251" s="102"/>
      <c r="ET251" s="102"/>
      <c r="EU251" s="50"/>
      <c r="EV251" s="50"/>
      <c r="EW251" s="102"/>
      <c r="EX251" s="102"/>
      <c r="EY251" s="50"/>
      <c r="EZ251" s="50"/>
      <c r="FA251" s="102"/>
      <c r="FB251" s="102"/>
      <c r="FC251" s="50"/>
      <c r="FD251" s="50"/>
      <c r="FE251" s="102"/>
      <c r="FF251" s="102"/>
      <c r="FG251" s="50"/>
      <c r="FH251" s="50"/>
      <c r="FI251" s="102"/>
      <c r="FJ251" s="102"/>
      <c r="FK251" s="50"/>
      <c r="FL251" s="50"/>
      <c r="FM251" s="102"/>
      <c r="FN251" s="102"/>
      <c r="FO251" s="50"/>
      <c r="FP251" s="50"/>
      <c r="FQ251" s="102"/>
      <c r="FR251" s="102"/>
      <c r="FS251" s="50"/>
      <c r="FT251" s="50"/>
      <c r="FU251" s="102"/>
      <c r="FV251" s="102"/>
      <c r="FW251" s="50"/>
      <c r="FX251" s="50"/>
      <c r="FY251" s="102"/>
      <c r="FZ251" s="102"/>
      <c r="GA251" s="50"/>
      <c r="GB251" s="50"/>
      <c r="GC251" s="102"/>
      <c r="GD251" s="102"/>
      <c r="GE251" s="50"/>
      <c r="GF251" s="50"/>
      <c r="GG251" s="102"/>
      <c r="GH251" s="102"/>
      <c r="GI251" s="50"/>
      <c r="GJ251" s="50"/>
      <c r="GK251" s="102"/>
      <c r="GL251" s="102"/>
      <c r="GM251" s="50"/>
      <c r="GN251" s="50"/>
      <c r="GO251" s="102"/>
      <c r="GP251" s="102"/>
      <c r="GQ251" s="50"/>
      <c r="GR251" s="50"/>
      <c r="GS251" s="102"/>
      <c r="GT251" s="102"/>
      <c r="GU251" s="50"/>
      <c r="GV251" s="50"/>
      <c r="GW251" s="102"/>
      <c r="GX251" s="102"/>
      <c r="GY251" s="50"/>
      <c r="GZ251" s="50"/>
      <c r="HA251" s="102"/>
      <c r="HB251" s="102"/>
      <c r="HC251" s="50"/>
      <c r="HD251" s="50"/>
      <c r="HE251" s="102"/>
      <c r="HF251" s="102"/>
      <c r="HG251" s="50"/>
      <c r="HH251" s="50"/>
      <c r="HI251" s="102"/>
      <c r="HJ251" s="102"/>
      <c r="HK251" s="50"/>
      <c r="HL251" s="50"/>
      <c r="HM251" s="102"/>
      <c r="HN251" s="102"/>
      <c r="HO251" s="50"/>
      <c r="HP251" s="50"/>
      <c r="HQ251" s="102"/>
      <c r="HR251" s="102"/>
      <c r="HS251" s="50"/>
      <c r="HT251" s="50"/>
      <c r="HU251" s="102"/>
      <c r="HV251" s="102"/>
      <c r="HW251" s="50"/>
      <c r="HX251" s="50"/>
      <c r="HY251" s="102"/>
    </row>
    <row r="252" spans="1:233" s="58" customFormat="1" ht="47.25" x14ac:dyDescent="0.25">
      <c r="A252" s="100" t="s">
        <v>602</v>
      </c>
      <c r="B252" s="156">
        <f t="shared" si="77"/>
        <v>0</v>
      </c>
      <c r="C252" s="156">
        <f t="shared" si="78"/>
        <v>50</v>
      </c>
      <c r="D252" s="156">
        <f t="shared" si="79"/>
        <v>50</v>
      </c>
      <c r="E252" s="50">
        <f t="shared" si="50"/>
        <v>100</v>
      </c>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v>0</v>
      </c>
      <c r="AO252" s="50"/>
      <c r="AP252" s="50"/>
      <c r="AQ252" s="50"/>
      <c r="AR252" s="50"/>
      <c r="AS252" s="50"/>
      <c r="AT252" s="50"/>
      <c r="AU252" s="51">
        <v>50</v>
      </c>
      <c r="AV252" s="51">
        <v>50</v>
      </c>
      <c r="AW252" s="50">
        <f>AV252/AU252*100</f>
        <v>100</v>
      </c>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101"/>
      <c r="CR252" s="101"/>
      <c r="CS252" s="101"/>
      <c r="CT252" s="101"/>
      <c r="CU252" s="101"/>
      <c r="CV252" s="101"/>
      <c r="CW252" s="102"/>
      <c r="CX252" s="102"/>
      <c r="CY252" s="102"/>
      <c r="CZ252" s="102"/>
      <c r="DA252" s="102"/>
      <c r="DB252" s="102"/>
      <c r="DC252" s="102"/>
      <c r="DD252" s="102"/>
      <c r="DE252" s="102"/>
      <c r="DF252" s="102"/>
      <c r="DG252" s="50"/>
      <c r="DH252" s="50"/>
      <c r="DI252" s="102"/>
      <c r="DJ252" s="102"/>
      <c r="DK252" s="50"/>
      <c r="DL252" s="50"/>
      <c r="DM252" s="102"/>
      <c r="DN252" s="102"/>
      <c r="DO252" s="50"/>
      <c r="DP252" s="50"/>
      <c r="DQ252" s="102"/>
      <c r="DR252" s="102"/>
      <c r="DS252" s="50"/>
      <c r="DT252" s="50"/>
      <c r="DU252" s="102"/>
      <c r="DV252" s="102"/>
      <c r="DW252" s="50"/>
      <c r="DX252" s="50"/>
      <c r="DY252" s="50"/>
      <c r="DZ252" s="50"/>
      <c r="EA252" s="50"/>
      <c r="EB252" s="50"/>
      <c r="EC252" s="102"/>
      <c r="ED252" s="102"/>
      <c r="EE252" s="50"/>
      <c r="EF252" s="50"/>
      <c r="EG252" s="102"/>
      <c r="EH252" s="102"/>
      <c r="EI252" s="50"/>
      <c r="EJ252" s="50"/>
      <c r="EK252" s="102"/>
      <c r="EL252" s="102"/>
      <c r="EM252" s="50"/>
      <c r="EN252" s="50"/>
      <c r="EO252" s="102"/>
      <c r="EP252" s="102"/>
      <c r="EQ252" s="50"/>
      <c r="ER252" s="50"/>
      <c r="ES252" s="102"/>
      <c r="ET252" s="102"/>
      <c r="EU252" s="50"/>
      <c r="EV252" s="50"/>
      <c r="EW252" s="102"/>
      <c r="EX252" s="102"/>
      <c r="EY252" s="50"/>
      <c r="EZ252" s="50"/>
      <c r="FA252" s="102"/>
      <c r="FB252" s="102"/>
      <c r="FC252" s="50"/>
      <c r="FD252" s="50"/>
      <c r="FE252" s="102"/>
      <c r="FF252" s="102"/>
      <c r="FG252" s="50"/>
      <c r="FH252" s="50"/>
      <c r="FI252" s="102"/>
      <c r="FJ252" s="102"/>
      <c r="FK252" s="50"/>
      <c r="FL252" s="50"/>
      <c r="FM252" s="102"/>
      <c r="FN252" s="102"/>
      <c r="FO252" s="50"/>
      <c r="FP252" s="50"/>
      <c r="FQ252" s="102"/>
      <c r="FR252" s="102"/>
      <c r="FS252" s="50"/>
      <c r="FT252" s="50"/>
      <c r="FU252" s="102"/>
      <c r="FV252" s="102"/>
      <c r="FW252" s="50"/>
      <c r="FX252" s="50"/>
      <c r="FY252" s="102"/>
      <c r="FZ252" s="102"/>
      <c r="GA252" s="50"/>
      <c r="GB252" s="50"/>
      <c r="GC252" s="102"/>
      <c r="GD252" s="102"/>
      <c r="GE252" s="50"/>
      <c r="GF252" s="50"/>
      <c r="GG252" s="102"/>
      <c r="GH252" s="102"/>
      <c r="GI252" s="50"/>
      <c r="GJ252" s="50"/>
      <c r="GK252" s="102"/>
      <c r="GL252" s="102"/>
      <c r="GM252" s="50"/>
      <c r="GN252" s="50"/>
      <c r="GO252" s="102"/>
      <c r="GP252" s="102"/>
      <c r="GQ252" s="50"/>
      <c r="GR252" s="50"/>
      <c r="GS252" s="102"/>
      <c r="GT252" s="102"/>
      <c r="GU252" s="50"/>
      <c r="GV252" s="50"/>
      <c r="GW252" s="102"/>
      <c r="GX252" s="102"/>
      <c r="GY252" s="50"/>
      <c r="GZ252" s="50"/>
      <c r="HA252" s="102"/>
      <c r="HB252" s="102"/>
      <c r="HC252" s="50"/>
      <c r="HD252" s="50"/>
      <c r="HE252" s="102"/>
      <c r="HF252" s="102"/>
      <c r="HG252" s="50"/>
      <c r="HH252" s="50"/>
      <c r="HI252" s="102"/>
      <c r="HJ252" s="102"/>
      <c r="HK252" s="50"/>
      <c r="HL252" s="50"/>
      <c r="HM252" s="102"/>
      <c r="HN252" s="102"/>
      <c r="HO252" s="50"/>
      <c r="HP252" s="50"/>
      <c r="HQ252" s="102"/>
      <c r="HR252" s="102"/>
      <c r="HS252" s="50"/>
      <c r="HT252" s="50"/>
      <c r="HU252" s="102"/>
      <c r="HV252" s="102"/>
      <c r="HW252" s="50"/>
      <c r="HX252" s="50"/>
      <c r="HY252" s="102"/>
    </row>
    <row r="253" spans="1:233" s="58" customFormat="1" ht="47.25" x14ac:dyDescent="0.25">
      <c r="A253" s="100" t="s">
        <v>770</v>
      </c>
      <c r="B253" s="156">
        <f t="shared" si="77"/>
        <v>61.4</v>
      </c>
      <c r="C253" s="156">
        <f t="shared" si="78"/>
        <v>61.4</v>
      </c>
      <c r="D253" s="156">
        <f t="shared" si="79"/>
        <v>61.4</v>
      </c>
      <c r="E253" s="50">
        <f t="shared" si="50"/>
        <v>100</v>
      </c>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v>61.4</v>
      </c>
      <c r="CA253" s="50">
        <v>61.4</v>
      </c>
      <c r="CB253" s="50">
        <v>61.4</v>
      </c>
      <c r="CC253" s="50">
        <f t="shared" si="73"/>
        <v>100</v>
      </c>
      <c r="CD253" s="50"/>
      <c r="CE253" s="50"/>
      <c r="CF253" s="50"/>
      <c r="CG253" s="50"/>
      <c r="CH253" s="50"/>
      <c r="CI253" s="50"/>
      <c r="CJ253" s="50"/>
      <c r="CK253" s="50"/>
      <c r="CL253" s="50"/>
      <c r="CM253" s="50"/>
      <c r="CN253" s="50"/>
      <c r="CO253" s="50"/>
      <c r="CP253" s="50"/>
      <c r="CQ253" s="101"/>
      <c r="CR253" s="101"/>
      <c r="CS253" s="101"/>
      <c r="CT253" s="101"/>
      <c r="CU253" s="101"/>
      <c r="CV253" s="101"/>
      <c r="CW253" s="102"/>
      <c r="CX253" s="102"/>
      <c r="CY253" s="102"/>
      <c r="CZ253" s="102"/>
      <c r="DA253" s="102"/>
      <c r="DB253" s="102"/>
      <c r="DC253" s="102"/>
      <c r="DD253" s="102"/>
      <c r="DE253" s="102"/>
      <c r="DF253" s="102"/>
      <c r="DG253" s="50"/>
      <c r="DH253" s="50"/>
      <c r="DI253" s="102"/>
      <c r="DJ253" s="102"/>
      <c r="DK253" s="50"/>
      <c r="DL253" s="50"/>
      <c r="DM253" s="102"/>
      <c r="DN253" s="102"/>
      <c r="DO253" s="50"/>
      <c r="DP253" s="50"/>
      <c r="DQ253" s="102"/>
      <c r="DR253" s="102"/>
      <c r="DS253" s="50"/>
      <c r="DT253" s="50"/>
      <c r="DU253" s="102"/>
      <c r="DV253" s="102"/>
      <c r="DW253" s="50"/>
      <c r="DX253" s="50"/>
      <c r="DY253" s="50"/>
      <c r="DZ253" s="50"/>
      <c r="EA253" s="50"/>
      <c r="EB253" s="50"/>
      <c r="EC253" s="102"/>
      <c r="ED253" s="102"/>
      <c r="EE253" s="50"/>
      <c r="EF253" s="50"/>
      <c r="EG253" s="102"/>
      <c r="EH253" s="102"/>
      <c r="EI253" s="50"/>
      <c r="EJ253" s="50"/>
      <c r="EK253" s="102"/>
      <c r="EL253" s="102"/>
      <c r="EM253" s="50"/>
      <c r="EN253" s="50"/>
      <c r="EO253" s="102"/>
      <c r="EP253" s="102"/>
      <c r="EQ253" s="50"/>
      <c r="ER253" s="50"/>
      <c r="ES253" s="102"/>
      <c r="ET253" s="102"/>
      <c r="EU253" s="50"/>
      <c r="EV253" s="50"/>
      <c r="EW253" s="102"/>
      <c r="EX253" s="102"/>
      <c r="EY253" s="50"/>
      <c r="EZ253" s="50"/>
      <c r="FA253" s="102"/>
      <c r="FB253" s="102"/>
      <c r="FC253" s="50"/>
      <c r="FD253" s="50"/>
      <c r="FE253" s="102"/>
      <c r="FF253" s="102"/>
      <c r="FG253" s="50"/>
      <c r="FH253" s="50"/>
      <c r="FI253" s="102"/>
      <c r="FJ253" s="102"/>
      <c r="FK253" s="50"/>
      <c r="FL253" s="50"/>
      <c r="FM253" s="102"/>
      <c r="FN253" s="102"/>
      <c r="FO253" s="50"/>
      <c r="FP253" s="50"/>
      <c r="FQ253" s="102"/>
      <c r="FR253" s="102"/>
      <c r="FS253" s="50"/>
      <c r="FT253" s="50"/>
      <c r="FU253" s="102"/>
      <c r="FV253" s="102"/>
      <c r="FW253" s="50"/>
      <c r="FX253" s="50"/>
      <c r="FY253" s="102"/>
      <c r="FZ253" s="102"/>
      <c r="GA253" s="50"/>
      <c r="GB253" s="50"/>
      <c r="GC253" s="102"/>
      <c r="GD253" s="102"/>
      <c r="GE253" s="50"/>
      <c r="GF253" s="50"/>
      <c r="GG253" s="102"/>
      <c r="GH253" s="102"/>
      <c r="GI253" s="50"/>
      <c r="GJ253" s="50"/>
      <c r="GK253" s="102"/>
      <c r="GL253" s="102"/>
      <c r="GM253" s="50"/>
      <c r="GN253" s="50"/>
      <c r="GO253" s="102"/>
      <c r="GP253" s="102"/>
      <c r="GQ253" s="50"/>
      <c r="GR253" s="50"/>
      <c r="GS253" s="102"/>
      <c r="GT253" s="102"/>
      <c r="GU253" s="50"/>
      <c r="GV253" s="50"/>
      <c r="GW253" s="102"/>
      <c r="GX253" s="102"/>
      <c r="GY253" s="50"/>
      <c r="GZ253" s="50"/>
      <c r="HA253" s="102"/>
      <c r="HB253" s="102"/>
      <c r="HC253" s="50"/>
      <c r="HD253" s="50"/>
      <c r="HE253" s="102"/>
      <c r="HF253" s="102"/>
      <c r="HG253" s="50"/>
      <c r="HH253" s="50"/>
      <c r="HI253" s="102"/>
      <c r="HJ253" s="102"/>
      <c r="HK253" s="50"/>
      <c r="HL253" s="50"/>
      <c r="HM253" s="102"/>
      <c r="HN253" s="102"/>
      <c r="HO253" s="50"/>
      <c r="HP253" s="50"/>
      <c r="HQ253" s="102"/>
      <c r="HR253" s="102"/>
      <c r="HS253" s="50"/>
      <c r="HT253" s="50"/>
      <c r="HU253" s="102"/>
      <c r="HV253" s="102"/>
      <c r="HW253" s="50"/>
      <c r="HX253" s="50"/>
      <c r="HY253" s="102"/>
    </row>
    <row r="254" spans="1:233" s="58" customFormat="1" ht="45" customHeight="1" x14ac:dyDescent="0.25">
      <c r="A254" s="100" t="s">
        <v>552</v>
      </c>
      <c r="B254" s="156">
        <f t="shared" si="77"/>
        <v>61.4</v>
      </c>
      <c r="C254" s="156">
        <f t="shared" si="78"/>
        <v>61.4</v>
      </c>
      <c r="D254" s="156">
        <f t="shared" si="79"/>
        <v>61.4</v>
      </c>
      <c r="E254" s="50">
        <f t="shared" si="50"/>
        <v>100</v>
      </c>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v>61.4</v>
      </c>
      <c r="CA254" s="50">
        <v>61.4</v>
      </c>
      <c r="CB254" s="50">
        <v>61.4</v>
      </c>
      <c r="CC254" s="50">
        <f t="shared" si="73"/>
        <v>100</v>
      </c>
      <c r="CD254" s="50"/>
      <c r="CE254" s="50"/>
      <c r="CF254" s="50"/>
      <c r="CG254" s="50"/>
      <c r="CH254" s="50"/>
      <c r="CI254" s="50"/>
      <c r="CJ254" s="50"/>
      <c r="CK254" s="50"/>
      <c r="CL254" s="50"/>
      <c r="CM254" s="50"/>
      <c r="CN254" s="50"/>
      <c r="CO254" s="50"/>
      <c r="CP254" s="50"/>
      <c r="CQ254" s="101"/>
      <c r="CR254" s="101"/>
      <c r="CS254" s="101"/>
      <c r="CT254" s="101"/>
      <c r="CU254" s="101"/>
      <c r="CV254" s="101"/>
      <c r="CW254" s="102"/>
      <c r="CX254" s="102"/>
      <c r="CY254" s="102"/>
      <c r="CZ254" s="102"/>
      <c r="DA254" s="102"/>
      <c r="DB254" s="102"/>
      <c r="DC254" s="102"/>
      <c r="DD254" s="102"/>
      <c r="DE254" s="102"/>
      <c r="DF254" s="102"/>
      <c r="DG254" s="50"/>
      <c r="DH254" s="50"/>
      <c r="DI254" s="102"/>
      <c r="DJ254" s="102"/>
      <c r="DK254" s="50"/>
      <c r="DL254" s="50"/>
      <c r="DM254" s="102"/>
      <c r="DN254" s="102"/>
      <c r="DO254" s="50"/>
      <c r="DP254" s="50"/>
      <c r="DQ254" s="102"/>
      <c r="DR254" s="102"/>
      <c r="DS254" s="50"/>
      <c r="DT254" s="50"/>
      <c r="DU254" s="102"/>
      <c r="DV254" s="102"/>
      <c r="DW254" s="50"/>
      <c r="DX254" s="50"/>
      <c r="DY254" s="50"/>
      <c r="DZ254" s="50"/>
      <c r="EA254" s="50"/>
      <c r="EB254" s="50"/>
      <c r="EC254" s="102"/>
      <c r="ED254" s="102"/>
      <c r="EE254" s="50"/>
      <c r="EF254" s="50"/>
      <c r="EG254" s="102"/>
      <c r="EH254" s="102"/>
      <c r="EI254" s="50"/>
      <c r="EJ254" s="50"/>
      <c r="EK254" s="102"/>
      <c r="EL254" s="102"/>
      <c r="EM254" s="50"/>
      <c r="EN254" s="50"/>
      <c r="EO254" s="102"/>
      <c r="EP254" s="102"/>
      <c r="EQ254" s="50"/>
      <c r="ER254" s="50"/>
      <c r="ES254" s="102"/>
      <c r="ET254" s="102"/>
      <c r="EU254" s="50"/>
      <c r="EV254" s="50"/>
      <c r="EW254" s="102"/>
      <c r="EX254" s="102"/>
      <c r="EY254" s="50"/>
      <c r="EZ254" s="50"/>
      <c r="FA254" s="102"/>
      <c r="FB254" s="102"/>
      <c r="FC254" s="50"/>
      <c r="FD254" s="50"/>
      <c r="FE254" s="102"/>
      <c r="FF254" s="102"/>
      <c r="FG254" s="50"/>
      <c r="FH254" s="50"/>
      <c r="FI254" s="102"/>
      <c r="FJ254" s="102"/>
      <c r="FK254" s="50"/>
      <c r="FL254" s="50"/>
      <c r="FM254" s="102"/>
      <c r="FN254" s="102"/>
      <c r="FO254" s="50"/>
      <c r="FP254" s="50"/>
      <c r="FQ254" s="102"/>
      <c r="FR254" s="102"/>
      <c r="FS254" s="50"/>
      <c r="FT254" s="50"/>
      <c r="FU254" s="102"/>
      <c r="FV254" s="102"/>
      <c r="FW254" s="50"/>
      <c r="FX254" s="50"/>
      <c r="FY254" s="102"/>
      <c r="FZ254" s="102"/>
      <c r="GA254" s="50"/>
      <c r="GB254" s="50"/>
      <c r="GC254" s="102"/>
      <c r="GD254" s="102"/>
      <c r="GE254" s="50"/>
      <c r="GF254" s="50"/>
      <c r="GG254" s="102"/>
      <c r="GH254" s="102"/>
      <c r="GI254" s="50"/>
      <c r="GJ254" s="50"/>
      <c r="GK254" s="102"/>
      <c r="GL254" s="102"/>
      <c r="GM254" s="50"/>
      <c r="GN254" s="50"/>
      <c r="GO254" s="102"/>
      <c r="GP254" s="102"/>
      <c r="GQ254" s="50"/>
      <c r="GR254" s="50"/>
      <c r="GS254" s="102"/>
      <c r="GT254" s="102"/>
      <c r="GU254" s="50"/>
      <c r="GV254" s="50"/>
      <c r="GW254" s="102"/>
      <c r="GX254" s="102"/>
      <c r="GY254" s="50"/>
      <c r="GZ254" s="50"/>
      <c r="HA254" s="102"/>
      <c r="HB254" s="102"/>
      <c r="HC254" s="50"/>
      <c r="HD254" s="50"/>
      <c r="HE254" s="102"/>
      <c r="HF254" s="102"/>
      <c r="HG254" s="50"/>
      <c r="HH254" s="50"/>
      <c r="HI254" s="102"/>
      <c r="HJ254" s="102"/>
      <c r="HK254" s="50"/>
      <c r="HL254" s="50"/>
      <c r="HM254" s="102"/>
      <c r="HN254" s="102"/>
      <c r="HO254" s="50"/>
      <c r="HP254" s="50"/>
      <c r="HQ254" s="102"/>
      <c r="HR254" s="102"/>
      <c r="HS254" s="50"/>
      <c r="HT254" s="50"/>
      <c r="HU254" s="102"/>
      <c r="HV254" s="102"/>
      <c r="HW254" s="50"/>
      <c r="HX254" s="50"/>
      <c r="HY254" s="102"/>
    </row>
    <row r="255" spans="1:233" s="58" customFormat="1" ht="45" customHeight="1" x14ac:dyDescent="0.25">
      <c r="A255" s="100" t="s">
        <v>554</v>
      </c>
      <c r="B255" s="156">
        <f t="shared" si="77"/>
        <v>44.4</v>
      </c>
      <c r="C255" s="156">
        <f t="shared" si="78"/>
        <v>44.4</v>
      </c>
      <c r="D255" s="156">
        <f t="shared" si="79"/>
        <v>44.4</v>
      </c>
      <c r="E255" s="50">
        <f t="shared" si="50"/>
        <v>100</v>
      </c>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v>44.4</v>
      </c>
      <c r="CA255" s="50">
        <v>44.4</v>
      </c>
      <c r="CB255" s="50">
        <v>44.4</v>
      </c>
      <c r="CC255" s="50">
        <f t="shared" si="73"/>
        <v>100</v>
      </c>
      <c r="CD255" s="50"/>
      <c r="CE255" s="50"/>
      <c r="CF255" s="50"/>
      <c r="CG255" s="50"/>
      <c r="CH255" s="50"/>
      <c r="CI255" s="50"/>
      <c r="CJ255" s="50"/>
      <c r="CK255" s="50"/>
      <c r="CL255" s="50"/>
      <c r="CM255" s="50"/>
      <c r="CN255" s="50"/>
      <c r="CO255" s="50"/>
      <c r="CP255" s="50"/>
      <c r="CQ255" s="101"/>
      <c r="CR255" s="101"/>
      <c r="CS255" s="101"/>
      <c r="CT255" s="101"/>
      <c r="CU255" s="101"/>
      <c r="CV255" s="101"/>
      <c r="CW255" s="102"/>
      <c r="CX255" s="102"/>
      <c r="CY255" s="102"/>
      <c r="CZ255" s="102"/>
      <c r="DA255" s="102"/>
      <c r="DB255" s="102"/>
      <c r="DC255" s="102"/>
      <c r="DD255" s="102"/>
      <c r="DE255" s="102"/>
      <c r="DF255" s="102"/>
      <c r="DG255" s="50"/>
      <c r="DH255" s="50"/>
      <c r="DI255" s="102"/>
      <c r="DJ255" s="102"/>
      <c r="DK255" s="50"/>
      <c r="DL255" s="50"/>
      <c r="DM255" s="102"/>
      <c r="DN255" s="102"/>
      <c r="DO255" s="50"/>
      <c r="DP255" s="50"/>
      <c r="DQ255" s="102"/>
      <c r="DR255" s="102"/>
      <c r="DS255" s="50"/>
      <c r="DT255" s="50"/>
      <c r="DU255" s="102"/>
      <c r="DV255" s="102"/>
      <c r="DW255" s="50"/>
      <c r="DX255" s="50"/>
      <c r="DY255" s="50"/>
      <c r="DZ255" s="50"/>
      <c r="EA255" s="50"/>
      <c r="EB255" s="50"/>
      <c r="EC255" s="102"/>
      <c r="ED255" s="102"/>
      <c r="EE255" s="50"/>
      <c r="EF255" s="50"/>
      <c r="EG255" s="102"/>
      <c r="EH255" s="102"/>
      <c r="EI255" s="50"/>
      <c r="EJ255" s="50"/>
      <c r="EK255" s="102"/>
      <c r="EL255" s="102"/>
      <c r="EM255" s="50"/>
      <c r="EN255" s="50"/>
      <c r="EO255" s="102"/>
      <c r="EP255" s="102"/>
      <c r="EQ255" s="50"/>
      <c r="ER255" s="50"/>
      <c r="ES255" s="102"/>
      <c r="ET255" s="102"/>
      <c r="EU255" s="50"/>
      <c r="EV255" s="50"/>
      <c r="EW255" s="102"/>
      <c r="EX255" s="102"/>
      <c r="EY255" s="50"/>
      <c r="EZ255" s="50"/>
      <c r="FA255" s="102"/>
      <c r="FB255" s="102"/>
      <c r="FC255" s="50"/>
      <c r="FD255" s="50"/>
      <c r="FE255" s="102"/>
      <c r="FF255" s="102"/>
      <c r="FG255" s="50"/>
      <c r="FH255" s="50"/>
      <c r="FI255" s="102"/>
      <c r="FJ255" s="102"/>
      <c r="FK255" s="50"/>
      <c r="FL255" s="50"/>
      <c r="FM255" s="102"/>
      <c r="FN255" s="102"/>
      <c r="FO255" s="50"/>
      <c r="FP255" s="50"/>
      <c r="FQ255" s="102"/>
      <c r="FR255" s="102"/>
      <c r="FS255" s="50"/>
      <c r="FT255" s="50"/>
      <c r="FU255" s="102"/>
      <c r="FV255" s="102"/>
      <c r="FW255" s="50"/>
      <c r="FX255" s="50"/>
      <c r="FY255" s="102"/>
      <c r="FZ255" s="102"/>
      <c r="GA255" s="50"/>
      <c r="GB255" s="50"/>
      <c r="GC255" s="102"/>
      <c r="GD255" s="102"/>
      <c r="GE255" s="50"/>
      <c r="GF255" s="50"/>
      <c r="GG255" s="102"/>
      <c r="GH255" s="102"/>
      <c r="GI255" s="50"/>
      <c r="GJ255" s="50"/>
      <c r="GK255" s="102"/>
      <c r="GL255" s="102"/>
      <c r="GM255" s="50"/>
      <c r="GN255" s="50"/>
      <c r="GO255" s="102"/>
      <c r="GP255" s="102"/>
      <c r="GQ255" s="50"/>
      <c r="GR255" s="50"/>
      <c r="GS255" s="102"/>
      <c r="GT255" s="102"/>
      <c r="GU255" s="50"/>
      <c r="GV255" s="50"/>
      <c r="GW255" s="102"/>
      <c r="GX255" s="102"/>
      <c r="GY255" s="50"/>
      <c r="GZ255" s="50"/>
      <c r="HA255" s="102"/>
      <c r="HB255" s="102"/>
      <c r="HC255" s="50"/>
      <c r="HD255" s="50"/>
      <c r="HE255" s="102"/>
      <c r="HF255" s="102"/>
      <c r="HG255" s="50"/>
      <c r="HH255" s="50"/>
      <c r="HI255" s="102"/>
      <c r="HJ255" s="102"/>
      <c r="HK255" s="50"/>
      <c r="HL255" s="50"/>
      <c r="HM255" s="102"/>
      <c r="HN255" s="102"/>
      <c r="HO255" s="50"/>
      <c r="HP255" s="50"/>
      <c r="HQ255" s="102"/>
      <c r="HR255" s="102"/>
      <c r="HS255" s="50"/>
      <c r="HT255" s="50"/>
      <c r="HU255" s="102"/>
      <c r="HV255" s="102"/>
      <c r="HW255" s="50"/>
      <c r="HX255" s="50"/>
      <c r="HY255" s="102"/>
    </row>
    <row r="256" spans="1:233" s="58" customFormat="1" ht="45" customHeight="1" x14ac:dyDescent="0.25">
      <c r="A256" s="100" t="s">
        <v>555</v>
      </c>
      <c r="B256" s="156">
        <f t="shared" si="77"/>
        <v>115.3</v>
      </c>
      <c r="C256" s="156">
        <f t="shared" si="78"/>
        <v>115.3</v>
      </c>
      <c r="D256" s="156">
        <f t="shared" si="79"/>
        <v>115.3</v>
      </c>
      <c r="E256" s="50">
        <f t="shared" si="50"/>
        <v>100</v>
      </c>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v>115.3</v>
      </c>
      <c r="CA256" s="50">
        <v>115.3</v>
      </c>
      <c r="CB256" s="50">
        <v>115.3</v>
      </c>
      <c r="CC256" s="50">
        <f t="shared" si="73"/>
        <v>100</v>
      </c>
      <c r="CD256" s="50"/>
      <c r="CE256" s="50"/>
      <c r="CF256" s="50"/>
      <c r="CG256" s="50"/>
      <c r="CH256" s="50"/>
      <c r="CI256" s="50"/>
      <c r="CJ256" s="50"/>
      <c r="CK256" s="50"/>
      <c r="CL256" s="50"/>
      <c r="CM256" s="50"/>
      <c r="CN256" s="50"/>
      <c r="CO256" s="50"/>
      <c r="CP256" s="50"/>
      <c r="CQ256" s="101"/>
      <c r="CR256" s="101"/>
      <c r="CS256" s="101"/>
      <c r="CT256" s="101"/>
      <c r="CU256" s="101"/>
      <c r="CV256" s="101"/>
      <c r="CW256" s="102"/>
      <c r="CX256" s="102"/>
      <c r="CY256" s="102"/>
      <c r="CZ256" s="102"/>
      <c r="DA256" s="102"/>
      <c r="DB256" s="102"/>
      <c r="DC256" s="102"/>
      <c r="DD256" s="102"/>
      <c r="DE256" s="102"/>
      <c r="DF256" s="102"/>
      <c r="DG256" s="50"/>
      <c r="DH256" s="50"/>
      <c r="DI256" s="102"/>
      <c r="DJ256" s="102"/>
      <c r="DK256" s="50"/>
      <c r="DL256" s="50"/>
      <c r="DM256" s="102"/>
      <c r="DN256" s="102"/>
      <c r="DO256" s="50"/>
      <c r="DP256" s="50"/>
      <c r="DQ256" s="102"/>
      <c r="DR256" s="102"/>
      <c r="DS256" s="50"/>
      <c r="DT256" s="50"/>
      <c r="DU256" s="102"/>
      <c r="DV256" s="102"/>
      <c r="DW256" s="50"/>
      <c r="DX256" s="50"/>
      <c r="DY256" s="50"/>
      <c r="DZ256" s="50"/>
      <c r="EA256" s="50"/>
      <c r="EB256" s="50"/>
      <c r="EC256" s="102"/>
      <c r="ED256" s="102"/>
      <c r="EE256" s="50"/>
      <c r="EF256" s="50"/>
      <c r="EG256" s="102"/>
      <c r="EH256" s="102"/>
      <c r="EI256" s="50"/>
      <c r="EJ256" s="50"/>
      <c r="EK256" s="102"/>
      <c r="EL256" s="102"/>
      <c r="EM256" s="50"/>
      <c r="EN256" s="50"/>
      <c r="EO256" s="102"/>
      <c r="EP256" s="102"/>
      <c r="EQ256" s="50"/>
      <c r="ER256" s="50"/>
      <c r="ES256" s="102"/>
      <c r="ET256" s="102"/>
      <c r="EU256" s="50"/>
      <c r="EV256" s="50"/>
      <c r="EW256" s="102"/>
      <c r="EX256" s="102"/>
      <c r="EY256" s="50"/>
      <c r="EZ256" s="50"/>
      <c r="FA256" s="102"/>
      <c r="FB256" s="102"/>
      <c r="FC256" s="50"/>
      <c r="FD256" s="50"/>
      <c r="FE256" s="102"/>
      <c r="FF256" s="102"/>
      <c r="FG256" s="50"/>
      <c r="FH256" s="50"/>
      <c r="FI256" s="102"/>
      <c r="FJ256" s="102"/>
      <c r="FK256" s="50"/>
      <c r="FL256" s="50"/>
      <c r="FM256" s="102"/>
      <c r="FN256" s="102"/>
      <c r="FO256" s="50"/>
      <c r="FP256" s="50"/>
      <c r="FQ256" s="102"/>
      <c r="FR256" s="102"/>
      <c r="FS256" s="50"/>
      <c r="FT256" s="50"/>
      <c r="FU256" s="102"/>
      <c r="FV256" s="102"/>
      <c r="FW256" s="50"/>
      <c r="FX256" s="50"/>
      <c r="FY256" s="102"/>
      <c r="FZ256" s="102"/>
      <c r="GA256" s="50"/>
      <c r="GB256" s="50"/>
      <c r="GC256" s="102"/>
      <c r="GD256" s="102"/>
      <c r="GE256" s="50"/>
      <c r="GF256" s="50"/>
      <c r="GG256" s="102"/>
      <c r="GH256" s="102"/>
      <c r="GI256" s="50"/>
      <c r="GJ256" s="50"/>
      <c r="GK256" s="102"/>
      <c r="GL256" s="102"/>
      <c r="GM256" s="50"/>
      <c r="GN256" s="50"/>
      <c r="GO256" s="102"/>
      <c r="GP256" s="102"/>
      <c r="GQ256" s="50"/>
      <c r="GR256" s="50"/>
      <c r="GS256" s="102"/>
      <c r="GT256" s="102"/>
      <c r="GU256" s="50"/>
      <c r="GV256" s="50"/>
      <c r="GW256" s="102"/>
      <c r="GX256" s="102"/>
      <c r="GY256" s="50"/>
      <c r="GZ256" s="50"/>
      <c r="HA256" s="102"/>
      <c r="HB256" s="102"/>
      <c r="HC256" s="50"/>
      <c r="HD256" s="50"/>
      <c r="HE256" s="102"/>
      <c r="HF256" s="102"/>
      <c r="HG256" s="50"/>
      <c r="HH256" s="50"/>
      <c r="HI256" s="102"/>
      <c r="HJ256" s="102"/>
      <c r="HK256" s="50"/>
      <c r="HL256" s="50"/>
      <c r="HM256" s="102"/>
      <c r="HN256" s="102"/>
      <c r="HO256" s="50"/>
      <c r="HP256" s="50"/>
      <c r="HQ256" s="102"/>
      <c r="HR256" s="102"/>
      <c r="HS256" s="50"/>
      <c r="HT256" s="50"/>
      <c r="HU256" s="102"/>
      <c r="HV256" s="102"/>
      <c r="HW256" s="50"/>
      <c r="HX256" s="50"/>
      <c r="HY256" s="102"/>
    </row>
    <row r="257" spans="1:233" s="58" customFormat="1" ht="45" customHeight="1" x14ac:dyDescent="0.25">
      <c r="A257" s="100" t="s">
        <v>557</v>
      </c>
      <c r="B257" s="156">
        <f t="shared" si="77"/>
        <v>85</v>
      </c>
      <c r="C257" s="156">
        <f t="shared" si="78"/>
        <v>1505.999</v>
      </c>
      <c r="D257" s="156">
        <f t="shared" si="79"/>
        <v>1505.999</v>
      </c>
      <c r="E257" s="50">
        <f t="shared" si="50"/>
        <v>100</v>
      </c>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v>85</v>
      </c>
      <c r="CA257" s="50">
        <v>85</v>
      </c>
      <c r="CB257" s="50">
        <v>85</v>
      </c>
      <c r="CC257" s="50">
        <f t="shared" si="73"/>
        <v>100</v>
      </c>
      <c r="CD257" s="50"/>
      <c r="CE257" s="50">
        <v>920.99900000000002</v>
      </c>
      <c r="CF257" s="50">
        <v>920.99900000000002</v>
      </c>
      <c r="CG257" s="50">
        <f t="shared" si="72"/>
        <v>100</v>
      </c>
      <c r="CH257" s="50"/>
      <c r="CI257" s="50"/>
      <c r="CJ257" s="50"/>
      <c r="CK257" s="50"/>
      <c r="CL257" s="50"/>
      <c r="CM257" s="50"/>
      <c r="CN257" s="50"/>
      <c r="CO257" s="50"/>
      <c r="CP257" s="50"/>
      <c r="CQ257" s="101"/>
      <c r="CR257" s="101"/>
      <c r="CS257" s="101"/>
      <c r="CT257" s="101"/>
      <c r="CU257" s="101"/>
      <c r="CV257" s="101"/>
      <c r="CW257" s="102"/>
      <c r="CX257" s="102"/>
      <c r="CY257" s="102"/>
      <c r="CZ257" s="102"/>
      <c r="DA257" s="102"/>
      <c r="DB257" s="102"/>
      <c r="DC257" s="102"/>
      <c r="DD257" s="102"/>
      <c r="DE257" s="102"/>
      <c r="DF257" s="102"/>
      <c r="DG257" s="50"/>
      <c r="DH257" s="50"/>
      <c r="DI257" s="102"/>
      <c r="DJ257" s="102"/>
      <c r="DK257" s="50"/>
      <c r="DL257" s="50"/>
      <c r="DM257" s="102"/>
      <c r="DN257" s="102"/>
      <c r="DO257" s="50"/>
      <c r="DP257" s="50"/>
      <c r="DQ257" s="102"/>
      <c r="DR257" s="102"/>
      <c r="DS257" s="50"/>
      <c r="DT257" s="50"/>
      <c r="DU257" s="102"/>
      <c r="DV257" s="102"/>
      <c r="DW257" s="50">
        <v>500</v>
      </c>
      <c r="DX257" s="50">
        <v>500</v>
      </c>
      <c r="DY257" s="50">
        <f t="shared" si="74"/>
        <v>100</v>
      </c>
      <c r="DZ257" s="50"/>
      <c r="EA257" s="50"/>
      <c r="EB257" s="50"/>
      <c r="EC257" s="102"/>
      <c r="ED257" s="102"/>
      <c r="EE257" s="50"/>
      <c r="EF257" s="50"/>
      <c r="EG257" s="102"/>
      <c r="EH257" s="102"/>
      <c r="EI257" s="50"/>
      <c r="EJ257" s="50"/>
      <c r="EK257" s="102"/>
      <c r="EL257" s="102"/>
      <c r="EM257" s="50"/>
      <c r="EN257" s="50"/>
      <c r="EO257" s="102"/>
      <c r="EP257" s="102"/>
      <c r="EQ257" s="50"/>
      <c r="ER257" s="50"/>
      <c r="ES257" s="102"/>
      <c r="ET257" s="102"/>
      <c r="EU257" s="50"/>
      <c r="EV257" s="50"/>
      <c r="EW257" s="102"/>
      <c r="EX257" s="102"/>
      <c r="EY257" s="50"/>
      <c r="EZ257" s="50"/>
      <c r="FA257" s="102"/>
      <c r="FB257" s="102"/>
      <c r="FC257" s="50"/>
      <c r="FD257" s="50"/>
      <c r="FE257" s="102"/>
      <c r="FF257" s="102"/>
      <c r="FG257" s="50"/>
      <c r="FH257" s="50"/>
      <c r="FI257" s="102"/>
      <c r="FJ257" s="102"/>
      <c r="FK257" s="50"/>
      <c r="FL257" s="50"/>
      <c r="FM257" s="102"/>
      <c r="FN257" s="102"/>
      <c r="FO257" s="50"/>
      <c r="FP257" s="50"/>
      <c r="FQ257" s="102"/>
      <c r="FR257" s="102"/>
      <c r="FS257" s="50"/>
      <c r="FT257" s="50"/>
      <c r="FU257" s="102"/>
      <c r="FV257" s="102"/>
      <c r="FW257" s="50"/>
      <c r="FX257" s="50"/>
      <c r="FY257" s="102"/>
      <c r="FZ257" s="102"/>
      <c r="GA257" s="50"/>
      <c r="GB257" s="50"/>
      <c r="GC257" s="102"/>
      <c r="GD257" s="102"/>
      <c r="GE257" s="50"/>
      <c r="GF257" s="50"/>
      <c r="GG257" s="102"/>
      <c r="GH257" s="102"/>
      <c r="GI257" s="50"/>
      <c r="GJ257" s="50"/>
      <c r="GK257" s="102"/>
      <c r="GL257" s="102"/>
      <c r="GM257" s="50"/>
      <c r="GN257" s="50"/>
      <c r="GO257" s="102"/>
      <c r="GP257" s="102"/>
      <c r="GQ257" s="50"/>
      <c r="GR257" s="50"/>
      <c r="GS257" s="102"/>
      <c r="GT257" s="102"/>
      <c r="GU257" s="50"/>
      <c r="GV257" s="50"/>
      <c r="GW257" s="102"/>
      <c r="GX257" s="102"/>
      <c r="GY257" s="50"/>
      <c r="GZ257" s="50"/>
      <c r="HA257" s="102"/>
      <c r="HB257" s="102"/>
      <c r="HC257" s="50"/>
      <c r="HD257" s="50"/>
      <c r="HE257" s="102"/>
      <c r="HF257" s="102"/>
      <c r="HG257" s="50"/>
      <c r="HH257" s="50"/>
      <c r="HI257" s="102"/>
      <c r="HJ257" s="102"/>
      <c r="HK257" s="50"/>
      <c r="HL257" s="50"/>
      <c r="HM257" s="102"/>
      <c r="HN257" s="102"/>
      <c r="HO257" s="50"/>
      <c r="HP257" s="50"/>
      <c r="HQ257" s="102"/>
      <c r="HR257" s="102"/>
      <c r="HS257" s="50"/>
      <c r="HT257" s="50"/>
      <c r="HU257" s="102"/>
      <c r="HV257" s="102"/>
      <c r="HW257" s="50"/>
      <c r="HX257" s="50"/>
      <c r="HY257" s="102"/>
    </row>
    <row r="258" spans="1:233" s="58" customFormat="1" ht="45" customHeight="1" x14ac:dyDescent="0.25">
      <c r="A258" s="100" t="s">
        <v>558</v>
      </c>
      <c r="B258" s="156">
        <f t="shared" si="77"/>
        <v>37.799999999999997</v>
      </c>
      <c r="C258" s="156">
        <f t="shared" si="78"/>
        <v>526.16499999999996</v>
      </c>
      <c r="D258" s="156">
        <f t="shared" si="79"/>
        <v>526.16499999999996</v>
      </c>
      <c r="E258" s="50">
        <f t="shared" si="50"/>
        <v>100</v>
      </c>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v>37.799999999999997</v>
      </c>
      <c r="CA258" s="50">
        <v>37.799999999999997</v>
      </c>
      <c r="CB258" s="50">
        <v>37.799999999999997</v>
      </c>
      <c r="CC258" s="50">
        <f t="shared" si="73"/>
        <v>100</v>
      </c>
      <c r="CD258" s="50"/>
      <c r="CE258" s="50">
        <v>488.36500000000001</v>
      </c>
      <c r="CF258" s="50">
        <v>488.36500000000001</v>
      </c>
      <c r="CG258" s="50">
        <f t="shared" si="72"/>
        <v>100</v>
      </c>
      <c r="CH258" s="50"/>
      <c r="CI258" s="50"/>
      <c r="CJ258" s="50"/>
      <c r="CK258" s="50"/>
      <c r="CL258" s="50"/>
      <c r="CM258" s="50"/>
      <c r="CN258" s="50"/>
      <c r="CO258" s="50"/>
      <c r="CP258" s="50"/>
      <c r="CQ258" s="101"/>
      <c r="CR258" s="101"/>
      <c r="CS258" s="101"/>
      <c r="CT258" s="101"/>
      <c r="CU258" s="101"/>
      <c r="CV258" s="101"/>
      <c r="CW258" s="102"/>
      <c r="CX258" s="102"/>
      <c r="CY258" s="102"/>
      <c r="CZ258" s="102"/>
      <c r="DA258" s="102"/>
      <c r="DB258" s="102"/>
      <c r="DC258" s="102"/>
      <c r="DD258" s="102"/>
      <c r="DE258" s="102"/>
      <c r="DF258" s="102"/>
      <c r="DG258" s="50"/>
      <c r="DH258" s="50"/>
      <c r="DI258" s="102"/>
      <c r="DJ258" s="102"/>
      <c r="DK258" s="50"/>
      <c r="DL258" s="50"/>
      <c r="DM258" s="102"/>
      <c r="DN258" s="102"/>
      <c r="DO258" s="50"/>
      <c r="DP258" s="50"/>
      <c r="DQ258" s="102"/>
      <c r="DR258" s="102"/>
      <c r="DS258" s="50"/>
      <c r="DT258" s="50"/>
      <c r="DU258" s="102"/>
      <c r="DV258" s="102"/>
      <c r="DW258" s="50"/>
      <c r="DX258" s="50"/>
      <c r="DY258" s="50"/>
      <c r="DZ258" s="50"/>
      <c r="EA258" s="50"/>
      <c r="EB258" s="50"/>
      <c r="EC258" s="102"/>
      <c r="ED258" s="102"/>
      <c r="EE258" s="50"/>
      <c r="EF258" s="50"/>
      <c r="EG258" s="102"/>
      <c r="EH258" s="102"/>
      <c r="EI258" s="50"/>
      <c r="EJ258" s="50"/>
      <c r="EK258" s="102"/>
      <c r="EL258" s="102"/>
      <c r="EM258" s="50"/>
      <c r="EN258" s="50"/>
      <c r="EO258" s="102"/>
      <c r="EP258" s="102"/>
      <c r="EQ258" s="50"/>
      <c r="ER258" s="50"/>
      <c r="ES258" s="102"/>
      <c r="ET258" s="102"/>
      <c r="EU258" s="50"/>
      <c r="EV258" s="50"/>
      <c r="EW258" s="102"/>
      <c r="EX258" s="102"/>
      <c r="EY258" s="50"/>
      <c r="EZ258" s="50"/>
      <c r="FA258" s="102"/>
      <c r="FB258" s="102"/>
      <c r="FC258" s="50"/>
      <c r="FD258" s="50"/>
      <c r="FE258" s="102"/>
      <c r="FF258" s="102"/>
      <c r="FG258" s="50"/>
      <c r="FH258" s="50"/>
      <c r="FI258" s="102"/>
      <c r="FJ258" s="102"/>
      <c r="FK258" s="50"/>
      <c r="FL258" s="50"/>
      <c r="FM258" s="102"/>
      <c r="FN258" s="102"/>
      <c r="FO258" s="50"/>
      <c r="FP258" s="50"/>
      <c r="FQ258" s="102"/>
      <c r="FR258" s="102"/>
      <c r="FS258" s="50"/>
      <c r="FT258" s="50"/>
      <c r="FU258" s="102"/>
      <c r="FV258" s="102"/>
      <c r="FW258" s="50"/>
      <c r="FX258" s="50"/>
      <c r="FY258" s="102"/>
      <c r="FZ258" s="102"/>
      <c r="GA258" s="50"/>
      <c r="GB258" s="50"/>
      <c r="GC258" s="102"/>
      <c r="GD258" s="102"/>
      <c r="GE258" s="50"/>
      <c r="GF258" s="50"/>
      <c r="GG258" s="102"/>
      <c r="GH258" s="102"/>
      <c r="GI258" s="50"/>
      <c r="GJ258" s="50"/>
      <c r="GK258" s="102"/>
      <c r="GL258" s="102"/>
      <c r="GM258" s="50"/>
      <c r="GN258" s="50"/>
      <c r="GO258" s="102"/>
      <c r="GP258" s="102"/>
      <c r="GQ258" s="50"/>
      <c r="GR258" s="50"/>
      <c r="GS258" s="102"/>
      <c r="GT258" s="102"/>
      <c r="GU258" s="50"/>
      <c r="GV258" s="50"/>
      <c r="GW258" s="102"/>
      <c r="GX258" s="102"/>
      <c r="GY258" s="50"/>
      <c r="GZ258" s="50"/>
      <c r="HA258" s="102"/>
      <c r="HB258" s="102"/>
      <c r="HC258" s="50"/>
      <c r="HD258" s="50"/>
      <c r="HE258" s="102"/>
      <c r="HF258" s="102"/>
      <c r="HG258" s="50"/>
      <c r="HH258" s="50"/>
      <c r="HI258" s="102"/>
      <c r="HJ258" s="102"/>
      <c r="HK258" s="50"/>
      <c r="HL258" s="50"/>
      <c r="HM258" s="102"/>
      <c r="HN258" s="102"/>
      <c r="HO258" s="50"/>
      <c r="HP258" s="50"/>
      <c r="HQ258" s="102"/>
      <c r="HR258" s="102"/>
      <c r="HS258" s="50"/>
      <c r="HT258" s="50"/>
      <c r="HU258" s="102"/>
      <c r="HV258" s="102"/>
      <c r="HW258" s="50"/>
      <c r="HX258" s="50"/>
      <c r="HY258" s="102"/>
    </row>
    <row r="259" spans="1:233" s="58" customFormat="1" ht="47.25" x14ac:dyDescent="0.25">
      <c r="A259" s="100" t="s">
        <v>559</v>
      </c>
      <c r="B259" s="156">
        <f t="shared" si="77"/>
        <v>0</v>
      </c>
      <c r="C259" s="156">
        <f t="shared" si="78"/>
        <v>2325.7460000000001</v>
      </c>
      <c r="D259" s="156">
        <f t="shared" si="79"/>
        <v>2325.7114299999998</v>
      </c>
      <c r="E259" s="50">
        <f t="shared" si="50"/>
        <v>99.998513595207712</v>
      </c>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v>996.94600000000003</v>
      </c>
      <c r="CF259" s="50">
        <v>996.94600000000003</v>
      </c>
      <c r="CG259" s="50">
        <f t="shared" si="72"/>
        <v>100</v>
      </c>
      <c r="CH259" s="50"/>
      <c r="CI259" s="50">
        <v>1328.8</v>
      </c>
      <c r="CJ259" s="50">
        <v>1328.7654299999999</v>
      </c>
      <c r="CK259" s="50">
        <f t="shared" si="71"/>
        <v>99.997398404575549</v>
      </c>
      <c r="CL259" s="50"/>
      <c r="CM259" s="50"/>
      <c r="CN259" s="50"/>
      <c r="CO259" s="50"/>
      <c r="CP259" s="50"/>
      <c r="CQ259" s="101"/>
      <c r="CR259" s="101"/>
      <c r="CS259" s="101"/>
      <c r="CT259" s="101"/>
      <c r="CU259" s="101"/>
      <c r="CV259" s="101"/>
      <c r="CW259" s="102"/>
      <c r="CX259" s="102"/>
      <c r="CY259" s="102"/>
      <c r="CZ259" s="102"/>
      <c r="DA259" s="102"/>
      <c r="DB259" s="102"/>
      <c r="DC259" s="102"/>
      <c r="DD259" s="102"/>
      <c r="DE259" s="102"/>
      <c r="DF259" s="102"/>
      <c r="DG259" s="50"/>
      <c r="DH259" s="50"/>
      <c r="DI259" s="102"/>
      <c r="DJ259" s="102"/>
      <c r="DK259" s="50"/>
      <c r="DL259" s="50"/>
      <c r="DM259" s="102"/>
      <c r="DN259" s="102"/>
      <c r="DO259" s="50"/>
      <c r="DP259" s="50"/>
      <c r="DQ259" s="102"/>
      <c r="DR259" s="102"/>
      <c r="DS259" s="50"/>
      <c r="DT259" s="50"/>
      <c r="DU259" s="102"/>
      <c r="DV259" s="102"/>
      <c r="DW259" s="50"/>
      <c r="DX259" s="50"/>
      <c r="DY259" s="50"/>
      <c r="DZ259" s="50"/>
      <c r="EA259" s="50"/>
      <c r="EB259" s="50"/>
      <c r="EC259" s="102"/>
      <c r="ED259" s="102"/>
      <c r="EE259" s="50"/>
      <c r="EF259" s="50"/>
      <c r="EG259" s="102"/>
      <c r="EH259" s="102"/>
      <c r="EI259" s="50"/>
      <c r="EJ259" s="50"/>
      <c r="EK259" s="102"/>
      <c r="EL259" s="102"/>
      <c r="EM259" s="50"/>
      <c r="EN259" s="50"/>
      <c r="EO259" s="102"/>
      <c r="EP259" s="102"/>
      <c r="EQ259" s="50"/>
      <c r="ER259" s="50"/>
      <c r="ES259" s="102"/>
      <c r="ET259" s="102"/>
      <c r="EU259" s="50"/>
      <c r="EV259" s="50"/>
      <c r="EW259" s="102"/>
      <c r="EX259" s="102"/>
      <c r="EY259" s="50"/>
      <c r="EZ259" s="50"/>
      <c r="FA259" s="102"/>
      <c r="FB259" s="102"/>
      <c r="FC259" s="50"/>
      <c r="FD259" s="50"/>
      <c r="FE259" s="102"/>
      <c r="FF259" s="102"/>
      <c r="FG259" s="50"/>
      <c r="FH259" s="50"/>
      <c r="FI259" s="102"/>
      <c r="FJ259" s="102"/>
      <c r="FK259" s="50"/>
      <c r="FL259" s="50"/>
      <c r="FM259" s="102"/>
      <c r="FN259" s="102"/>
      <c r="FO259" s="50"/>
      <c r="FP259" s="50"/>
      <c r="FQ259" s="102"/>
      <c r="FR259" s="102"/>
      <c r="FS259" s="50"/>
      <c r="FT259" s="50"/>
      <c r="FU259" s="102"/>
      <c r="FV259" s="102"/>
      <c r="FW259" s="50"/>
      <c r="FX259" s="50"/>
      <c r="FY259" s="102"/>
      <c r="FZ259" s="102"/>
      <c r="GA259" s="50"/>
      <c r="GB259" s="50"/>
      <c r="GC259" s="102"/>
      <c r="GD259" s="102"/>
      <c r="GE259" s="50"/>
      <c r="GF259" s="50"/>
      <c r="GG259" s="102"/>
      <c r="GH259" s="102"/>
      <c r="GI259" s="50"/>
      <c r="GJ259" s="50"/>
      <c r="GK259" s="102"/>
      <c r="GL259" s="102"/>
      <c r="GM259" s="50"/>
      <c r="GN259" s="50"/>
      <c r="GO259" s="102"/>
      <c r="GP259" s="102"/>
      <c r="GQ259" s="50"/>
      <c r="GR259" s="50"/>
      <c r="GS259" s="102"/>
      <c r="GT259" s="102"/>
      <c r="GU259" s="50"/>
      <c r="GV259" s="50"/>
      <c r="GW259" s="102"/>
      <c r="GX259" s="102"/>
      <c r="GY259" s="50"/>
      <c r="GZ259" s="50"/>
      <c r="HA259" s="102"/>
      <c r="HB259" s="102"/>
      <c r="HC259" s="50"/>
      <c r="HD259" s="50"/>
      <c r="HE259" s="102"/>
      <c r="HF259" s="102"/>
      <c r="HG259" s="50"/>
      <c r="HH259" s="50"/>
      <c r="HI259" s="102"/>
      <c r="HJ259" s="102"/>
      <c r="HK259" s="50"/>
      <c r="HL259" s="50"/>
      <c r="HM259" s="102"/>
      <c r="HN259" s="102"/>
      <c r="HO259" s="50"/>
      <c r="HP259" s="50"/>
      <c r="HQ259" s="102"/>
      <c r="HR259" s="102"/>
      <c r="HS259" s="50"/>
      <c r="HT259" s="50"/>
      <c r="HU259" s="102"/>
      <c r="HV259" s="102"/>
      <c r="HW259" s="50"/>
      <c r="HX259" s="50"/>
      <c r="HY259" s="102"/>
    </row>
    <row r="260" spans="1:233" s="58" customFormat="1" ht="47.25" x14ac:dyDescent="0.25">
      <c r="A260" s="100" t="s">
        <v>560</v>
      </c>
      <c r="B260" s="156">
        <f t="shared" si="77"/>
        <v>179.9</v>
      </c>
      <c r="C260" s="156">
        <f t="shared" si="78"/>
        <v>17196.7</v>
      </c>
      <c r="D260" s="156">
        <f t="shared" si="79"/>
        <v>17122.938559999999</v>
      </c>
      <c r="E260" s="50">
        <f t="shared" si="50"/>
        <v>99.571072124302901</v>
      </c>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v>0</v>
      </c>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v>179.9</v>
      </c>
      <c r="CA260" s="50">
        <v>179.9</v>
      </c>
      <c r="CB260" s="50">
        <v>179.77856</v>
      </c>
      <c r="CC260" s="50">
        <f t="shared" si="73"/>
        <v>99.932495831017235</v>
      </c>
      <c r="CD260" s="50"/>
      <c r="CE260" s="50"/>
      <c r="CF260" s="50"/>
      <c r="CG260" s="50"/>
      <c r="CH260" s="50"/>
      <c r="CI260" s="50">
        <v>16911.599999999999</v>
      </c>
      <c r="CJ260" s="50">
        <v>16911.599999999999</v>
      </c>
      <c r="CK260" s="50">
        <f t="shared" si="71"/>
        <v>100</v>
      </c>
      <c r="CL260" s="50"/>
      <c r="CM260" s="50"/>
      <c r="CN260" s="50"/>
      <c r="CO260" s="50"/>
      <c r="CP260" s="50"/>
      <c r="CQ260" s="101"/>
      <c r="CR260" s="101"/>
      <c r="CS260" s="101"/>
      <c r="CT260" s="101"/>
      <c r="CU260" s="101"/>
      <c r="CV260" s="101"/>
      <c r="CW260" s="102"/>
      <c r="CX260" s="102"/>
      <c r="CY260" s="102"/>
      <c r="CZ260" s="102"/>
      <c r="DA260" s="102"/>
      <c r="DB260" s="102"/>
      <c r="DC260" s="102"/>
      <c r="DD260" s="102"/>
      <c r="DE260" s="102"/>
      <c r="DF260" s="102"/>
      <c r="DG260" s="50"/>
      <c r="DH260" s="50"/>
      <c r="DI260" s="102"/>
      <c r="DJ260" s="102"/>
      <c r="DK260" s="50"/>
      <c r="DL260" s="50"/>
      <c r="DM260" s="102"/>
      <c r="DN260" s="102"/>
      <c r="DO260" s="50"/>
      <c r="DP260" s="50"/>
      <c r="DQ260" s="102"/>
      <c r="DR260" s="102"/>
      <c r="DS260" s="50"/>
      <c r="DT260" s="50"/>
      <c r="DU260" s="102"/>
      <c r="DV260" s="102"/>
      <c r="DW260" s="50"/>
      <c r="DX260" s="50"/>
      <c r="DY260" s="50"/>
      <c r="DZ260" s="50"/>
      <c r="EA260" s="50"/>
      <c r="EB260" s="50"/>
      <c r="EC260" s="102"/>
      <c r="ED260" s="102"/>
      <c r="EE260" s="50"/>
      <c r="EF260" s="50"/>
      <c r="EG260" s="102"/>
      <c r="EH260" s="102"/>
      <c r="EI260" s="50"/>
      <c r="EJ260" s="50"/>
      <c r="EK260" s="102"/>
      <c r="EL260" s="102"/>
      <c r="EM260" s="50"/>
      <c r="EN260" s="50"/>
      <c r="EO260" s="102"/>
      <c r="EP260" s="102"/>
      <c r="EQ260" s="50"/>
      <c r="ER260" s="50"/>
      <c r="ES260" s="102"/>
      <c r="ET260" s="102"/>
      <c r="EU260" s="50"/>
      <c r="EV260" s="50"/>
      <c r="EW260" s="102"/>
      <c r="EX260" s="102"/>
      <c r="EY260" s="50"/>
      <c r="EZ260" s="50"/>
      <c r="FA260" s="102"/>
      <c r="FB260" s="102"/>
      <c r="FC260" s="50"/>
      <c r="FD260" s="50"/>
      <c r="FE260" s="102"/>
      <c r="FF260" s="102"/>
      <c r="FG260" s="50"/>
      <c r="FH260" s="50"/>
      <c r="FI260" s="102"/>
      <c r="FJ260" s="102"/>
      <c r="FK260" s="50"/>
      <c r="FL260" s="50"/>
      <c r="FM260" s="102"/>
      <c r="FN260" s="102"/>
      <c r="FO260" s="50"/>
      <c r="FP260" s="50"/>
      <c r="FQ260" s="102"/>
      <c r="FR260" s="102"/>
      <c r="FS260" s="50"/>
      <c r="FT260" s="50"/>
      <c r="FU260" s="102"/>
      <c r="FV260" s="102"/>
      <c r="FW260" s="50"/>
      <c r="FX260" s="50"/>
      <c r="FY260" s="102"/>
      <c r="FZ260" s="102"/>
      <c r="GA260" s="50"/>
      <c r="GB260" s="50"/>
      <c r="GC260" s="102"/>
      <c r="GD260" s="102"/>
      <c r="GE260" s="50"/>
      <c r="GF260" s="50"/>
      <c r="GG260" s="102"/>
      <c r="GH260" s="102"/>
      <c r="GI260" s="50"/>
      <c r="GJ260" s="50"/>
      <c r="GK260" s="102"/>
      <c r="GL260" s="102"/>
      <c r="GM260" s="50"/>
      <c r="GN260" s="50"/>
      <c r="GO260" s="102"/>
      <c r="GP260" s="102"/>
      <c r="GQ260" s="50"/>
      <c r="GR260" s="50"/>
      <c r="GS260" s="102"/>
      <c r="GT260" s="102"/>
      <c r="GU260" s="50"/>
      <c r="GV260" s="50"/>
      <c r="GW260" s="102"/>
      <c r="GX260" s="102"/>
      <c r="GY260" s="50"/>
      <c r="GZ260" s="50"/>
      <c r="HA260" s="102"/>
      <c r="HB260" s="102"/>
      <c r="HC260" s="50"/>
      <c r="HD260" s="50"/>
      <c r="HE260" s="102"/>
      <c r="HF260" s="102"/>
      <c r="HG260" s="50"/>
      <c r="HH260" s="50"/>
      <c r="HI260" s="102"/>
      <c r="HJ260" s="102"/>
      <c r="HK260" s="50"/>
      <c r="HL260" s="50"/>
      <c r="HM260" s="50"/>
      <c r="HN260" s="102"/>
      <c r="HO260" s="50"/>
      <c r="HP260" s="50"/>
      <c r="HQ260" s="50"/>
      <c r="HR260" s="102"/>
      <c r="HS260" s="50">
        <v>105.2</v>
      </c>
      <c r="HT260" s="50">
        <v>31.56</v>
      </c>
      <c r="HU260" s="50">
        <f>HT260/HS260*100</f>
        <v>30</v>
      </c>
      <c r="HV260" s="102"/>
      <c r="HW260" s="50"/>
      <c r="HX260" s="50"/>
      <c r="HY260" s="102"/>
    </row>
    <row r="261" spans="1:233" s="58" customFormat="1" ht="49.5" customHeight="1" x14ac:dyDescent="0.25">
      <c r="A261" s="100" t="s">
        <v>561</v>
      </c>
      <c r="B261" s="156">
        <f t="shared" si="77"/>
        <v>2.2999999999999998</v>
      </c>
      <c r="C261" s="156">
        <f t="shared" si="78"/>
        <v>4583.4088000000011</v>
      </c>
      <c r="D261" s="156">
        <f t="shared" si="79"/>
        <v>4546.5888000000004</v>
      </c>
      <c r="E261" s="50">
        <f t="shared" si="50"/>
        <v>99.196667772684805</v>
      </c>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v>0</v>
      </c>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v>4271.1000000000004</v>
      </c>
      <c r="BP261" s="50">
        <v>4271.1000000000004</v>
      </c>
      <c r="BQ261" s="50">
        <f>BP261/BO261*100</f>
        <v>100</v>
      </c>
      <c r="BR261" s="50"/>
      <c r="BS261" s="50"/>
      <c r="BT261" s="50"/>
      <c r="BU261" s="50"/>
      <c r="BV261" s="50"/>
      <c r="BW261" s="50"/>
      <c r="BX261" s="50"/>
      <c r="BY261" s="50"/>
      <c r="BZ261" s="50">
        <v>2.2999999999999998</v>
      </c>
      <c r="CA261" s="50"/>
      <c r="CB261" s="50"/>
      <c r="CC261" s="50"/>
      <c r="CD261" s="50"/>
      <c r="CE261" s="50">
        <v>259.7088</v>
      </c>
      <c r="CF261" s="50">
        <v>259.7088</v>
      </c>
      <c r="CG261" s="50">
        <f t="shared" si="72"/>
        <v>100</v>
      </c>
      <c r="CH261" s="50"/>
      <c r="CI261" s="50"/>
      <c r="CJ261" s="50"/>
      <c r="CK261" s="50"/>
      <c r="CL261" s="50"/>
      <c r="CM261" s="50"/>
      <c r="CN261" s="50"/>
      <c r="CO261" s="50"/>
      <c r="CP261" s="50"/>
      <c r="CQ261" s="101"/>
      <c r="CR261" s="101"/>
      <c r="CS261" s="101"/>
      <c r="CT261" s="101"/>
      <c r="CU261" s="101"/>
      <c r="CV261" s="101"/>
      <c r="CW261" s="102"/>
      <c r="CX261" s="102"/>
      <c r="CY261" s="102"/>
      <c r="CZ261" s="102"/>
      <c r="DA261" s="102"/>
      <c r="DB261" s="102"/>
      <c r="DC261" s="102"/>
      <c r="DD261" s="102"/>
      <c r="DE261" s="102"/>
      <c r="DF261" s="102"/>
      <c r="DG261" s="50"/>
      <c r="DH261" s="50"/>
      <c r="DI261" s="102"/>
      <c r="DJ261" s="102"/>
      <c r="DK261" s="50"/>
      <c r="DL261" s="50"/>
      <c r="DM261" s="102"/>
      <c r="DN261" s="102"/>
      <c r="DO261" s="50"/>
      <c r="DP261" s="50"/>
      <c r="DQ261" s="102"/>
      <c r="DR261" s="102"/>
      <c r="DS261" s="50"/>
      <c r="DT261" s="50"/>
      <c r="DU261" s="102"/>
      <c r="DV261" s="102"/>
      <c r="DW261" s="50"/>
      <c r="DX261" s="50"/>
      <c r="DY261" s="50"/>
      <c r="DZ261" s="50"/>
      <c r="EA261" s="50"/>
      <c r="EB261" s="50"/>
      <c r="EC261" s="102"/>
      <c r="ED261" s="102"/>
      <c r="EE261" s="50"/>
      <c r="EF261" s="50"/>
      <c r="EG261" s="102"/>
      <c r="EH261" s="102"/>
      <c r="EI261" s="50"/>
      <c r="EJ261" s="50"/>
      <c r="EK261" s="102"/>
      <c r="EL261" s="102"/>
      <c r="EM261" s="50"/>
      <c r="EN261" s="50"/>
      <c r="EO261" s="102"/>
      <c r="EP261" s="102"/>
      <c r="EQ261" s="50"/>
      <c r="ER261" s="50"/>
      <c r="ES261" s="102"/>
      <c r="ET261" s="102"/>
      <c r="EU261" s="50"/>
      <c r="EV261" s="50"/>
      <c r="EW261" s="102"/>
      <c r="EX261" s="102"/>
      <c r="EY261" s="50"/>
      <c r="EZ261" s="50"/>
      <c r="FA261" s="102"/>
      <c r="FB261" s="102"/>
      <c r="FC261" s="50"/>
      <c r="FD261" s="50"/>
      <c r="FE261" s="102"/>
      <c r="FF261" s="102"/>
      <c r="FG261" s="50"/>
      <c r="FH261" s="50"/>
      <c r="FI261" s="102"/>
      <c r="FJ261" s="102"/>
      <c r="FK261" s="50"/>
      <c r="FL261" s="50"/>
      <c r="FM261" s="102"/>
      <c r="FN261" s="102"/>
      <c r="FO261" s="50"/>
      <c r="FP261" s="50"/>
      <c r="FQ261" s="102"/>
      <c r="FR261" s="102"/>
      <c r="FS261" s="50"/>
      <c r="FT261" s="50"/>
      <c r="FU261" s="102"/>
      <c r="FV261" s="102"/>
      <c r="FW261" s="50"/>
      <c r="FX261" s="50"/>
      <c r="FY261" s="102"/>
      <c r="FZ261" s="102"/>
      <c r="GA261" s="50"/>
      <c r="GB261" s="50"/>
      <c r="GC261" s="102"/>
      <c r="GD261" s="102"/>
      <c r="GE261" s="50"/>
      <c r="GF261" s="50"/>
      <c r="GG261" s="102"/>
      <c r="GH261" s="102"/>
      <c r="GI261" s="50"/>
      <c r="GJ261" s="50"/>
      <c r="GK261" s="102"/>
      <c r="GL261" s="102"/>
      <c r="GM261" s="50"/>
      <c r="GN261" s="50"/>
      <c r="GO261" s="102"/>
      <c r="GP261" s="102"/>
      <c r="GQ261" s="50"/>
      <c r="GR261" s="50"/>
      <c r="GS261" s="102"/>
      <c r="GT261" s="102"/>
      <c r="GU261" s="50"/>
      <c r="GV261" s="50"/>
      <c r="GW261" s="102"/>
      <c r="GX261" s="102"/>
      <c r="GY261" s="50"/>
      <c r="GZ261" s="50"/>
      <c r="HA261" s="102"/>
      <c r="HB261" s="102"/>
      <c r="HC261" s="50"/>
      <c r="HD261" s="50"/>
      <c r="HE261" s="102"/>
      <c r="HF261" s="102"/>
      <c r="HG261" s="50"/>
      <c r="HH261" s="50"/>
      <c r="HI261" s="102"/>
      <c r="HJ261" s="102"/>
      <c r="HK261" s="50"/>
      <c r="HL261" s="50"/>
      <c r="HM261" s="50"/>
      <c r="HN261" s="102"/>
      <c r="HO261" s="50"/>
      <c r="HP261" s="50"/>
      <c r="HQ261" s="50"/>
      <c r="HR261" s="102"/>
      <c r="HS261" s="50">
        <v>52.6</v>
      </c>
      <c r="HT261" s="50">
        <v>15.78</v>
      </c>
      <c r="HU261" s="50">
        <f>HT261/HS261*100</f>
        <v>30</v>
      </c>
      <c r="HV261" s="102"/>
      <c r="HW261" s="50"/>
      <c r="HX261" s="50"/>
      <c r="HY261" s="102"/>
    </row>
    <row r="262" spans="1:233" s="58" customFormat="1" ht="49.5" customHeight="1" x14ac:dyDescent="0.25">
      <c r="A262" s="100" t="s">
        <v>562</v>
      </c>
      <c r="B262" s="156">
        <f t="shared" si="77"/>
        <v>2.2999999999999998</v>
      </c>
      <c r="C262" s="156">
        <f t="shared" si="78"/>
        <v>6171.7999999999993</v>
      </c>
      <c r="D262" s="156">
        <f t="shared" si="79"/>
        <v>6171.5999999999995</v>
      </c>
      <c r="E262" s="50">
        <f t="shared" si="50"/>
        <v>99.996759454292103</v>
      </c>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v>3006.5</v>
      </c>
      <c r="BP262" s="50">
        <v>3006.5</v>
      </c>
      <c r="BQ262" s="50">
        <f>BP262/BO262*100</f>
        <v>100</v>
      </c>
      <c r="BR262" s="50"/>
      <c r="BS262" s="50"/>
      <c r="BT262" s="50"/>
      <c r="BU262" s="50"/>
      <c r="BV262" s="50"/>
      <c r="BW262" s="50"/>
      <c r="BX262" s="50"/>
      <c r="BY262" s="50"/>
      <c r="BZ262" s="50">
        <v>2.2999999999999998</v>
      </c>
      <c r="CA262" s="50"/>
      <c r="CB262" s="50"/>
      <c r="CC262" s="50"/>
      <c r="CD262" s="50"/>
      <c r="CE262" s="50"/>
      <c r="CF262" s="50"/>
      <c r="CG262" s="50"/>
      <c r="CH262" s="50"/>
      <c r="CI262" s="50"/>
      <c r="CJ262" s="50"/>
      <c r="CK262" s="50"/>
      <c r="CL262" s="50"/>
      <c r="CM262" s="50">
        <v>1485.4</v>
      </c>
      <c r="CN262" s="50">
        <v>1485.4</v>
      </c>
      <c r="CO262" s="50">
        <f>CN262/CM262*100</f>
        <v>100</v>
      </c>
      <c r="CP262" s="50"/>
      <c r="CQ262" s="101"/>
      <c r="CR262" s="101"/>
      <c r="CS262" s="101"/>
      <c r="CT262" s="101"/>
      <c r="CU262" s="101"/>
      <c r="CV262" s="101"/>
      <c r="CW262" s="102"/>
      <c r="CX262" s="102"/>
      <c r="CY262" s="102"/>
      <c r="CZ262" s="102"/>
      <c r="DA262" s="102"/>
      <c r="DB262" s="102"/>
      <c r="DC262" s="102"/>
      <c r="DD262" s="102"/>
      <c r="DE262" s="102"/>
      <c r="DF262" s="102"/>
      <c r="DG262" s="50"/>
      <c r="DH262" s="50"/>
      <c r="DI262" s="102"/>
      <c r="DJ262" s="102"/>
      <c r="DK262" s="50"/>
      <c r="DL262" s="50"/>
      <c r="DM262" s="102"/>
      <c r="DN262" s="102"/>
      <c r="DO262" s="50"/>
      <c r="DP262" s="50"/>
      <c r="DQ262" s="102"/>
      <c r="DR262" s="102"/>
      <c r="DS262" s="50"/>
      <c r="DT262" s="50"/>
      <c r="DU262" s="102"/>
      <c r="DV262" s="102"/>
      <c r="DW262" s="50"/>
      <c r="DX262" s="50"/>
      <c r="DY262" s="50"/>
      <c r="DZ262" s="50"/>
      <c r="EA262" s="50"/>
      <c r="EB262" s="50"/>
      <c r="EC262" s="102"/>
      <c r="ED262" s="102"/>
      <c r="EE262" s="50"/>
      <c r="EF262" s="50"/>
      <c r="EG262" s="102"/>
      <c r="EH262" s="102"/>
      <c r="EI262" s="50"/>
      <c r="EJ262" s="50"/>
      <c r="EK262" s="102"/>
      <c r="EL262" s="102"/>
      <c r="EM262" s="50"/>
      <c r="EN262" s="50"/>
      <c r="EO262" s="102"/>
      <c r="EP262" s="102"/>
      <c r="EQ262" s="50"/>
      <c r="ER262" s="50"/>
      <c r="ES262" s="102"/>
      <c r="ET262" s="102"/>
      <c r="EU262" s="50"/>
      <c r="EV262" s="50"/>
      <c r="EW262" s="102"/>
      <c r="EX262" s="102"/>
      <c r="EY262" s="50"/>
      <c r="EZ262" s="50"/>
      <c r="FA262" s="102"/>
      <c r="FB262" s="102"/>
      <c r="FC262" s="50"/>
      <c r="FD262" s="50"/>
      <c r="FE262" s="102"/>
      <c r="FF262" s="102"/>
      <c r="FG262" s="50"/>
      <c r="FH262" s="50"/>
      <c r="FI262" s="102"/>
      <c r="FJ262" s="102"/>
      <c r="FK262" s="50"/>
      <c r="FL262" s="50"/>
      <c r="FM262" s="102"/>
      <c r="FN262" s="102"/>
      <c r="FO262" s="50"/>
      <c r="FP262" s="50"/>
      <c r="FQ262" s="102"/>
      <c r="FR262" s="102"/>
      <c r="FS262" s="50"/>
      <c r="FT262" s="50"/>
      <c r="FU262" s="102"/>
      <c r="FV262" s="102"/>
      <c r="FW262" s="50"/>
      <c r="FX262" s="50"/>
      <c r="FY262" s="102"/>
      <c r="FZ262" s="102"/>
      <c r="GA262" s="50"/>
      <c r="GB262" s="50"/>
      <c r="GC262" s="102"/>
      <c r="GD262" s="102"/>
      <c r="GE262" s="50"/>
      <c r="GF262" s="50"/>
      <c r="GG262" s="102"/>
      <c r="GH262" s="102"/>
      <c r="GI262" s="50"/>
      <c r="GJ262" s="50"/>
      <c r="GK262" s="102"/>
      <c r="GL262" s="102"/>
      <c r="GM262" s="50"/>
      <c r="GN262" s="50"/>
      <c r="GO262" s="102"/>
      <c r="GP262" s="102"/>
      <c r="GQ262" s="50"/>
      <c r="GR262" s="50"/>
      <c r="GS262" s="102"/>
      <c r="GT262" s="102"/>
      <c r="GU262" s="50"/>
      <c r="GV262" s="50"/>
      <c r="GW262" s="102"/>
      <c r="GX262" s="102"/>
      <c r="GY262" s="50"/>
      <c r="GZ262" s="50"/>
      <c r="HA262" s="50"/>
      <c r="HB262" s="102"/>
      <c r="HC262" s="50"/>
      <c r="HD262" s="50"/>
      <c r="HE262" s="50"/>
      <c r="HF262" s="102"/>
      <c r="HG262" s="50"/>
      <c r="HH262" s="50"/>
      <c r="HI262" s="50"/>
      <c r="HJ262" s="102"/>
      <c r="HK262" s="50"/>
      <c r="HL262" s="50"/>
      <c r="HM262" s="50"/>
      <c r="HN262" s="102"/>
      <c r="HO262" s="50"/>
      <c r="HP262" s="50"/>
      <c r="HQ262" s="50"/>
      <c r="HR262" s="102"/>
      <c r="HS262" s="50"/>
      <c r="HT262" s="50"/>
      <c r="HU262" s="50"/>
      <c r="HV262" s="102"/>
      <c r="HW262" s="50">
        <v>1679.9</v>
      </c>
      <c r="HX262" s="50">
        <v>1679.7</v>
      </c>
      <c r="HY262" s="50">
        <f>HX262/HW262*100</f>
        <v>99.988094529436282</v>
      </c>
    </row>
    <row r="263" spans="1:233" s="58" customFormat="1" ht="49.5" customHeight="1" x14ac:dyDescent="0.25">
      <c r="A263" s="100" t="s">
        <v>771</v>
      </c>
      <c r="B263" s="156">
        <f t="shared" si="77"/>
        <v>0</v>
      </c>
      <c r="C263" s="156">
        <f t="shared" si="78"/>
        <v>605.20000000000005</v>
      </c>
      <c r="D263" s="156">
        <f t="shared" si="79"/>
        <v>531.55999999999995</v>
      </c>
      <c r="E263" s="50">
        <f t="shared" si="50"/>
        <v>87.832121612690003</v>
      </c>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101"/>
      <c r="CR263" s="101"/>
      <c r="CS263" s="101"/>
      <c r="CT263" s="101"/>
      <c r="CU263" s="101"/>
      <c r="CV263" s="101"/>
      <c r="CW263" s="102"/>
      <c r="CX263" s="102"/>
      <c r="CY263" s="102"/>
      <c r="CZ263" s="102"/>
      <c r="DA263" s="102"/>
      <c r="DB263" s="102"/>
      <c r="DC263" s="102"/>
      <c r="DD263" s="102"/>
      <c r="DE263" s="102"/>
      <c r="DF263" s="102"/>
      <c r="DG263" s="50"/>
      <c r="DH263" s="50"/>
      <c r="DI263" s="102"/>
      <c r="DJ263" s="102"/>
      <c r="DK263" s="50"/>
      <c r="DL263" s="50"/>
      <c r="DM263" s="102"/>
      <c r="DN263" s="102"/>
      <c r="DO263" s="50"/>
      <c r="DP263" s="50"/>
      <c r="DQ263" s="102"/>
      <c r="DR263" s="102"/>
      <c r="DS263" s="50"/>
      <c r="DT263" s="50"/>
      <c r="DU263" s="102"/>
      <c r="DV263" s="102"/>
      <c r="DW263" s="50">
        <v>500</v>
      </c>
      <c r="DX263" s="50">
        <v>500</v>
      </c>
      <c r="DY263" s="50">
        <f t="shared" si="74"/>
        <v>100</v>
      </c>
      <c r="DZ263" s="50"/>
      <c r="EA263" s="50"/>
      <c r="EB263" s="50"/>
      <c r="EC263" s="102"/>
      <c r="ED263" s="102"/>
      <c r="EE263" s="50"/>
      <c r="EF263" s="50"/>
      <c r="EG263" s="102"/>
      <c r="EH263" s="102"/>
      <c r="EI263" s="50"/>
      <c r="EJ263" s="50"/>
      <c r="EK263" s="102"/>
      <c r="EL263" s="102"/>
      <c r="EM263" s="50"/>
      <c r="EN263" s="50"/>
      <c r="EO263" s="102"/>
      <c r="EP263" s="102"/>
      <c r="EQ263" s="50"/>
      <c r="ER263" s="50"/>
      <c r="ES263" s="102"/>
      <c r="ET263" s="102"/>
      <c r="EU263" s="50"/>
      <c r="EV263" s="50"/>
      <c r="EW263" s="102"/>
      <c r="EX263" s="102"/>
      <c r="EY263" s="50"/>
      <c r="EZ263" s="50"/>
      <c r="FA263" s="102"/>
      <c r="FB263" s="102"/>
      <c r="FC263" s="50"/>
      <c r="FD263" s="50"/>
      <c r="FE263" s="102"/>
      <c r="FF263" s="102"/>
      <c r="FG263" s="50"/>
      <c r="FH263" s="50"/>
      <c r="FI263" s="102"/>
      <c r="FJ263" s="102"/>
      <c r="FK263" s="50"/>
      <c r="FL263" s="50"/>
      <c r="FM263" s="102"/>
      <c r="FN263" s="102"/>
      <c r="FO263" s="50"/>
      <c r="FP263" s="50"/>
      <c r="FQ263" s="102"/>
      <c r="FR263" s="102"/>
      <c r="FS263" s="50"/>
      <c r="FT263" s="50"/>
      <c r="FU263" s="102"/>
      <c r="FV263" s="102"/>
      <c r="FW263" s="50"/>
      <c r="FX263" s="50"/>
      <c r="FY263" s="102"/>
      <c r="FZ263" s="102"/>
      <c r="GA263" s="50"/>
      <c r="GB263" s="50"/>
      <c r="GC263" s="102"/>
      <c r="GD263" s="102"/>
      <c r="GE263" s="50"/>
      <c r="GF263" s="50"/>
      <c r="GG263" s="102"/>
      <c r="GH263" s="102"/>
      <c r="GI263" s="50"/>
      <c r="GJ263" s="50"/>
      <c r="GK263" s="102"/>
      <c r="GL263" s="102"/>
      <c r="GM263" s="50"/>
      <c r="GN263" s="50"/>
      <c r="GO263" s="102"/>
      <c r="GP263" s="102"/>
      <c r="GQ263" s="50"/>
      <c r="GR263" s="50"/>
      <c r="GS263" s="102"/>
      <c r="GT263" s="102"/>
      <c r="GU263" s="50"/>
      <c r="GV263" s="50"/>
      <c r="GW263" s="102"/>
      <c r="GX263" s="102"/>
      <c r="GY263" s="50"/>
      <c r="GZ263" s="50"/>
      <c r="HA263" s="102"/>
      <c r="HB263" s="102"/>
      <c r="HC263" s="50"/>
      <c r="HD263" s="50"/>
      <c r="HE263" s="102"/>
      <c r="HF263" s="102"/>
      <c r="HG263" s="50"/>
      <c r="HH263" s="50"/>
      <c r="HI263" s="102"/>
      <c r="HJ263" s="102"/>
      <c r="HK263" s="50"/>
      <c r="HL263" s="50"/>
      <c r="HM263" s="50"/>
      <c r="HN263" s="102"/>
      <c r="HO263" s="50"/>
      <c r="HP263" s="50"/>
      <c r="HQ263" s="50"/>
      <c r="HR263" s="102"/>
      <c r="HS263" s="50">
        <v>105.2</v>
      </c>
      <c r="HT263" s="50">
        <v>31.56</v>
      </c>
      <c r="HU263" s="50">
        <f t="shared" ref="HU263:HU269" si="80">HT263/HS263*100</f>
        <v>30</v>
      </c>
      <c r="HV263" s="102"/>
      <c r="HW263" s="50"/>
      <c r="HX263" s="50"/>
      <c r="HY263" s="102"/>
    </row>
    <row r="264" spans="1:233" s="58" customFormat="1" ht="68.25" customHeight="1" x14ac:dyDescent="0.25">
      <c r="A264" s="100" t="s">
        <v>772</v>
      </c>
      <c r="B264" s="156">
        <f t="shared" si="77"/>
        <v>10.3</v>
      </c>
      <c r="C264" s="156">
        <f t="shared" si="78"/>
        <v>814.05399999999997</v>
      </c>
      <c r="D264" s="156">
        <f t="shared" si="79"/>
        <v>814.05399999999997</v>
      </c>
      <c r="E264" s="50">
        <f t="shared" si="50"/>
        <v>100</v>
      </c>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v>10.3</v>
      </c>
      <c r="CA264" s="50"/>
      <c r="CB264" s="50"/>
      <c r="CC264" s="50"/>
      <c r="CD264" s="50"/>
      <c r="CE264" s="50">
        <v>814.05399999999997</v>
      </c>
      <c r="CF264" s="50">
        <v>814.05399999999997</v>
      </c>
      <c r="CG264" s="50">
        <f t="shared" si="72"/>
        <v>100</v>
      </c>
      <c r="CH264" s="50"/>
      <c r="CI264" s="50"/>
      <c r="CJ264" s="50"/>
      <c r="CK264" s="50"/>
      <c r="CL264" s="50"/>
      <c r="CM264" s="50"/>
      <c r="CN264" s="50"/>
      <c r="CO264" s="50"/>
      <c r="CP264" s="50"/>
      <c r="CQ264" s="101"/>
      <c r="CR264" s="101"/>
      <c r="CS264" s="101"/>
      <c r="CT264" s="101"/>
      <c r="CU264" s="101"/>
      <c r="CV264" s="101"/>
      <c r="CW264" s="102"/>
      <c r="CX264" s="102"/>
      <c r="CY264" s="102"/>
      <c r="CZ264" s="102"/>
      <c r="DA264" s="102"/>
      <c r="DB264" s="102"/>
      <c r="DC264" s="102"/>
      <c r="DD264" s="102"/>
      <c r="DE264" s="102"/>
      <c r="DF264" s="102"/>
      <c r="DG264" s="50"/>
      <c r="DH264" s="50"/>
      <c r="DI264" s="102"/>
      <c r="DJ264" s="102"/>
      <c r="DK264" s="50"/>
      <c r="DL264" s="50"/>
      <c r="DM264" s="102"/>
      <c r="DN264" s="102"/>
      <c r="DO264" s="50"/>
      <c r="DP264" s="50"/>
      <c r="DQ264" s="102"/>
      <c r="DR264" s="102"/>
      <c r="DS264" s="50"/>
      <c r="DT264" s="50"/>
      <c r="DU264" s="102"/>
      <c r="DV264" s="102"/>
      <c r="DW264" s="50"/>
      <c r="DX264" s="50"/>
      <c r="DY264" s="50"/>
      <c r="DZ264" s="50"/>
      <c r="EA264" s="50"/>
      <c r="EB264" s="50"/>
      <c r="EC264" s="102"/>
      <c r="ED264" s="102"/>
      <c r="EE264" s="50"/>
      <c r="EF264" s="50"/>
      <c r="EG264" s="102"/>
      <c r="EH264" s="102"/>
      <c r="EI264" s="50"/>
      <c r="EJ264" s="50"/>
      <c r="EK264" s="102"/>
      <c r="EL264" s="102"/>
      <c r="EM264" s="50"/>
      <c r="EN264" s="50"/>
      <c r="EO264" s="102"/>
      <c r="EP264" s="102"/>
      <c r="EQ264" s="50"/>
      <c r="ER264" s="50"/>
      <c r="ES264" s="102"/>
      <c r="ET264" s="102"/>
      <c r="EU264" s="50"/>
      <c r="EV264" s="50"/>
      <c r="EW264" s="102"/>
      <c r="EX264" s="102"/>
      <c r="EY264" s="50"/>
      <c r="EZ264" s="50"/>
      <c r="FA264" s="102"/>
      <c r="FB264" s="102"/>
      <c r="FC264" s="50"/>
      <c r="FD264" s="50"/>
      <c r="FE264" s="102"/>
      <c r="FF264" s="102"/>
      <c r="FG264" s="50"/>
      <c r="FH264" s="50"/>
      <c r="FI264" s="102"/>
      <c r="FJ264" s="102"/>
      <c r="FK264" s="50"/>
      <c r="FL264" s="50"/>
      <c r="FM264" s="102"/>
      <c r="FN264" s="102"/>
      <c r="FO264" s="50"/>
      <c r="FP264" s="50"/>
      <c r="FQ264" s="102"/>
      <c r="FR264" s="102"/>
      <c r="FS264" s="50"/>
      <c r="FT264" s="50"/>
      <c r="FU264" s="102"/>
      <c r="FV264" s="102"/>
      <c r="FW264" s="50"/>
      <c r="FX264" s="50"/>
      <c r="FY264" s="102"/>
      <c r="FZ264" s="102"/>
      <c r="GA264" s="50"/>
      <c r="GB264" s="50"/>
      <c r="GC264" s="102"/>
      <c r="GD264" s="102"/>
      <c r="GE264" s="50"/>
      <c r="GF264" s="50"/>
      <c r="GG264" s="102"/>
      <c r="GH264" s="102"/>
      <c r="GI264" s="50"/>
      <c r="GJ264" s="50"/>
      <c r="GK264" s="102"/>
      <c r="GL264" s="102"/>
      <c r="GM264" s="50"/>
      <c r="GN264" s="50"/>
      <c r="GO264" s="102"/>
      <c r="GP264" s="102"/>
      <c r="GQ264" s="50"/>
      <c r="GR264" s="50"/>
      <c r="GS264" s="102"/>
      <c r="GT264" s="102"/>
      <c r="GU264" s="50"/>
      <c r="GV264" s="50"/>
      <c r="GW264" s="102"/>
      <c r="GX264" s="102"/>
      <c r="GY264" s="50"/>
      <c r="GZ264" s="50"/>
      <c r="HA264" s="102"/>
      <c r="HB264" s="102"/>
      <c r="HC264" s="50"/>
      <c r="HD264" s="50"/>
      <c r="HE264" s="102"/>
      <c r="HF264" s="102"/>
      <c r="HG264" s="50"/>
      <c r="HH264" s="50"/>
      <c r="HI264" s="102"/>
      <c r="HJ264" s="102"/>
      <c r="HK264" s="50"/>
      <c r="HL264" s="50"/>
      <c r="HM264" s="50"/>
      <c r="HN264" s="102"/>
      <c r="HO264" s="50"/>
      <c r="HP264" s="50"/>
      <c r="HQ264" s="50"/>
      <c r="HR264" s="102"/>
      <c r="HS264" s="50"/>
      <c r="HT264" s="50"/>
      <c r="HU264" s="50"/>
      <c r="HV264" s="102"/>
      <c r="HW264" s="50"/>
      <c r="HX264" s="50"/>
      <c r="HY264" s="102"/>
    </row>
    <row r="265" spans="1:233" s="58" customFormat="1" ht="49.5" customHeight="1" x14ac:dyDescent="0.25">
      <c r="A265" s="100" t="s">
        <v>565</v>
      </c>
      <c r="B265" s="156">
        <f t="shared" si="77"/>
        <v>45.9</v>
      </c>
      <c r="C265" s="156">
        <f t="shared" si="78"/>
        <v>999.95799999999997</v>
      </c>
      <c r="D265" s="156">
        <f t="shared" si="79"/>
        <v>999.95799999999997</v>
      </c>
      <c r="E265" s="50">
        <f t="shared" si="50"/>
        <v>100</v>
      </c>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v>45.9</v>
      </c>
      <c r="CA265" s="50"/>
      <c r="CB265" s="50"/>
      <c r="CC265" s="50"/>
      <c r="CD265" s="50"/>
      <c r="CE265" s="50">
        <v>999.95799999999997</v>
      </c>
      <c r="CF265" s="50">
        <v>999.95799999999997</v>
      </c>
      <c r="CG265" s="50">
        <f t="shared" si="72"/>
        <v>100</v>
      </c>
      <c r="CH265" s="50"/>
      <c r="CI265" s="50"/>
      <c r="CJ265" s="50"/>
      <c r="CK265" s="50"/>
      <c r="CL265" s="50"/>
      <c r="CM265" s="50"/>
      <c r="CN265" s="50"/>
      <c r="CO265" s="50"/>
      <c r="CP265" s="50"/>
      <c r="CQ265" s="101"/>
      <c r="CR265" s="101"/>
      <c r="CS265" s="101"/>
      <c r="CT265" s="101"/>
      <c r="CU265" s="101"/>
      <c r="CV265" s="101"/>
      <c r="CW265" s="102"/>
      <c r="CX265" s="102"/>
      <c r="CY265" s="102"/>
      <c r="CZ265" s="102"/>
      <c r="DA265" s="102"/>
      <c r="DB265" s="102"/>
      <c r="DC265" s="102"/>
      <c r="DD265" s="102"/>
      <c r="DE265" s="102"/>
      <c r="DF265" s="102"/>
      <c r="DG265" s="50"/>
      <c r="DH265" s="50"/>
      <c r="DI265" s="102"/>
      <c r="DJ265" s="102"/>
      <c r="DK265" s="50"/>
      <c r="DL265" s="50"/>
      <c r="DM265" s="102"/>
      <c r="DN265" s="102"/>
      <c r="DO265" s="50"/>
      <c r="DP265" s="50"/>
      <c r="DQ265" s="102"/>
      <c r="DR265" s="102"/>
      <c r="DS265" s="50"/>
      <c r="DT265" s="50"/>
      <c r="DU265" s="102"/>
      <c r="DV265" s="102"/>
      <c r="DW265" s="50"/>
      <c r="DX265" s="50"/>
      <c r="DY265" s="50"/>
      <c r="DZ265" s="50"/>
      <c r="EA265" s="50"/>
      <c r="EB265" s="50"/>
      <c r="EC265" s="102"/>
      <c r="ED265" s="102"/>
      <c r="EE265" s="50"/>
      <c r="EF265" s="50"/>
      <c r="EG265" s="102"/>
      <c r="EH265" s="102"/>
      <c r="EI265" s="50"/>
      <c r="EJ265" s="50"/>
      <c r="EK265" s="102"/>
      <c r="EL265" s="102"/>
      <c r="EM265" s="50"/>
      <c r="EN265" s="50"/>
      <c r="EO265" s="102"/>
      <c r="EP265" s="102"/>
      <c r="EQ265" s="50"/>
      <c r="ER265" s="50"/>
      <c r="ES265" s="102"/>
      <c r="ET265" s="102"/>
      <c r="EU265" s="50"/>
      <c r="EV265" s="50"/>
      <c r="EW265" s="102"/>
      <c r="EX265" s="102"/>
      <c r="EY265" s="50"/>
      <c r="EZ265" s="50"/>
      <c r="FA265" s="102"/>
      <c r="FB265" s="102"/>
      <c r="FC265" s="50"/>
      <c r="FD265" s="50"/>
      <c r="FE265" s="102"/>
      <c r="FF265" s="102"/>
      <c r="FG265" s="50"/>
      <c r="FH265" s="50"/>
      <c r="FI265" s="102"/>
      <c r="FJ265" s="102"/>
      <c r="FK265" s="50"/>
      <c r="FL265" s="50"/>
      <c r="FM265" s="102"/>
      <c r="FN265" s="102"/>
      <c r="FO265" s="50"/>
      <c r="FP265" s="50"/>
      <c r="FQ265" s="102"/>
      <c r="FR265" s="102"/>
      <c r="FS265" s="50"/>
      <c r="FT265" s="50"/>
      <c r="FU265" s="102"/>
      <c r="FV265" s="102"/>
      <c r="FW265" s="50"/>
      <c r="FX265" s="50"/>
      <c r="FY265" s="102"/>
      <c r="FZ265" s="102"/>
      <c r="GA265" s="50"/>
      <c r="GB265" s="50"/>
      <c r="GC265" s="102"/>
      <c r="GD265" s="102"/>
      <c r="GE265" s="50"/>
      <c r="GF265" s="50"/>
      <c r="GG265" s="102"/>
      <c r="GH265" s="102"/>
      <c r="GI265" s="50"/>
      <c r="GJ265" s="50"/>
      <c r="GK265" s="102"/>
      <c r="GL265" s="102"/>
      <c r="GM265" s="50"/>
      <c r="GN265" s="50"/>
      <c r="GO265" s="102"/>
      <c r="GP265" s="102"/>
      <c r="GQ265" s="50"/>
      <c r="GR265" s="50"/>
      <c r="GS265" s="102"/>
      <c r="GT265" s="102"/>
      <c r="GU265" s="50"/>
      <c r="GV265" s="50"/>
      <c r="GW265" s="102"/>
      <c r="GX265" s="102"/>
      <c r="GY265" s="50"/>
      <c r="GZ265" s="50"/>
      <c r="HA265" s="102"/>
      <c r="HB265" s="102"/>
      <c r="HC265" s="50"/>
      <c r="HD265" s="50"/>
      <c r="HE265" s="102"/>
      <c r="HF265" s="102"/>
      <c r="HG265" s="50"/>
      <c r="HH265" s="50"/>
      <c r="HI265" s="102"/>
      <c r="HJ265" s="102"/>
      <c r="HK265" s="50"/>
      <c r="HL265" s="50"/>
      <c r="HM265" s="50"/>
      <c r="HN265" s="102"/>
      <c r="HO265" s="50"/>
      <c r="HP265" s="50"/>
      <c r="HQ265" s="50"/>
      <c r="HR265" s="102"/>
      <c r="HS265" s="50"/>
      <c r="HT265" s="50"/>
      <c r="HU265" s="50"/>
      <c r="HV265" s="102"/>
      <c r="HW265" s="50"/>
      <c r="HX265" s="50"/>
      <c r="HY265" s="102"/>
    </row>
    <row r="266" spans="1:233" s="58" customFormat="1" ht="49.5" customHeight="1" x14ac:dyDescent="0.25">
      <c r="A266" s="100" t="s">
        <v>566</v>
      </c>
      <c r="B266" s="156">
        <f t="shared" si="77"/>
        <v>5.2</v>
      </c>
      <c r="C266" s="156">
        <f t="shared" si="78"/>
        <v>52.6</v>
      </c>
      <c r="D266" s="156">
        <f t="shared" si="79"/>
        <v>15.78</v>
      </c>
      <c r="E266" s="50">
        <f t="shared" si="50"/>
        <v>30</v>
      </c>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v>5.2</v>
      </c>
      <c r="CA266" s="50"/>
      <c r="CB266" s="50"/>
      <c r="CC266" s="50"/>
      <c r="CD266" s="50"/>
      <c r="CE266" s="50"/>
      <c r="CF266" s="50"/>
      <c r="CG266" s="50"/>
      <c r="CH266" s="50"/>
      <c r="CI266" s="50"/>
      <c r="CJ266" s="50"/>
      <c r="CK266" s="50"/>
      <c r="CL266" s="50"/>
      <c r="CM266" s="50"/>
      <c r="CN266" s="50"/>
      <c r="CO266" s="50"/>
      <c r="CP266" s="50"/>
      <c r="CQ266" s="101"/>
      <c r="CR266" s="101"/>
      <c r="CS266" s="101"/>
      <c r="CT266" s="101"/>
      <c r="CU266" s="101"/>
      <c r="CV266" s="101"/>
      <c r="CW266" s="102"/>
      <c r="CX266" s="102"/>
      <c r="CY266" s="102"/>
      <c r="CZ266" s="102"/>
      <c r="DA266" s="102"/>
      <c r="DB266" s="102"/>
      <c r="DC266" s="102"/>
      <c r="DD266" s="102"/>
      <c r="DE266" s="102"/>
      <c r="DF266" s="102"/>
      <c r="DG266" s="50"/>
      <c r="DH266" s="50"/>
      <c r="DI266" s="102"/>
      <c r="DJ266" s="102"/>
      <c r="DK266" s="50"/>
      <c r="DL266" s="50"/>
      <c r="DM266" s="102"/>
      <c r="DN266" s="102"/>
      <c r="DO266" s="50"/>
      <c r="DP266" s="50"/>
      <c r="DQ266" s="102"/>
      <c r="DR266" s="102"/>
      <c r="DS266" s="50"/>
      <c r="DT266" s="50"/>
      <c r="DU266" s="102"/>
      <c r="DV266" s="102"/>
      <c r="DW266" s="50"/>
      <c r="DX266" s="50"/>
      <c r="DY266" s="50"/>
      <c r="DZ266" s="50"/>
      <c r="EA266" s="50"/>
      <c r="EB266" s="50"/>
      <c r="EC266" s="102"/>
      <c r="ED266" s="102"/>
      <c r="EE266" s="50"/>
      <c r="EF266" s="50"/>
      <c r="EG266" s="102"/>
      <c r="EH266" s="102"/>
      <c r="EI266" s="50"/>
      <c r="EJ266" s="50"/>
      <c r="EK266" s="102"/>
      <c r="EL266" s="102"/>
      <c r="EM266" s="50"/>
      <c r="EN266" s="50"/>
      <c r="EO266" s="102"/>
      <c r="EP266" s="102"/>
      <c r="EQ266" s="50"/>
      <c r="ER266" s="50"/>
      <c r="ES266" s="102"/>
      <c r="ET266" s="102"/>
      <c r="EU266" s="50"/>
      <c r="EV266" s="50"/>
      <c r="EW266" s="102"/>
      <c r="EX266" s="102"/>
      <c r="EY266" s="50"/>
      <c r="EZ266" s="50"/>
      <c r="FA266" s="102"/>
      <c r="FB266" s="102"/>
      <c r="FC266" s="50"/>
      <c r="FD266" s="50"/>
      <c r="FE266" s="102"/>
      <c r="FF266" s="102"/>
      <c r="FG266" s="50"/>
      <c r="FH266" s="50"/>
      <c r="FI266" s="102"/>
      <c r="FJ266" s="102"/>
      <c r="FK266" s="50"/>
      <c r="FL266" s="50"/>
      <c r="FM266" s="102"/>
      <c r="FN266" s="102"/>
      <c r="FO266" s="50"/>
      <c r="FP266" s="50"/>
      <c r="FQ266" s="102"/>
      <c r="FR266" s="102"/>
      <c r="FS266" s="50"/>
      <c r="FT266" s="50"/>
      <c r="FU266" s="102"/>
      <c r="FV266" s="102"/>
      <c r="FW266" s="50"/>
      <c r="FX266" s="50"/>
      <c r="FY266" s="102"/>
      <c r="FZ266" s="102"/>
      <c r="GA266" s="50"/>
      <c r="GB266" s="50"/>
      <c r="GC266" s="102"/>
      <c r="GD266" s="102"/>
      <c r="GE266" s="50"/>
      <c r="GF266" s="50"/>
      <c r="GG266" s="102"/>
      <c r="GH266" s="102"/>
      <c r="GI266" s="50"/>
      <c r="GJ266" s="50"/>
      <c r="GK266" s="102"/>
      <c r="GL266" s="102"/>
      <c r="GM266" s="50"/>
      <c r="GN266" s="50"/>
      <c r="GO266" s="102"/>
      <c r="GP266" s="102"/>
      <c r="GQ266" s="50"/>
      <c r="GR266" s="50"/>
      <c r="GS266" s="102"/>
      <c r="GT266" s="102"/>
      <c r="GU266" s="50"/>
      <c r="GV266" s="50"/>
      <c r="GW266" s="102"/>
      <c r="GX266" s="102"/>
      <c r="GY266" s="50"/>
      <c r="GZ266" s="50"/>
      <c r="HA266" s="102"/>
      <c r="HB266" s="102"/>
      <c r="HC266" s="50"/>
      <c r="HD266" s="50"/>
      <c r="HE266" s="102"/>
      <c r="HF266" s="102"/>
      <c r="HG266" s="50"/>
      <c r="HH266" s="50"/>
      <c r="HI266" s="102"/>
      <c r="HJ266" s="102"/>
      <c r="HK266" s="50"/>
      <c r="HL266" s="50"/>
      <c r="HM266" s="50"/>
      <c r="HN266" s="102"/>
      <c r="HO266" s="50"/>
      <c r="HP266" s="50"/>
      <c r="HQ266" s="50"/>
      <c r="HR266" s="102"/>
      <c r="HS266" s="50">
        <v>52.6</v>
      </c>
      <c r="HT266" s="50">
        <v>15.78</v>
      </c>
      <c r="HU266" s="50">
        <f t="shared" si="80"/>
        <v>30</v>
      </c>
      <c r="HV266" s="102"/>
      <c r="HW266" s="50"/>
      <c r="HX266" s="50"/>
      <c r="HY266" s="102"/>
    </row>
    <row r="267" spans="1:233" s="58" customFormat="1" ht="49.5" customHeight="1" x14ac:dyDescent="0.25">
      <c r="A267" s="100" t="s">
        <v>567</v>
      </c>
      <c r="B267" s="156">
        <f t="shared" si="77"/>
        <v>2.2999999999999998</v>
      </c>
      <c r="C267" s="156">
        <f t="shared" si="78"/>
        <v>105.2</v>
      </c>
      <c r="D267" s="156">
        <f t="shared" si="79"/>
        <v>31.56</v>
      </c>
      <c r="E267" s="50">
        <f t="shared" si="50"/>
        <v>30</v>
      </c>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v>2.2999999999999998</v>
      </c>
      <c r="CA267" s="50"/>
      <c r="CB267" s="50"/>
      <c r="CC267" s="50"/>
      <c r="CD267" s="50"/>
      <c r="CE267" s="50"/>
      <c r="CF267" s="50"/>
      <c r="CG267" s="50"/>
      <c r="CH267" s="50"/>
      <c r="CI267" s="50"/>
      <c r="CJ267" s="50"/>
      <c r="CK267" s="50"/>
      <c r="CL267" s="50"/>
      <c r="CM267" s="50"/>
      <c r="CN267" s="50"/>
      <c r="CO267" s="50"/>
      <c r="CP267" s="50"/>
      <c r="CQ267" s="101"/>
      <c r="CR267" s="101"/>
      <c r="CS267" s="101"/>
      <c r="CT267" s="101"/>
      <c r="CU267" s="101"/>
      <c r="CV267" s="101"/>
      <c r="CW267" s="102"/>
      <c r="CX267" s="102"/>
      <c r="CY267" s="102"/>
      <c r="CZ267" s="102"/>
      <c r="DA267" s="102"/>
      <c r="DB267" s="102"/>
      <c r="DC267" s="102"/>
      <c r="DD267" s="102"/>
      <c r="DE267" s="102"/>
      <c r="DF267" s="102"/>
      <c r="DG267" s="50"/>
      <c r="DH267" s="50"/>
      <c r="DI267" s="102"/>
      <c r="DJ267" s="102"/>
      <c r="DK267" s="50"/>
      <c r="DL267" s="50"/>
      <c r="DM267" s="102"/>
      <c r="DN267" s="102"/>
      <c r="DO267" s="50"/>
      <c r="DP267" s="50"/>
      <c r="DQ267" s="102"/>
      <c r="DR267" s="102"/>
      <c r="DS267" s="50"/>
      <c r="DT267" s="50"/>
      <c r="DU267" s="102"/>
      <c r="DV267" s="102"/>
      <c r="DW267" s="50"/>
      <c r="DX267" s="50"/>
      <c r="DY267" s="50"/>
      <c r="DZ267" s="50"/>
      <c r="EA267" s="50"/>
      <c r="EB267" s="50"/>
      <c r="EC267" s="102"/>
      <c r="ED267" s="102"/>
      <c r="EE267" s="50"/>
      <c r="EF267" s="50"/>
      <c r="EG267" s="102"/>
      <c r="EH267" s="102"/>
      <c r="EI267" s="50"/>
      <c r="EJ267" s="50"/>
      <c r="EK267" s="102"/>
      <c r="EL267" s="102"/>
      <c r="EM267" s="50"/>
      <c r="EN267" s="50"/>
      <c r="EO267" s="102"/>
      <c r="EP267" s="102"/>
      <c r="EQ267" s="50"/>
      <c r="ER267" s="50"/>
      <c r="ES267" s="102"/>
      <c r="ET267" s="102"/>
      <c r="EU267" s="50"/>
      <c r="EV267" s="50"/>
      <c r="EW267" s="102"/>
      <c r="EX267" s="102"/>
      <c r="EY267" s="50"/>
      <c r="EZ267" s="50"/>
      <c r="FA267" s="102"/>
      <c r="FB267" s="102"/>
      <c r="FC267" s="50"/>
      <c r="FD267" s="50"/>
      <c r="FE267" s="102"/>
      <c r="FF267" s="102"/>
      <c r="FG267" s="50"/>
      <c r="FH267" s="50"/>
      <c r="FI267" s="102"/>
      <c r="FJ267" s="102"/>
      <c r="FK267" s="50"/>
      <c r="FL267" s="50"/>
      <c r="FM267" s="102"/>
      <c r="FN267" s="102"/>
      <c r="FO267" s="50"/>
      <c r="FP267" s="50"/>
      <c r="FQ267" s="102"/>
      <c r="FR267" s="102"/>
      <c r="FS267" s="50"/>
      <c r="FT267" s="50"/>
      <c r="FU267" s="102"/>
      <c r="FV267" s="102"/>
      <c r="FW267" s="50"/>
      <c r="FX267" s="50"/>
      <c r="FY267" s="102"/>
      <c r="FZ267" s="102"/>
      <c r="GA267" s="50"/>
      <c r="GB267" s="50"/>
      <c r="GC267" s="102"/>
      <c r="GD267" s="102"/>
      <c r="GE267" s="50"/>
      <c r="GF267" s="50"/>
      <c r="GG267" s="102"/>
      <c r="GH267" s="102"/>
      <c r="GI267" s="50"/>
      <c r="GJ267" s="50"/>
      <c r="GK267" s="102"/>
      <c r="GL267" s="102"/>
      <c r="GM267" s="50"/>
      <c r="GN267" s="50"/>
      <c r="GO267" s="102"/>
      <c r="GP267" s="102"/>
      <c r="GQ267" s="50"/>
      <c r="GR267" s="50"/>
      <c r="GS267" s="102"/>
      <c r="GT267" s="102"/>
      <c r="GU267" s="50"/>
      <c r="GV267" s="50"/>
      <c r="GW267" s="102"/>
      <c r="GX267" s="102"/>
      <c r="GY267" s="50"/>
      <c r="GZ267" s="50"/>
      <c r="HA267" s="102"/>
      <c r="HB267" s="102"/>
      <c r="HC267" s="50"/>
      <c r="HD267" s="50"/>
      <c r="HE267" s="102"/>
      <c r="HF267" s="102"/>
      <c r="HG267" s="50"/>
      <c r="HH267" s="50"/>
      <c r="HI267" s="102"/>
      <c r="HJ267" s="102"/>
      <c r="HK267" s="50"/>
      <c r="HL267" s="50"/>
      <c r="HM267" s="50"/>
      <c r="HN267" s="102"/>
      <c r="HO267" s="50"/>
      <c r="HP267" s="50"/>
      <c r="HQ267" s="50"/>
      <c r="HR267" s="102"/>
      <c r="HS267" s="50">
        <v>105.2</v>
      </c>
      <c r="HT267" s="50">
        <v>31.56</v>
      </c>
      <c r="HU267" s="50">
        <f t="shared" si="80"/>
        <v>30</v>
      </c>
      <c r="HV267" s="102"/>
      <c r="HW267" s="50"/>
      <c r="HX267" s="50"/>
      <c r="HY267" s="102"/>
    </row>
    <row r="268" spans="1:233" s="58" customFormat="1" ht="63" x14ac:dyDescent="0.25">
      <c r="A268" s="100" t="s">
        <v>568</v>
      </c>
      <c r="B268" s="156">
        <f t="shared" si="77"/>
        <v>5.2</v>
      </c>
      <c r="C268" s="156">
        <f t="shared" si="78"/>
        <v>2424.4</v>
      </c>
      <c r="D268" s="156">
        <f t="shared" si="79"/>
        <v>2424.4</v>
      </c>
      <c r="E268" s="50">
        <f t="shared" si="50"/>
        <v>100</v>
      </c>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v>0</v>
      </c>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v>5.2</v>
      </c>
      <c r="CA268" s="50"/>
      <c r="CB268" s="50"/>
      <c r="CC268" s="50"/>
      <c r="CD268" s="50"/>
      <c r="CE268" s="50"/>
      <c r="CF268" s="50"/>
      <c r="CG268" s="50"/>
      <c r="CH268" s="50"/>
      <c r="CI268" s="50"/>
      <c r="CJ268" s="50"/>
      <c r="CK268" s="50"/>
      <c r="CL268" s="50"/>
      <c r="CM268" s="50">
        <v>2424.4</v>
      </c>
      <c r="CN268" s="50">
        <v>2424.4</v>
      </c>
      <c r="CO268" s="50">
        <f t="shared" ref="CO268" si="81">CN268/CM268*100</f>
        <v>100</v>
      </c>
      <c r="CP268" s="50"/>
      <c r="CQ268" s="101"/>
      <c r="CR268" s="101"/>
      <c r="CS268" s="101"/>
      <c r="CT268" s="101"/>
      <c r="CU268" s="101"/>
      <c r="CV268" s="101"/>
      <c r="CW268" s="102"/>
      <c r="CX268" s="102"/>
      <c r="CY268" s="102"/>
      <c r="CZ268" s="102"/>
      <c r="DA268" s="102"/>
      <c r="DB268" s="102"/>
      <c r="DC268" s="102"/>
      <c r="DD268" s="102"/>
      <c r="DE268" s="102"/>
      <c r="DF268" s="102"/>
      <c r="DG268" s="50"/>
      <c r="DH268" s="50"/>
      <c r="DI268" s="102"/>
      <c r="DJ268" s="102"/>
      <c r="DK268" s="50"/>
      <c r="DL268" s="50"/>
      <c r="DM268" s="102"/>
      <c r="DN268" s="102"/>
      <c r="DO268" s="50"/>
      <c r="DP268" s="50"/>
      <c r="DQ268" s="102"/>
      <c r="DR268" s="102"/>
      <c r="DS268" s="50"/>
      <c r="DT268" s="50"/>
      <c r="DU268" s="102"/>
      <c r="DV268" s="102"/>
      <c r="DW268" s="50"/>
      <c r="DX268" s="50"/>
      <c r="DY268" s="50"/>
      <c r="DZ268" s="50"/>
      <c r="EA268" s="50"/>
      <c r="EB268" s="50"/>
      <c r="EC268" s="102"/>
      <c r="ED268" s="102"/>
      <c r="EE268" s="50"/>
      <c r="EF268" s="50"/>
      <c r="EG268" s="102"/>
      <c r="EH268" s="102"/>
      <c r="EI268" s="50"/>
      <c r="EJ268" s="50"/>
      <c r="EK268" s="102"/>
      <c r="EL268" s="102"/>
      <c r="EM268" s="50"/>
      <c r="EN268" s="50"/>
      <c r="EO268" s="102"/>
      <c r="EP268" s="102"/>
      <c r="EQ268" s="50"/>
      <c r="ER268" s="50"/>
      <c r="ES268" s="102"/>
      <c r="ET268" s="102"/>
      <c r="EU268" s="50"/>
      <c r="EV268" s="50"/>
      <c r="EW268" s="102"/>
      <c r="EX268" s="102"/>
      <c r="EY268" s="50"/>
      <c r="EZ268" s="50"/>
      <c r="FA268" s="102"/>
      <c r="FB268" s="102"/>
      <c r="FC268" s="50"/>
      <c r="FD268" s="50"/>
      <c r="FE268" s="102"/>
      <c r="FF268" s="102"/>
      <c r="FG268" s="50"/>
      <c r="FH268" s="50"/>
      <c r="FI268" s="102"/>
      <c r="FJ268" s="102"/>
      <c r="FK268" s="50"/>
      <c r="FL268" s="50"/>
      <c r="FM268" s="102"/>
      <c r="FN268" s="102"/>
      <c r="FO268" s="50"/>
      <c r="FP268" s="50"/>
      <c r="FQ268" s="102"/>
      <c r="FR268" s="102"/>
      <c r="FS268" s="50"/>
      <c r="FT268" s="50"/>
      <c r="FU268" s="102"/>
      <c r="FV268" s="102"/>
      <c r="FW268" s="50"/>
      <c r="FX268" s="50"/>
      <c r="FY268" s="102"/>
      <c r="FZ268" s="102"/>
      <c r="GA268" s="50"/>
      <c r="GB268" s="50"/>
      <c r="GC268" s="102"/>
      <c r="GD268" s="102"/>
      <c r="GE268" s="50"/>
      <c r="GF268" s="50"/>
      <c r="GG268" s="102"/>
      <c r="GH268" s="102"/>
      <c r="GI268" s="50"/>
      <c r="GJ268" s="50"/>
      <c r="GK268" s="102"/>
      <c r="GL268" s="102"/>
      <c r="GM268" s="50"/>
      <c r="GN268" s="50"/>
      <c r="GO268" s="102"/>
      <c r="GP268" s="102"/>
      <c r="GQ268" s="50"/>
      <c r="GR268" s="50"/>
      <c r="GS268" s="102"/>
      <c r="GT268" s="102"/>
      <c r="GU268" s="50"/>
      <c r="GV268" s="50"/>
      <c r="GW268" s="102"/>
      <c r="GX268" s="102"/>
      <c r="GY268" s="50"/>
      <c r="GZ268" s="50"/>
      <c r="HA268" s="102"/>
      <c r="HB268" s="102"/>
      <c r="HC268" s="50"/>
      <c r="HD268" s="50"/>
      <c r="HE268" s="102"/>
      <c r="HF268" s="102"/>
      <c r="HG268" s="50"/>
      <c r="HH268" s="50"/>
      <c r="HI268" s="102"/>
      <c r="HJ268" s="102"/>
      <c r="HK268" s="50"/>
      <c r="HL268" s="50"/>
      <c r="HM268" s="50"/>
      <c r="HN268" s="102"/>
      <c r="HO268" s="50"/>
      <c r="HP268" s="50"/>
      <c r="HQ268" s="50"/>
      <c r="HR268" s="102"/>
      <c r="HS268" s="50"/>
      <c r="HT268" s="50"/>
      <c r="HU268" s="50"/>
      <c r="HV268" s="102"/>
      <c r="HW268" s="50"/>
      <c r="HX268" s="50"/>
      <c r="HY268" s="102"/>
    </row>
    <row r="269" spans="1:233" s="58" customFormat="1" ht="47.25" x14ac:dyDescent="0.25">
      <c r="A269" s="100" t="s">
        <v>575</v>
      </c>
      <c r="B269" s="156">
        <f t="shared" si="77"/>
        <v>139.6</v>
      </c>
      <c r="C269" s="156">
        <f t="shared" si="78"/>
        <v>2260.2667999999999</v>
      </c>
      <c r="D269" s="156">
        <f t="shared" si="79"/>
        <v>2260.2353699999999</v>
      </c>
      <c r="E269" s="50">
        <f t="shared" si="50"/>
        <v>99.998609456193392</v>
      </c>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v>139.6</v>
      </c>
      <c r="CA269" s="50"/>
      <c r="CB269" s="50"/>
      <c r="CC269" s="50"/>
      <c r="CD269" s="50"/>
      <c r="CE269" s="50">
        <v>999.66680000000008</v>
      </c>
      <c r="CF269" s="50">
        <v>999.66680000000008</v>
      </c>
      <c r="CG269" s="50">
        <f t="shared" si="72"/>
        <v>100</v>
      </c>
      <c r="CH269" s="50"/>
      <c r="CI269" s="50">
        <v>1208</v>
      </c>
      <c r="CJ269" s="50">
        <v>1207.96857</v>
      </c>
      <c r="CK269" s="50">
        <f>CJ269/CI269*100</f>
        <v>99.997398178807956</v>
      </c>
      <c r="CL269" s="50"/>
      <c r="CM269" s="50"/>
      <c r="CN269" s="50"/>
      <c r="CO269" s="50"/>
      <c r="CP269" s="50"/>
      <c r="CQ269" s="101"/>
      <c r="CR269" s="101"/>
      <c r="CS269" s="101"/>
      <c r="CT269" s="101"/>
      <c r="CU269" s="101"/>
      <c r="CV269" s="101"/>
      <c r="CW269" s="102"/>
      <c r="CX269" s="102"/>
      <c r="CY269" s="102"/>
      <c r="CZ269" s="102"/>
      <c r="DA269" s="102"/>
      <c r="DB269" s="102"/>
      <c r="DC269" s="102"/>
      <c r="DD269" s="102"/>
      <c r="DE269" s="102"/>
      <c r="DF269" s="102"/>
      <c r="DG269" s="50"/>
      <c r="DH269" s="50"/>
      <c r="DI269" s="102"/>
      <c r="DJ269" s="102"/>
      <c r="DK269" s="50"/>
      <c r="DL269" s="50"/>
      <c r="DM269" s="102"/>
      <c r="DN269" s="102"/>
      <c r="DO269" s="50"/>
      <c r="DP269" s="50"/>
      <c r="DQ269" s="102"/>
      <c r="DR269" s="102"/>
      <c r="DS269" s="50"/>
      <c r="DT269" s="50"/>
      <c r="DU269" s="102"/>
      <c r="DV269" s="102"/>
      <c r="DW269" s="50"/>
      <c r="DX269" s="50"/>
      <c r="DY269" s="50"/>
      <c r="DZ269" s="50"/>
      <c r="EA269" s="50"/>
      <c r="EB269" s="50"/>
      <c r="EC269" s="102"/>
      <c r="ED269" s="102"/>
      <c r="EE269" s="50"/>
      <c r="EF269" s="50"/>
      <c r="EG269" s="102"/>
      <c r="EH269" s="102"/>
      <c r="EI269" s="50"/>
      <c r="EJ269" s="50"/>
      <c r="EK269" s="102"/>
      <c r="EL269" s="102"/>
      <c r="EM269" s="50"/>
      <c r="EN269" s="50"/>
      <c r="EO269" s="102"/>
      <c r="EP269" s="102"/>
      <c r="EQ269" s="50"/>
      <c r="ER269" s="50"/>
      <c r="ES269" s="102"/>
      <c r="ET269" s="102"/>
      <c r="EU269" s="50"/>
      <c r="EV269" s="50"/>
      <c r="EW269" s="102"/>
      <c r="EX269" s="102"/>
      <c r="EY269" s="50"/>
      <c r="EZ269" s="50"/>
      <c r="FA269" s="102"/>
      <c r="FB269" s="102"/>
      <c r="FC269" s="50"/>
      <c r="FD269" s="50"/>
      <c r="FE269" s="102"/>
      <c r="FF269" s="102"/>
      <c r="FG269" s="50"/>
      <c r="FH269" s="50"/>
      <c r="FI269" s="102"/>
      <c r="FJ269" s="102"/>
      <c r="FK269" s="50"/>
      <c r="FL269" s="50"/>
      <c r="FM269" s="102"/>
      <c r="FN269" s="102"/>
      <c r="FO269" s="50"/>
      <c r="FP269" s="50"/>
      <c r="FQ269" s="102"/>
      <c r="FR269" s="102"/>
      <c r="FS269" s="50"/>
      <c r="FT269" s="50"/>
      <c r="FU269" s="102"/>
      <c r="FV269" s="102"/>
      <c r="FW269" s="50"/>
      <c r="FX269" s="50"/>
      <c r="FY269" s="102"/>
      <c r="FZ269" s="102"/>
      <c r="GA269" s="50"/>
      <c r="GB269" s="50"/>
      <c r="GC269" s="102"/>
      <c r="GD269" s="102"/>
      <c r="GE269" s="50"/>
      <c r="GF269" s="50"/>
      <c r="GG269" s="102"/>
      <c r="GH269" s="102"/>
      <c r="GI269" s="50"/>
      <c r="GJ269" s="50"/>
      <c r="GK269" s="102"/>
      <c r="GL269" s="102"/>
      <c r="GM269" s="50"/>
      <c r="GN269" s="50"/>
      <c r="GO269" s="102"/>
      <c r="GP269" s="102"/>
      <c r="GQ269" s="50"/>
      <c r="GR269" s="50"/>
      <c r="GS269" s="102"/>
      <c r="GT269" s="102"/>
      <c r="GU269" s="50"/>
      <c r="GV269" s="50"/>
      <c r="GW269" s="102"/>
      <c r="GX269" s="102"/>
      <c r="GY269" s="50"/>
      <c r="GZ269" s="50"/>
      <c r="HA269" s="102"/>
      <c r="HB269" s="102"/>
      <c r="HC269" s="50"/>
      <c r="HD269" s="50"/>
      <c r="HE269" s="102"/>
      <c r="HF269" s="102"/>
      <c r="HG269" s="50"/>
      <c r="HH269" s="50"/>
      <c r="HI269" s="102"/>
      <c r="HJ269" s="102"/>
      <c r="HK269" s="50"/>
      <c r="HL269" s="50"/>
      <c r="HM269" s="50"/>
      <c r="HN269" s="102"/>
      <c r="HO269" s="50"/>
      <c r="HP269" s="50"/>
      <c r="HQ269" s="50"/>
      <c r="HR269" s="102"/>
      <c r="HS269" s="50">
        <v>52.6</v>
      </c>
      <c r="HT269" s="50">
        <v>52.6</v>
      </c>
      <c r="HU269" s="50">
        <f t="shared" si="80"/>
        <v>100</v>
      </c>
      <c r="HV269" s="102"/>
      <c r="HW269" s="50"/>
      <c r="HX269" s="50"/>
      <c r="HY269" s="102"/>
    </row>
    <row r="270" spans="1:233" s="58" customFormat="1" ht="47.25" x14ac:dyDescent="0.25">
      <c r="A270" s="100" t="s">
        <v>569</v>
      </c>
      <c r="B270" s="156">
        <f t="shared" si="77"/>
        <v>43.5</v>
      </c>
      <c r="C270" s="156">
        <f t="shared" si="78"/>
        <v>0</v>
      </c>
      <c r="D270" s="156">
        <f t="shared" si="79"/>
        <v>0</v>
      </c>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v>43.5</v>
      </c>
      <c r="CA270" s="50"/>
      <c r="CB270" s="50"/>
      <c r="CC270" s="50"/>
      <c r="CD270" s="50"/>
      <c r="CE270" s="50"/>
      <c r="CF270" s="50"/>
      <c r="CG270" s="50"/>
      <c r="CH270" s="50"/>
      <c r="CI270" s="50"/>
      <c r="CJ270" s="50"/>
      <c r="CK270" s="50"/>
      <c r="CL270" s="50"/>
      <c r="CM270" s="50"/>
      <c r="CN270" s="50"/>
      <c r="CO270" s="50"/>
      <c r="CP270" s="50"/>
      <c r="CQ270" s="101"/>
      <c r="CR270" s="101"/>
      <c r="CS270" s="101"/>
      <c r="CT270" s="101"/>
      <c r="CU270" s="101"/>
      <c r="CV270" s="101"/>
      <c r="CW270" s="102"/>
      <c r="CX270" s="102"/>
      <c r="CY270" s="102"/>
      <c r="CZ270" s="102"/>
      <c r="DA270" s="102"/>
      <c r="DB270" s="102"/>
      <c r="DC270" s="102"/>
      <c r="DD270" s="102"/>
      <c r="DE270" s="102"/>
      <c r="DF270" s="102"/>
      <c r="DG270" s="50"/>
      <c r="DH270" s="50"/>
      <c r="DI270" s="102"/>
      <c r="DJ270" s="102"/>
      <c r="DK270" s="50"/>
      <c r="DL270" s="50"/>
      <c r="DM270" s="102"/>
      <c r="DN270" s="102"/>
      <c r="DO270" s="50"/>
      <c r="DP270" s="50"/>
      <c r="DQ270" s="102"/>
      <c r="DR270" s="102"/>
      <c r="DS270" s="50"/>
      <c r="DT270" s="50"/>
      <c r="DU270" s="102"/>
      <c r="DV270" s="102"/>
      <c r="DW270" s="50"/>
      <c r="DX270" s="50"/>
      <c r="DY270" s="50"/>
      <c r="DZ270" s="50"/>
      <c r="EA270" s="50"/>
      <c r="EB270" s="50"/>
      <c r="EC270" s="102"/>
      <c r="ED270" s="102"/>
      <c r="EE270" s="50"/>
      <c r="EF270" s="50"/>
      <c r="EG270" s="102"/>
      <c r="EH270" s="102"/>
      <c r="EI270" s="50"/>
      <c r="EJ270" s="50"/>
      <c r="EK270" s="102"/>
      <c r="EL270" s="102"/>
      <c r="EM270" s="50"/>
      <c r="EN270" s="50"/>
      <c r="EO270" s="102"/>
      <c r="EP270" s="102"/>
      <c r="EQ270" s="50"/>
      <c r="ER270" s="50"/>
      <c r="ES270" s="102"/>
      <c r="ET270" s="102"/>
      <c r="EU270" s="50"/>
      <c r="EV270" s="50"/>
      <c r="EW270" s="102"/>
      <c r="EX270" s="102"/>
      <c r="EY270" s="50"/>
      <c r="EZ270" s="50"/>
      <c r="FA270" s="102"/>
      <c r="FB270" s="102"/>
      <c r="FC270" s="50"/>
      <c r="FD270" s="50"/>
      <c r="FE270" s="102"/>
      <c r="FF270" s="102"/>
      <c r="FG270" s="50"/>
      <c r="FH270" s="50"/>
      <c r="FI270" s="102"/>
      <c r="FJ270" s="102"/>
      <c r="FK270" s="50"/>
      <c r="FL270" s="50"/>
      <c r="FM270" s="102"/>
      <c r="FN270" s="102"/>
      <c r="FO270" s="50"/>
      <c r="FP270" s="50"/>
      <c r="FQ270" s="102"/>
      <c r="FR270" s="102"/>
      <c r="FS270" s="50"/>
      <c r="FT270" s="50"/>
      <c r="FU270" s="102"/>
      <c r="FV270" s="102"/>
      <c r="FW270" s="50"/>
      <c r="FX270" s="50"/>
      <c r="FY270" s="102"/>
      <c r="FZ270" s="102"/>
      <c r="GA270" s="50"/>
      <c r="GB270" s="50"/>
      <c r="GC270" s="102"/>
      <c r="GD270" s="102"/>
      <c r="GE270" s="50"/>
      <c r="GF270" s="50"/>
      <c r="GG270" s="102"/>
      <c r="GH270" s="102"/>
      <c r="GI270" s="50"/>
      <c r="GJ270" s="50"/>
      <c r="GK270" s="102"/>
      <c r="GL270" s="102"/>
      <c r="GM270" s="50"/>
      <c r="GN270" s="50"/>
      <c r="GO270" s="102"/>
      <c r="GP270" s="102"/>
      <c r="GQ270" s="50"/>
      <c r="GR270" s="50"/>
      <c r="GS270" s="102"/>
      <c r="GT270" s="102"/>
      <c r="GU270" s="50"/>
      <c r="GV270" s="50"/>
      <c r="GW270" s="102"/>
      <c r="GX270" s="102"/>
      <c r="GY270" s="50"/>
      <c r="GZ270" s="50"/>
      <c r="HA270" s="102"/>
      <c r="HB270" s="102"/>
      <c r="HC270" s="50"/>
      <c r="HD270" s="50"/>
      <c r="HE270" s="102"/>
      <c r="HF270" s="102"/>
      <c r="HG270" s="50"/>
      <c r="HH270" s="50"/>
      <c r="HI270" s="102"/>
      <c r="HJ270" s="102"/>
      <c r="HK270" s="50"/>
      <c r="HL270" s="50"/>
      <c r="HM270" s="102"/>
      <c r="HN270" s="102"/>
      <c r="HO270" s="50"/>
      <c r="HP270" s="50"/>
      <c r="HQ270" s="102"/>
      <c r="HR270" s="102"/>
      <c r="HS270" s="50"/>
      <c r="HT270" s="50"/>
      <c r="HU270" s="102"/>
      <c r="HV270" s="102"/>
      <c r="HW270" s="50"/>
      <c r="HX270" s="50"/>
      <c r="HY270" s="102"/>
    </row>
    <row r="271" spans="1:233" s="58" customFormat="1" ht="47.25" x14ac:dyDescent="0.25">
      <c r="A271" s="100" t="s">
        <v>570</v>
      </c>
      <c r="B271" s="156">
        <f t="shared" si="77"/>
        <v>47.7</v>
      </c>
      <c r="C271" s="156">
        <f t="shared" si="78"/>
        <v>0</v>
      </c>
      <c r="D271" s="156">
        <f t="shared" si="79"/>
        <v>0</v>
      </c>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v>47.7</v>
      </c>
      <c r="CA271" s="50"/>
      <c r="CB271" s="50"/>
      <c r="CC271" s="50"/>
      <c r="CD271" s="50"/>
      <c r="CE271" s="50"/>
      <c r="CF271" s="50"/>
      <c r="CG271" s="50"/>
      <c r="CH271" s="50"/>
      <c r="CI271" s="50"/>
      <c r="CJ271" s="50"/>
      <c r="CK271" s="50"/>
      <c r="CL271" s="50"/>
      <c r="CM271" s="50"/>
      <c r="CN271" s="50"/>
      <c r="CO271" s="50"/>
      <c r="CP271" s="50"/>
      <c r="CQ271" s="101"/>
      <c r="CR271" s="101"/>
      <c r="CS271" s="101"/>
      <c r="CT271" s="101"/>
      <c r="CU271" s="101"/>
      <c r="CV271" s="101"/>
      <c r="CW271" s="102"/>
      <c r="CX271" s="102"/>
      <c r="CY271" s="102"/>
      <c r="CZ271" s="102"/>
      <c r="DA271" s="102"/>
      <c r="DB271" s="102"/>
      <c r="DC271" s="102"/>
      <c r="DD271" s="102"/>
      <c r="DE271" s="102"/>
      <c r="DF271" s="102"/>
      <c r="DG271" s="50"/>
      <c r="DH271" s="50"/>
      <c r="DI271" s="102"/>
      <c r="DJ271" s="102"/>
      <c r="DK271" s="50"/>
      <c r="DL271" s="50"/>
      <c r="DM271" s="102"/>
      <c r="DN271" s="102"/>
      <c r="DO271" s="50"/>
      <c r="DP271" s="50"/>
      <c r="DQ271" s="102"/>
      <c r="DR271" s="102"/>
      <c r="DS271" s="50"/>
      <c r="DT271" s="50"/>
      <c r="DU271" s="102"/>
      <c r="DV271" s="102"/>
      <c r="DW271" s="50"/>
      <c r="DX271" s="50"/>
      <c r="DY271" s="50"/>
      <c r="DZ271" s="50"/>
      <c r="EA271" s="50"/>
      <c r="EB271" s="50"/>
      <c r="EC271" s="102"/>
      <c r="ED271" s="102"/>
      <c r="EE271" s="50"/>
      <c r="EF271" s="50"/>
      <c r="EG271" s="102"/>
      <c r="EH271" s="102"/>
      <c r="EI271" s="50"/>
      <c r="EJ271" s="50"/>
      <c r="EK271" s="102"/>
      <c r="EL271" s="102"/>
      <c r="EM271" s="50"/>
      <c r="EN271" s="50"/>
      <c r="EO271" s="102"/>
      <c r="EP271" s="102"/>
      <c r="EQ271" s="50"/>
      <c r="ER271" s="50"/>
      <c r="ES271" s="102"/>
      <c r="ET271" s="102"/>
      <c r="EU271" s="50"/>
      <c r="EV271" s="50"/>
      <c r="EW271" s="102"/>
      <c r="EX271" s="102"/>
      <c r="EY271" s="50"/>
      <c r="EZ271" s="50"/>
      <c r="FA271" s="102"/>
      <c r="FB271" s="102"/>
      <c r="FC271" s="50"/>
      <c r="FD271" s="50"/>
      <c r="FE271" s="102"/>
      <c r="FF271" s="102"/>
      <c r="FG271" s="50"/>
      <c r="FH271" s="50"/>
      <c r="FI271" s="102"/>
      <c r="FJ271" s="102"/>
      <c r="FK271" s="50"/>
      <c r="FL271" s="50"/>
      <c r="FM271" s="102"/>
      <c r="FN271" s="102"/>
      <c r="FO271" s="50"/>
      <c r="FP271" s="50"/>
      <c r="FQ271" s="102"/>
      <c r="FR271" s="102"/>
      <c r="FS271" s="50"/>
      <c r="FT271" s="50"/>
      <c r="FU271" s="102"/>
      <c r="FV271" s="102"/>
      <c r="FW271" s="50"/>
      <c r="FX271" s="50"/>
      <c r="FY271" s="102"/>
      <c r="FZ271" s="102"/>
      <c r="GA271" s="50"/>
      <c r="GB271" s="50"/>
      <c r="GC271" s="102"/>
      <c r="GD271" s="102"/>
      <c r="GE271" s="50"/>
      <c r="GF271" s="50"/>
      <c r="GG271" s="102"/>
      <c r="GH271" s="102"/>
      <c r="GI271" s="50"/>
      <c r="GJ271" s="50"/>
      <c r="GK271" s="102"/>
      <c r="GL271" s="102"/>
      <c r="GM271" s="50"/>
      <c r="GN271" s="50"/>
      <c r="GO271" s="102"/>
      <c r="GP271" s="102"/>
      <c r="GQ271" s="50"/>
      <c r="GR271" s="50"/>
      <c r="GS271" s="102"/>
      <c r="GT271" s="102"/>
      <c r="GU271" s="50"/>
      <c r="GV271" s="50"/>
      <c r="GW271" s="102"/>
      <c r="GX271" s="102"/>
      <c r="GY271" s="50"/>
      <c r="GZ271" s="50"/>
      <c r="HA271" s="102"/>
      <c r="HB271" s="102"/>
      <c r="HC271" s="50"/>
      <c r="HD271" s="50"/>
      <c r="HE271" s="102"/>
      <c r="HF271" s="102"/>
      <c r="HG271" s="50"/>
      <c r="HH271" s="50"/>
      <c r="HI271" s="102"/>
      <c r="HJ271" s="102"/>
      <c r="HK271" s="50"/>
      <c r="HL271" s="50"/>
      <c r="HM271" s="102"/>
      <c r="HN271" s="102"/>
      <c r="HO271" s="50"/>
      <c r="HP271" s="50"/>
      <c r="HQ271" s="102"/>
      <c r="HR271" s="102"/>
      <c r="HS271" s="50"/>
      <c r="HT271" s="50"/>
      <c r="HU271" s="102"/>
      <c r="HV271" s="102"/>
      <c r="HW271" s="50"/>
      <c r="HX271" s="50"/>
      <c r="HY271" s="102"/>
    </row>
    <row r="272" spans="1:233" s="58" customFormat="1" ht="47.25" x14ac:dyDescent="0.25">
      <c r="A272" s="100" t="s">
        <v>571</v>
      </c>
      <c r="B272" s="156">
        <f t="shared" si="77"/>
        <v>95.6</v>
      </c>
      <c r="C272" s="156">
        <f t="shared" si="78"/>
        <v>788.03519999999992</v>
      </c>
      <c r="D272" s="156">
        <f t="shared" si="79"/>
        <v>788.03519999999992</v>
      </c>
      <c r="E272" s="50">
        <f t="shared" si="50"/>
        <v>100</v>
      </c>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v>95.6</v>
      </c>
      <c r="CA272" s="50"/>
      <c r="CB272" s="50"/>
      <c r="CC272" s="50"/>
      <c r="CD272" s="50"/>
      <c r="CE272" s="50">
        <v>788.03519999999992</v>
      </c>
      <c r="CF272" s="50">
        <v>788.03519999999992</v>
      </c>
      <c r="CG272" s="50">
        <f t="shared" si="72"/>
        <v>100</v>
      </c>
      <c r="CH272" s="50"/>
      <c r="CI272" s="50"/>
      <c r="CJ272" s="50"/>
      <c r="CK272" s="50"/>
      <c r="CL272" s="50"/>
      <c r="CM272" s="50"/>
      <c r="CN272" s="50"/>
      <c r="CO272" s="50"/>
      <c r="CP272" s="50"/>
      <c r="CQ272" s="101"/>
      <c r="CR272" s="101"/>
      <c r="CS272" s="101"/>
      <c r="CT272" s="101"/>
      <c r="CU272" s="101"/>
      <c r="CV272" s="101"/>
      <c r="CW272" s="102"/>
      <c r="CX272" s="102"/>
      <c r="CY272" s="102"/>
      <c r="CZ272" s="102"/>
      <c r="DA272" s="102"/>
      <c r="DB272" s="102"/>
      <c r="DC272" s="102"/>
      <c r="DD272" s="102"/>
      <c r="DE272" s="102"/>
      <c r="DF272" s="102"/>
      <c r="DG272" s="50"/>
      <c r="DH272" s="50"/>
      <c r="DI272" s="102"/>
      <c r="DJ272" s="102"/>
      <c r="DK272" s="50"/>
      <c r="DL272" s="50"/>
      <c r="DM272" s="102"/>
      <c r="DN272" s="102"/>
      <c r="DO272" s="50"/>
      <c r="DP272" s="50"/>
      <c r="DQ272" s="102"/>
      <c r="DR272" s="102"/>
      <c r="DS272" s="50"/>
      <c r="DT272" s="50"/>
      <c r="DU272" s="102"/>
      <c r="DV272" s="102"/>
      <c r="DW272" s="50"/>
      <c r="DX272" s="50"/>
      <c r="DY272" s="50"/>
      <c r="DZ272" s="50"/>
      <c r="EA272" s="50"/>
      <c r="EB272" s="50"/>
      <c r="EC272" s="102"/>
      <c r="ED272" s="102"/>
      <c r="EE272" s="50"/>
      <c r="EF272" s="50"/>
      <c r="EG272" s="102"/>
      <c r="EH272" s="102"/>
      <c r="EI272" s="50"/>
      <c r="EJ272" s="50"/>
      <c r="EK272" s="102"/>
      <c r="EL272" s="102"/>
      <c r="EM272" s="50"/>
      <c r="EN272" s="50"/>
      <c r="EO272" s="102"/>
      <c r="EP272" s="102"/>
      <c r="EQ272" s="50"/>
      <c r="ER272" s="50"/>
      <c r="ES272" s="102"/>
      <c r="ET272" s="102"/>
      <c r="EU272" s="50"/>
      <c r="EV272" s="50"/>
      <c r="EW272" s="102"/>
      <c r="EX272" s="102"/>
      <c r="EY272" s="50"/>
      <c r="EZ272" s="50"/>
      <c r="FA272" s="102"/>
      <c r="FB272" s="102"/>
      <c r="FC272" s="50"/>
      <c r="FD272" s="50"/>
      <c r="FE272" s="102"/>
      <c r="FF272" s="102"/>
      <c r="FG272" s="50"/>
      <c r="FH272" s="50"/>
      <c r="FI272" s="102"/>
      <c r="FJ272" s="102"/>
      <c r="FK272" s="50"/>
      <c r="FL272" s="50"/>
      <c r="FM272" s="102"/>
      <c r="FN272" s="102"/>
      <c r="FO272" s="50"/>
      <c r="FP272" s="50"/>
      <c r="FQ272" s="102"/>
      <c r="FR272" s="102"/>
      <c r="FS272" s="50"/>
      <c r="FT272" s="50"/>
      <c r="FU272" s="102"/>
      <c r="FV272" s="102"/>
      <c r="FW272" s="50"/>
      <c r="FX272" s="50"/>
      <c r="FY272" s="102"/>
      <c r="FZ272" s="102"/>
      <c r="GA272" s="50"/>
      <c r="GB272" s="50"/>
      <c r="GC272" s="102"/>
      <c r="GD272" s="102"/>
      <c r="GE272" s="50"/>
      <c r="GF272" s="50"/>
      <c r="GG272" s="102"/>
      <c r="GH272" s="102"/>
      <c r="GI272" s="50"/>
      <c r="GJ272" s="50"/>
      <c r="GK272" s="102"/>
      <c r="GL272" s="102"/>
      <c r="GM272" s="50"/>
      <c r="GN272" s="50"/>
      <c r="GO272" s="102"/>
      <c r="GP272" s="102"/>
      <c r="GQ272" s="50"/>
      <c r="GR272" s="50"/>
      <c r="GS272" s="102"/>
      <c r="GT272" s="102"/>
      <c r="GU272" s="50"/>
      <c r="GV272" s="50"/>
      <c r="GW272" s="102"/>
      <c r="GX272" s="102"/>
      <c r="GY272" s="50"/>
      <c r="GZ272" s="50"/>
      <c r="HA272" s="102"/>
      <c r="HB272" s="102"/>
      <c r="HC272" s="50"/>
      <c r="HD272" s="50"/>
      <c r="HE272" s="102"/>
      <c r="HF272" s="102"/>
      <c r="HG272" s="50"/>
      <c r="HH272" s="50"/>
      <c r="HI272" s="102"/>
      <c r="HJ272" s="102"/>
      <c r="HK272" s="50"/>
      <c r="HL272" s="50"/>
      <c r="HM272" s="102"/>
      <c r="HN272" s="102"/>
      <c r="HO272" s="50"/>
      <c r="HP272" s="50"/>
      <c r="HQ272" s="102"/>
      <c r="HR272" s="102"/>
      <c r="HS272" s="50"/>
      <c r="HT272" s="50"/>
      <c r="HU272" s="102"/>
      <c r="HV272" s="102"/>
      <c r="HW272" s="50"/>
      <c r="HX272" s="50"/>
      <c r="HY272" s="102"/>
    </row>
    <row r="273" spans="1:233" s="58" customFormat="1" ht="47.25" x14ac:dyDescent="0.25">
      <c r="A273" s="100" t="s">
        <v>572</v>
      </c>
      <c r="B273" s="156">
        <f t="shared" si="77"/>
        <v>133.4</v>
      </c>
      <c r="C273" s="156">
        <f t="shared" si="78"/>
        <v>500</v>
      </c>
      <c r="D273" s="156">
        <f t="shared" si="79"/>
        <v>472.5</v>
      </c>
      <c r="E273" s="50">
        <f t="shared" si="50"/>
        <v>94.5</v>
      </c>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v>133.4</v>
      </c>
      <c r="CA273" s="50"/>
      <c r="CB273" s="50"/>
      <c r="CC273" s="50"/>
      <c r="CD273" s="50"/>
      <c r="CE273" s="50"/>
      <c r="CF273" s="50"/>
      <c r="CG273" s="50"/>
      <c r="CH273" s="50"/>
      <c r="CI273" s="50"/>
      <c r="CJ273" s="50"/>
      <c r="CK273" s="50"/>
      <c r="CL273" s="50"/>
      <c r="CM273" s="50"/>
      <c r="CN273" s="50"/>
      <c r="CO273" s="50"/>
      <c r="CP273" s="50"/>
      <c r="CQ273" s="101"/>
      <c r="CR273" s="101"/>
      <c r="CS273" s="101"/>
      <c r="CT273" s="101"/>
      <c r="CU273" s="101"/>
      <c r="CV273" s="101"/>
      <c r="CW273" s="102"/>
      <c r="CX273" s="102"/>
      <c r="CY273" s="102"/>
      <c r="CZ273" s="102"/>
      <c r="DA273" s="102"/>
      <c r="DB273" s="102"/>
      <c r="DC273" s="102"/>
      <c r="DD273" s="102"/>
      <c r="DE273" s="102"/>
      <c r="DF273" s="102"/>
      <c r="DG273" s="50"/>
      <c r="DH273" s="50"/>
      <c r="DI273" s="102"/>
      <c r="DJ273" s="102"/>
      <c r="DK273" s="50"/>
      <c r="DL273" s="50"/>
      <c r="DM273" s="102"/>
      <c r="DN273" s="102"/>
      <c r="DO273" s="50"/>
      <c r="DP273" s="50"/>
      <c r="DQ273" s="102"/>
      <c r="DR273" s="102"/>
      <c r="DS273" s="50"/>
      <c r="DT273" s="50"/>
      <c r="DU273" s="102"/>
      <c r="DV273" s="102"/>
      <c r="DW273" s="50">
        <v>500</v>
      </c>
      <c r="DX273" s="50">
        <v>472.5</v>
      </c>
      <c r="DY273" s="50">
        <f t="shared" si="74"/>
        <v>94.5</v>
      </c>
      <c r="DZ273" s="50"/>
      <c r="EA273" s="50"/>
      <c r="EB273" s="50"/>
      <c r="EC273" s="102"/>
      <c r="ED273" s="102"/>
      <c r="EE273" s="50"/>
      <c r="EF273" s="50"/>
      <c r="EG273" s="102"/>
      <c r="EH273" s="102"/>
      <c r="EI273" s="50"/>
      <c r="EJ273" s="50"/>
      <c r="EK273" s="102"/>
      <c r="EL273" s="102"/>
      <c r="EM273" s="50"/>
      <c r="EN273" s="50"/>
      <c r="EO273" s="102"/>
      <c r="EP273" s="102"/>
      <c r="EQ273" s="50"/>
      <c r="ER273" s="50"/>
      <c r="ES273" s="102"/>
      <c r="ET273" s="102"/>
      <c r="EU273" s="50"/>
      <c r="EV273" s="50"/>
      <c r="EW273" s="102"/>
      <c r="EX273" s="102"/>
      <c r="EY273" s="50"/>
      <c r="EZ273" s="50"/>
      <c r="FA273" s="102"/>
      <c r="FB273" s="102"/>
      <c r="FC273" s="50"/>
      <c r="FD273" s="50"/>
      <c r="FE273" s="102"/>
      <c r="FF273" s="102"/>
      <c r="FG273" s="50"/>
      <c r="FH273" s="50"/>
      <c r="FI273" s="102"/>
      <c r="FJ273" s="102"/>
      <c r="FK273" s="50"/>
      <c r="FL273" s="50"/>
      <c r="FM273" s="102"/>
      <c r="FN273" s="102"/>
      <c r="FO273" s="50"/>
      <c r="FP273" s="50"/>
      <c r="FQ273" s="102"/>
      <c r="FR273" s="102"/>
      <c r="FS273" s="50"/>
      <c r="FT273" s="50"/>
      <c r="FU273" s="102"/>
      <c r="FV273" s="102"/>
      <c r="FW273" s="50"/>
      <c r="FX273" s="50"/>
      <c r="FY273" s="102"/>
      <c r="FZ273" s="102"/>
      <c r="GA273" s="50"/>
      <c r="GB273" s="50"/>
      <c r="GC273" s="102"/>
      <c r="GD273" s="102"/>
      <c r="GE273" s="50"/>
      <c r="GF273" s="50"/>
      <c r="GG273" s="102"/>
      <c r="GH273" s="102"/>
      <c r="GI273" s="50"/>
      <c r="GJ273" s="50"/>
      <c r="GK273" s="102"/>
      <c r="GL273" s="102"/>
      <c r="GM273" s="50"/>
      <c r="GN273" s="50"/>
      <c r="GO273" s="102"/>
      <c r="GP273" s="102"/>
      <c r="GQ273" s="50"/>
      <c r="GR273" s="50"/>
      <c r="GS273" s="102"/>
      <c r="GT273" s="102"/>
      <c r="GU273" s="50"/>
      <c r="GV273" s="50"/>
      <c r="GW273" s="102"/>
      <c r="GX273" s="102"/>
      <c r="GY273" s="50"/>
      <c r="GZ273" s="50"/>
      <c r="HA273" s="102"/>
      <c r="HB273" s="102"/>
      <c r="HC273" s="50"/>
      <c r="HD273" s="50"/>
      <c r="HE273" s="102"/>
      <c r="HF273" s="102"/>
      <c r="HG273" s="50"/>
      <c r="HH273" s="50"/>
      <c r="HI273" s="102"/>
      <c r="HJ273" s="102"/>
      <c r="HK273" s="50"/>
      <c r="HL273" s="50"/>
      <c r="HM273" s="102"/>
      <c r="HN273" s="102"/>
      <c r="HO273" s="50"/>
      <c r="HP273" s="50"/>
      <c r="HQ273" s="102"/>
      <c r="HR273" s="102"/>
      <c r="HS273" s="50"/>
      <c r="HT273" s="50"/>
      <c r="HU273" s="102"/>
      <c r="HV273" s="102"/>
      <c r="HW273" s="50"/>
      <c r="HX273" s="50"/>
      <c r="HY273" s="102"/>
    </row>
    <row r="274" spans="1:233" s="58" customFormat="1" ht="47.25" x14ac:dyDescent="0.25">
      <c r="A274" s="100" t="s">
        <v>573</v>
      </c>
      <c r="B274" s="156">
        <f t="shared" si="77"/>
        <v>69.5</v>
      </c>
      <c r="C274" s="156">
        <f t="shared" si="78"/>
        <v>0</v>
      </c>
      <c r="D274" s="156">
        <f t="shared" si="79"/>
        <v>0</v>
      </c>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v>69.5</v>
      </c>
      <c r="CA274" s="50"/>
      <c r="CB274" s="50"/>
      <c r="CC274" s="50"/>
      <c r="CD274" s="50"/>
      <c r="CE274" s="50"/>
      <c r="CF274" s="50"/>
      <c r="CG274" s="50"/>
      <c r="CH274" s="50"/>
      <c r="CI274" s="50"/>
      <c r="CJ274" s="50"/>
      <c r="CK274" s="50"/>
      <c r="CL274" s="50"/>
      <c r="CM274" s="50"/>
      <c r="CN274" s="50"/>
      <c r="CO274" s="50"/>
      <c r="CP274" s="50"/>
      <c r="CQ274" s="101"/>
      <c r="CR274" s="101"/>
      <c r="CS274" s="101"/>
      <c r="CT274" s="101"/>
      <c r="CU274" s="101"/>
      <c r="CV274" s="101"/>
      <c r="CW274" s="102"/>
      <c r="CX274" s="102"/>
      <c r="CY274" s="102"/>
      <c r="CZ274" s="102"/>
      <c r="DA274" s="102"/>
      <c r="DB274" s="102"/>
      <c r="DC274" s="102"/>
      <c r="DD274" s="102"/>
      <c r="DE274" s="102"/>
      <c r="DF274" s="102"/>
      <c r="DG274" s="50"/>
      <c r="DH274" s="50"/>
      <c r="DI274" s="102"/>
      <c r="DJ274" s="102"/>
      <c r="DK274" s="50"/>
      <c r="DL274" s="50"/>
      <c r="DM274" s="102"/>
      <c r="DN274" s="102"/>
      <c r="DO274" s="50"/>
      <c r="DP274" s="50"/>
      <c r="DQ274" s="102"/>
      <c r="DR274" s="102"/>
      <c r="DS274" s="50"/>
      <c r="DT274" s="50"/>
      <c r="DU274" s="102"/>
      <c r="DV274" s="102"/>
      <c r="DW274" s="50"/>
      <c r="DX274" s="50"/>
      <c r="DY274" s="50"/>
      <c r="DZ274" s="50"/>
      <c r="EA274" s="50"/>
      <c r="EB274" s="50"/>
      <c r="EC274" s="102"/>
      <c r="ED274" s="102"/>
      <c r="EE274" s="50"/>
      <c r="EF274" s="50"/>
      <c r="EG274" s="102"/>
      <c r="EH274" s="102"/>
      <c r="EI274" s="50"/>
      <c r="EJ274" s="50"/>
      <c r="EK274" s="102"/>
      <c r="EL274" s="102"/>
      <c r="EM274" s="50"/>
      <c r="EN274" s="50"/>
      <c r="EO274" s="102"/>
      <c r="EP274" s="102"/>
      <c r="EQ274" s="50"/>
      <c r="ER274" s="50"/>
      <c r="ES274" s="102"/>
      <c r="ET274" s="102"/>
      <c r="EU274" s="50"/>
      <c r="EV274" s="50"/>
      <c r="EW274" s="102"/>
      <c r="EX274" s="102"/>
      <c r="EY274" s="50"/>
      <c r="EZ274" s="50"/>
      <c r="FA274" s="102"/>
      <c r="FB274" s="102"/>
      <c r="FC274" s="50"/>
      <c r="FD274" s="50"/>
      <c r="FE274" s="102"/>
      <c r="FF274" s="102"/>
      <c r="FG274" s="50"/>
      <c r="FH274" s="50"/>
      <c r="FI274" s="102"/>
      <c r="FJ274" s="102"/>
      <c r="FK274" s="50"/>
      <c r="FL274" s="50"/>
      <c r="FM274" s="102"/>
      <c r="FN274" s="102"/>
      <c r="FO274" s="50"/>
      <c r="FP274" s="50"/>
      <c r="FQ274" s="102"/>
      <c r="FR274" s="102"/>
      <c r="FS274" s="50"/>
      <c r="FT274" s="50"/>
      <c r="FU274" s="102"/>
      <c r="FV274" s="102"/>
      <c r="FW274" s="50"/>
      <c r="FX274" s="50"/>
      <c r="FY274" s="102"/>
      <c r="FZ274" s="102"/>
      <c r="GA274" s="50"/>
      <c r="GB274" s="50"/>
      <c r="GC274" s="102"/>
      <c r="GD274" s="102"/>
      <c r="GE274" s="50"/>
      <c r="GF274" s="50"/>
      <c r="GG274" s="102"/>
      <c r="GH274" s="102"/>
      <c r="GI274" s="50"/>
      <c r="GJ274" s="50"/>
      <c r="GK274" s="102"/>
      <c r="GL274" s="102"/>
      <c r="GM274" s="50"/>
      <c r="GN274" s="50"/>
      <c r="GO274" s="102"/>
      <c r="GP274" s="102"/>
      <c r="GQ274" s="50"/>
      <c r="GR274" s="50"/>
      <c r="GS274" s="102"/>
      <c r="GT274" s="102"/>
      <c r="GU274" s="50"/>
      <c r="GV274" s="50"/>
      <c r="GW274" s="102"/>
      <c r="GX274" s="102"/>
      <c r="GY274" s="50"/>
      <c r="GZ274" s="50"/>
      <c r="HA274" s="102"/>
      <c r="HB274" s="102"/>
      <c r="HC274" s="50"/>
      <c r="HD274" s="50"/>
      <c r="HE274" s="102"/>
      <c r="HF274" s="102"/>
      <c r="HG274" s="50"/>
      <c r="HH274" s="50"/>
      <c r="HI274" s="102"/>
      <c r="HJ274" s="102"/>
      <c r="HK274" s="50"/>
      <c r="HL274" s="50"/>
      <c r="HM274" s="102"/>
      <c r="HN274" s="102"/>
      <c r="HO274" s="50"/>
      <c r="HP274" s="50"/>
      <c r="HQ274" s="102"/>
      <c r="HR274" s="102"/>
      <c r="HS274" s="50"/>
      <c r="HT274" s="50"/>
      <c r="HU274" s="102"/>
      <c r="HV274" s="102"/>
      <c r="HW274" s="50"/>
      <c r="HX274" s="50"/>
      <c r="HY274" s="102"/>
    </row>
    <row r="275" spans="1:233" s="58" customFormat="1" ht="63" x14ac:dyDescent="0.25">
      <c r="A275" s="100" t="s">
        <v>900</v>
      </c>
      <c r="B275" s="156">
        <f t="shared" si="77"/>
        <v>141.5</v>
      </c>
      <c r="C275" s="156">
        <f t="shared" si="78"/>
        <v>0</v>
      </c>
      <c r="D275" s="156">
        <f t="shared" si="79"/>
        <v>0</v>
      </c>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v>141.5</v>
      </c>
      <c r="CA275" s="50"/>
      <c r="CB275" s="50"/>
      <c r="CC275" s="50"/>
      <c r="CD275" s="50"/>
      <c r="CE275" s="50"/>
      <c r="CF275" s="50"/>
      <c r="CG275" s="50"/>
      <c r="CH275" s="50"/>
      <c r="CI275" s="50"/>
      <c r="CJ275" s="50"/>
      <c r="CK275" s="50"/>
      <c r="CL275" s="50"/>
      <c r="CM275" s="50"/>
      <c r="CN275" s="50"/>
      <c r="CO275" s="50"/>
      <c r="CP275" s="50"/>
      <c r="CQ275" s="101"/>
      <c r="CR275" s="101"/>
      <c r="CS275" s="101"/>
      <c r="CT275" s="101"/>
      <c r="CU275" s="101"/>
      <c r="CV275" s="101"/>
      <c r="CW275" s="102"/>
      <c r="CX275" s="102"/>
      <c r="CY275" s="102"/>
      <c r="CZ275" s="102"/>
      <c r="DA275" s="102"/>
      <c r="DB275" s="102"/>
      <c r="DC275" s="102"/>
      <c r="DD275" s="102"/>
      <c r="DE275" s="102"/>
      <c r="DF275" s="102"/>
      <c r="DG275" s="50"/>
      <c r="DH275" s="50"/>
      <c r="DI275" s="102"/>
      <c r="DJ275" s="102"/>
      <c r="DK275" s="50"/>
      <c r="DL275" s="50"/>
      <c r="DM275" s="102"/>
      <c r="DN275" s="102"/>
      <c r="DO275" s="50"/>
      <c r="DP275" s="50"/>
      <c r="DQ275" s="102"/>
      <c r="DR275" s="102"/>
      <c r="DS275" s="50"/>
      <c r="DT275" s="50"/>
      <c r="DU275" s="102"/>
      <c r="DV275" s="102"/>
      <c r="DW275" s="50"/>
      <c r="DX275" s="50"/>
      <c r="DY275" s="50"/>
      <c r="DZ275" s="50"/>
      <c r="EA275" s="50"/>
      <c r="EB275" s="50"/>
      <c r="EC275" s="102"/>
      <c r="ED275" s="102"/>
      <c r="EE275" s="50"/>
      <c r="EF275" s="50"/>
      <c r="EG275" s="102"/>
      <c r="EH275" s="102"/>
      <c r="EI275" s="50"/>
      <c r="EJ275" s="50"/>
      <c r="EK275" s="102"/>
      <c r="EL275" s="102"/>
      <c r="EM275" s="50"/>
      <c r="EN275" s="50"/>
      <c r="EO275" s="102"/>
      <c r="EP275" s="102"/>
      <c r="EQ275" s="50"/>
      <c r="ER275" s="50"/>
      <c r="ES275" s="102"/>
      <c r="ET275" s="102"/>
      <c r="EU275" s="50"/>
      <c r="EV275" s="50"/>
      <c r="EW275" s="102"/>
      <c r="EX275" s="102"/>
      <c r="EY275" s="50"/>
      <c r="EZ275" s="50"/>
      <c r="FA275" s="102"/>
      <c r="FB275" s="102"/>
      <c r="FC275" s="50"/>
      <c r="FD275" s="50"/>
      <c r="FE275" s="102"/>
      <c r="FF275" s="102"/>
      <c r="FG275" s="50"/>
      <c r="FH275" s="50"/>
      <c r="FI275" s="102"/>
      <c r="FJ275" s="102"/>
      <c r="FK275" s="50"/>
      <c r="FL275" s="50"/>
      <c r="FM275" s="102"/>
      <c r="FN275" s="102"/>
      <c r="FO275" s="50"/>
      <c r="FP275" s="50"/>
      <c r="FQ275" s="102"/>
      <c r="FR275" s="102"/>
      <c r="FS275" s="50"/>
      <c r="FT275" s="50"/>
      <c r="FU275" s="102"/>
      <c r="FV275" s="102"/>
      <c r="FW275" s="50"/>
      <c r="FX275" s="50"/>
      <c r="FY275" s="102"/>
      <c r="FZ275" s="102"/>
      <c r="GA275" s="50"/>
      <c r="GB275" s="50"/>
      <c r="GC275" s="102"/>
      <c r="GD275" s="102"/>
      <c r="GE275" s="50"/>
      <c r="GF275" s="50"/>
      <c r="GG275" s="102"/>
      <c r="GH275" s="102"/>
      <c r="GI275" s="50"/>
      <c r="GJ275" s="50"/>
      <c r="GK275" s="102"/>
      <c r="GL275" s="102"/>
      <c r="GM275" s="50"/>
      <c r="GN275" s="50"/>
      <c r="GO275" s="102"/>
      <c r="GP275" s="102"/>
      <c r="GQ275" s="50"/>
      <c r="GR275" s="50"/>
      <c r="GS275" s="102"/>
      <c r="GT275" s="102"/>
      <c r="GU275" s="50"/>
      <c r="GV275" s="50"/>
      <c r="GW275" s="102"/>
      <c r="GX275" s="102"/>
      <c r="GY275" s="50"/>
      <c r="GZ275" s="50"/>
      <c r="HA275" s="102"/>
      <c r="HB275" s="102"/>
      <c r="HC275" s="50"/>
      <c r="HD275" s="50"/>
      <c r="HE275" s="102"/>
      <c r="HF275" s="102"/>
      <c r="HG275" s="50"/>
      <c r="HH275" s="50"/>
      <c r="HI275" s="102"/>
      <c r="HJ275" s="102"/>
      <c r="HK275" s="50"/>
      <c r="HL275" s="50"/>
      <c r="HM275" s="102"/>
      <c r="HN275" s="102"/>
      <c r="HO275" s="50"/>
      <c r="HP275" s="50"/>
      <c r="HQ275" s="102"/>
      <c r="HR275" s="102"/>
      <c r="HS275" s="50"/>
      <c r="HT275" s="50"/>
      <c r="HU275" s="102"/>
      <c r="HV275" s="102"/>
      <c r="HW275" s="50"/>
      <c r="HX275" s="50"/>
      <c r="HY275" s="102"/>
    </row>
    <row r="276" spans="1:233" s="58" customFormat="1" ht="47.25" x14ac:dyDescent="0.25">
      <c r="A276" s="100" t="s">
        <v>773</v>
      </c>
      <c r="B276" s="156">
        <f t="shared" si="77"/>
        <v>24.4</v>
      </c>
      <c r="C276" s="156">
        <f t="shared" si="78"/>
        <v>851.74400000000003</v>
      </c>
      <c r="D276" s="156">
        <f t="shared" si="79"/>
        <v>851.74400000000003</v>
      </c>
      <c r="E276" s="50">
        <f t="shared" si="50"/>
        <v>100</v>
      </c>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v>24.4</v>
      </c>
      <c r="CA276" s="50"/>
      <c r="CB276" s="50"/>
      <c r="CC276" s="50"/>
      <c r="CD276" s="50"/>
      <c r="CE276" s="50">
        <v>851.74400000000003</v>
      </c>
      <c r="CF276" s="50">
        <v>851.74400000000003</v>
      </c>
      <c r="CG276" s="50">
        <f t="shared" si="72"/>
        <v>100</v>
      </c>
      <c r="CH276" s="50"/>
      <c r="CI276" s="50"/>
      <c r="CJ276" s="50"/>
      <c r="CK276" s="50"/>
      <c r="CL276" s="50"/>
      <c r="CM276" s="50"/>
      <c r="CN276" s="50"/>
      <c r="CO276" s="50"/>
      <c r="CP276" s="50"/>
      <c r="CQ276" s="101"/>
      <c r="CR276" s="101"/>
      <c r="CS276" s="101"/>
      <c r="CT276" s="101"/>
      <c r="CU276" s="101"/>
      <c r="CV276" s="101"/>
      <c r="CW276" s="102"/>
      <c r="CX276" s="102"/>
      <c r="CY276" s="102"/>
      <c r="CZ276" s="102"/>
      <c r="DA276" s="102"/>
      <c r="DB276" s="102"/>
      <c r="DC276" s="102"/>
      <c r="DD276" s="102"/>
      <c r="DE276" s="102"/>
      <c r="DF276" s="102"/>
      <c r="DG276" s="50"/>
      <c r="DH276" s="50"/>
      <c r="DI276" s="102"/>
      <c r="DJ276" s="102"/>
      <c r="DK276" s="50"/>
      <c r="DL276" s="50"/>
      <c r="DM276" s="102"/>
      <c r="DN276" s="102"/>
      <c r="DO276" s="50"/>
      <c r="DP276" s="50"/>
      <c r="DQ276" s="102"/>
      <c r="DR276" s="102"/>
      <c r="DS276" s="50"/>
      <c r="DT276" s="50"/>
      <c r="DU276" s="102"/>
      <c r="DV276" s="102"/>
      <c r="DW276" s="50"/>
      <c r="DX276" s="50"/>
      <c r="DY276" s="50"/>
      <c r="DZ276" s="50"/>
      <c r="EA276" s="50"/>
      <c r="EB276" s="50"/>
      <c r="EC276" s="102"/>
      <c r="ED276" s="102"/>
      <c r="EE276" s="50"/>
      <c r="EF276" s="50"/>
      <c r="EG276" s="102"/>
      <c r="EH276" s="102"/>
      <c r="EI276" s="50"/>
      <c r="EJ276" s="50"/>
      <c r="EK276" s="102"/>
      <c r="EL276" s="102"/>
      <c r="EM276" s="50"/>
      <c r="EN276" s="50"/>
      <c r="EO276" s="102"/>
      <c r="EP276" s="102"/>
      <c r="EQ276" s="50"/>
      <c r="ER276" s="50"/>
      <c r="ES276" s="102"/>
      <c r="ET276" s="102"/>
      <c r="EU276" s="50"/>
      <c r="EV276" s="50"/>
      <c r="EW276" s="102"/>
      <c r="EX276" s="102"/>
      <c r="EY276" s="50"/>
      <c r="EZ276" s="50"/>
      <c r="FA276" s="102"/>
      <c r="FB276" s="102"/>
      <c r="FC276" s="50"/>
      <c r="FD276" s="50"/>
      <c r="FE276" s="102"/>
      <c r="FF276" s="102"/>
      <c r="FG276" s="50"/>
      <c r="FH276" s="50"/>
      <c r="FI276" s="102"/>
      <c r="FJ276" s="102"/>
      <c r="FK276" s="50"/>
      <c r="FL276" s="50"/>
      <c r="FM276" s="102"/>
      <c r="FN276" s="102"/>
      <c r="FO276" s="50"/>
      <c r="FP276" s="50"/>
      <c r="FQ276" s="102"/>
      <c r="FR276" s="102"/>
      <c r="FS276" s="50"/>
      <c r="FT276" s="50"/>
      <c r="FU276" s="102"/>
      <c r="FV276" s="102"/>
      <c r="FW276" s="50"/>
      <c r="FX276" s="50"/>
      <c r="FY276" s="102"/>
      <c r="FZ276" s="102"/>
      <c r="GA276" s="50"/>
      <c r="GB276" s="50"/>
      <c r="GC276" s="102"/>
      <c r="GD276" s="102"/>
      <c r="GE276" s="50"/>
      <c r="GF276" s="50"/>
      <c r="GG276" s="102"/>
      <c r="GH276" s="102"/>
      <c r="GI276" s="50"/>
      <c r="GJ276" s="50"/>
      <c r="GK276" s="102"/>
      <c r="GL276" s="102"/>
      <c r="GM276" s="50"/>
      <c r="GN276" s="50"/>
      <c r="GO276" s="102"/>
      <c r="GP276" s="102"/>
      <c r="GQ276" s="50"/>
      <c r="GR276" s="50"/>
      <c r="GS276" s="102"/>
      <c r="GT276" s="102"/>
      <c r="GU276" s="50"/>
      <c r="GV276" s="50"/>
      <c r="GW276" s="102"/>
      <c r="GX276" s="102"/>
      <c r="GY276" s="50"/>
      <c r="GZ276" s="50"/>
      <c r="HA276" s="102"/>
      <c r="HB276" s="102"/>
      <c r="HC276" s="50"/>
      <c r="HD276" s="50"/>
      <c r="HE276" s="102"/>
      <c r="HF276" s="102"/>
      <c r="HG276" s="50"/>
      <c r="HH276" s="50"/>
      <c r="HI276" s="102"/>
      <c r="HJ276" s="102"/>
      <c r="HK276" s="50"/>
      <c r="HL276" s="50"/>
      <c r="HM276" s="102"/>
      <c r="HN276" s="102"/>
      <c r="HO276" s="50"/>
      <c r="HP276" s="50"/>
      <c r="HQ276" s="102"/>
      <c r="HR276" s="102"/>
      <c r="HS276" s="50"/>
      <c r="HT276" s="50"/>
      <c r="HU276" s="102"/>
      <c r="HV276" s="102"/>
      <c r="HW276" s="50"/>
      <c r="HX276" s="50"/>
      <c r="HY276" s="102"/>
    </row>
    <row r="277" spans="1:233" s="58" customFormat="1" ht="63" x14ac:dyDescent="0.25">
      <c r="A277" s="100" t="s">
        <v>579</v>
      </c>
      <c r="B277" s="156">
        <f t="shared" si="77"/>
        <v>93.1</v>
      </c>
      <c r="C277" s="156">
        <f t="shared" si="78"/>
        <v>1436.4</v>
      </c>
      <c r="D277" s="156">
        <f t="shared" si="79"/>
        <v>1436.4</v>
      </c>
      <c r="E277" s="50">
        <f t="shared" si="50"/>
        <v>100</v>
      </c>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v>93.1</v>
      </c>
      <c r="CA277" s="50"/>
      <c r="CB277" s="50"/>
      <c r="CC277" s="50"/>
      <c r="CD277" s="50"/>
      <c r="CE277" s="50">
        <v>936.4</v>
      </c>
      <c r="CF277" s="50">
        <v>936.4</v>
      </c>
      <c r="CG277" s="50">
        <f t="shared" si="72"/>
        <v>100</v>
      </c>
      <c r="CH277" s="50"/>
      <c r="CI277" s="50"/>
      <c r="CJ277" s="50"/>
      <c r="CK277" s="50"/>
      <c r="CL277" s="50"/>
      <c r="CM277" s="50"/>
      <c r="CN277" s="50"/>
      <c r="CO277" s="50"/>
      <c r="CP277" s="50"/>
      <c r="CQ277" s="101"/>
      <c r="CR277" s="101"/>
      <c r="CS277" s="101"/>
      <c r="CT277" s="101"/>
      <c r="CU277" s="101"/>
      <c r="CV277" s="101"/>
      <c r="CW277" s="102"/>
      <c r="CX277" s="102"/>
      <c r="CY277" s="102"/>
      <c r="CZ277" s="102"/>
      <c r="DA277" s="102"/>
      <c r="DB277" s="102"/>
      <c r="DC277" s="102"/>
      <c r="DD277" s="102"/>
      <c r="DE277" s="102"/>
      <c r="DF277" s="102"/>
      <c r="DG277" s="50"/>
      <c r="DH277" s="50"/>
      <c r="DI277" s="102"/>
      <c r="DJ277" s="102"/>
      <c r="DK277" s="50"/>
      <c r="DL277" s="50"/>
      <c r="DM277" s="102"/>
      <c r="DN277" s="102"/>
      <c r="DO277" s="50"/>
      <c r="DP277" s="50"/>
      <c r="DQ277" s="102"/>
      <c r="DR277" s="102"/>
      <c r="DS277" s="50"/>
      <c r="DT277" s="50"/>
      <c r="DU277" s="102"/>
      <c r="DV277" s="102"/>
      <c r="DW277" s="50">
        <v>500</v>
      </c>
      <c r="DX277" s="50">
        <v>500</v>
      </c>
      <c r="DY277" s="50">
        <f t="shared" si="74"/>
        <v>100</v>
      </c>
      <c r="DZ277" s="50"/>
      <c r="EA277" s="50"/>
      <c r="EB277" s="50"/>
      <c r="EC277" s="102"/>
      <c r="ED277" s="102"/>
      <c r="EE277" s="50"/>
      <c r="EF277" s="50"/>
      <c r="EG277" s="102"/>
      <c r="EH277" s="102"/>
      <c r="EI277" s="50"/>
      <c r="EJ277" s="50"/>
      <c r="EK277" s="102"/>
      <c r="EL277" s="102"/>
      <c r="EM277" s="50"/>
      <c r="EN277" s="50"/>
      <c r="EO277" s="102"/>
      <c r="EP277" s="102"/>
      <c r="EQ277" s="50"/>
      <c r="ER277" s="50"/>
      <c r="ES277" s="102"/>
      <c r="ET277" s="102"/>
      <c r="EU277" s="50"/>
      <c r="EV277" s="50"/>
      <c r="EW277" s="102"/>
      <c r="EX277" s="102"/>
      <c r="EY277" s="50"/>
      <c r="EZ277" s="50"/>
      <c r="FA277" s="102"/>
      <c r="FB277" s="102"/>
      <c r="FC277" s="50"/>
      <c r="FD277" s="50"/>
      <c r="FE277" s="102"/>
      <c r="FF277" s="102"/>
      <c r="FG277" s="50"/>
      <c r="FH277" s="50"/>
      <c r="FI277" s="102"/>
      <c r="FJ277" s="102"/>
      <c r="FK277" s="50"/>
      <c r="FL277" s="50"/>
      <c r="FM277" s="102"/>
      <c r="FN277" s="102"/>
      <c r="FO277" s="50"/>
      <c r="FP277" s="50"/>
      <c r="FQ277" s="102"/>
      <c r="FR277" s="102"/>
      <c r="FS277" s="50"/>
      <c r="FT277" s="50"/>
      <c r="FU277" s="102"/>
      <c r="FV277" s="102"/>
      <c r="FW277" s="50"/>
      <c r="FX277" s="50"/>
      <c r="FY277" s="102"/>
      <c r="FZ277" s="102"/>
      <c r="GA277" s="50"/>
      <c r="GB277" s="50"/>
      <c r="GC277" s="102"/>
      <c r="GD277" s="102"/>
      <c r="GE277" s="50"/>
      <c r="GF277" s="50"/>
      <c r="GG277" s="102"/>
      <c r="GH277" s="102"/>
      <c r="GI277" s="50"/>
      <c r="GJ277" s="50"/>
      <c r="GK277" s="102"/>
      <c r="GL277" s="102"/>
      <c r="GM277" s="50"/>
      <c r="GN277" s="50"/>
      <c r="GO277" s="102"/>
      <c r="GP277" s="102"/>
      <c r="GQ277" s="50"/>
      <c r="GR277" s="50"/>
      <c r="GS277" s="102"/>
      <c r="GT277" s="102"/>
      <c r="GU277" s="50"/>
      <c r="GV277" s="50"/>
      <c r="GW277" s="102"/>
      <c r="GX277" s="102"/>
      <c r="GY277" s="50"/>
      <c r="GZ277" s="50"/>
      <c r="HA277" s="102"/>
      <c r="HB277" s="102"/>
      <c r="HC277" s="50"/>
      <c r="HD277" s="50"/>
      <c r="HE277" s="102"/>
      <c r="HF277" s="102"/>
      <c r="HG277" s="50"/>
      <c r="HH277" s="50"/>
      <c r="HI277" s="102"/>
      <c r="HJ277" s="102"/>
      <c r="HK277" s="50"/>
      <c r="HL277" s="50"/>
      <c r="HM277" s="102"/>
      <c r="HN277" s="102"/>
      <c r="HO277" s="50"/>
      <c r="HP277" s="50"/>
      <c r="HQ277" s="102"/>
      <c r="HR277" s="102"/>
      <c r="HS277" s="50"/>
      <c r="HT277" s="50"/>
      <c r="HU277" s="102"/>
      <c r="HV277" s="102"/>
      <c r="HW277" s="50"/>
      <c r="HX277" s="50"/>
      <c r="HY277" s="102"/>
    </row>
    <row r="278" spans="1:233" s="58" customFormat="1" ht="63" x14ac:dyDescent="0.25">
      <c r="A278" s="100" t="s">
        <v>774</v>
      </c>
      <c r="B278" s="156">
        <f t="shared" si="77"/>
        <v>0</v>
      </c>
      <c r="C278" s="156">
        <f t="shared" si="78"/>
        <v>681.7</v>
      </c>
      <c r="D278" s="156">
        <f t="shared" si="79"/>
        <v>681.7</v>
      </c>
      <c r="E278" s="50">
        <f t="shared" si="50"/>
        <v>100</v>
      </c>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v>181.7</v>
      </c>
      <c r="CF278" s="50">
        <v>181.7</v>
      </c>
      <c r="CG278" s="50">
        <f t="shared" si="72"/>
        <v>100</v>
      </c>
      <c r="CH278" s="50"/>
      <c r="CI278" s="50"/>
      <c r="CJ278" s="50"/>
      <c r="CK278" s="50"/>
      <c r="CL278" s="50"/>
      <c r="CM278" s="50"/>
      <c r="CN278" s="50"/>
      <c r="CO278" s="50"/>
      <c r="CP278" s="50"/>
      <c r="CQ278" s="101"/>
      <c r="CR278" s="101"/>
      <c r="CS278" s="101"/>
      <c r="CT278" s="101"/>
      <c r="CU278" s="101"/>
      <c r="CV278" s="101"/>
      <c r="CW278" s="102"/>
      <c r="CX278" s="102"/>
      <c r="CY278" s="102"/>
      <c r="CZ278" s="102"/>
      <c r="DA278" s="102"/>
      <c r="DB278" s="102"/>
      <c r="DC278" s="102"/>
      <c r="DD278" s="102"/>
      <c r="DE278" s="102"/>
      <c r="DF278" s="102"/>
      <c r="DG278" s="50"/>
      <c r="DH278" s="50"/>
      <c r="DI278" s="102"/>
      <c r="DJ278" s="102"/>
      <c r="DK278" s="50"/>
      <c r="DL278" s="50"/>
      <c r="DM278" s="102"/>
      <c r="DN278" s="102"/>
      <c r="DO278" s="50"/>
      <c r="DP278" s="50"/>
      <c r="DQ278" s="102"/>
      <c r="DR278" s="102"/>
      <c r="DS278" s="50"/>
      <c r="DT278" s="50"/>
      <c r="DU278" s="102"/>
      <c r="DV278" s="102"/>
      <c r="DW278" s="50">
        <v>500</v>
      </c>
      <c r="DX278" s="50">
        <v>500</v>
      </c>
      <c r="DY278" s="50">
        <f t="shared" si="74"/>
        <v>100</v>
      </c>
      <c r="DZ278" s="50"/>
      <c r="EA278" s="50"/>
      <c r="EB278" s="50"/>
      <c r="EC278" s="102"/>
      <c r="ED278" s="102"/>
      <c r="EE278" s="50"/>
      <c r="EF278" s="50"/>
      <c r="EG278" s="102"/>
      <c r="EH278" s="102"/>
      <c r="EI278" s="50"/>
      <c r="EJ278" s="50"/>
      <c r="EK278" s="102"/>
      <c r="EL278" s="102"/>
      <c r="EM278" s="50"/>
      <c r="EN278" s="50"/>
      <c r="EO278" s="102"/>
      <c r="EP278" s="102"/>
      <c r="EQ278" s="50"/>
      <c r="ER278" s="50"/>
      <c r="ES278" s="102"/>
      <c r="ET278" s="102"/>
      <c r="EU278" s="50"/>
      <c r="EV278" s="50"/>
      <c r="EW278" s="102"/>
      <c r="EX278" s="102"/>
      <c r="EY278" s="50"/>
      <c r="EZ278" s="50"/>
      <c r="FA278" s="102"/>
      <c r="FB278" s="102"/>
      <c r="FC278" s="50"/>
      <c r="FD278" s="50"/>
      <c r="FE278" s="102"/>
      <c r="FF278" s="102"/>
      <c r="FG278" s="50"/>
      <c r="FH278" s="50"/>
      <c r="FI278" s="102"/>
      <c r="FJ278" s="102"/>
      <c r="FK278" s="50"/>
      <c r="FL278" s="50"/>
      <c r="FM278" s="102"/>
      <c r="FN278" s="102"/>
      <c r="FO278" s="50"/>
      <c r="FP278" s="50"/>
      <c r="FQ278" s="102"/>
      <c r="FR278" s="102"/>
      <c r="FS278" s="50"/>
      <c r="FT278" s="50"/>
      <c r="FU278" s="102"/>
      <c r="FV278" s="102"/>
      <c r="FW278" s="50"/>
      <c r="FX278" s="50"/>
      <c r="FY278" s="102"/>
      <c r="FZ278" s="102"/>
      <c r="GA278" s="50"/>
      <c r="GB278" s="50"/>
      <c r="GC278" s="102"/>
      <c r="GD278" s="102"/>
      <c r="GE278" s="50"/>
      <c r="GF278" s="50"/>
      <c r="GG278" s="102"/>
      <c r="GH278" s="102"/>
      <c r="GI278" s="50"/>
      <c r="GJ278" s="50"/>
      <c r="GK278" s="102"/>
      <c r="GL278" s="102"/>
      <c r="GM278" s="50"/>
      <c r="GN278" s="50"/>
      <c r="GO278" s="102"/>
      <c r="GP278" s="102"/>
      <c r="GQ278" s="50"/>
      <c r="GR278" s="50"/>
      <c r="GS278" s="102"/>
      <c r="GT278" s="102"/>
      <c r="GU278" s="50"/>
      <c r="GV278" s="50"/>
      <c r="GW278" s="102"/>
      <c r="GX278" s="102"/>
      <c r="GY278" s="50"/>
      <c r="GZ278" s="50"/>
      <c r="HA278" s="102"/>
      <c r="HB278" s="102"/>
      <c r="HC278" s="50"/>
      <c r="HD278" s="50"/>
      <c r="HE278" s="102"/>
      <c r="HF278" s="102"/>
      <c r="HG278" s="50"/>
      <c r="HH278" s="50"/>
      <c r="HI278" s="102"/>
      <c r="HJ278" s="102"/>
      <c r="HK278" s="50"/>
      <c r="HL278" s="50"/>
      <c r="HM278" s="102"/>
      <c r="HN278" s="102"/>
      <c r="HO278" s="50"/>
      <c r="HP278" s="50"/>
      <c r="HQ278" s="102"/>
      <c r="HR278" s="102"/>
      <c r="HS278" s="50"/>
      <c r="HT278" s="50"/>
      <c r="HU278" s="102"/>
      <c r="HV278" s="102"/>
      <c r="HW278" s="50"/>
      <c r="HX278" s="50"/>
      <c r="HY278" s="102"/>
    </row>
    <row r="279" spans="1:233" s="58" customFormat="1" ht="47.25" x14ac:dyDescent="0.25">
      <c r="A279" s="100" t="s">
        <v>582</v>
      </c>
      <c r="B279" s="156">
        <f t="shared" si="77"/>
        <v>0</v>
      </c>
      <c r="C279" s="156">
        <f t="shared" si="78"/>
        <v>4525.8</v>
      </c>
      <c r="D279" s="156">
        <f t="shared" si="79"/>
        <v>4525.6000000000004</v>
      </c>
      <c r="E279" s="50">
        <f t="shared" si="50"/>
        <v>99.995580891776044</v>
      </c>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v>4473.2</v>
      </c>
      <c r="CJ279" s="50">
        <v>4473</v>
      </c>
      <c r="CK279" s="50">
        <f t="shared" ref="CK279:CK344" si="82">CJ279/CI279*100</f>
        <v>99.995528927836901</v>
      </c>
      <c r="CL279" s="50"/>
      <c r="CM279" s="50"/>
      <c r="CN279" s="50"/>
      <c r="CO279" s="50"/>
      <c r="CP279" s="50"/>
      <c r="CQ279" s="101"/>
      <c r="CR279" s="101"/>
      <c r="CS279" s="101"/>
      <c r="CT279" s="101"/>
      <c r="CU279" s="101"/>
      <c r="CV279" s="101"/>
      <c r="CW279" s="102"/>
      <c r="CX279" s="102"/>
      <c r="CY279" s="102"/>
      <c r="CZ279" s="102"/>
      <c r="DA279" s="102"/>
      <c r="DB279" s="102"/>
      <c r="DC279" s="102"/>
      <c r="DD279" s="102"/>
      <c r="DE279" s="102"/>
      <c r="DF279" s="102"/>
      <c r="DG279" s="50"/>
      <c r="DH279" s="50"/>
      <c r="DI279" s="102"/>
      <c r="DJ279" s="102"/>
      <c r="DK279" s="50"/>
      <c r="DL279" s="50"/>
      <c r="DM279" s="102"/>
      <c r="DN279" s="102"/>
      <c r="DO279" s="50"/>
      <c r="DP279" s="50"/>
      <c r="DQ279" s="102"/>
      <c r="DR279" s="102"/>
      <c r="DS279" s="50"/>
      <c r="DT279" s="50"/>
      <c r="DU279" s="102"/>
      <c r="DV279" s="102"/>
      <c r="DW279" s="50"/>
      <c r="DX279" s="50"/>
      <c r="DY279" s="50"/>
      <c r="DZ279" s="50"/>
      <c r="EA279" s="50"/>
      <c r="EB279" s="50"/>
      <c r="EC279" s="102"/>
      <c r="ED279" s="102"/>
      <c r="EE279" s="50"/>
      <c r="EF279" s="50"/>
      <c r="EG279" s="102"/>
      <c r="EH279" s="102"/>
      <c r="EI279" s="50"/>
      <c r="EJ279" s="50"/>
      <c r="EK279" s="102"/>
      <c r="EL279" s="102"/>
      <c r="EM279" s="50"/>
      <c r="EN279" s="50"/>
      <c r="EO279" s="102"/>
      <c r="EP279" s="102"/>
      <c r="EQ279" s="50"/>
      <c r="ER279" s="50"/>
      <c r="ES279" s="102"/>
      <c r="ET279" s="102"/>
      <c r="EU279" s="50"/>
      <c r="EV279" s="50"/>
      <c r="EW279" s="102"/>
      <c r="EX279" s="102"/>
      <c r="EY279" s="50"/>
      <c r="EZ279" s="50"/>
      <c r="FA279" s="102"/>
      <c r="FB279" s="102"/>
      <c r="FC279" s="50"/>
      <c r="FD279" s="50"/>
      <c r="FE279" s="102"/>
      <c r="FF279" s="102"/>
      <c r="FG279" s="50"/>
      <c r="FH279" s="50"/>
      <c r="FI279" s="102"/>
      <c r="FJ279" s="102"/>
      <c r="FK279" s="50"/>
      <c r="FL279" s="50"/>
      <c r="FM279" s="102"/>
      <c r="FN279" s="102"/>
      <c r="FO279" s="50"/>
      <c r="FP279" s="50"/>
      <c r="FQ279" s="102"/>
      <c r="FR279" s="102"/>
      <c r="FS279" s="50"/>
      <c r="FT279" s="50"/>
      <c r="FU279" s="102"/>
      <c r="FV279" s="102"/>
      <c r="FW279" s="50"/>
      <c r="FX279" s="50"/>
      <c r="FY279" s="102"/>
      <c r="FZ279" s="102"/>
      <c r="GA279" s="50"/>
      <c r="GB279" s="50"/>
      <c r="GC279" s="102"/>
      <c r="GD279" s="102"/>
      <c r="GE279" s="50"/>
      <c r="GF279" s="50"/>
      <c r="GG279" s="102"/>
      <c r="GH279" s="102"/>
      <c r="GI279" s="50"/>
      <c r="GJ279" s="50"/>
      <c r="GK279" s="102"/>
      <c r="GL279" s="102"/>
      <c r="GM279" s="50"/>
      <c r="GN279" s="50"/>
      <c r="GO279" s="102"/>
      <c r="GP279" s="102"/>
      <c r="GQ279" s="50"/>
      <c r="GR279" s="50"/>
      <c r="GS279" s="102"/>
      <c r="GT279" s="102"/>
      <c r="GU279" s="50"/>
      <c r="GV279" s="50"/>
      <c r="GW279" s="102"/>
      <c r="GX279" s="102"/>
      <c r="GY279" s="50"/>
      <c r="GZ279" s="50"/>
      <c r="HA279" s="102"/>
      <c r="HB279" s="102"/>
      <c r="HC279" s="50"/>
      <c r="HD279" s="50"/>
      <c r="HE279" s="102"/>
      <c r="HF279" s="102"/>
      <c r="HG279" s="50"/>
      <c r="HH279" s="50"/>
      <c r="HI279" s="102"/>
      <c r="HJ279" s="102"/>
      <c r="HK279" s="50"/>
      <c r="HL279" s="50"/>
      <c r="HM279" s="50"/>
      <c r="HN279" s="102"/>
      <c r="HO279" s="50"/>
      <c r="HP279" s="50"/>
      <c r="HQ279" s="50"/>
      <c r="HR279" s="102"/>
      <c r="HS279" s="50">
        <v>52.6</v>
      </c>
      <c r="HT279" s="50">
        <v>52.6</v>
      </c>
      <c r="HU279" s="50">
        <f>HT279/HS279*100</f>
        <v>100</v>
      </c>
      <c r="HV279" s="102"/>
      <c r="HW279" s="50"/>
      <c r="HX279" s="50"/>
      <c r="HY279" s="102"/>
    </row>
    <row r="280" spans="1:233" s="58" customFormat="1" ht="63" x14ac:dyDescent="0.25">
      <c r="A280" s="100" t="s">
        <v>775</v>
      </c>
      <c r="B280" s="156">
        <f t="shared" si="77"/>
        <v>0</v>
      </c>
      <c r="C280" s="156">
        <f t="shared" si="78"/>
        <v>562.6</v>
      </c>
      <c r="D280" s="156">
        <f t="shared" si="79"/>
        <v>562.6</v>
      </c>
      <c r="E280" s="50">
        <f t="shared" si="50"/>
        <v>100</v>
      </c>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v>404.8</v>
      </c>
      <c r="CF280" s="50">
        <v>404.8</v>
      </c>
      <c r="CG280" s="50">
        <f t="shared" si="72"/>
        <v>100</v>
      </c>
      <c r="CH280" s="50"/>
      <c r="CI280" s="50"/>
      <c r="CJ280" s="50"/>
      <c r="CK280" s="50"/>
      <c r="CL280" s="50"/>
      <c r="CM280" s="50"/>
      <c r="CN280" s="50"/>
      <c r="CO280" s="50"/>
      <c r="CP280" s="50"/>
      <c r="CQ280" s="101"/>
      <c r="CR280" s="101"/>
      <c r="CS280" s="101"/>
      <c r="CT280" s="101"/>
      <c r="CU280" s="101"/>
      <c r="CV280" s="101"/>
      <c r="CW280" s="102"/>
      <c r="CX280" s="102"/>
      <c r="CY280" s="102"/>
      <c r="CZ280" s="102"/>
      <c r="DA280" s="102"/>
      <c r="DB280" s="102"/>
      <c r="DC280" s="102"/>
      <c r="DD280" s="102"/>
      <c r="DE280" s="102"/>
      <c r="DF280" s="102"/>
      <c r="DG280" s="50"/>
      <c r="DH280" s="50"/>
      <c r="DI280" s="102"/>
      <c r="DJ280" s="102"/>
      <c r="DK280" s="50"/>
      <c r="DL280" s="50"/>
      <c r="DM280" s="102"/>
      <c r="DN280" s="102"/>
      <c r="DO280" s="50"/>
      <c r="DP280" s="50"/>
      <c r="DQ280" s="102"/>
      <c r="DR280" s="102"/>
      <c r="DS280" s="50"/>
      <c r="DT280" s="50"/>
      <c r="DU280" s="102"/>
      <c r="DV280" s="102"/>
      <c r="DW280" s="50"/>
      <c r="DX280" s="50"/>
      <c r="DY280" s="50"/>
      <c r="DZ280" s="50"/>
      <c r="EA280" s="50"/>
      <c r="EB280" s="50"/>
      <c r="EC280" s="102"/>
      <c r="ED280" s="102"/>
      <c r="EE280" s="50"/>
      <c r="EF280" s="50"/>
      <c r="EG280" s="102"/>
      <c r="EH280" s="102"/>
      <c r="EI280" s="50"/>
      <c r="EJ280" s="50"/>
      <c r="EK280" s="102"/>
      <c r="EL280" s="102"/>
      <c r="EM280" s="50"/>
      <c r="EN280" s="50"/>
      <c r="EO280" s="102"/>
      <c r="EP280" s="102"/>
      <c r="EQ280" s="50"/>
      <c r="ER280" s="50"/>
      <c r="ES280" s="102"/>
      <c r="ET280" s="102"/>
      <c r="EU280" s="50"/>
      <c r="EV280" s="50"/>
      <c r="EW280" s="102"/>
      <c r="EX280" s="102"/>
      <c r="EY280" s="50"/>
      <c r="EZ280" s="50"/>
      <c r="FA280" s="102"/>
      <c r="FB280" s="102"/>
      <c r="FC280" s="50"/>
      <c r="FD280" s="50"/>
      <c r="FE280" s="102"/>
      <c r="FF280" s="102"/>
      <c r="FG280" s="50"/>
      <c r="FH280" s="50"/>
      <c r="FI280" s="102"/>
      <c r="FJ280" s="102"/>
      <c r="FK280" s="50"/>
      <c r="FL280" s="50"/>
      <c r="FM280" s="102"/>
      <c r="FN280" s="102"/>
      <c r="FO280" s="50"/>
      <c r="FP280" s="50"/>
      <c r="FQ280" s="102"/>
      <c r="FR280" s="102"/>
      <c r="FS280" s="50"/>
      <c r="FT280" s="50"/>
      <c r="FU280" s="102"/>
      <c r="FV280" s="102"/>
      <c r="FW280" s="50"/>
      <c r="FX280" s="50"/>
      <c r="FY280" s="102"/>
      <c r="FZ280" s="102"/>
      <c r="GA280" s="50"/>
      <c r="GB280" s="50"/>
      <c r="GC280" s="102"/>
      <c r="GD280" s="102"/>
      <c r="GE280" s="50"/>
      <c r="GF280" s="50"/>
      <c r="GG280" s="102"/>
      <c r="GH280" s="102"/>
      <c r="GI280" s="50"/>
      <c r="GJ280" s="50"/>
      <c r="GK280" s="102"/>
      <c r="GL280" s="102"/>
      <c r="GM280" s="50"/>
      <c r="GN280" s="50"/>
      <c r="GO280" s="102"/>
      <c r="GP280" s="102"/>
      <c r="GQ280" s="50"/>
      <c r="GR280" s="50"/>
      <c r="GS280" s="102"/>
      <c r="GT280" s="102"/>
      <c r="GU280" s="50"/>
      <c r="GV280" s="50"/>
      <c r="GW280" s="102"/>
      <c r="GX280" s="102"/>
      <c r="GY280" s="50"/>
      <c r="GZ280" s="50"/>
      <c r="HA280" s="102"/>
      <c r="HB280" s="102"/>
      <c r="HC280" s="50"/>
      <c r="HD280" s="50"/>
      <c r="HE280" s="102"/>
      <c r="HF280" s="102"/>
      <c r="HG280" s="50"/>
      <c r="HH280" s="50"/>
      <c r="HI280" s="102"/>
      <c r="HJ280" s="102"/>
      <c r="HK280" s="50"/>
      <c r="HL280" s="50"/>
      <c r="HM280" s="50"/>
      <c r="HN280" s="102"/>
      <c r="HO280" s="50"/>
      <c r="HP280" s="50"/>
      <c r="HQ280" s="50"/>
      <c r="HR280" s="102"/>
      <c r="HS280" s="50">
        <v>157.80000000000001</v>
      </c>
      <c r="HT280" s="50">
        <v>157.80000000000001</v>
      </c>
      <c r="HU280" s="50">
        <f t="shared" ref="HU280:HU283" si="83">HT280/HS280*100</f>
        <v>100</v>
      </c>
      <c r="HV280" s="102"/>
      <c r="HW280" s="50"/>
      <c r="HX280" s="50"/>
      <c r="HY280" s="102"/>
    </row>
    <row r="281" spans="1:233" s="58" customFormat="1" ht="47.25" x14ac:dyDescent="0.25">
      <c r="A281" s="100" t="s">
        <v>584</v>
      </c>
      <c r="B281" s="156">
        <f t="shared" si="77"/>
        <v>1818.1</v>
      </c>
      <c r="C281" s="156">
        <f t="shared" si="78"/>
        <v>18036.399999999998</v>
      </c>
      <c r="D281" s="156">
        <f t="shared" si="79"/>
        <v>17763.3</v>
      </c>
      <c r="E281" s="50">
        <f t="shared" si="50"/>
        <v>98.485839746290836</v>
      </c>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v>0</v>
      </c>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v>1818.1</v>
      </c>
      <c r="CA281" s="50">
        <v>1818.1</v>
      </c>
      <c r="CB281" s="50">
        <v>1818.1</v>
      </c>
      <c r="CC281" s="50">
        <f t="shared" si="73"/>
        <v>100</v>
      </c>
      <c r="CD281" s="50"/>
      <c r="CE281" s="50"/>
      <c r="CF281" s="50"/>
      <c r="CG281" s="50"/>
      <c r="CH281" s="50"/>
      <c r="CI281" s="50">
        <v>15945.2</v>
      </c>
      <c r="CJ281" s="50">
        <v>15945.2</v>
      </c>
      <c r="CK281" s="50">
        <f t="shared" si="82"/>
        <v>100</v>
      </c>
      <c r="CL281" s="50"/>
      <c r="CM281" s="50"/>
      <c r="CN281" s="50"/>
      <c r="CO281" s="50"/>
      <c r="CP281" s="50"/>
      <c r="CQ281" s="101"/>
      <c r="CR281" s="101"/>
      <c r="CS281" s="101"/>
      <c r="CT281" s="101"/>
      <c r="CU281" s="101"/>
      <c r="CV281" s="101"/>
      <c r="CW281" s="102"/>
      <c r="CX281" s="102"/>
      <c r="CY281" s="102"/>
      <c r="CZ281" s="102"/>
      <c r="DA281" s="102"/>
      <c r="DB281" s="102"/>
      <c r="DC281" s="102"/>
      <c r="DD281" s="102"/>
      <c r="DE281" s="102"/>
      <c r="DF281" s="102"/>
      <c r="DG281" s="50"/>
      <c r="DH281" s="50"/>
      <c r="DI281" s="102"/>
      <c r="DJ281" s="102"/>
      <c r="DK281" s="50"/>
      <c r="DL281" s="50"/>
      <c r="DM281" s="102"/>
      <c r="DN281" s="102"/>
      <c r="DO281" s="50"/>
      <c r="DP281" s="50"/>
      <c r="DQ281" s="102"/>
      <c r="DR281" s="102"/>
      <c r="DS281" s="50"/>
      <c r="DT281" s="50"/>
      <c r="DU281" s="102"/>
      <c r="DV281" s="102"/>
      <c r="DW281" s="50"/>
      <c r="DX281" s="50"/>
      <c r="DY281" s="50"/>
      <c r="DZ281" s="50"/>
      <c r="EA281" s="50"/>
      <c r="EB281" s="50"/>
      <c r="EC281" s="102"/>
      <c r="ED281" s="102"/>
      <c r="EE281" s="50"/>
      <c r="EF281" s="50"/>
      <c r="EG281" s="102"/>
      <c r="EH281" s="102"/>
      <c r="EI281" s="50"/>
      <c r="EJ281" s="50"/>
      <c r="EK281" s="102"/>
      <c r="EL281" s="102"/>
      <c r="EM281" s="50"/>
      <c r="EN281" s="50"/>
      <c r="EO281" s="102"/>
      <c r="EP281" s="102"/>
      <c r="EQ281" s="50"/>
      <c r="ER281" s="50"/>
      <c r="ES281" s="102"/>
      <c r="ET281" s="102"/>
      <c r="EU281" s="50"/>
      <c r="EV281" s="50"/>
      <c r="EW281" s="102"/>
      <c r="EX281" s="102"/>
      <c r="EY281" s="50"/>
      <c r="EZ281" s="50"/>
      <c r="FA281" s="102"/>
      <c r="FB281" s="102"/>
      <c r="FC281" s="50"/>
      <c r="FD281" s="50"/>
      <c r="FE281" s="102"/>
      <c r="FF281" s="102"/>
      <c r="FG281" s="50"/>
      <c r="FH281" s="50"/>
      <c r="FI281" s="102"/>
      <c r="FJ281" s="102"/>
      <c r="FK281" s="50"/>
      <c r="FL281" s="50"/>
      <c r="FM281" s="102"/>
      <c r="FN281" s="102"/>
      <c r="FO281" s="50"/>
      <c r="FP281" s="50"/>
      <c r="FQ281" s="102"/>
      <c r="FR281" s="102"/>
      <c r="FS281" s="50"/>
      <c r="FT281" s="50"/>
      <c r="FU281" s="102"/>
      <c r="FV281" s="102"/>
      <c r="FW281" s="50"/>
      <c r="FX281" s="50"/>
      <c r="FY281" s="102"/>
      <c r="FZ281" s="102"/>
      <c r="GA281" s="50"/>
      <c r="GB281" s="50"/>
      <c r="GC281" s="102"/>
      <c r="GD281" s="102"/>
      <c r="GE281" s="50"/>
      <c r="GF281" s="50"/>
      <c r="GG281" s="102"/>
      <c r="GH281" s="102"/>
      <c r="GI281" s="50"/>
      <c r="GJ281" s="50"/>
      <c r="GK281" s="102"/>
      <c r="GL281" s="102"/>
      <c r="GM281" s="50"/>
      <c r="GN281" s="50"/>
      <c r="GO281" s="102"/>
      <c r="GP281" s="102"/>
      <c r="GQ281" s="50"/>
      <c r="GR281" s="50"/>
      <c r="GS281" s="102"/>
      <c r="GT281" s="102"/>
      <c r="GU281" s="50"/>
      <c r="GV281" s="50"/>
      <c r="GW281" s="102"/>
      <c r="GX281" s="102"/>
      <c r="GY281" s="50"/>
      <c r="GZ281" s="50"/>
      <c r="HA281" s="102"/>
      <c r="HB281" s="102"/>
      <c r="HC281" s="50"/>
      <c r="HD281" s="50"/>
      <c r="HE281" s="102"/>
      <c r="HF281" s="102"/>
      <c r="HG281" s="50"/>
      <c r="HH281" s="50"/>
      <c r="HI281" s="102"/>
      <c r="HJ281" s="102"/>
      <c r="HK281" s="50"/>
      <c r="HL281" s="50"/>
      <c r="HM281" s="50"/>
      <c r="HN281" s="102"/>
      <c r="HO281" s="50"/>
      <c r="HP281" s="50"/>
      <c r="HQ281" s="50"/>
      <c r="HR281" s="102"/>
      <c r="HS281" s="50">
        <v>273.10000000000002</v>
      </c>
      <c r="HT281" s="50"/>
      <c r="HU281" s="50">
        <f t="shared" si="83"/>
        <v>0</v>
      </c>
      <c r="HV281" s="102"/>
      <c r="HW281" s="50"/>
      <c r="HX281" s="50"/>
      <c r="HY281" s="102"/>
    </row>
    <row r="282" spans="1:233" s="58" customFormat="1" ht="63" x14ac:dyDescent="0.25">
      <c r="A282" s="100" t="s">
        <v>776</v>
      </c>
      <c r="B282" s="156">
        <f t="shared" si="77"/>
        <v>217.8</v>
      </c>
      <c r="C282" s="156">
        <f t="shared" si="78"/>
        <v>300</v>
      </c>
      <c r="D282" s="156">
        <f t="shared" si="79"/>
        <v>300</v>
      </c>
      <c r="E282" s="50">
        <f t="shared" si="50"/>
        <v>100</v>
      </c>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v>217.8</v>
      </c>
      <c r="CA282" s="50"/>
      <c r="CB282" s="50"/>
      <c r="CC282" s="50"/>
      <c r="CD282" s="50"/>
      <c r="CE282" s="50">
        <v>300</v>
      </c>
      <c r="CF282" s="50">
        <v>300</v>
      </c>
      <c r="CG282" s="50">
        <f t="shared" ref="CG282:CG348" si="84">CF282/CE282*100</f>
        <v>100</v>
      </c>
      <c r="CH282" s="50"/>
      <c r="CI282" s="50"/>
      <c r="CJ282" s="50"/>
      <c r="CK282" s="50"/>
      <c r="CL282" s="50"/>
      <c r="CM282" s="50"/>
      <c r="CN282" s="50"/>
      <c r="CO282" s="50"/>
      <c r="CP282" s="50"/>
      <c r="CQ282" s="101"/>
      <c r="CR282" s="101"/>
      <c r="CS282" s="101"/>
      <c r="CT282" s="101"/>
      <c r="CU282" s="101"/>
      <c r="CV282" s="101"/>
      <c r="CW282" s="102"/>
      <c r="CX282" s="102"/>
      <c r="CY282" s="102"/>
      <c r="CZ282" s="102"/>
      <c r="DA282" s="102"/>
      <c r="DB282" s="102"/>
      <c r="DC282" s="102"/>
      <c r="DD282" s="102"/>
      <c r="DE282" s="102"/>
      <c r="DF282" s="102"/>
      <c r="DG282" s="50"/>
      <c r="DH282" s="50"/>
      <c r="DI282" s="102"/>
      <c r="DJ282" s="102"/>
      <c r="DK282" s="50"/>
      <c r="DL282" s="50"/>
      <c r="DM282" s="102"/>
      <c r="DN282" s="102"/>
      <c r="DO282" s="50"/>
      <c r="DP282" s="50"/>
      <c r="DQ282" s="102"/>
      <c r="DR282" s="102"/>
      <c r="DS282" s="50"/>
      <c r="DT282" s="50"/>
      <c r="DU282" s="102"/>
      <c r="DV282" s="102"/>
      <c r="DW282" s="50"/>
      <c r="DX282" s="50"/>
      <c r="DY282" s="50"/>
      <c r="DZ282" s="50"/>
      <c r="EA282" s="50"/>
      <c r="EB282" s="50"/>
      <c r="EC282" s="102"/>
      <c r="ED282" s="102"/>
      <c r="EE282" s="50"/>
      <c r="EF282" s="50"/>
      <c r="EG282" s="102"/>
      <c r="EH282" s="102"/>
      <c r="EI282" s="50"/>
      <c r="EJ282" s="50"/>
      <c r="EK282" s="102"/>
      <c r="EL282" s="102"/>
      <c r="EM282" s="50"/>
      <c r="EN282" s="50"/>
      <c r="EO282" s="102"/>
      <c r="EP282" s="102"/>
      <c r="EQ282" s="50"/>
      <c r="ER282" s="50"/>
      <c r="ES282" s="102"/>
      <c r="ET282" s="102"/>
      <c r="EU282" s="50"/>
      <c r="EV282" s="50"/>
      <c r="EW282" s="102"/>
      <c r="EX282" s="102"/>
      <c r="EY282" s="50"/>
      <c r="EZ282" s="50"/>
      <c r="FA282" s="102"/>
      <c r="FB282" s="102"/>
      <c r="FC282" s="50"/>
      <c r="FD282" s="50"/>
      <c r="FE282" s="102"/>
      <c r="FF282" s="102"/>
      <c r="FG282" s="50"/>
      <c r="FH282" s="50"/>
      <c r="FI282" s="102"/>
      <c r="FJ282" s="102"/>
      <c r="FK282" s="50"/>
      <c r="FL282" s="50"/>
      <c r="FM282" s="102"/>
      <c r="FN282" s="102"/>
      <c r="FO282" s="50"/>
      <c r="FP282" s="50"/>
      <c r="FQ282" s="102"/>
      <c r="FR282" s="102"/>
      <c r="FS282" s="50"/>
      <c r="FT282" s="50"/>
      <c r="FU282" s="102"/>
      <c r="FV282" s="102"/>
      <c r="FW282" s="50"/>
      <c r="FX282" s="50"/>
      <c r="FY282" s="102"/>
      <c r="FZ282" s="102"/>
      <c r="GA282" s="50"/>
      <c r="GB282" s="50"/>
      <c r="GC282" s="102"/>
      <c r="GD282" s="102"/>
      <c r="GE282" s="50"/>
      <c r="GF282" s="50"/>
      <c r="GG282" s="102"/>
      <c r="GH282" s="102"/>
      <c r="GI282" s="50"/>
      <c r="GJ282" s="50"/>
      <c r="GK282" s="102"/>
      <c r="GL282" s="102"/>
      <c r="GM282" s="50"/>
      <c r="GN282" s="50"/>
      <c r="GO282" s="102"/>
      <c r="GP282" s="102"/>
      <c r="GQ282" s="50"/>
      <c r="GR282" s="50"/>
      <c r="GS282" s="102"/>
      <c r="GT282" s="102"/>
      <c r="GU282" s="50"/>
      <c r="GV282" s="50"/>
      <c r="GW282" s="102"/>
      <c r="GX282" s="102"/>
      <c r="GY282" s="50"/>
      <c r="GZ282" s="50"/>
      <c r="HA282" s="102"/>
      <c r="HB282" s="102"/>
      <c r="HC282" s="50"/>
      <c r="HD282" s="50"/>
      <c r="HE282" s="102"/>
      <c r="HF282" s="102"/>
      <c r="HG282" s="50"/>
      <c r="HH282" s="50"/>
      <c r="HI282" s="102"/>
      <c r="HJ282" s="102"/>
      <c r="HK282" s="50"/>
      <c r="HL282" s="50"/>
      <c r="HM282" s="50"/>
      <c r="HN282" s="102"/>
      <c r="HO282" s="50"/>
      <c r="HP282" s="50"/>
      <c r="HQ282" s="50"/>
      <c r="HR282" s="102"/>
      <c r="HS282" s="50"/>
      <c r="HT282" s="50"/>
      <c r="HU282" s="50"/>
      <c r="HV282" s="102"/>
      <c r="HW282" s="50"/>
      <c r="HX282" s="50"/>
      <c r="HY282" s="102"/>
    </row>
    <row r="283" spans="1:233" s="58" customFormat="1" ht="47.25" x14ac:dyDescent="0.25">
      <c r="A283" s="100" t="s">
        <v>777</v>
      </c>
      <c r="B283" s="156">
        <f t="shared" si="77"/>
        <v>157.4</v>
      </c>
      <c r="C283" s="156">
        <f t="shared" si="78"/>
        <v>402.6</v>
      </c>
      <c r="D283" s="156">
        <f t="shared" si="79"/>
        <v>402.6</v>
      </c>
      <c r="E283" s="50">
        <f t="shared" si="50"/>
        <v>100</v>
      </c>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v>157.4</v>
      </c>
      <c r="CA283" s="50"/>
      <c r="CB283" s="50"/>
      <c r="CC283" s="50"/>
      <c r="CD283" s="50"/>
      <c r="CE283" s="50">
        <v>350</v>
      </c>
      <c r="CF283" s="50">
        <v>350</v>
      </c>
      <c r="CG283" s="50">
        <f t="shared" si="84"/>
        <v>100</v>
      </c>
      <c r="CH283" s="50"/>
      <c r="CI283" s="50"/>
      <c r="CJ283" s="50"/>
      <c r="CK283" s="50"/>
      <c r="CL283" s="50"/>
      <c r="CM283" s="50"/>
      <c r="CN283" s="50"/>
      <c r="CO283" s="50"/>
      <c r="CP283" s="50"/>
      <c r="CQ283" s="101"/>
      <c r="CR283" s="101"/>
      <c r="CS283" s="101"/>
      <c r="CT283" s="101"/>
      <c r="CU283" s="101"/>
      <c r="CV283" s="101"/>
      <c r="CW283" s="102"/>
      <c r="CX283" s="102"/>
      <c r="CY283" s="102"/>
      <c r="CZ283" s="102"/>
      <c r="DA283" s="102"/>
      <c r="DB283" s="102"/>
      <c r="DC283" s="102"/>
      <c r="DD283" s="102"/>
      <c r="DE283" s="102"/>
      <c r="DF283" s="102"/>
      <c r="DG283" s="50"/>
      <c r="DH283" s="50"/>
      <c r="DI283" s="102"/>
      <c r="DJ283" s="102"/>
      <c r="DK283" s="50"/>
      <c r="DL283" s="50"/>
      <c r="DM283" s="102"/>
      <c r="DN283" s="102"/>
      <c r="DO283" s="50"/>
      <c r="DP283" s="50"/>
      <c r="DQ283" s="102"/>
      <c r="DR283" s="102"/>
      <c r="DS283" s="50"/>
      <c r="DT283" s="50"/>
      <c r="DU283" s="102"/>
      <c r="DV283" s="102"/>
      <c r="DW283" s="50"/>
      <c r="DX283" s="50"/>
      <c r="DY283" s="50"/>
      <c r="DZ283" s="50"/>
      <c r="EA283" s="50"/>
      <c r="EB283" s="50"/>
      <c r="EC283" s="102"/>
      <c r="ED283" s="102"/>
      <c r="EE283" s="50"/>
      <c r="EF283" s="50"/>
      <c r="EG283" s="102"/>
      <c r="EH283" s="102"/>
      <c r="EI283" s="50"/>
      <c r="EJ283" s="50"/>
      <c r="EK283" s="102"/>
      <c r="EL283" s="102"/>
      <c r="EM283" s="50"/>
      <c r="EN283" s="50"/>
      <c r="EO283" s="102"/>
      <c r="EP283" s="102"/>
      <c r="EQ283" s="50"/>
      <c r="ER283" s="50"/>
      <c r="ES283" s="102"/>
      <c r="ET283" s="102"/>
      <c r="EU283" s="50"/>
      <c r="EV283" s="50"/>
      <c r="EW283" s="102"/>
      <c r="EX283" s="102"/>
      <c r="EY283" s="50"/>
      <c r="EZ283" s="50"/>
      <c r="FA283" s="102"/>
      <c r="FB283" s="102"/>
      <c r="FC283" s="50"/>
      <c r="FD283" s="50"/>
      <c r="FE283" s="102"/>
      <c r="FF283" s="102"/>
      <c r="FG283" s="50"/>
      <c r="FH283" s="50"/>
      <c r="FI283" s="102"/>
      <c r="FJ283" s="102"/>
      <c r="FK283" s="50"/>
      <c r="FL283" s="50"/>
      <c r="FM283" s="102"/>
      <c r="FN283" s="102"/>
      <c r="FO283" s="50"/>
      <c r="FP283" s="50"/>
      <c r="FQ283" s="102"/>
      <c r="FR283" s="102"/>
      <c r="FS283" s="50"/>
      <c r="FT283" s="50"/>
      <c r="FU283" s="102"/>
      <c r="FV283" s="102"/>
      <c r="FW283" s="50"/>
      <c r="FX283" s="50"/>
      <c r="FY283" s="102"/>
      <c r="FZ283" s="102"/>
      <c r="GA283" s="50"/>
      <c r="GB283" s="50"/>
      <c r="GC283" s="102"/>
      <c r="GD283" s="102"/>
      <c r="GE283" s="50"/>
      <c r="GF283" s="50"/>
      <c r="GG283" s="102"/>
      <c r="GH283" s="102"/>
      <c r="GI283" s="50"/>
      <c r="GJ283" s="50"/>
      <c r="GK283" s="102"/>
      <c r="GL283" s="102"/>
      <c r="GM283" s="50"/>
      <c r="GN283" s="50"/>
      <c r="GO283" s="102"/>
      <c r="GP283" s="102"/>
      <c r="GQ283" s="50"/>
      <c r="GR283" s="50"/>
      <c r="GS283" s="102"/>
      <c r="GT283" s="102"/>
      <c r="GU283" s="50"/>
      <c r="GV283" s="50"/>
      <c r="GW283" s="102"/>
      <c r="GX283" s="102"/>
      <c r="GY283" s="50"/>
      <c r="GZ283" s="50"/>
      <c r="HA283" s="102"/>
      <c r="HB283" s="102"/>
      <c r="HC283" s="50"/>
      <c r="HD283" s="50"/>
      <c r="HE283" s="102"/>
      <c r="HF283" s="102"/>
      <c r="HG283" s="50"/>
      <c r="HH283" s="50"/>
      <c r="HI283" s="102"/>
      <c r="HJ283" s="102"/>
      <c r="HK283" s="50"/>
      <c r="HL283" s="50"/>
      <c r="HM283" s="50"/>
      <c r="HN283" s="102"/>
      <c r="HO283" s="50"/>
      <c r="HP283" s="50"/>
      <c r="HQ283" s="50"/>
      <c r="HR283" s="102"/>
      <c r="HS283" s="50">
        <v>52.6</v>
      </c>
      <c r="HT283" s="50">
        <v>52.6</v>
      </c>
      <c r="HU283" s="50">
        <f t="shared" si="83"/>
        <v>100</v>
      </c>
      <c r="HV283" s="102"/>
      <c r="HW283" s="50"/>
      <c r="HX283" s="50"/>
      <c r="HY283" s="102"/>
    </row>
    <row r="284" spans="1:233" s="58" customFormat="1" ht="47.25" x14ac:dyDescent="0.25">
      <c r="A284" s="100" t="s">
        <v>778</v>
      </c>
      <c r="B284" s="156">
        <f t="shared" si="77"/>
        <v>265</v>
      </c>
      <c r="C284" s="156">
        <f t="shared" si="78"/>
        <v>770</v>
      </c>
      <c r="D284" s="156">
        <f t="shared" si="79"/>
        <v>770</v>
      </c>
      <c r="E284" s="50">
        <f t="shared" si="50"/>
        <v>100</v>
      </c>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v>265</v>
      </c>
      <c r="CA284" s="50"/>
      <c r="CB284" s="50"/>
      <c r="CC284" s="50"/>
      <c r="CD284" s="50"/>
      <c r="CE284" s="50">
        <v>770</v>
      </c>
      <c r="CF284" s="50">
        <v>770</v>
      </c>
      <c r="CG284" s="50">
        <f t="shared" si="84"/>
        <v>100</v>
      </c>
      <c r="CH284" s="50"/>
      <c r="CI284" s="50"/>
      <c r="CJ284" s="50"/>
      <c r="CK284" s="50"/>
      <c r="CL284" s="50"/>
      <c r="CM284" s="50"/>
      <c r="CN284" s="50"/>
      <c r="CO284" s="50"/>
      <c r="CP284" s="50"/>
      <c r="CQ284" s="101"/>
      <c r="CR284" s="101"/>
      <c r="CS284" s="101"/>
      <c r="CT284" s="101"/>
      <c r="CU284" s="101"/>
      <c r="CV284" s="101"/>
      <c r="CW284" s="102"/>
      <c r="CX284" s="102"/>
      <c r="CY284" s="102"/>
      <c r="CZ284" s="102"/>
      <c r="DA284" s="102"/>
      <c r="DB284" s="102"/>
      <c r="DC284" s="102"/>
      <c r="DD284" s="102"/>
      <c r="DE284" s="102"/>
      <c r="DF284" s="102"/>
      <c r="DG284" s="50"/>
      <c r="DH284" s="50"/>
      <c r="DI284" s="102"/>
      <c r="DJ284" s="102"/>
      <c r="DK284" s="50"/>
      <c r="DL284" s="50"/>
      <c r="DM284" s="102"/>
      <c r="DN284" s="102"/>
      <c r="DO284" s="50"/>
      <c r="DP284" s="50"/>
      <c r="DQ284" s="102"/>
      <c r="DR284" s="102"/>
      <c r="DS284" s="50"/>
      <c r="DT284" s="50"/>
      <c r="DU284" s="102"/>
      <c r="DV284" s="102"/>
      <c r="DW284" s="50"/>
      <c r="DX284" s="50"/>
      <c r="DY284" s="50"/>
      <c r="DZ284" s="50"/>
      <c r="EA284" s="50"/>
      <c r="EB284" s="50"/>
      <c r="EC284" s="102"/>
      <c r="ED284" s="102"/>
      <c r="EE284" s="50"/>
      <c r="EF284" s="50"/>
      <c r="EG284" s="102"/>
      <c r="EH284" s="102"/>
      <c r="EI284" s="50"/>
      <c r="EJ284" s="50"/>
      <c r="EK284" s="102"/>
      <c r="EL284" s="102"/>
      <c r="EM284" s="50"/>
      <c r="EN284" s="50"/>
      <c r="EO284" s="102"/>
      <c r="EP284" s="102"/>
      <c r="EQ284" s="50"/>
      <c r="ER284" s="50"/>
      <c r="ES284" s="102"/>
      <c r="ET284" s="102"/>
      <c r="EU284" s="50"/>
      <c r="EV284" s="50"/>
      <c r="EW284" s="102"/>
      <c r="EX284" s="102"/>
      <c r="EY284" s="50"/>
      <c r="EZ284" s="50"/>
      <c r="FA284" s="102"/>
      <c r="FB284" s="102"/>
      <c r="FC284" s="50"/>
      <c r="FD284" s="50"/>
      <c r="FE284" s="102"/>
      <c r="FF284" s="102"/>
      <c r="FG284" s="50"/>
      <c r="FH284" s="50"/>
      <c r="FI284" s="102"/>
      <c r="FJ284" s="102"/>
      <c r="FK284" s="50"/>
      <c r="FL284" s="50"/>
      <c r="FM284" s="102"/>
      <c r="FN284" s="102"/>
      <c r="FO284" s="50"/>
      <c r="FP284" s="50"/>
      <c r="FQ284" s="102"/>
      <c r="FR284" s="102"/>
      <c r="FS284" s="50"/>
      <c r="FT284" s="50"/>
      <c r="FU284" s="102"/>
      <c r="FV284" s="102"/>
      <c r="FW284" s="50"/>
      <c r="FX284" s="50"/>
      <c r="FY284" s="102"/>
      <c r="FZ284" s="102"/>
      <c r="GA284" s="50"/>
      <c r="GB284" s="50"/>
      <c r="GC284" s="102"/>
      <c r="GD284" s="102"/>
      <c r="GE284" s="50"/>
      <c r="GF284" s="50"/>
      <c r="GG284" s="102"/>
      <c r="GH284" s="102"/>
      <c r="GI284" s="50"/>
      <c r="GJ284" s="50"/>
      <c r="GK284" s="102"/>
      <c r="GL284" s="102"/>
      <c r="GM284" s="50"/>
      <c r="GN284" s="50"/>
      <c r="GO284" s="102"/>
      <c r="GP284" s="102"/>
      <c r="GQ284" s="50"/>
      <c r="GR284" s="50"/>
      <c r="GS284" s="102"/>
      <c r="GT284" s="102"/>
      <c r="GU284" s="50"/>
      <c r="GV284" s="50"/>
      <c r="GW284" s="102"/>
      <c r="GX284" s="102"/>
      <c r="GY284" s="50"/>
      <c r="GZ284" s="50"/>
      <c r="HA284" s="102"/>
      <c r="HB284" s="102"/>
      <c r="HC284" s="50"/>
      <c r="HD284" s="50"/>
      <c r="HE284" s="102"/>
      <c r="HF284" s="102"/>
      <c r="HG284" s="50"/>
      <c r="HH284" s="50"/>
      <c r="HI284" s="102"/>
      <c r="HJ284" s="102"/>
      <c r="HK284" s="50"/>
      <c r="HL284" s="50"/>
      <c r="HM284" s="102"/>
      <c r="HN284" s="102"/>
      <c r="HO284" s="50"/>
      <c r="HP284" s="50"/>
      <c r="HQ284" s="102"/>
      <c r="HR284" s="102"/>
      <c r="HS284" s="50"/>
      <c r="HT284" s="50"/>
      <c r="HU284" s="102"/>
      <c r="HV284" s="102"/>
      <c r="HW284" s="50"/>
      <c r="HX284" s="50"/>
      <c r="HY284" s="102"/>
    </row>
    <row r="285" spans="1:233" s="58" customFormat="1" ht="47.25" x14ac:dyDescent="0.25">
      <c r="A285" s="100" t="s">
        <v>779</v>
      </c>
      <c r="B285" s="156">
        <f t="shared" si="77"/>
        <v>225.8</v>
      </c>
      <c r="C285" s="156">
        <f t="shared" si="78"/>
        <v>231</v>
      </c>
      <c r="D285" s="156">
        <f t="shared" si="79"/>
        <v>231</v>
      </c>
      <c r="E285" s="50">
        <f t="shared" si="50"/>
        <v>100</v>
      </c>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v>225.8</v>
      </c>
      <c r="CA285" s="50"/>
      <c r="CB285" s="50"/>
      <c r="CC285" s="50"/>
      <c r="CD285" s="50"/>
      <c r="CE285" s="50">
        <v>231</v>
      </c>
      <c r="CF285" s="50">
        <v>231</v>
      </c>
      <c r="CG285" s="50">
        <f t="shared" si="84"/>
        <v>100</v>
      </c>
      <c r="CH285" s="50"/>
      <c r="CI285" s="50"/>
      <c r="CJ285" s="50"/>
      <c r="CK285" s="50"/>
      <c r="CL285" s="50"/>
      <c r="CM285" s="50"/>
      <c r="CN285" s="50"/>
      <c r="CO285" s="50"/>
      <c r="CP285" s="50"/>
      <c r="CQ285" s="101"/>
      <c r="CR285" s="101"/>
      <c r="CS285" s="101"/>
      <c r="CT285" s="101"/>
      <c r="CU285" s="101"/>
      <c r="CV285" s="101"/>
      <c r="CW285" s="102"/>
      <c r="CX285" s="102"/>
      <c r="CY285" s="102"/>
      <c r="CZ285" s="102"/>
      <c r="DA285" s="102"/>
      <c r="DB285" s="102"/>
      <c r="DC285" s="102"/>
      <c r="DD285" s="102"/>
      <c r="DE285" s="102"/>
      <c r="DF285" s="102"/>
      <c r="DG285" s="50"/>
      <c r="DH285" s="50"/>
      <c r="DI285" s="102"/>
      <c r="DJ285" s="102"/>
      <c r="DK285" s="50"/>
      <c r="DL285" s="50"/>
      <c r="DM285" s="102"/>
      <c r="DN285" s="102"/>
      <c r="DO285" s="50"/>
      <c r="DP285" s="50"/>
      <c r="DQ285" s="102"/>
      <c r="DR285" s="102"/>
      <c r="DS285" s="50"/>
      <c r="DT285" s="50"/>
      <c r="DU285" s="102"/>
      <c r="DV285" s="102"/>
      <c r="DW285" s="50"/>
      <c r="DX285" s="50"/>
      <c r="DY285" s="50"/>
      <c r="DZ285" s="50"/>
      <c r="EA285" s="50"/>
      <c r="EB285" s="50"/>
      <c r="EC285" s="102"/>
      <c r="ED285" s="102"/>
      <c r="EE285" s="50"/>
      <c r="EF285" s="50"/>
      <c r="EG285" s="102"/>
      <c r="EH285" s="102"/>
      <c r="EI285" s="50"/>
      <c r="EJ285" s="50"/>
      <c r="EK285" s="102"/>
      <c r="EL285" s="102"/>
      <c r="EM285" s="50"/>
      <c r="EN285" s="50"/>
      <c r="EO285" s="102"/>
      <c r="EP285" s="102"/>
      <c r="EQ285" s="50"/>
      <c r="ER285" s="50"/>
      <c r="ES285" s="102"/>
      <c r="ET285" s="102"/>
      <c r="EU285" s="50"/>
      <c r="EV285" s="50"/>
      <c r="EW285" s="102"/>
      <c r="EX285" s="102"/>
      <c r="EY285" s="50"/>
      <c r="EZ285" s="50"/>
      <c r="FA285" s="102"/>
      <c r="FB285" s="102"/>
      <c r="FC285" s="50"/>
      <c r="FD285" s="50"/>
      <c r="FE285" s="102"/>
      <c r="FF285" s="102"/>
      <c r="FG285" s="50"/>
      <c r="FH285" s="50"/>
      <c r="FI285" s="102"/>
      <c r="FJ285" s="102"/>
      <c r="FK285" s="50"/>
      <c r="FL285" s="50"/>
      <c r="FM285" s="102"/>
      <c r="FN285" s="102"/>
      <c r="FO285" s="50"/>
      <c r="FP285" s="50"/>
      <c r="FQ285" s="102"/>
      <c r="FR285" s="102"/>
      <c r="FS285" s="50"/>
      <c r="FT285" s="50"/>
      <c r="FU285" s="102"/>
      <c r="FV285" s="102"/>
      <c r="FW285" s="50"/>
      <c r="FX285" s="50"/>
      <c r="FY285" s="102"/>
      <c r="FZ285" s="102"/>
      <c r="GA285" s="50"/>
      <c r="GB285" s="50"/>
      <c r="GC285" s="102"/>
      <c r="GD285" s="102"/>
      <c r="GE285" s="50"/>
      <c r="GF285" s="50"/>
      <c r="GG285" s="102"/>
      <c r="GH285" s="102"/>
      <c r="GI285" s="50"/>
      <c r="GJ285" s="50"/>
      <c r="GK285" s="102"/>
      <c r="GL285" s="102"/>
      <c r="GM285" s="50"/>
      <c r="GN285" s="50"/>
      <c r="GO285" s="102"/>
      <c r="GP285" s="102"/>
      <c r="GQ285" s="50"/>
      <c r="GR285" s="50"/>
      <c r="GS285" s="102"/>
      <c r="GT285" s="102"/>
      <c r="GU285" s="50"/>
      <c r="GV285" s="50"/>
      <c r="GW285" s="102"/>
      <c r="GX285" s="102"/>
      <c r="GY285" s="50"/>
      <c r="GZ285" s="50"/>
      <c r="HA285" s="102"/>
      <c r="HB285" s="102"/>
      <c r="HC285" s="50"/>
      <c r="HD285" s="50"/>
      <c r="HE285" s="102"/>
      <c r="HF285" s="102"/>
      <c r="HG285" s="50"/>
      <c r="HH285" s="50"/>
      <c r="HI285" s="102"/>
      <c r="HJ285" s="102"/>
      <c r="HK285" s="50"/>
      <c r="HL285" s="50"/>
      <c r="HM285" s="102"/>
      <c r="HN285" s="102"/>
      <c r="HO285" s="50"/>
      <c r="HP285" s="50"/>
      <c r="HQ285" s="102"/>
      <c r="HR285" s="102"/>
      <c r="HS285" s="50"/>
      <c r="HT285" s="50"/>
      <c r="HU285" s="102"/>
      <c r="HV285" s="102"/>
      <c r="HW285" s="50"/>
      <c r="HX285" s="50"/>
      <c r="HY285" s="102"/>
    </row>
    <row r="286" spans="1:233" s="58" customFormat="1" ht="47.25" x14ac:dyDescent="0.25">
      <c r="A286" s="100" t="s">
        <v>582</v>
      </c>
      <c r="B286" s="156">
        <f t="shared" si="77"/>
        <v>0</v>
      </c>
      <c r="C286" s="156">
        <f t="shared" si="78"/>
        <v>0</v>
      </c>
      <c r="D286" s="156">
        <f t="shared" si="79"/>
        <v>0</v>
      </c>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101"/>
      <c r="CR286" s="101"/>
      <c r="CS286" s="101"/>
      <c r="CT286" s="101"/>
      <c r="CU286" s="101"/>
      <c r="CV286" s="101"/>
      <c r="CW286" s="102"/>
      <c r="CX286" s="102"/>
      <c r="CY286" s="102"/>
      <c r="CZ286" s="102"/>
      <c r="DA286" s="102"/>
      <c r="DB286" s="102"/>
      <c r="DC286" s="102"/>
      <c r="DD286" s="102"/>
      <c r="DE286" s="102"/>
      <c r="DF286" s="102"/>
      <c r="DG286" s="50"/>
      <c r="DH286" s="50"/>
      <c r="DI286" s="102"/>
      <c r="DJ286" s="102"/>
      <c r="DK286" s="50"/>
      <c r="DL286" s="50"/>
      <c r="DM286" s="102"/>
      <c r="DN286" s="102"/>
      <c r="DO286" s="50"/>
      <c r="DP286" s="50"/>
      <c r="DQ286" s="102"/>
      <c r="DR286" s="102"/>
      <c r="DS286" s="50"/>
      <c r="DT286" s="50"/>
      <c r="DU286" s="102"/>
      <c r="DV286" s="102"/>
      <c r="DW286" s="50"/>
      <c r="DX286" s="50"/>
      <c r="DY286" s="50"/>
      <c r="DZ286" s="50"/>
      <c r="EA286" s="50"/>
      <c r="EB286" s="50"/>
      <c r="EC286" s="102"/>
      <c r="ED286" s="102"/>
      <c r="EE286" s="50"/>
      <c r="EF286" s="50"/>
      <c r="EG286" s="102"/>
      <c r="EH286" s="102"/>
      <c r="EI286" s="50"/>
      <c r="EJ286" s="50"/>
      <c r="EK286" s="102"/>
      <c r="EL286" s="102"/>
      <c r="EM286" s="50"/>
      <c r="EN286" s="50"/>
      <c r="EO286" s="102"/>
      <c r="EP286" s="102"/>
      <c r="EQ286" s="50"/>
      <c r="ER286" s="50"/>
      <c r="ES286" s="102"/>
      <c r="ET286" s="102"/>
      <c r="EU286" s="50"/>
      <c r="EV286" s="50"/>
      <c r="EW286" s="102"/>
      <c r="EX286" s="102"/>
      <c r="EY286" s="50"/>
      <c r="EZ286" s="50"/>
      <c r="FA286" s="102"/>
      <c r="FB286" s="102"/>
      <c r="FC286" s="50"/>
      <c r="FD286" s="50"/>
      <c r="FE286" s="102"/>
      <c r="FF286" s="102"/>
      <c r="FG286" s="50"/>
      <c r="FH286" s="50"/>
      <c r="FI286" s="102"/>
      <c r="FJ286" s="102"/>
      <c r="FK286" s="50"/>
      <c r="FL286" s="50"/>
      <c r="FM286" s="102"/>
      <c r="FN286" s="102"/>
      <c r="FO286" s="50"/>
      <c r="FP286" s="50"/>
      <c r="FQ286" s="102"/>
      <c r="FR286" s="102"/>
      <c r="FS286" s="50"/>
      <c r="FT286" s="50"/>
      <c r="FU286" s="102"/>
      <c r="FV286" s="102"/>
      <c r="FW286" s="50"/>
      <c r="FX286" s="50"/>
      <c r="FY286" s="102"/>
      <c r="FZ286" s="102"/>
      <c r="GA286" s="50"/>
      <c r="GB286" s="50"/>
      <c r="GC286" s="102"/>
      <c r="GD286" s="102"/>
      <c r="GE286" s="50"/>
      <c r="GF286" s="50"/>
      <c r="GG286" s="102"/>
      <c r="GH286" s="102"/>
      <c r="GI286" s="50"/>
      <c r="GJ286" s="50"/>
      <c r="GK286" s="102"/>
      <c r="GL286" s="102"/>
      <c r="GM286" s="50"/>
      <c r="GN286" s="50"/>
      <c r="GO286" s="102"/>
      <c r="GP286" s="102"/>
      <c r="GQ286" s="50"/>
      <c r="GR286" s="50"/>
      <c r="GS286" s="102"/>
      <c r="GT286" s="102"/>
      <c r="GU286" s="50"/>
      <c r="GV286" s="50"/>
      <c r="GW286" s="102"/>
      <c r="GX286" s="102"/>
      <c r="GY286" s="50"/>
      <c r="GZ286" s="50"/>
      <c r="HA286" s="102"/>
      <c r="HB286" s="102"/>
      <c r="HC286" s="50"/>
      <c r="HD286" s="50"/>
      <c r="HE286" s="102"/>
      <c r="HF286" s="102"/>
      <c r="HG286" s="50"/>
      <c r="HH286" s="50"/>
      <c r="HI286" s="102"/>
      <c r="HJ286" s="102"/>
      <c r="HK286" s="50"/>
      <c r="HL286" s="50"/>
      <c r="HM286" s="102"/>
      <c r="HN286" s="102"/>
      <c r="HO286" s="50"/>
      <c r="HP286" s="50"/>
      <c r="HQ286" s="102"/>
      <c r="HR286" s="102"/>
      <c r="HS286" s="50"/>
      <c r="HT286" s="50"/>
      <c r="HU286" s="102"/>
      <c r="HV286" s="102"/>
      <c r="HW286" s="50"/>
      <c r="HX286" s="50"/>
      <c r="HY286" s="102"/>
    </row>
    <row r="287" spans="1:233" s="58" customFormat="1" ht="47.25" x14ac:dyDescent="0.25">
      <c r="A287" s="100" t="s">
        <v>587</v>
      </c>
      <c r="B287" s="156">
        <f t="shared" si="77"/>
        <v>110.7</v>
      </c>
      <c r="C287" s="156">
        <f t="shared" si="78"/>
        <v>598.63480000000004</v>
      </c>
      <c r="D287" s="156">
        <f t="shared" si="79"/>
        <v>598.63480000000004</v>
      </c>
      <c r="E287" s="50">
        <f t="shared" si="50"/>
        <v>100</v>
      </c>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v>110.7</v>
      </c>
      <c r="CA287" s="50"/>
      <c r="CB287" s="50"/>
      <c r="CC287" s="50"/>
      <c r="CD287" s="50"/>
      <c r="CE287" s="50">
        <v>598.63480000000004</v>
      </c>
      <c r="CF287" s="50">
        <v>598.63480000000004</v>
      </c>
      <c r="CG287" s="50">
        <f t="shared" si="84"/>
        <v>100</v>
      </c>
      <c r="CH287" s="50"/>
      <c r="CI287" s="50"/>
      <c r="CJ287" s="50"/>
      <c r="CK287" s="50"/>
      <c r="CL287" s="50"/>
      <c r="CM287" s="50"/>
      <c r="CN287" s="50"/>
      <c r="CO287" s="50"/>
      <c r="CP287" s="50"/>
      <c r="CQ287" s="101"/>
      <c r="CR287" s="101"/>
      <c r="CS287" s="101"/>
      <c r="CT287" s="101"/>
      <c r="CU287" s="101"/>
      <c r="CV287" s="101"/>
      <c r="CW287" s="102"/>
      <c r="CX287" s="102"/>
      <c r="CY287" s="102"/>
      <c r="CZ287" s="102"/>
      <c r="DA287" s="102"/>
      <c r="DB287" s="102"/>
      <c r="DC287" s="102"/>
      <c r="DD287" s="102"/>
      <c r="DE287" s="102"/>
      <c r="DF287" s="102"/>
      <c r="DG287" s="50"/>
      <c r="DH287" s="50"/>
      <c r="DI287" s="102"/>
      <c r="DJ287" s="102"/>
      <c r="DK287" s="50"/>
      <c r="DL287" s="50"/>
      <c r="DM287" s="102"/>
      <c r="DN287" s="102"/>
      <c r="DO287" s="50"/>
      <c r="DP287" s="50"/>
      <c r="DQ287" s="102"/>
      <c r="DR287" s="102"/>
      <c r="DS287" s="50"/>
      <c r="DT287" s="50"/>
      <c r="DU287" s="102"/>
      <c r="DV287" s="102"/>
      <c r="DW287" s="50"/>
      <c r="DX287" s="50"/>
      <c r="DY287" s="50"/>
      <c r="DZ287" s="50"/>
      <c r="EA287" s="50"/>
      <c r="EB287" s="50"/>
      <c r="EC287" s="102"/>
      <c r="ED287" s="102"/>
      <c r="EE287" s="50"/>
      <c r="EF287" s="50"/>
      <c r="EG287" s="102"/>
      <c r="EH287" s="102"/>
      <c r="EI287" s="50"/>
      <c r="EJ287" s="50"/>
      <c r="EK287" s="102"/>
      <c r="EL287" s="102"/>
      <c r="EM287" s="50"/>
      <c r="EN287" s="50"/>
      <c r="EO287" s="102"/>
      <c r="EP287" s="102"/>
      <c r="EQ287" s="50"/>
      <c r="ER287" s="50"/>
      <c r="ES287" s="102"/>
      <c r="ET287" s="102"/>
      <c r="EU287" s="50"/>
      <c r="EV287" s="50"/>
      <c r="EW287" s="102"/>
      <c r="EX287" s="102"/>
      <c r="EY287" s="50"/>
      <c r="EZ287" s="50"/>
      <c r="FA287" s="102"/>
      <c r="FB287" s="102"/>
      <c r="FC287" s="50"/>
      <c r="FD287" s="50"/>
      <c r="FE287" s="102"/>
      <c r="FF287" s="102"/>
      <c r="FG287" s="50"/>
      <c r="FH287" s="50"/>
      <c r="FI287" s="102"/>
      <c r="FJ287" s="102"/>
      <c r="FK287" s="50"/>
      <c r="FL287" s="50"/>
      <c r="FM287" s="102"/>
      <c r="FN287" s="102"/>
      <c r="FO287" s="50"/>
      <c r="FP287" s="50"/>
      <c r="FQ287" s="102"/>
      <c r="FR287" s="102"/>
      <c r="FS287" s="50"/>
      <c r="FT287" s="50"/>
      <c r="FU287" s="102"/>
      <c r="FV287" s="102"/>
      <c r="FW287" s="50"/>
      <c r="FX287" s="50"/>
      <c r="FY287" s="102"/>
      <c r="FZ287" s="102"/>
      <c r="GA287" s="50"/>
      <c r="GB287" s="50"/>
      <c r="GC287" s="102"/>
      <c r="GD287" s="102"/>
      <c r="GE287" s="50"/>
      <c r="GF287" s="50"/>
      <c r="GG287" s="102"/>
      <c r="GH287" s="102"/>
      <c r="GI287" s="50"/>
      <c r="GJ287" s="50"/>
      <c r="GK287" s="102"/>
      <c r="GL287" s="102"/>
      <c r="GM287" s="50"/>
      <c r="GN287" s="50"/>
      <c r="GO287" s="102"/>
      <c r="GP287" s="102"/>
      <c r="GQ287" s="50"/>
      <c r="GR287" s="50"/>
      <c r="GS287" s="102"/>
      <c r="GT287" s="102"/>
      <c r="GU287" s="50"/>
      <c r="GV287" s="50"/>
      <c r="GW287" s="102"/>
      <c r="GX287" s="102"/>
      <c r="GY287" s="50"/>
      <c r="GZ287" s="50"/>
      <c r="HA287" s="102"/>
      <c r="HB287" s="102"/>
      <c r="HC287" s="50"/>
      <c r="HD287" s="50"/>
      <c r="HE287" s="102"/>
      <c r="HF287" s="102"/>
      <c r="HG287" s="50"/>
      <c r="HH287" s="50"/>
      <c r="HI287" s="102"/>
      <c r="HJ287" s="102"/>
      <c r="HK287" s="50"/>
      <c r="HL287" s="50"/>
      <c r="HM287" s="102"/>
      <c r="HN287" s="102"/>
      <c r="HO287" s="50"/>
      <c r="HP287" s="50"/>
      <c r="HQ287" s="102"/>
      <c r="HR287" s="102"/>
      <c r="HS287" s="50"/>
      <c r="HT287" s="50"/>
      <c r="HU287" s="102"/>
      <c r="HV287" s="102"/>
      <c r="HW287" s="50"/>
      <c r="HX287" s="50"/>
      <c r="HY287" s="102"/>
    </row>
    <row r="288" spans="1:233" s="58" customFormat="1" ht="63" x14ac:dyDescent="0.25">
      <c r="A288" s="100" t="s">
        <v>590</v>
      </c>
      <c r="B288" s="156">
        <f t="shared" si="77"/>
        <v>153.30000000000001</v>
      </c>
      <c r="C288" s="156">
        <f t="shared" si="78"/>
        <v>0</v>
      </c>
      <c r="D288" s="156">
        <f t="shared" si="79"/>
        <v>0</v>
      </c>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v>153.30000000000001</v>
      </c>
      <c r="CA288" s="50"/>
      <c r="CB288" s="50"/>
      <c r="CC288" s="50"/>
      <c r="CD288" s="50"/>
      <c r="CE288" s="50"/>
      <c r="CF288" s="50"/>
      <c r="CG288" s="50"/>
      <c r="CH288" s="50"/>
      <c r="CI288" s="50"/>
      <c r="CJ288" s="50"/>
      <c r="CK288" s="50"/>
      <c r="CL288" s="50"/>
      <c r="CM288" s="50"/>
      <c r="CN288" s="50"/>
      <c r="CO288" s="50"/>
      <c r="CP288" s="50"/>
      <c r="CQ288" s="101"/>
      <c r="CR288" s="101"/>
      <c r="CS288" s="101"/>
      <c r="CT288" s="101"/>
      <c r="CU288" s="101"/>
      <c r="CV288" s="101"/>
      <c r="CW288" s="102"/>
      <c r="CX288" s="102"/>
      <c r="CY288" s="102"/>
      <c r="CZ288" s="102"/>
      <c r="DA288" s="102"/>
      <c r="DB288" s="102"/>
      <c r="DC288" s="102"/>
      <c r="DD288" s="102"/>
      <c r="DE288" s="102"/>
      <c r="DF288" s="102"/>
      <c r="DG288" s="50"/>
      <c r="DH288" s="50"/>
      <c r="DI288" s="102"/>
      <c r="DJ288" s="102"/>
      <c r="DK288" s="50"/>
      <c r="DL288" s="50"/>
      <c r="DM288" s="102"/>
      <c r="DN288" s="102"/>
      <c r="DO288" s="50"/>
      <c r="DP288" s="50"/>
      <c r="DQ288" s="102"/>
      <c r="DR288" s="102"/>
      <c r="DS288" s="50"/>
      <c r="DT288" s="50"/>
      <c r="DU288" s="102"/>
      <c r="DV288" s="102"/>
      <c r="DW288" s="50"/>
      <c r="DX288" s="50"/>
      <c r="DY288" s="50"/>
      <c r="DZ288" s="50"/>
      <c r="EA288" s="50"/>
      <c r="EB288" s="50"/>
      <c r="EC288" s="102"/>
      <c r="ED288" s="102"/>
      <c r="EE288" s="50"/>
      <c r="EF288" s="50"/>
      <c r="EG288" s="102"/>
      <c r="EH288" s="102"/>
      <c r="EI288" s="50"/>
      <c r="EJ288" s="50"/>
      <c r="EK288" s="102"/>
      <c r="EL288" s="102"/>
      <c r="EM288" s="50"/>
      <c r="EN288" s="50"/>
      <c r="EO288" s="102"/>
      <c r="EP288" s="102"/>
      <c r="EQ288" s="50"/>
      <c r="ER288" s="50"/>
      <c r="ES288" s="102"/>
      <c r="ET288" s="102"/>
      <c r="EU288" s="50"/>
      <c r="EV288" s="50"/>
      <c r="EW288" s="102"/>
      <c r="EX288" s="102"/>
      <c r="EY288" s="50"/>
      <c r="EZ288" s="50"/>
      <c r="FA288" s="102"/>
      <c r="FB288" s="102"/>
      <c r="FC288" s="50"/>
      <c r="FD288" s="50"/>
      <c r="FE288" s="102"/>
      <c r="FF288" s="102"/>
      <c r="FG288" s="50"/>
      <c r="FH288" s="50"/>
      <c r="FI288" s="102"/>
      <c r="FJ288" s="102"/>
      <c r="FK288" s="50"/>
      <c r="FL288" s="50"/>
      <c r="FM288" s="102"/>
      <c r="FN288" s="102"/>
      <c r="FO288" s="50"/>
      <c r="FP288" s="50"/>
      <c r="FQ288" s="102"/>
      <c r="FR288" s="102"/>
      <c r="FS288" s="50"/>
      <c r="FT288" s="50"/>
      <c r="FU288" s="102"/>
      <c r="FV288" s="102"/>
      <c r="FW288" s="50"/>
      <c r="FX288" s="50"/>
      <c r="FY288" s="102"/>
      <c r="FZ288" s="102"/>
      <c r="GA288" s="50"/>
      <c r="GB288" s="50"/>
      <c r="GC288" s="102"/>
      <c r="GD288" s="102"/>
      <c r="GE288" s="50"/>
      <c r="GF288" s="50"/>
      <c r="GG288" s="102"/>
      <c r="GH288" s="102"/>
      <c r="GI288" s="50"/>
      <c r="GJ288" s="50"/>
      <c r="GK288" s="102"/>
      <c r="GL288" s="102"/>
      <c r="GM288" s="50"/>
      <c r="GN288" s="50"/>
      <c r="GO288" s="102"/>
      <c r="GP288" s="102"/>
      <c r="GQ288" s="50"/>
      <c r="GR288" s="50"/>
      <c r="GS288" s="102"/>
      <c r="GT288" s="102"/>
      <c r="GU288" s="50"/>
      <c r="GV288" s="50"/>
      <c r="GW288" s="102"/>
      <c r="GX288" s="102"/>
      <c r="GY288" s="50"/>
      <c r="GZ288" s="50"/>
      <c r="HA288" s="102"/>
      <c r="HB288" s="102"/>
      <c r="HC288" s="50"/>
      <c r="HD288" s="50"/>
      <c r="HE288" s="102"/>
      <c r="HF288" s="102"/>
      <c r="HG288" s="50"/>
      <c r="HH288" s="50"/>
      <c r="HI288" s="102"/>
      <c r="HJ288" s="102"/>
      <c r="HK288" s="50"/>
      <c r="HL288" s="50"/>
      <c r="HM288" s="102"/>
      <c r="HN288" s="102"/>
      <c r="HO288" s="50"/>
      <c r="HP288" s="50"/>
      <c r="HQ288" s="102"/>
      <c r="HR288" s="102"/>
      <c r="HS288" s="50"/>
      <c r="HT288" s="50"/>
      <c r="HU288" s="102"/>
      <c r="HV288" s="102"/>
      <c r="HW288" s="50"/>
      <c r="HX288" s="50"/>
      <c r="HY288" s="102"/>
    </row>
    <row r="289" spans="1:233" s="58" customFormat="1" ht="47.25" customHeight="1" x14ac:dyDescent="0.25">
      <c r="A289" s="100" t="s">
        <v>591</v>
      </c>
      <c r="B289" s="156">
        <f t="shared" si="77"/>
        <v>0</v>
      </c>
      <c r="C289" s="156">
        <f t="shared" si="78"/>
        <v>981</v>
      </c>
      <c r="D289" s="156">
        <f t="shared" si="79"/>
        <v>981</v>
      </c>
      <c r="E289" s="50">
        <f t="shared" si="50"/>
        <v>100</v>
      </c>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v>981</v>
      </c>
      <c r="CF289" s="50">
        <v>981</v>
      </c>
      <c r="CG289" s="50">
        <f t="shared" si="84"/>
        <v>100</v>
      </c>
      <c r="CH289" s="50"/>
      <c r="CI289" s="50"/>
      <c r="CJ289" s="50"/>
      <c r="CK289" s="50"/>
      <c r="CL289" s="50"/>
      <c r="CM289" s="50"/>
      <c r="CN289" s="50"/>
      <c r="CO289" s="50"/>
      <c r="CP289" s="50"/>
      <c r="CQ289" s="101"/>
      <c r="CR289" s="101"/>
      <c r="CS289" s="101"/>
      <c r="CT289" s="101"/>
      <c r="CU289" s="101"/>
      <c r="CV289" s="101"/>
      <c r="CW289" s="102"/>
      <c r="CX289" s="102"/>
      <c r="CY289" s="102"/>
      <c r="CZ289" s="102"/>
      <c r="DA289" s="102"/>
      <c r="DB289" s="102"/>
      <c r="DC289" s="102"/>
      <c r="DD289" s="102"/>
      <c r="DE289" s="102"/>
      <c r="DF289" s="102"/>
      <c r="DG289" s="50"/>
      <c r="DH289" s="50"/>
      <c r="DI289" s="102"/>
      <c r="DJ289" s="102"/>
      <c r="DK289" s="50"/>
      <c r="DL289" s="50"/>
      <c r="DM289" s="102"/>
      <c r="DN289" s="102"/>
      <c r="DO289" s="50"/>
      <c r="DP289" s="50"/>
      <c r="DQ289" s="102"/>
      <c r="DR289" s="102"/>
      <c r="DS289" s="50"/>
      <c r="DT289" s="50"/>
      <c r="DU289" s="102"/>
      <c r="DV289" s="102"/>
      <c r="DW289" s="50"/>
      <c r="DX289" s="50"/>
      <c r="DY289" s="50"/>
      <c r="DZ289" s="50"/>
      <c r="EA289" s="50"/>
      <c r="EB289" s="50"/>
      <c r="EC289" s="102"/>
      <c r="ED289" s="102"/>
      <c r="EE289" s="50"/>
      <c r="EF289" s="50"/>
      <c r="EG289" s="102"/>
      <c r="EH289" s="102"/>
      <c r="EI289" s="50"/>
      <c r="EJ289" s="50"/>
      <c r="EK289" s="102"/>
      <c r="EL289" s="102"/>
      <c r="EM289" s="50"/>
      <c r="EN289" s="50"/>
      <c r="EO289" s="102"/>
      <c r="EP289" s="102"/>
      <c r="EQ289" s="50"/>
      <c r="ER289" s="50"/>
      <c r="ES289" s="102"/>
      <c r="ET289" s="102"/>
      <c r="EU289" s="50"/>
      <c r="EV289" s="50"/>
      <c r="EW289" s="102"/>
      <c r="EX289" s="102"/>
      <c r="EY289" s="50"/>
      <c r="EZ289" s="50"/>
      <c r="FA289" s="102"/>
      <c r="FB289" s="102"/>
      <c r="FC289" s="50"/>
      <c r="FD289" s="50"/>
      <c r="FE289" s="102"/>
      <c r="FF289" s="102"/>
      <c r="FG289" s="50"/>
      <c r="FH289" s="50"/>
      <c r="FI289" s="102"/>
      <c r="FJ289" s="102"/>
      <c r="FK289" s="50"/>
      <c r="FL289" s="50"/>
      <c r="FM289" s="102"/>
      <c r="FN289" s="102"/>
      <c r="FO289" s="50"/>
      <c r="FP289" s="50"/>
      <c r="FQ289" s="102"/>
      <c r="FR289" s="102"/>
      <c r="FS289" s="50"/>
      <c r="FT289" s="50"/>
      <c r="FU289" s="102"/>
      <c r="FV289" s="102"/>
      <c r="FW289" s="50"/>
      <c r="FX289" s="50"/>
      <c r="FY289" s="102"/>
      <c r="FZ289" s="102"/>
      <c r="GA289" s="50"/>
      <c r="GB289" s="50"/>
      <c r="GC289" s="102"/>
      <c r="GD289" s="102"/>
      <c r="GE289" s="50"/>
      <c r="GF289" s="50"/>
      <c r="GG289" s="102"/>
      <c r="GH289" s="102"/>
      <c r="GI289" s="50"/>
      <c r="GJ289" s="50"/>
      <c r="GK289" s="102"/>
      <c r="GL289" s="102"/>
      <c r="GM289" s="50"/>
      <c r="GN289" s="50"/>
      <c r="GO289" s="102"/>
      <c r="GP289" s="102"/>
      <c r="GQ289" s="50"/>
      <c r="GR289" s="50"/>
      <c r="GS289" s="102"/>
      <c r="GT289" s="102"/>
      <c r="GU289" s="50"/>
      <c r="GV289" s="50"/>
      <c r="GW289" s="102"/>
      <c r="GX289" s="102"/>
      <c r="GY289" s="50"/>
      <c r="GZ289" s="50"/>
      <c r="HA289" s="102"/>
      <c r="HB289" s="102"/>
      <c r="HC289" s="50"/>
      <c r="HD289" s="50"/>
      <c r="HE289" s="102"/>
      <c r="HF289" s="102"/>
      <c r="HG289" s="50"/>
      <c r="HH289" s="50"/>
      <c r="HI289" s="102"/>
      <c r="HJ289" s="102"/>
      <c r="HK289" s="50"/>
      <c r="HL289" s="50"/>
      <c r="HM289" s="102"/>
      <c r="HN289" s="102"/>
      <c r="HO289" s="50"/>
      <c r="HP289" s="50"/>
      <c r="HQ289" s="102"/>
      <c r="HR289" s="102"/>
      <c r="HS289" s="50"/>
      <c r="HT289" s="50"/>
      <c r="HU289" s="102"/>
      <c r="HV289" s="102"/>
      <c r="HW289" s="50"/>
      <c r="HX289" s="50"/>
      <c r="HY289" s="102"/>
    </row>
    <row r="290" spans="1:233" s="58" customFormat="1" ht="63" x14ac:dyDescent="0.25">
      <c r="A290" s="100" t="s">
        <v>594</v>
      </c>
      <c r="B290" s="156">
        <f t="shared" si="77"/>
        <v>0</v>
      </c>
      <c r="C290" s="156">
        <f t="shared" si="78"/>
        <v>686</v>
      </c>
      <c r="D290" s="156">
        <f t="shared" si="79"/>
        <v>686</v>
      </c>
      <c r="E290" s="50">
        <f t="shared" si="50"/>
        <v>100</v>
      </c>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v>686</v>
      </c>
      <c r="CF290" s="50">
        <v>686</v>
      </c>
      <c r="CG290" s="50">
        <f t="shared" si="84"/>
        <v>100</v>
      </c>
      <c r="CH290" s="50"/>
      <c r="CI290" s="50"/>
      <c r="CJ290" s="50"/>
      <c r="CK290" s="50"/>
      <c r="CL290" s="50"/>
      <c r="CM290" s="50"/>
      <c r="CN290" s="50"/>
      <c r="CO290" s="50"/>
      <c r="CP290" s="50"/>
      <c r="CQ290" s="101"/>
      <c r="CR290" s="101"/>
      <c r="CS290" s="101"/>
      <c r="CT290" s="101"/>
      <c r="CU290" s="101"/>
      <c r="CV290" s="101"/>
      <c r="CW290" s="102"/>
      <c r="CX290" s="102"/>
      <c r="CY290" s="102"/>
      <c r="CZ290" s="102"/>
      <c r="DA290" s="102"/>
      <c r="DB290" s="102"/>
      <c r="DC290" s="102"/>
      <c r="DD290" s="102"/>
      <c r="DE290" s="102"/>
      <c r="DF290" s="102"/>
      <c r="DG290" s="50"/>
      <c r="DH290" s="50"/>
      <c r="DI290" s="102"/>
      <c r="DJ290" s="102"/>
      <c r="DK290" s="50"/>
      <c r="DL290" s="50"/>
      <c r="DM290" s="102"/>
      <c r="DN290" s="102"/>
      <c r="DO290" s="50"/>
      <c r="DP290" s="50"/>
      <c r="DQ290" s="102"/>
      <c r="DR290" s="102"/>
      <c r="DS290" s="50"/>
      <c r="DT290" s="50"/>
      <c r="DU290" s="102"/>
      <c r="DV290" s="102"/>
      <c r="DW290" s="50"/>
      <c r="DX290" s="50"/>
      <c r="DY290" s="50"/>
      <c r="DZ290" s="50"/>
      <c r="EA290" s="50"/>
      <c r="EB290" s="50"/>
      <c r="EC290" s="102"/>
      <c r="ED290" s="102"/>
      <c r="EE290" s="50"/>
      <c r="EF290" s="50"/>
      <c r="EG290" s="102"/>
      <c r="EH290" s="102"/>
      <c r="EI290" s="50"/>
      <c r="EJ290" s="50"/>
      <c r="EK290" s="102"/>
      <c r="EL290" s="102"/>
      <c r="EM290" s="50"/>
      <c r="EN290" s="50"/>
      <c r="EO290" s="102"/>
      <c r="EP290" s="102"/>
      <c r="EQ290" s="50"/>
      <c r="ER290" s="50"/>
      <c r="ES290" s="102"/>
      <c r="ET290" s="102"/>
      <c r="EU290" s="50"/>
      <c r="EV290" s="50"/>
      <c r="EW290" s="102"/>
      <c r="EX290" s="102"/>
      <c r="EY290" s="50"/>
      <c r="EZ290" s="50"/>
      <c r="FA290" s="102"/>
      <c r="FB290" s="102"/>
      <c r="FC290" s="50"/>
      <c r="FD290" s="50"/>
      <c r="FE290" s="102"/>
      <c r="FF290" s="102"/>
      <c r="FG290" s="50"/>
      <c r="FH290" s="50"/>
      <c r="FI290" s="102"/>
      <c r="FJ290" s="102"/>
      <c r="FK290" s="50"/>
      <c r="FL290" s="50"/>
      <c r="FM290" s="102"/>
      <c r="FN290" s="102"/>
      <c r="FO290" s="50"/>
      <c r="FP290" s="50"/>
      <c r="FQ290" s="102"/>
      <c r="FR290" s="102"/>
      <c r="FS290" s="50"/>
      <c r="FT290" s="50"/>
      <c r="FU290" s="102"/>
      <c r="FV290" s="102"/>
      <c r="FW290" s="50"/>
      <c r="FX290" s="50"/>
      <c r="FY290" s="102"/>
      <c r="FZ290" s="102"/>
      <c r="GA290" s="50"/>
      <c r="GB290" s="50"/>
      <c r="GC290" s="102"/>
      <c r="GD290" s="102"/>
      <c r="GE290" s="50"/>
      <c r="GF290" s="50"/>
      <c r="GG290" s="102"/>
      <c r="GH290" s="102"/>
      <c r="GI290" s="50"/>
      <c r="GJ290" s="50"/>
      <c r="GK290" s="102"/>
      <c r="GL290" s="102"/>
      <c r="GM290" s="50"/>
      <c r="GN290" s="50"/>
      <c r="GO290" s="102"/>
      <c r="GP290" s="102"/>
      <c r="GQ290" s="50"/>
      <c r="GR290" s="50"/>
      <c r="GS290" s="102"/>
      <c r="GT290" s="102"/>
      <c r="GU290" s="50"/>
      <c r="GV290" s="50"/>
      <c r="GW290" s="102"/>
      <c r="GX290" s="102"/>
      <c r="GY290" s="50"/>
      <c r="GZ290" s="50"/>
      <c r="HA290" s="102"/>
      <c r="HB290" s="102"/>
      <c r="HC290" s="50"/>
      <c r="HD290" s="50"/>
      <c r="HE290" s="102"/>
      <c r="HF290" s="102"/>
      <c r="HG290" s="50"/>
      <c r="HH290" s="50"/>
      <c r="HI290" s="102"/>
      <c r="HJ290" s="102"/>
      <c r="HK290" s="50"/>
      <c r="HL290" s="50"/>
      <c r="HM290" s="102"/>
      <c r="HN290" s="102"/>
      <c r="HO290" s="50"/>
      <c r="HP290" s="50"/>
      <c r="HQ290" s="102"/>
      <c r="HR290" s="102"/>
      <c r="HS290" s="50"/>
      <c r="HT290" s="50"/>
      <c r="HU290" s="102"/>
      <c r="HV290" s="102"/>
      <c r="HW290" s="50"/>
      <c r="HX290" s="50"/>
      <c r="HY290" s="102"/>
    </row>
    <row r="291" spans="1:233" s="58" customFormat="1" ht="47.25" x14ac:dyDescent="0.25">
      <c r="A291" s="100" t="s">
        <v>593</v>
      </c>
      <c r="B291" s="156">
        <f t="shared" si="77"/>
        <v>0</v>
      </c>
      <c r="C291" s="156">
        <f t="shared" si="78"/>
        <v>960</v>
      </c>
      <c r="D291" s="156">
        <f t="shared" si="79"/>
        <v>960</v>
      </c>
      <c r="E291" s="50">
        <f t="shared" si="50"/>
        <v>100</v>
      </c>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v>960</v>
      </c>
      <c r="CF291" s="50">
        <v>960</v>
      </c>
      <c r="CG291" s="50">
        <f t="shared" si="84"/>
        <v>100</v>
      </c>
      <c r="CH291" s="50"/>
      <c r="CI291" s="50"/>
      <c r="CJ291" s="50"/>
      <c r="CK291" s="50"/>
      <c r="CL291" s="50"/>
      <c r="CM291" s="50"/>
      <c r="CN291" s="50"/>
      <c r="CO291" s="50"/>
      <c r="CP291" s="50"/>
      <c r="CQ291" s="101"/>
      <c r="CR291" s="101"/>
      <c r="CS291" s="101"/>
      <c r="CT291" s="101"/>
      <c r="CU291" s="101"/>
      <c r="CV291" s="101"/>
      <c r="CW291" s="102"/>
      <c r="CX291" s="102"/>
      <c r="CY291" s="102"/>
      <c r="CZ291" s="102"/>
      <c r="DA291" s="102"/>
      <c r="DB291" s="102"/>
      <c r="DC291" s="102"/>
      <c r="DD291" s="102"/>
      <c r="DE291" s="102"/>
      <c r="DF291" s="102"/>
      <c r="DG291" s="50"/>
      <c r="DH291" s="50"/>
      <c r="DI291" s="102"/>
      <c r="DJ291" s="102"/>
      <c r="DK291" s="50"/>
      <c r="DL291" s="50"/>
      <c r="DM291" s="102"/>
      <c r="DN291" s="102"/>
      <c r="DO291" s="50"/>
      <c r="DP291" s="50"/>
      <c r="DQ291" s="102"/>
      <c r="DR291" s="102"/>
      <c r="DS291" s="50"/>
      <c r="DT291" s="50"/>
      <c r="DU291" s="102"/>
      <c r="DV291" s="102"/>
      <c r="DW291" s="50"/>
      <c r="DX291" s="50"/>
      <c r="DY291" s="50"/>
      <c r="DZ291" s="50"/>
      <c r="EA291" s="50"/>
      <c r="EB291" s="50"/>
      <c r="EC291" s="102"/>
      <c r="ED291" s="102"/>
      <c r="EE291" s="50"/>
      <c r="EF291" s="50"/>
      <c r="EG291" s="102"/>
      <c r="EH291" s="102"/>
      <c r="EI291" s="50"/>
      <c r="EJ291" s="50"/>
      <c r="EK291" s="102"/>
      <c r="EL291" s="102"/>
      <c r="EM291" s="50"/>
      <c r="EN291" s="50"/>
      <c r="EO291" s="102"/>
      <c r="EP291" s="102"/>
      <c r="EQ291" s="50"/>
      <c r="ER291" s="50"/>
      <c r="ES291" s="102"/>
      <c r="ET291" s="102"/>
      <c r="EU291" s="50"/>
      <c r="EV291" s="50"/>
      <c r="EW291" s="102"/>
      <c r="EX291" s="102"/>
      <c r="EY291" s="50"/>
      <c r="EZ291" s="50"/>
      <c r="FA291" s="102"/>
      <c r="FB291" s="102"/>
      <c r="FC291" s="50"/>
      <c r="FD291" s="50"/>
      <c r="FE291" s="102"/>
      <c r="FF291" s="102"/>
      <c r="FG291" s="50"/>
      <c r="FH291" s="50"/>
      <c r="FI291" s="102"/>
      <c r="FJ291" s="102"/>
      <c r="FK291" s="50"/>
      <c r="FL291" s="50"/>
      <c r="FM291" s="102"/>
      <c r="FN291" s="102"/>
      <c r="FO291" s="50"/>
      <c r="FP291" s="50"/>
      <c r="FQ291" s="102"/>
      <c r="FR291" s="102"/>
      <c r="FS291" s="50"/>
      <c r="FT291" s="50"/>
      <c r="FU291" s="102"/>
      <c r="FV291" s="102"/>
      <c r="FW291" s="50"/>
      <c r="FX291" s="50"/>
      <c r="FY291" s="102"/>
      <c r="FZ291" s="102"/>
      <c r="GA291" s="50"/>
      <c r="GB291" s="50"/>
      <c r="GC291" s="102"/>
      <c r="GD291" s="102"/>
      <c r="GE291" s="50"/>
      <c r="GF291" s="50"/>
      <c r="GG291" s="102"/>
      <c r="GH291" s="102"/>
      <c r="GI291" s="50"/>
      <c r="GJ291" s="50"/>
      <c r="GK291" s="102"/>
      <c r="GL291" s="102"/>
      <c r="GM291" s="50"/>
      <c r="GN291" s="50"/>
      <c r="GO291" s="102"/>
      <c r="GP291" s="102"/>
      <c r="GQ291" s="50"/>
      <c r="GR291" s="50"/>
      <c r="GS291" s="102"/>
      <c r="GT291" s="102"/>
      <c r="GU291" s="50"/>
      <c r="GV291" s="50"/>
      <c r="GW291" s="102"/>
      <c r="GX291" s="102"/>
      <c r="GY291" s="50"/>
      <c r="GZ291" s="50"/>
      <c r="HA291" s="102"/>
      <c r="HB291" s="102"/>
      <c r="HC291" s="50"/>
      <c r="HD291" s="50"/>
      <c r="HE291" s="102"/>
      <c r="HF291" s="102"/>
      <c r="HG291" s="50"/>
      <c r="HH291" s="50"/>
      <c r="HI291" s="102"/>
      <c r="HJ291" s="102"/>
      <c r="HK291" s="50"/>
      <c r="HL291" s="50"/>
      <c r="HM291" s="102"/>
      <c r="HN291" s="102"/>
      <c r="HO291" s="50"/>
      <c r="HP291" s="50"/>
      <c r="HQ291" s="102"/>
      <c r="HR291" s="102"/>
      <c r="HS291" s="50"/>
      <c r="HT291" s="50"/>
      <c r="HU291" s="102"/>
      <c r="HV291" s="102"/>
      <c r="HW291" s="50"/>
      <c r="HX291" s="50"/>
      <c r="HY291" s="102"/>
    </row>
    <row r="292" spans="1:233" s="58" customFormat="1" ht="47.25" x14ac:dyDescent="0.25">
      <c r="A292" s="100" t="s">
        <v>595</v>
      </c>
      <c r="B292" s="156">
        <f t="shared" si="77"/>
        <v>0</v>
      </c>
      <c r="C292" s="156">
        <f t="shared" si="78"/>
        <v>500</v>
      </c>
      <c r="D292" s="156">
        <f t="shared" si="79"/>
        <v>474.99071999999995</v>
      </c>
      <c r="E292" s="50">
        <f t="shared" si="50"/>
        <v>94.998143999999996</v>
      </c>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101"/>
      <c r="CR292" s="101"/>
      <c r="CS292" s="101"/>
      <c r="CT292" s="101"/>
      <c r="CU292" s="101"/>
      <c r="CV292" s="101"/>
      <c r="CW292" s="102"/>
      <c r="CX292" s="102"/>
      <c r="CY292" s="102"/>
      <c r="CZ292" s="102"/>
      <c r="DA292" s="102"/>
      <c r="DB292" s="102"/>
      <c r="DC292" s="102"/>
      <c r="DD292" s="102"/>
      <c r="DE292" s="102"/>
      <c r="DF292" s="102"/>
      <c r="DG292" s="50"/>
      <c r="DH292" s="50"/>
      <c r="DI292" s="102"/>
      <c r="DJ292" s="102"/>
      <c r="DK292" s="50"/>
      <c r="DL292" s="50"/>
      <c r="DM292" s="102"/>
      <c r="DN292" s="102"/>
      <c r="DO292" s="50"/>
      <c r="DP292" s="50"/>
      <c r="DQ292" s="102"/>
      <c r="DR292" s="102"/>
      <c r="DS292" s="50"/>
      <c r="DT292" s="50"/>
      <c r="DU292" s="102"/>
      <c r="DV292" s="102"/>
      <c r="DW292" s="50">
        <v>500</v>
      </c>
      <c r="DX292" s="50">
        <v>474.99071999999995</v>
      </c>
      <c r="DY292" s="50">
        <f t="shared" ref="DY292:DY341" si="85">DX292/DW292*100</f>
        <v>94.998143999999996</v>
      </c>
      <c r="DZ292" s="50"/>
      <c r="EA292" s="50"/>
      <c r="EB292" s="50"/>
      <c r="EC292" s="102"/>
      <c r="ED292" s="102"/>
      <c r="EE292" s="50"/>
      <c r="EF292" s="50"/>
      <c r="EG292" s="102"/>
      <c r="EH292" s="102"/>
      <c r="EI292" s="50"/>
      <c r="EJ292" s="50"/>
      <c r="EK292" s="102"/>
      <c r="EL292" s="102"/>
      <c r="EM292" s="50"/>
      <c r="EN292" s="50"/>
      <c r="EO292" s="102"/>
      <c r="EP292" s="102"/>
      <c r="EQ292" s="50"/>
      <c r="ER292" s="50"/>
      <c r="ES292" s="102"/>
      <c r="ET292" s="102"/>
      <c r="EU292" s="50"/>
      <c r="EV292" s="50"/>
      <c r="EW292" s="102"/>
      <c r="EX292" s="102"/>
      <c r="EY292" s="50"/>
      <c r="EZ292" s="50"/>
      <c r="FA292" s="102"/>
      <c r="FB292" s="102"/>
      <c r="FC292" s="50"/>
      <c r="FD292" s="50"/>
      <c r="FE292" s="102"/>
      <c r="FF292" s="102"/>
      <c r="FG292" s="50"/>
      <c r="FH292" s="50"/>
      <c r="FI292" s="102"/>
      <c r="FJ292" s="102"/>
      <c r="FK292" s="50"/>
      <c r="FL292" s="50"/>
      <c r="FM292" s="102"/>
      <c r="FN292" s="102"/>
      <c r="FO292" s="50"/>
      <c r="FP292" s="50"/>
      <c r="FQ292" s="102"/>
      <c r="FR292" s="102"/>
      <c r="FS292" s="50"/>
      <c r="FT292" s="50"/>
      <c r="FU292" s="102"/>
      <c r="FV292" s="102"/>
      <c r="FW292" s="50"/>
      <c r="FX292" s="50"/>
      <c r="FY292" s="102"/>
      <c r="FZ292" s="102"/>
      <c r="GA292" s="50"/>
      <c r="GB292" s="50"/>
      <c r="GC292" s="102"/>
      <c r="GD292" s="102"/>
      <c r="GE292" s="50"/>
      <c r="GF292" s="50"/>
      <c r="GG292" s="102"/>
      <c r="GH292" s="102"/>
      <c r="GI292" s="50"/>
      <c r="GJ292" s="50"/>
      <c r="GK292" s="102"/>
      <c r="GL292" s="102"/>
      <c r="GM292" s="50"/>
      <c r="GN292" s="50"/>
      <c r="GO292" s="102"/>
      <c r="GP292" s="102"/>
      <c r="GQ292" s="50"/>
      <c r="GR292" s="50"/>
      <c r="GS292" s="102"/>
      <c r="GT292" s="102"/>
      <c r="GU292" s="50"/>
      <c r="GV292" s="50"/>
      <c r="GW292" s="102"/>
      <c r="GX292" s="102"/>
      <c r="GY292" s="50"/>
      <c r="GZ292" s="50"/>
      <c r="HA292" s="102"/>
      <c r="HB292" s="102"/>
      <c r="HC292" s="50"/>
      <c r="HD292" s="50"/>
      <c r="HE292" s="102"/>
      <c r="HF292" s="102"/>
      <c r="HG292" s="50"/>
      <c r="HH292" s="50"/>
      <c r="HI292" s="102"/>
      <c r="HJ292" s="102"/>
      <c r="HK292" s="50"/>
      <c r="HL292" s="50"/>
      <c r="HM292" s="102"/>
      <c r="HN292" s="102"/>
      <c r="HO292" s="50"/>
      <c r="HP292" s="50"/>
      <c r="HQ292" s="102"/>
      <c r="HR292" s="102"/>
      <c r="HS292" s="50"/>
      <c r="HT292" s="50"/>
      <c r="HU292" s="102"/>
      <c r="HV292" s="102"/>
      <c r="HW292" s="50"/>
      <c r="HX292" s="50"/>
      <c r="HY292" s="102"/>
    </row>
    <row r="293" spans="1:233" s="58" customFormat="1" ht="47.25" x14ac:dyDescent="0.25">
      <c r="A293" s="100" t="s">
        <v>596</v>
      </c>
      <c r="B293" s="156">
        <f t="shared" si="77"/>
        <v>0</v>
      </c>
      <c r="C293" s="156">
        <f t="shared" si="78"/>
        <v>4999.5</v>
      </c>
      <c r="D293" s="156">
        <f t="shared" si="79"/>
        <v>4999.4683299999997</v>
      </c>
      <c r="E293" s="50">
        <f t="shared" si="50"/>
        <v>99.999366536653653</v>
      </c>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v>4999.5</v>
      </c>
      <c r="CJ293" s="50">
        <v>4999.4683299999997</v>
      </c>
      <c r="CK293" s="50">
        <f t="shared" si="82"/>
        <v>99.999366536653653</v>
      </c>
      <c r="CL293" s="50"/>
      <c r="CM293" s="50"/>
      <c r="CN293" s="50"/>
      <c r="CO293" s="50"/>
      <c r="CP293" s="50"/>
      <c r="CQ293" s="101"/>
      <c r="CR293" s="101"/>
      <c r="CS293" s="101"/>
      <c r="CT293" s="101"/>
      <c r="CU293" s="101"/>
      <c r="CV293" s="101"/>
      <c r="CW293" s="102"/>
      <c r="CX293" s="102"/>
      <c r="CY293" s="102"/>
      <c r="CZ293" s="102"/>
      <c r="DA293" s="102"/>
      <c r="DB293" s="102"/>
      <c r="DC293" s="102"/>
      <c r="DD293" s="102"/>
      <c r="DE293" s="102"/>
      <c r="DF293" s="102"/>
      <c r="DG293" s="50"/>
      <c r="DH293" s="50"/>
      <c r="DI293" s="102"/>
      <c r="DJ293" s="102"/>
      <c r="DK293" s="50"/>
      <c r="DL293" s="50"/>
      <c r="DM293" s="102"/>
      <c r="DN293" s="102"/>
      <c r="DO293" s="50"/>
      <c r="DP293" s="50"/>
      <c r="DQ293" s="102"/>
      <c r="DR293" s="102"/>
      <c r="DS293" s="50"/>
      <c r="DT293" s="50"/>
      <c r="DU293" s="102"/>
      <c r="DV293" s="102"/>
      <c r="DW293" s="50"/>
      <c r="DX293" s="50"/>
      <c r="DY293" s="50"/>
      <c r="DZ293" s="50"/>
      <c r="EA293" s="50"/>
      <c r="EB293" s="50"/>
      <c r="EC293" s="102"/>
      <c r="ED293" s="102"/>
      <c r="EE293" s="50"/>
      <c r="EF293" s="50"/>
      <c r="EG293" s="102"/>
      <c r="EH293" s="102"/>
      <c r="EI293" s="50"/>
      <c r="EJ293" s="50"/>
      <c r="EK293" s="102"/>
      <c r="EL293" s="102"/>
      <c r="EM293" s="50"/>
      <c r="EN293" s="50"/>
      <c r="EO293" s="102"/>
      <c r="EP293" s="102"/>
      <c r="EQ293" s="50"/>
      <c r="ER293" s="50"/>
      <c r="ES293" s="102"/>
      <c r="ET293" s="102"/>
      <c r="EU293" s="50"/>
      <c r="EV293" s="50"/>
      <c r="EW293" s="102"/>
      <c r="EX293" s="102"/>
      <c r="EY293" s="50"/>
      <c r="EZ293" s="50"/>
      <c r="FA293" s="102"/>
      <c r="FB293" s="102"/>
      <c r="FC293" s="50"/>
      <c r="FD293" s="50"/>
      <c r="FE293" s="102"/>
      <c r="FF293" s="102"/>
      <c r="FG293" s="50"/>
      <c r="FH293" s="50"/>
      <c r="FI293" s="102"/>
      <c r="FJ293" s="102"/>
      <c r="FK293" s="50"/>
      <c r="FL293" s="50"/>
      <c r="FM293" s="102"/>
      <c r="FN293" s="102"/>
      <c r="FO293" s="50"/>
      <c r="FP293" s="50"/>
      <c r="FQ293" s="102"/>
      <c r="FR293" s="102"/>
      <c r="FS293" s="50"/>
      <c r="FT293" s="50"/>
      <c r="FU293" s="102"/>
      <c r="FV293" s="102"/>
      <c r="FW293" s="50"/>
      <c r="FX293" s="50"/>
      <c r="FY293" s="102"/>
      <c r="FZ293" s="102"/>
      <c r="GA293" s="50"/>
      <c r="GB293" s="50"/>
      <c r="GC293" s="102"/>
      <c r="GD293" s="102"/>
      <c r="GE293" s="50"/>
      <c r="GF293" s="50"/>
      <c r="GG293" s="102"/>
      <c r="GH293" s="102"/>
      <c r="GI293" s="50"/>
      <c r="GJ293" s="50"/>
      <c r="GK293" s="102"/>
      <c r="GL293" s="102"/>
      <c r="GM293" s="50"/>
      <c r="GN293" s="50"/>
      <c r="GO293" s="102"/>
      <c r="GP293" s="102"/>
      <c r="GQ293" s="50"/>
      <c r="GR293" s="50"/>
      <c r="GS293" s="102"/>
      <c r="GT293" s="102"/>
      <c r="GU293" s="50"/>
      <c r="GV293" s="50"/>
      <c r="GW293" s="102"/>
      <c r="GX293" s="102"/>
      <c r="GY293" s="50"/>
      <c r="GZ293" s="50"/>
      <c r="HA293" s="102"/>
      <c r="HB293" s="102"/>
      <c r="HC293" s="50"/>
      <c r="HD293" s="50"/>
      <c r="HE293" s="102"/>
      <c r="HF293" s="102"/>
      <c r="HG293" s="50"/>
      <c r="HH293" s="50"/>
      <c r="HI293" s="102"/>
      <c r="HJ293" s="102"/>
      <c r="HK293" s="50"/>
      <c r="HL293" s="50"/>
      <c r="HM293" s="102"/>
      <c r="HN293" s="102"/>
      <c r="HO293" s="50"/>
      <c r="HP293" s="50"/>
      <c r="HQ293" s="102"/>
      <c r="HR293" s="102"/>
      <c r="HS293" s="50"/>
      <c r="HT293" s="50"/>
      <c r="HU293" s="102"/>
      <c r="HV293" s="102"/>
      <c r="HW293" s="50"/>
      <c r="HX293" s="50"/>
      <c r="HY293" s="102"/>
    </row>
    <row r="294" spans="1:233" s="58" customFormat="1" ht="47.25" x14ac:dyDescent="0.25">
      <c r="A294" s="100" t="s">
        <v>597</v>
      </c>
      <c r="B294" s="156">
        <f t="shared" si="77"/>
        <v>0</v>
      </c>
      <c r="C294" s="156">
        <f t="shared" si="78"/>
        <v>1963.3</v>
      </c>
      <c r="D294" s="156">
        <f t="shared" si="79"/>
        <v>1963.3</v>
      </c>
      <c r="E294" s="50">
        <f t="shared" si="50"/>
        <v>100</v>
      </c>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v>1083.3</v>
      </c>
      <c r="BP294" s="50">
        <v>1083.3</v>
      </c>
      <c r="BQ294" s="50">
        <f>BP294/BO294*100</f>
        <v>100</v>
      </c>
      <c r="BR294" s="50"/>
      <c r="BS294" s="50"/>
      <c r="BT294" s="50"/>
      <c r="BU294" s="50"/>
      <c r="BV294" s="50"/>
      <c r="BW294" s="50"/>
      <c r="BX294" s="50"/>
      <c r="BY294" s="50"/>
      <c r="BZ294" s="50"/>
      <c r="CA294" s="50"/>
      <c r="CB294" s="50"/>
      <c r="CC294" s="50"/>
      <c r="CD294" s="50"/>
      <c r="CE294" s="50">
        <v>880</v>
      </c>
      <c r="CF294" s="50">
        <v>880</v>
      </c>
      <c r="CG294" s="50">
        <f t="shared" si="84"/>
        <v>100</v>
      </c>
      <c r="CH294" s="50"/>
      <c r="CI294" s="50"/>
      <c r="CJ294" s="50"/>
      <c r="CK294" s="50"/>
      <c r="CL294" s="50"/>
      <c r="CM294" s="50"/>
      <c r="CN294" s="50"/>
      <c r="CO294" s="50"/>
      <c r="CP294" s="50"/>
      <c r="CQ294" s="101"/>
      <c r="CR294" s="101"/>
      <c r="CS294" s="101"/>
      <c r="CT294" s="101"/>
      <c r="CU294" s="101"/>
      <c r="CV294" s="101"/>
      <c r="CW294" s="102"/>
      <c r="CX294" s="102"/>
      <c r="CY294" s="102"/>
      <c r="CZ294" s="102"/>
      <c r="DA294" s="102"/>
      <c r="DB294" s="102"/>
      <c r="DC294" s="102"/>
      <c r="DD294" s="102"/>
      <c r="DE294" s="102"/>
      <c r="DF294" s="102"/>
      <c r="DG294" s="50"/>
      <c r="DH294" s="50"/>
      <c r="DI294" s="102"/>
      <c r="DJ294" s="102"/>
      <c r="DK294" s="50"/>
      <c r="DL294" s="50"/>
      <c r="DM294" s="102"/>
      <c r="DN294" s="102"/>
      <c r="DO294" s="50"/>
      <c r="DP294" s="50"/>
      <c r="DQ294" s="102"/>
      <c r="DR294" s="102"/>
      <c r="DS294" s="50"/>
      <c r="DT294" s="50"/>
      <c r="DU294" s="102"/>
      <c r="DV294" s="102"/>
      <c r="DW294" s="50"/>
      <c r="DX294" s="50"/>
      <c r="DY294" s="50"/>
      <c r="DZ294" s="50"/>
      <c r="EA294" s="50"/>
      <c r="EB294" s="50"/>
      <c r="EC294" s="102"/>
      <c r="ED294" s="102"/>
      <c r="EE294" s="50"/>
      <c r="EF294" s="50"/>
      <c r="EG294" s="102"/>
      <c r="EH294" s="102"/>
      <c r="EI294" s="50"/>
      <c r="EJ294" s="50"/>
      <c r="EK294" s="102"/>
      <c r="EL294" s="102"/>
      <c r="EM294" s="50"/>
      <c r="EN294" s="50"/>
      <c r="EO294" s="102"/>
      <c r="EP294" s="102"/>
      <c r="EQ294" s="50"/>
      <c r="ER294" s="50"/>
      <c r="ES294" s="102"/>
      <c r="ET294" s="102"/>
      <c r="EU294" s="50"/>
      <c r="EV294" s="50"/>
      <c r="EW294" s="102"/>
      <c r="EX294" s="102"/>
      <c r="EY294" s="50"/>
      <c r="EZ294" s="50"/>
      <c r="FA294" s="102"/>
      <c r="FB294" s="102"/>
      <c r="FC294" s="50"/>
      <c r="FD294" s="50"/>
      <c r="FE294" s="102"/>
      <c r="FF294" s="102"/>
      <c r="FG294" s="50"/>
      <c r="FH294" s="50"/>
      <c r="FI294" s="102"/>
      <c r="FJ294" s="102"/>
      <c r="FK294" s="50"/>
      <c r="FL294" s="50"/>
      <c r="FM294" s="102"/>
      <c r="FN294" s="102"/>
      <c r="FO294" s="50"/>
      <c r="FP294" s="50"/>
      <c r="FQ294" s="102"/>
      <c r="FR294" s="102"/>
      <c r="FS294" s="50"/>
      <c r="FT294" s="50"/>
      <c r="FU294" s="102"/>
      <c r="FV294" s="102"/>
      <c r="FW294" s="50"/>
      <c r="FX294" s="50"/>
      <c r="FY294" s="102"/>
      <c r="FZ294" s="102"/>
      <c r="GA294" s="50"/>
      <c r="GB294" s="50"/>
      <c r="GC294" s="102"/>
      <c r="GD294" s="102"/>
      <c r="GE294" s="50"/>
      <c r="GF294" s="50"/>
      <c r="GG294" s="102"/>
      <c r="GH294" s="102"/>
      <c r="GI294" s="50"/>
      <c r="GJ294" s="50"/>
      <c r="GK294" s="102"/>
      <c r="GL294" s="102"/>
      <c r="GM294" s="50"/>
      <c r="GN294" s="50"/>
      <c r="GO294" s="102"/>
      <c r="GP294" s="102"/>
      <c r="GQ294" s="50"/>
      <c r="GR294" s="50"/>
      <c r="GS294" s="102"/>
      <c r="GT294" s="102"/>
      <c r="GU294" s="50"/>
      <c r="GV294" s="50"/>
      <c r="GW294" s="102"/>
      <c r="GX294" s="102"/>
      <c r="GY294" s="50"/>
      <c r="GZ294" s="50"/>
      <c r="HA294" s="102"/>
      <c r="HB294" s="102"/>
      <c r="HC294" s="50"/>
      <c r="HD294" s="50"/>
      <c r="HE294" s="102"/>
      <c r="HF294" s="102"/>
      <c r="HG294" s="50"/>
      <c r="HH294" s="50"/>
      <c r="HI294" s="102"/>
      <c r="HJ294" s="102"/>
      <c r="HK294" s="50"/>
      <c r="HL294" s="50"/>
      <c r="HM294" s="102"/>
      <c r="HN294" s="102"/>
      <c r="HO294" s="50"/>
      <c r="HP294" s="50"/>
      <c r="HQ294" s="102"/>
      <c r="HR294" s="102"/>
      <c r="HS294" s="50"/>
      <c r="HT294" s="50"/>
      <c r="HU294" s="102"/>
      <c r="HV294" s="102"/>
      <c r="HW294" s="50"/>
      <c r="HX294" s="50"/>
      <c r="HY294" s="102"/>
    </row>
    <row r="295" spans="1:233" s="58" customFormat="1" ht="47.25" x14ac:dyDescent="0.25">
      <c r="A295" s="100" t="s">
        <v>780</v>
      </c>
      <c r="B295" s="156">
        <f t="shared" si="77"/>
        <v>0</v>
      </c>
      <c r="C295" s="156">
        <f t="shared" si="78"/>
        <v>500</v>
      </c>
      <c r="D295" s="156">
        <f t="shared" si="79"/>
        <v>500</v>
      </c>
      <c r="E295" s="50">
        <f t="shared" si="50"/>
        <v>100</v>
      </c>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101"/>
      <c r="CR295" s="101"/>
      <c r="CS295" s="101"/>
      <c r="CT295" s="101"/>
      <c r="CU295" s="101"/>
      <c r="CV295" s="101"/>
      <c r="CW295" s="102"/>
      <c r="CX295" s="102"/>
      <c r="CY295" s="102"/>
      <c r="CZ295" s="102"/>
      <c r="DA295" s="102"/>
      <c r="DB295" s="102"/>
      <c r="DC295" s="102"/>
      <c r="DD295" s="102"/>
      <c r="DE295" s="102"/>
      <c r="DF295" s="102"/>
      <c r="DG295" s="50"/>
      <c r="DH295" s="50"/>
      <c r="DI295" s="102"/>
      <c r="DJ295" s="102"/>
      <c r="DK295" s="50"/>
      <c r="DL295" s="50"/>
      <c r="DM295" s="102"/>
      <c r="DN295" s="102"/>
      <c r="DO295" s="50"/>
      <c r="DP295" s="50"/>
      <c r="DQ295" s="102"/>
      <c r="DR295" s="102"/>
      <c r="DS295" s="50"/>
      <c r="DT295" s="50"/>
      <c r="DU295" s="102"/>
      <c r="DV295" s="102"/>
      <c r="DW295" s="50">
        <v>500</v>
      </c>
      <c r="DX295" s="50">
        <v>500</v>
      </c>
      <c r="DY295" s="50">
        <f t="shared" si="85"/>
        <v>100</v>
      </c>
      <c r="DZ295" s="50"/>
      <c r="EA295" s="50"/>
      <c r="EB295" s="50"/>
      <c r="EC295" s="102"/>
      <c r="ED295" s="102"/>
      <c r="EE295" s="50"/>
      <c r="EF295" s="50"/>
      <c r="EG295" s="102"/>
      <c r="EH295" s="102"/>
      <c r="EI295" s="50"/>
      <c r="EJ295" s="50"/>
      <c r="EK295" s="102"/>
      <c r="EL295" s="102"/>
      <c r="EM295" s="50"/>
      <c r="EN295" s="50"/>
      <c r="EO295" s="102"/>
      <c r="EP295" s="102"/>
      <c r="EQ295" s="50"/>
      <c r="ER295" s="50"/>
      <c r="ES295" s="102"/>
      <c r="ET295" s="102"/>
      <c r="EU295" s="50"/>
      <c r="EV295" s="50"/>
      <c r="EW295" s="102"/>
      <c r="EX295" s="102"/>
      <c r="EY295" s="50"/>
      <c r="EZ295" s="50"/>
      <c r="FA295" s="102"/>
      <c r="FB295" s="102"/>
      <c r="FC295" s="50"/>
      <c r="FD295" s="50"/>
      <c r="FE295" s="102"/>
      <c r="FF295" s="102"/>
      <c r="FG295" s="50"/>
      <c r="FH295" s="50"/>
      <c r="FI295" s="102"/>
      <c r="FJ295" s="102"/>
      <c r="FK295" s="50"/>
      <c r="FL295" s="50"/>
      <c r="FM295" s="102"/>
      <c r="FN295" s="102"/>
      <c r="FO295" s="50"/>
      <c r="FP295" s="50"/>
      <c r="FQ295" s="102"/>
      <c r="FR295" s="102"/>
      <c r="FS295" s="50"/>
      <c r="FT295" s="50"/>
      <c r="FU295" s="102"/>
      <c r="FV295" s="102"/>
      <c r="FW295" s="50"/>
      <c r="FX295" s="50"/>
      <c r="FY295" s="102"/>
      <c r="FZ295" s="102"/>
      <c r="GA295" s="50"/>
      <c r="GB295" s="50"/>
      <c r="GC295" s="102"/>
      <c r="GD295" s="102"/>
      <c r="GE295" s="50"/>
      <c r="GF295" s="50"/>
      <c r="GG295" s="102"/>
      <c r="GH295" s="102"/>
      <c r="GI295" s="50"/>
      <c r="GJ295" s="50"/>
      <c r="GK295" s="102"/>
      <c r="GL295" s="102"/>
      <c r="GM295" s="50"/>
      <c r="GN295" s="50"/>
      <c r="GO295" s="102"/>
      <c r="GP295" s="102"/>
      <c r="GQ295" s="50"/>
      <c r="GR295" s="50"/>
      <c r="GS295" s="102"/>
      <c r="GT295" s="102"/>
      <c r="GU295" s="50"/>
      <c r="GV295" s="50"/>
      <c r="GW295" s="102"/>
      <c r="GX295" s="102"/>
      <c r="GY295" s="50"/>
      <c r="GZ295" s="50"/>
      <c r="HA295" s="102"/>
      <c r="HB295" s="102"/>
      <c r="HC295" s="50"/>
      <c r="HD295" s="50"/>
      <c r="HE295" s="102"/>
      <c r="HF295" s="102"/>
      <c r="HG295" s="50"/>
      <c r="HH295" s="50"/>
      <c r="HI295" s="102"/>
      <c r="HJ295" s="102"/>
      <c r="HK295" s="50"/>
      <c r="HL295" s="50"/>
      <c r="HM295" s="102"/>
      <c r="HN295" s="102"/>
      <c r="HO295" s="50"/>
      <c r="HP295" s="50"/>
      <c r="HQ295" s="102"/>
      <c r="HR295" s="102"/>
      <c r="HS295" s="50"/>
      <c r="HT295" s="50"/>
      <c r="HU295" s="102"/>
      <c r="HV295" s="102"/>
      <c r="HW295" s="50"/>
      <c r="HX295" s="50"/>
      <c r="HY295" s="102"/>
    </row>
    <row r="296" spans="1:233" s="58" customFormat="1" ht="63" x14ac:dyDescent="0.25">
      <c r="A296" s="100" t="s">
        <v>599</v>
      </c>
      <c r="B296" s="156">
        <f t="shared" si="77"/>
        <v>95.6</v>
      </c>
      <c r="C296" s="156">
        <f t="shared" si="78"/>
        <v>0</v>
      </c>
      <c r="D296" s="156">
        <f t="shared" si="79"/>
        <v>0</v>
      </c>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v>95.6</v>
      </c>
      <c r="CA296" s="50"/>
      <c r="CB296" s="50"/>
      <c r="CC296" s="50"/>
      <c r="CD296" s="50"/>
      <c r="CE296" s="50"/>
      <c r="CF296" s="50"/>
      <c r="CG296" s="50"/>
      <c r="CH296" s="50"/>
      <c r="CI296" s="50"/>
      <c r="CJ296" s="50"/>
      <c r="CK296" s="50"/>
      <c r="CL296" s="50"/>
      <c r="CM296" s="50"/>
      <c r="CN296" s="50"/>
      <c r="CO296" s="50"/>
      <c r="CP296" s="50"/>
      <c r="CQ296" s="101"/>
      <c r="CR296" s="101"/>
      <c r="CS296" s="101"/>
      <c r="CT296" s="101"/>
      <c r="CU296" s="101"/>
      <c r="CV296" s="101"/>
      <c r="CW296" s="102"/>
      <c r="CX296" s="102"/>
      <c r="CY296" s="102"/>
      <c r="CZ296" s="102"/>
      <c r="DA296" s="102"/>
      <c r="DB296" s="102"/>
      <c r="DC296" s="102"/>
      <c r="DD296" s="102"/>
      <c r="DE296" s="102"/>
      <c r="DF296" s="102"/>
      <c r="DG296" s="50"/>
      <c r="DH296" s="50"/>
      <c r="DI296" s="102"/>
      <c r="DJ296" s="102"/>
      <c r="DK296" s="50"/>
      <c r="DL296" s="50"/>
      <c r="DM296" s="102"/>
      <c r="DN296" s="102"/>
      <c r="DO296" s="50"/>
      <c r="DP296" s="50"/>
      <c r="DQ296" s="102"/>
      <c r="DR296" s="102"/>
      <c r="DS296" s="50"/>
      <c r="DT296" s="50"/>
      <c r="DU296" s="102"/>
      <c r="DV296" s="102"/>
      <c r="DW296" s="50"/>
      <c r="DX296" s="50"/>
      <c r="DY296" s="50"/>
      <c r="DZ296" s="50"/>
      <c r="EA296" s="50"/>
      <c r="EB296" s="50"/>
      <c r="EC296" s="102"/>
      <c r="ED296" s="102"/>
      <c r="EE296" s="50"/>
      <c r="EF296" s="50"/>
      <c r="EG296" s="102"/>
      <c r="EH296" s="102"/>
      <c r="EI296" s="50"/>
      <c r="EJ296" s="50"/>
      <c r="EK296" s="102"/>
      <c r="EL296" s="102"/>
      <c r="EM296" s="50"/>
      <c r="EN296" s="50"/>
      <c r="EO296" s="102"/>
      <c r="EP296" s="102"/>
      <c r="EQ296" s="50"/>
      <c r="ER296" s="50"/>
      <c r="ES296" s="102"/>
      <c r="ET296" s="102"/>
      <c r="EU296" s="50"/>
      <c r="EV296" s="50"/>
      <c r="EW296" s="102"/>
      <c r="EX296" s="102"/>
      <c r="EY296" s="50"/>
      <c r="EZ296" s="50"/>
      <c r="FA296" s="102"/>
      <c r="FB296" s="102"/>
      <c r="FC296" s="50"/>
      <c r="FD296" s="50"/>
      <c r="FE296" s="102"/>
      <c r="FF296" s="102"/>
      <c r="FG296" s="50"/>
      <c r="FH296" s="50"/>
      <c r="FI296" s="102"/>
      <c r="FJ296" s="102"/>
      <c r="FK296" s="50"/>
      <c r="FL296" s="50"/>
      <c r="FM296" s="102"/>
      <c r="FN296" s="102"/>
      <c r="FO296" s="50"/>
      <c r="FP296" s="50"/>
      <c r="FQ296" s="102"/>
      <c r="FR296" s="102"/>
      <c r="FS296" s="50"/>
      <c r="FT296" s="50"/>
      <c r="FU296" s="102"/>
      <c r="FV296" s="102"/>
      <c r="FW296" s="50"/>
      <c r="FX296" s="50"/>
      <c r="FY296" s="102"/>
      <c r="FZ296" s="102"/>
      <c r="GA296" s="50"/>
      <c r="GB296" s="50"/>
      <c r="GC296" s="102"/>
      <c r="GD296" s="102"/>
      <c r="GE296" s="50"/>
      <c r="GF296" s="50"/>
      <c r="GG296" s="102"/>
      <c r="GH296" s="102"/>
      <c r="GI296" s="50"/>
      <c r="GJ296" s="50"/>
      <c r="GK296" s="102"/>
      <c r="GL296" s="102"/>
      <c r="GM296" s="50"/>
      <c r="GN296" s="50"/>
      <c r="GO296" s="102"/>
      <c r="GP296" s="102"/>
      <c r="GQ296" s="50"/>
      <c r="GR296" s="50"/>
      <c r="GS296" s="102"/>
      <c r="GT296" s="102"/>
      <c r="GU296" s="50"/>
      <c r="GV296" s="50"/>
      <c r="GW296" s="102"/>
      <c r="GX296" s="102"/>
      <c r="GY296" s="50"/>
      <c r="GZ296" s="50"/>
      <c r="HA296" s="102"/>
      <c r="HB296" s="102"/>
      <c r="HC296" s="50"/>
      <c r="HD296" s="50"/>
      <c r="HE296" s="102"/>
      <c r="HF296" s="102"/>
      <c r="HG296" s="50"/>
      <c r="HH296" s="50"/>
      <c r="HI296" s="102"/>
      <c r="HJ296" s="102"/>
      <c r="HK296" s="50"/>
      <c r="HL296" s="50"/>
      <c r="HM296" s="102"/>
      <c r="HN296" s="102"/>
      <c r="HO296" s="50"/>
      <c r="HP296" s="50"/>
      <c r="HQ296" s="102"/>
      <c r="HR296" s="102"/>
      <c r="HS296" s="50"/>
      <c r="HT296" s="50"/>
      <c r="HU296" s="102"/>
      <c r="HV296" s="102"/>
      <c r="HW296" s="50"/>
      <c r="HX296" s="50"/>
      <c r="HY296" s="102"/>
    </row>
    <row r="297" spans="1:233" s="58" customFormat="1" ht="47.25" x14ac:dyDescent="0.25">
      <c r="A297" s="100" t="s">
        <v>600</v>
      </c>
      <c r="B297" s="156">
        <f t="shared" si="77"/>
        <v>143.30000000000001</v>
      </c>
      <c r="C297" s="156">
        <f t="shared" si="78"/>
        <v>3237.0616</v>
      </c>
      <c r="D297" s="156">
        <f t="shared" si="79"/>
        <v>3237.0616</v>
      </c>
      <c r="E297" s="50">
        <f t="shared" si="50"/>
        <v>100</v>
      </c>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1">
        <v>2303.2130000000002</v>
      </c>
      <c r="AN297" s="51">
        <v>2303.2130000000002</v>
      </c>
      <c r="AO297" s="50">
        <f>AN297/AM297*100</f>
        <v>100</v>
      </c>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v>143.30000000000001</v>
      </c>
      <c r="CA297" s="50"/>
      <c r="CB297" s="50"/>
      <c r="CC297" s="50"/>
      <c r="CD297" s="50"/>
      <c r="CE297" s="50">
        <v>933.84860000000003</v>
      </c>
      <c r="CF297" s="50">
        <v>933.84860000000003</v>
      </c>
      <c r="CG297" s="50">
        <f t="shared" si="84"/>
        <v>100</v>
      </c>
      <c r="CH297" s="50"/>
      <c r="CI297" s="50"/>
      <c r="CJ297" s="50"/>
      <c r="CK297" s="50"/>
      <c r="CL297" s="50"/>
      <c r="CM297" s="50"/>
      <c r="CN297" s="50"/>
      <c r="CO297" s="50"/>
      <c r="CP297" s="50"/>
      <c r="CQ297" s="101"/>
      <c r="CR297" s="101"/>
      <c r="CS297" s="101"/>
      <c r="CT297" s="101"/>
      <c r="CU297" s="101"/>
      <c r="CV297" s="101"/>
      <c r="CW297" s="102"/>
      <c r="CX297" s="102"/>
      <c r="CY297" s="102"/>
      <c r="CZ297" s="102"/>
      <c r="DA297" s="102"/>
      <c r="DB297" s="102"/>
      <c r="DC297" s="102"/>
      <c r="DD297" s="102"/>
      <c r="DE297" s="102"/>
      <c r="DF297" s="102"/>
      <c r="DG297" s="50"/>
      <c r="DH297" s="50"/>
      <c r="DI297" s="102"/>
      <c r="DJ297" s="102"/>
      <c r="DK297" s="50"/>
      <c r="DL297" s="50"/>
      <c r="DM297" s="102"/>
      <c r="DN297" s="102"/>
      <c r="DO297" s="50"/>
      <c r="DP297" s="50"/>
      <c r="DQ297" s="102"/>
      <c r="DR297" s="102"/>
      <c r="DS297" s="50"/>
      <c r="DT297" s="50"/>
      <c r="DU297" s="102"/>
      <c r="DV297" s="102"/>
      <c r="DW297" s="50"/>
      <c r="DX297" s="50"/>
      <c r="DY297" s="50"/>
      <c r="DZ297" s="50"/>
      <c r="EA297" s="50"/>
      <c r="EB297" s="50"/>
      <c r="EC297" s="102"/>
      <c r="ED297" s="102"/>
      <c r="EE297" s="50"/>
      <c r="EF297" s="50"/>
      <c r="EG297" s="102"/>
      <c r="EH297" s="102"/>
      <c r="EI297" s="50"/>
      <c r="EJ297" s="50"/>
      <c r="EK297" s="102"/>
      <c r="EL297" s="102"/>
      <c r="EM297" s="50"/>
      <c r="EN297" s="50"/>
      <c r="EO297" s="102"/>
      <c r="EP297" s="102"/>
      <c r="EQ297" s="50"/>
      <c r="ER297" s="50"/>
      <c r="ES297" s="102"/>
      <c r="ET297" s="102"/>
      <c r="EU297" s="50"/>
      <c r="EV297" s="50"/>
      <c r="EW297" s="102"/>
      <c r="EX297" s="102"/>
      <c r="EY297" s="50"/>
      <c r="EZ297" s="50"/>
      <c r="FA297" s="102"/>
      <c r="FB297" s="102"/>
      <c r="FC297" s="50"/>
      <c r="FD297" s="50"/>
      <c r="FE297" s="102"/>
      <c r="FF297" s="102"/>
      <c r="FG297" s="50"/>
      <c r="FH297" s="50"/>
      <c r="FI297" s="102"/>
      <c r="FJ297" s="102"/>
      <c r="FK297" s="50"/>
      <c r="FL297" s="50"/>
      <c r="FM297" s="102"/>
      <c r="FN297" s="102"/>
      <c r="FO297" s="50"/>
      <c r="FP297" s="50"/>
      <c r="FQ297" s="102"/>
      <c r="FR297" s="102"/>
      <c r="FS297" s="50"/>
      <c r="FT297" s="50"/>
      <c r="FU297" s="102"/>
      <c r="FV297" s="102"/>
      <c r="FW297" s="50"/>
      <c r="FX297" s="50"/>
      <c r="FY297" s="102"/>
      <c r="FZ297" s="102"/>
      <c r="GA297" s="50"/>
      <c r="GB297" s="50"/>
      <c r="GC297" s="102"/>
      <c r="GD297" s="102"/>
      <c r="GE297" s="50"/>
      <c r="GF297" s="50"/>
      <c r="GG297" s="102"/>
      <c r="GH297" s="102"/>
      <c r="GI297" s="50"/>
      <c r="GJ297" s="50"/>
      <c r="GK297" s="102"/>
      <c r="GL297" s="102"/>
      <c r="GM297" s="50"/>
      <c r="GN297" s="50"/>
      <c r="GO297" s="102"/>
      <c r="GP297" s="102"/>
      <c r="GQ297" s="50"/>
      <c r="GR297" s="50"/>
      <c r="GS297" s="102"/>
      <c r="GT297" s="102"/>
      <c r="GU297" s="50"/>
      <c r="GV297" s="50"/>
      <c r="GW297" s="102"/>
      <c r="GX297" s="102"/>
      <c r="GY297" s="50"/>
      <c r="GZ297" s="50"/>
      <c r="HA297" s="102"/>
      <c r="HB297" s="102"/>
      <c r="HC297" s="50"/>
      <c r="HD297" s="50"/>
      <c r="HE297" s="102"/>
      <c r="HF297" s="102"/>
      <c r="HG297" s="50"/>
      <c r="HH297" s="50"/>
      <c r="HI297" s="102"/>
      <c r="HJ297" s="102"/>
      <c r="HK297" s="50"/>
      <c r="HL297" s="50"/>
      <c r="HM297" s="102"/>
      <c r="HN297" s="102"/>
      <c r="HO297" s="50"/>
      <c r="HP297" s="50"/>
      <c r="HQ297" s="102"/>
      <c r="HR297" s="102"/>
      <c r="HS297" s="50"/>
      <c r="HT297" s="50"/>
      <c r="HU297" s="102"/>
      <c r="HV297" s="102"/>
      <c r="HW297" s="50"/>
      <c r="HX297" s="50"/>
      <c r="HY297" s="102"/>
    </row>
    <row r="298" spans="1:233" s="58" customFormat="1" ht="47.25" x14ac:dyDescent="0.25">
      <c r="A298" s="100" t="s">
        <v>601</v>
      </c>
      <c r="B298" s="156">
        <f t="shared" si="77"/>
        <v>46.4</v>
      </c>
      <c r="C298" s="156">
        <f t="shared" si="78"/>
        <v>0</v>
      </c>
      <c r="D298" s="156">
        <f t="shared" si="79"/>
        <v>0</v>
      </c>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1"/>
      <c r="AN298" s="51"/>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v>46.4</v>
      </c>
      <c r="CA298" s="50"/>
      <c r="CB298" s="50"/>
      <c r="CC298" s="50"/>
      <c r="CD298" s="50"/>
      <c r="CE298" s="50"/>
      <c r="CF298" s="50"/>
      <c r="CG298" s="50"/>
      <c r="CH298" s="50"/>
      <c r="CI298" s="50"/>
      <c r="CJ298" s="50"/>
      <c r="CK298" s="50"/>
      <c r="CL298" s="50"/>
      <c r="CM298" s="50"/>
      <c r="CN298" s="50"/>
      <c r="CO298" s="50"/>
      <c r="CP298" s="50"/>
      <c r="CQ298" s="101"/>
      <c r="CR298" s="101"/>
      <c r="CS298" s="101"/>
      <c r="CT298" s="101"/>
      <c r="CU298" s="101"/>
      <c r="CV298" s="101"/>
      <c r="CW298" s="102"/>
      <c r="CX298" s="102"/>
      <c r="CY298" s="102"/>
      <c r="CZ298" s="102"/>
      <c r="DA298" s="102"/>
      <c r="DB298" s="102"/>
      <c r="DC298" s="102"/>
      <c r="DD298" s="102"/>
      <c r="DE298" s="102"/>
      <c r="DF298" s="102"/>
      <c r="DG298" s="50"/>
      <c r="DH298" s="50"/>
      <c r="DI298" s="102"/>
      <c r="DJ298" s="102"/>
      <c r="DK298" s="50"/>
      <c r="DL298" s="50"/>
      <c r="DM298" s="102"/>
      <c r="DN298" s="102"/>
      <c r="DO298" s="50"/>
      <c r="DP298" s="50"/>
      <c r="DQ298" s="102"/>
      <c r="DR298" s="102"/>
      <c r="DS298" s="50"/>
      <c r="DT298" s="50"/>
      <c r="DU298" s="102"/>
      <c r="DV298" s="102"/>
      <c r="DW298" s="50"/>
      <c r="DX298" s="50"/>
      <c r="DY298" s="50"/>
      <c r="DZ298" s="50"/>
      <c r="EA298" s="50"/>
      <c r="EB298" s="50"/>
      <c r="EC298" s="102"/>
      <c r="ED298" s="102"/>
      <c r="EE298" s="50"/>
      <c r="EF298" s="50"/>
      <c r="EG298" s="102"/>
      <c r="EH298" s="102"/>
      <c r="EI298" s="50"/>
      <c r="EJ298" s="50"/>
      <c r="EK298" s="102"/>
      <c r="EL298" s="102"/>
      <c r="EM298" s="50"/>
      <c r="EN298" s="50"/>
      <c r="EO298" s="102"/>
      <c r="EP298" s="102"/>
      <c r="EQ298" s="50"/>
      <c r="ER298" s="50"/>
      <c r="ES298" s="102"/>
      <c r="ET298" s="102"/>
      <c r="EU298" s="50"/>
      <c r="EV298" s="50"/>
      <c r="EW298" s="102"/>
      <c r="EX298" s="102"/>
      <c r="EY298" s="50"/>
      <c r="EZ298" s="50"/>
      <c r="FA298" s="102"/>
      <c r="FB298" s="102"/>
      <c r="FC298" s="50"/>
      <c r="FD298" s="50"/>
      <c r="FE298" s="102"/>
      <c r="FF298" s="102"/>
      <c r="FG298" s="50"/>
      <c r="FH298" s="50"/>
      <c r="FI298" s="102"/>
      <c r="FJ298" s="102"/>
      <c r="FK298" s="50"/>
      <c r="FL298" s="50"/>
      <c r="FM298" s="102"/>
      <c r="FN298" s="102"/>
      <c r="FO298" s="50"/>
      <c r="FP298" s="50"/>
      <c r="FQ298" s="102"/>
      <c r="FR298" s="102"/>
      <c r="FS298" s="50"/>
      <c r="FT298" s="50"/>
      <c r="FU298" s="102"/>
      <c r="FV298" s="102"/>
      <c r="FW298" s="50"/>
      <c r="FX298" s="50"/>
      <c r="FY298" s="102"/>
      <c r="FZ298" s="102"/>
      <c r="GA298" s="50"/>
      <c r="GB298" s="50"/>
      <c r="GC298" s="102"/>
      <c r="GD298" s="102"/>
      <c r="GE298" s="50"/>
      <c r="GF298" s="50"/>
      <c r="GG298" s="102"/>
      <c r="GH298" s="102"/>
      <c r="GI298" s="50"/>
      <c r="GJ298" s="50"/>
      <c r="GK298" s="102"/>
      <c r="GL298" s="102"/>
      <c r="GM298" s="50"/>
      <c r="GN298" s="50"/>
      <c r="GO298" s="102"/>
      <c r="GP298" s="102"/>
      <c r="GQ298" s="50"/>
      <c r="GR298" s="50"/>
      <c r="GS298" s="102"/>
      <c r="GT298" s="102"/>
      <c r="GU298" s="50"/>
      <c r="GV298" s="50"/>
      <c r="GW298" s="102"/>
      <c r="GX298" s="102"/>
      <c r="GY298" s="50"/>
      <c r="GZ298" s="50"/>
      <c r="HA298" s="102"/>
      <c r="HB298" s="102"/>
      <c r="HC298" s="50"/>
      <c r="HD298" s="50"/>
      <c r="HE298" s="102"/>
      <c r="HF298" s="102"/>
      <c r="HG298" s="50"/>
      <c r="HH298" s="50"/>
      <c r="HI298" s="102"/>
      <c r="HJ298" s="102"/>
      <c r="HK298" s="50"/>
      <c r="HL298" s="50"/>
      <c r="HM298" s="102"/>
      <c r="HN298" s="102"/>
      <c r="HO298" s="50"/>
      <c r="HP298" s="50"/>
      <c r="HQ298" s="102"/>
      <c r="HR298" s="102"/>
      <c r="HS298" s="50"/>
      <c r="HT298" s="50"/>
      <c r="HU298" s="102"/>
      <c r="HV298" s="102"/>
      <c r="HW298" s="50"/>
      <c r="HX298" s="50"/>
      <c r="HY298" s="102"/>
    </row>
    <row r="299" spans="1:233" s="58" customFormat="1" ht="47.25" x14ac:dyDescent="0.25">
      <c r="A299" s="100" t="s">
        <v>602</v>
      </c>
      <c r="B299" s="156">
        <f t="shared" si="77"/>
        <v>44.9</v>
      </c>
      <c r="C299" s="156">
        <f t="shared" si="78"/>
        <v>0</v>
      </c>
      <c r="D299" s="156">
        <f t="shared" si="79"/>
        <v>0</v>
      </c>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1"/>
      <c r="AN299" s="51"/>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v>44.9</v>
      </c>
      <c r="CA299" s="50"/>
      <c r="CB299" s="50"/>
      <c r="CC299" s="50"/>
      <c r="CD299" s="50"/>
      <c r="CE299" s="50"/>
      <c r="CF299" s="50"/>
      <c r="CG299" s="50"/>
      <c r="CH299" s="50"/>
      <c r="CI299" s="50"/>
      <c r="CJ299" s="50"/>
      <c r="CK299" s="50"/>
      <c r="CL299" s="50"/>
      <c r="CM299" s="50"/>
      <c r="CN299" s="50"/>
      <c r="CO299" s="50"/>
      <c r="CP299" s="50"/>
      <c r="CQ299" s="101"/>
      <c r="CR299" s="101"/>
      <c r="CS299" s="101"/>
      <c r="CT299" s="101"/>
      <c r="CU299" s="101"/>
      <c r="CV299" s="101"/>
      <c r="CW299" s="102"/>
      <c r="CX299" s="102"/>
      <c r="CY299" s="102"/>
      <c r="CZ299" s="102"/>
      <c r="DA299" s="102"/>
      <c r="DB299" s="102"/>
      <c r="DC299" s="102"/>
      <c r="DD299" s="102"/>
      <c r="DE299" s="102"/>
      <c r="DF299" s="102"/>
      <c r="DG299" s="50"/>
      <c r="DH299" s="50"/>
      <c r="DI299" s="102"/>
      <c r="DJ299" s="102"/>
      <c r="DK299" s="50"/>
      <c r="DL299" s="50"/>
      <c r="DM299" s="102"/>
      <c r="DN299" s="102"/>
      <c r="DO299" s="50"/>
      <c r="DP299" s="50"/>
      <c r="DQ299" s="102"/>
      <c r="DR299" s="102"/>
      <c r="DS299" s="50"/>
      <c r="DT299" s="50"/>
      <c r="DU299" s="102"/>
      <c r="DV299" s="102"/>
      <c r="DW299" s="50"/>
      <c r="DX299" s="50"/>
      <c r="DY299" s="50"/>
      <c r="DZ299" s="50"/>
      <c r="EA299" s="50"/>
      <c r="EB299" s="50"/>
      <c r="EC299" s="102"/>
      <c r="ED299" s="102"/>
      <c r="EE299" s="50"/>
      <c r="EF299" s="50"/>
      <c r="EG299" s="102"/>
      <c r="EH299" s="102"/>
      <c r="EI299" s="50"/>
      <c r="EJ299" s="50"/>
      <c r="EK299" s="102"/>
      <c r="EL299" s="102"/>
      <c r="EM299" s="50"/>
      <c r="EN299" s="50"/>
      <c r="EO299" s="102"/>
      <c r="EP299" s="102"/>
      <c r="EQ299" s="50"/>
      <c r="ER299" s="50"/>
      <c r="ES299" s="102"/>
      <c r="ET299" s="102"/>
      <c r="EU299" s="50"/>
      <c r="EV299" s="50"/>
      <c r="EW299" s="102"/>
      <c r="EX299" s="102"/>
      <c r="EY299" s="50"/>
      <c r="EZ299" s="50"/>
      <c r="FA299" s="102"/>
      <c r="FB299" s="102"/>
      <c r="FC299" s="50"/>
      <c r="FD299" s="50"/>
      <c r="FE299" s="102"/>
      <c r="FF299" s="102"/>
      <c r="FG299" s="50"/>
      <c r="FH299" s="50"/>
      <c r="FI299" s="102"/>
      <c r="FJ299" s="102"/>
      <c r="FK299" s="50"/>
      <c r="FL299" s="50"/>
      <c r="FM299" s="102"/>
      <c r="FN299" s="102"/>
      <c r="FO299" s="50"/>
      <c r="FP299" s="50"/>
      <c r="FQ299" s="102"/>
      <c r="FR299" s="102"/>
      <c r="FS299" s="50"/>
      <c r="FT299" s="50"/>
      <c r="FU299" s="102"/>
      <c r="FV299" s="102"/>
      <c r="FW299" s="50"/>
      <c r="FX299" s="50"/>
      <c r="FY299" s="102"/>
      <c r="FZ299" s="102"/>
      <c r="GA299" s="50"/>
      <c r="GB299" s="50"/>
      <c r="GC299" s="102"/>
      <c r="GD299" s="102"/>
      <c r="GE299" s="50"/>
      <c r="GF299" s="50"/>
      <c r="GG299" s="102"/>
      <c r="GH299" s="102"/>
      <c r="GI299" s="50"/>
      <c r="GJ299" s="50"/>
      <c r="GK299" s="102"/>
      <c r="GL299" s="102"/>
      <c r="GM299" s="50"/>
      <c r="GN299" s="50"/>
      <c r="GO299" s="102"/>
      <c r="GP299" s="102"/>
      <c r="GQ299" s="50"/>
      <c r="GR299" s="50"/>
      <c r="GS299" s="102"/>
      <c r="GT299" s="102"/>
      <c r="GU299" s="50"/>
      <c r="GV299" s="50"/>
      <c r="GW299" s="102"/>
      <c r="GX299" s="102"/>
      <c r="GY299" s="50"/>
      <c r="GZ299" s="50"/>
      <c r="HA299" s="102"/>
      <c r="HB299" s="102"/>
      <c r="HC299" s="50"/>
      <c r="HD299" s="50"/>
      <c r="HE299" s="102"/>
      <c r="HF299" s="102"/>
      <c r="HG299" s="50"/>
      <c r="HH299" s="50"/>
      <c r="HI299" s="102"/>
      <c r="HJ299" s="102"/>
      <c r="HK299" s="50"/>
      <c r="HL299" s="50"/>
      <c r="HM299" s="102"/>
      <c r="HN299" s="102"/>
      <c r="HO299" s="50"/>
      <c r="HP299" s="50"/>
      <c r="HQ299" s="102"/>
      <c r="HR299" s="102"/>
      <c r="HS299" s="50"/>
      <c r="HT299" s="50"/>
      <c r="HU299" s="102"/>
      <c r="HV299" s="102"/>
      <c r="HW299" s="50"/>
      <c r="HX299" s="50"/>
      <c r="HY299" s="102"/>
    </row>
    <row r="300" spans="1:233" s="58" customFormat="1" ht="63" x14ac:dyDescent="0.25">
      <c r="A300" s="100" t="s">
        <v>603</v>
      </c>
      <c r="B300" s="156">
        <f t="shared" si="77"/>
        <v>47.7</v>
      </c>
      <c r="C300" s="156">
        <f t="shared" si="78"/>
        <v>13981.698340000001</v>
      </c>
      <c r="D300" s="156">
        <f t="shared" si="79"/>
        <v>13981.698340000001</v>
      </c>
      <c r="E300" s="50">
        <f t="shared" si="50"/>
        <v>100</v>
      </c>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v>47.7</v>
      </c>
      <c r="CA300" s="50"/>
      <c r="CB300" s="50"/>
      <c r="CC300" s="50"/>
      <c r="CD300" s="50"/>
      <c r="CE300" s="50">
        <v>995.99833999999998</v>
      </c>
      <c r="CF300" s="50">
        <v>995.99833999999998</v>
      </c>
      <c r="CG300" s="50">
        <f t="shared" si="84"/>
        <v>100</v>
      </c>
      <c r="CH300" s="50"/>
      <c r="CI300" s="50">
        <v>12985.7</v>
      </c>
      <c r="CJ300" s="50">
        <v>12985.7</v>
      </c>
      <c r="CK300" s="50">
        <f t="shared" si="82"/>
        <v>100</v>
      </c>
      <c r="CL300" s="50"/>
      <c r="CM300" s="50"/>
      <c r="CN300" s="50"/>
      <c r="CO300" s="50"/>
      <c r="CP300" s="50"/>
      <c r="CQ300" s="101"/>
      <c r="CR300" s="101"/>
      <c r="CS300" s="101"/>
      <c r="CT300" s="101"/>
      <c r="CU300" s="101"/>
      <c r="CV300" s="101"/>
      <c r="CW300" s="102"/>
      <c r="CX300" s="102"/>
      <c r="CY300" s="102"/>
      <c r="CZ300" s="102"/>
      <c r="DA300" s="102"/>
      <c r="DB300" s="102"/>
      <c r="DC300" s="102"/>
      <c r="DD300" s="102"/>
      <c r="DE300" s="102"/>
      <c r="DF300" s="102"/>
      <c r="DG300" s="50"/>
      <c r="DH300" s="50"/>
      <c r="DI300" s="102"/>
      <c r="DJ300" s="102"/>
      <c r="DK300" s="50"/>
      <c r="DL300" s="50"/>
      <c r="DM300" s="102"/>
      <c r="DN300" s="102"/>
      <c r="DO300" s="50"/>
      <c r="DP300" s="50"/>
      <c r="DQ300" s="102"/>
      <c r="DR300" s="102"/>
      <c r="DS300" s="50"/>
      <c r="DT300" s="50"/>
      <c r="DU300" s="102"/>
      <c r="DV300" s="102"/>
      <c r="DW300" s="50"/>
      <c r="DX300" s="50"/>
      <c r="DY300" s="50"/>
      <c r="DZ300" s="50"/>
      <c r="EA300" s="50"/>
      <c r="EB300" s="50"/>
      <c r="EC300" s="102"/>
      <c r="ED300" s="102"/>
      <c r="EE300" s="50"/>
      <c r="EF300" s="50"/>
      <c r="EG300" s="102"/>
      <c r="EH300" s="102"/>
      <c r="EI300" s="50"/>
      <c r="EJ300" s="50"/>
      <c r="EK300" s="102"/>
      <c r="EL300" s="102"/>
      <c r="EM300" s="50"/>
      <c r="EN300" s="50"/>
      <c r="EO300" s="102"/>
      <c r="EP300" s="102"/>
      <c r="EQ300" s="50"/>
      <c r="ER300" s="50"/>
      <c r="ES300" s="102"/>
      <c r="ET300" s="102"/>
      <c r="EU300" s="50"/>
      <c r="EV300" s="50"/>
      <c r="EW300" s="102"/>
      <c r="EX300" s="102"/>
      <c r="EY300" s="50"/>
      <c r="EZ300" s="50"/>
      <c r="FA300" s="102"/>
      <c r="FB300" s="102"/>
      <c r="FC300" s="50"/>
      <c r="FD300" s="50"/>
      <c r="FE300" s="102"/>
      <c r="FF300" s="102"/>
      <c r="FG300" s="50"/>
      <c r="FH300" s="50"/>
      <c r="FI300" s="102"/>
      <c r="FJ300" s="102"/>
      <c r="FK300" s="50"/>
      <c r="FL300" s="50"/>
      <c r="FM300" s="102"/>
      <c r="FN300" s="102"/>
      <c r="FO300" s="50"/>
      <c r="FP300" s="50"/>
      <c r="FQ300" s="102"/>
      <c r="FR300" s="102"/>
      <c r="FS300" s="50"/>
      <c r="FT300" s="50"/>
      <c r="FU300" s="102"/>
      <c r="FV300" s="102"/>
      <c r="FW300" s="50"/>
      <c r="FX300" s="50"/>
      <c r="FY300" s="102"/>
      <c r="FZ300" s="102"/>
      <c r="GA300" s="50"/>
      <c r="GB300" s="50"/>
      <c r="GC300" s="102"/>
      <c r="GD300" s="102"/>
      <c r="GE300" s="50"/>
      <c r="GF300" s="50"/>
      <c r="GG300" s="102"/>
      <c r="GH300" s="102"/>
      <c r="GI300" s="50"/>
      <c r="GJ300" s="50"/>
      <c r="GK300" s="102"/>
      <c r="GL300" s="102"/>
      <c r="GM300" s="50"/>
      <c r="GN300" s="50"/>
      <c r="GO300" s="102"/>
      <c r="GP300" s="102"/>
      <c r="GQ300" s="50"/>
      <c r="GR300" s="50"/>
      <c r="GS300" s="102"/>
      <c r="GT300" s="102"/>
      <c r="GU300" s="50"/>
      <c r="GV300" s="50"/>
      <c r="GW300" s="102"/>
      <c r="GX300" s="102"/>
      <c r="GY300" s="50"/>
      <c r="GZ300" s="50"/>
      <c r="HA300" s="102"/>
      <c r="HB300" s="102"/>
      <c r="HC300" s="50"/>
      <c r="HD300" s="50"/>
      <c r="HE300" s="102"/>
      <c r="HF300" s="102"/>
      <c r="HG300" s="50"/>
      <c r="HH300" s="50"/>
      <c r="HI300" s="102"/>
      <c r="HJ300" s="102"/>
      <c r="HK300" s="50"/>
      <c r="HL300" s="50"/>
      <c r="HM300" s="102"/>
      <c r="HN300" s="102"/>
      <c r="HO300" s="50"/>
      <c r="HP300" s="50"/>
      <c r="HQ300" s="102"/>
      <c r="HR300" s="102"/>
      <c r="HS300" s="50"/>
      <c r="HT300" s="50"/>
      <c r="HU300" s="102"/>
      <c r="HV300" s="102"/>
      <c r="HW300" s="50"/>
      <c r="HX300" s="50"/>
      <c r="HY300" s="102"/>
    </row>
    <row r="301" spans="1:233" s="58" customFormat="1" ht="63" x14ac:dyDescent="0.25">
      <c r="A301" s="100" t="s">
        <v>781</v>
      </c>
      <c r="B301" s="156">
        <f t="shared" si="77"/>
        <v>89.8</v>
      </c>
      <c r="C301" s="156">
        <f t="shared" si="78"/>
        <v>34367.054170000003</v>
      </c>
      <c r="D301" s="156">
        <f t="shared" si="79"/>
        <v>34317.55775</v>
      </c>
      <c r="E301" s="50">
        <f t="shared" si="50"/>
        <v>99.855977123453272</v>
      </c>
      <c r="F301" s="50"/>
      <c r="G301" s="50"/>
      <c r="H301" s="50"/>
      <c r="I301" s="50"/>
      <c r="J301" s="50"/>
      <c r="K301" s="50"/>
      <c r="L301" s="50"/>
      <c r="M301" s="50"/>
      <c r="N301" s="50"/>
      <c r="O301" s="50"/>
      <c r="P301" s="50"/>
      <c r="Q301" s="50"/>
      <c r="R301" s="50"/>
      <c r="S301" s="50"/>
      <c r="T301" s="50"/>
      <c r="U301" s="50"/>
      <c r="V301" s="50"/>
      <c r="W301" s="50"/>
      <c r="X301" s="50"/>
      <c r="Y301" s="50"/>
      <c r="Z301" s="50"/>
      <c r="AA301" s="50"/>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c r="BO301" s="50"/>
      <c r="BP301" s="50"/>
      <c r="BQ301" s="50"/>
      <c r="BR301" s="50"/>
      <c r="BS301" s="50"/>
      <c r="BT301" s="50"/>
      <c r="BU301" s="50"/>
      <c r="BV301" s="50"/>
      <c r="BW301" s="50"/>
      <c r="BX301" s="50"/>
      <c r="BY301" s="50"/>
      <c r="BZ301" s="50">
        <v>89.8</v>
      </c>
      <c r="CA301" s="50">
        <v>89.8</v>
      </c>
      <c r="CB301" s="50">
        <v>40.303580000000004</v>
      </c>
      <c r="CC301" s="50">
        <f t="shared" ref="CC301:CC348" si="86">CB301/CA301*100</f>
        <v>44.881492204899779</v>
      </c>
      <c r="CD301" s="50"/>
      <c r="CE301" s="50">
        <v>999.95417000000009</v>
      </c>
      <c r="CF301" s="50">
        <v>999.95417000000009</v>
      </c>
      <c r="CG301" s="50">
        <f t="shared" si="84"/>
        <v>100</v>
      </c>
      <c r="CH301" s="50"/>
      <c r="CI301" s="50"/>
      <c r="CJ301" s="50"/>
      <c r="CK301" s="50"/>
      <c r="CL301" s="50"/>
      <c r="CM301" s="50"/>
      <c r="CN301" s="50"/>
      <c r="CO301" s="50"/>
      <c r="CP301" s="50"/>
      <c r="CQ301" s="101"/>
      <c r="CR301" s="101"/>
      <c r="CS301" s="101"/>
      <c r="CT301" s="101"/>
      <c r="CU301" s="101"/>
      <c r="CV301" s="101"/>
      <c r="CW301" s="102"/>
      <c r="CX301" s="102"/>
      <c r="CY301" s="102"/>
      <c r="CZ301" s="102"/>
      <c r="DA301" s="102"/>
      <c r="DB301" s="102"/>
      <c r="DC301" s="102"/>
      <c r="DD301" s="102"/>
      <c r="DE301" s="102"/>
      <c r="DF301" s="102"/>
      <c r="DG301" s="50"/>
      <c r="DH301" s="50"/>
      <c r="DI301" s="102"/>
      <c r="DJ301" s="102"/>
      <c r="DK301" s="50"/>
      <c r="DL301" s="50"/>
      <c r="DM301" s="102"/>
      <c r="DN301" s="102"/>
      <c r="DO301" s="50"/>
      <c r="DP301" s="50"/>
      <c r="DQ301" s="102"/>
      <c r="DR301" s="102"/>
      <c r="DS301" s="50"/>
      <c r="DT301" s="50"/>
      <c r="DU301" s="102"/>
      <c r="DV301" s="102"/>
      <c r="DW301" s="50"/>
      <c r="DX301" s="50"/>
      <c r="DY301" s="50"/>
      <c r="DZ301" s="50"/>
      <c r="EA301" s="50"/>
      <c r="EB301" s="50"/>
      <c r="EC301" s="102"/>
      <c r="ED301" s="102"/>
      <c r="EE301" s="50"/>
      <c r="EF301" s="50"/>
      <c r="EG301" s="102"/>
      <c r="EH301" s="102"/>
      <c r="EI301" s="50"/>
      <c r="EJ301" s="50"/>
      <c r="EK301" s="102"/>
      <c r="EL301" s="102"/>
      <c r="EM301" s="50"/>
      <c r="EN301" s="50"/>
      <c r="EO301" s="102"/>
      <c r="EP301" s="102"/>
      <c r="EQ301" s="50"/>
      <c r="ER301" s="50"/>
      <c r="ES301" s="102"/>
      <c r="ET301" s="102"/>
      <c r="EU301" s="50"/>
      <c r="EV301" s="50"/>
      <c r="EW301" s="102"/>
      <c r="EX301" s="102"/>
      <c r="EY301" s="50"/>
      <c r="EZ301" s="50"/>
      <c r="FA301" s="102"/>
      <c r="FB301" s="102"/>
      <c r="FC301" s="50"/>
      <c r="FD301" s="50"/>
      <c r="FE301" s="102"/>
      <c r="FF301" s="102"/>
      <c r="FG301" s="50"/>
      <c r="FH301" s="50"/>
      <c r="FI301" s="102"/>
      <c r="FJ301" s="102"/>
      <c r="FK301" s="50"/>
      <c r="FL301" s="50"/>
      <c r="FM301" s="102"/>
      <c r="FN301" s="102"/>
      <c r="FO301" s="50"/>
      <c r="FP301" s="50"/>
      <c r="FQ301" s="102"/>
      <c r="FR301" s="102"/>
      <c r="FS301" s="50"/>
      <c r="FT301" s="50"/>
      <c r="FU301" s="102"/>
      <c r="FV301" s="102"/>
      <c r="FW301" s="50"/>
      <c r="FX301" s="50"/>
      <c r="FY301" s="102"/>
      <c r="FZ301" s="102"/>
      <c r="GA301" s="50"/>
      <c r="GB301" s="50"/>
      <c r="GC301" s="102"/>
      <c r="GD301" s="102"/>
      <c r="GE301" s="50"/>
      <c r="GF301" s="50"/>
      <c r="GG301" s="102"/>
      <c r="GH301" s="102"/>
      <c r="GI301" s="50"/>
      <c r="GJ301" s="50"/>
      <c r="GK301" s="102"/>
      <c r="GL301" s="102"/>
      <c r="GM301" s="50"/>
      <c r="GN301" s="50"/>
      <c r="GO301" s="102"/>
      <c r="GP301" s="102"/>
      <c r="GQ301" s="50"/>
      <c r="GR301" s="50"/>
      <c r="GS301" s="102"/>
      <c r="GT301" s="102"/>
      <c r="GU301" s="50"/>
      <c r="GV301" s="50"/>
      <c r="GW301" s="102"/>
      <c r="GX301" s="102"/>
      <c r="GY301" s="50"/>
      <c r="GZ301" s="50"/>
      <c r="HA301" s="102"/>
      <c r="HB301" s="102"/>
      <c r="HC301" s="50"/>
      <c r="HD301" s="50"/>
      <c r="HE301" s="102"/>
      <c r="HF301" s="102"/>
      <c r="HG301" s="50"/>
      <c r="HH301" s="50"/>
      <c r="HI301" s="102"/>
      <c r="HJ301" s="102"/>
      <c r="HK301" s="50"/>
      <c r="HL301" s="50"/>
      <c r="HM301" s="102"/>
      <c r="HN301" s="102"/>
      <c r="HO301" s="50">
        <v>33277.300000000003</v>
      </c>
      <c r="HP301" s="50">
        <v>33277.300000000003</v>
      </c>
      <c r="HQ301" s="50">
        <f>HP301/HO301*100</f>
        <v>100</v>
      </c>
      <c r="HR301" s="102"/>
      <c r="HS301" s="50"/>
      <c r="HT301" s="50"/>
      <c r="HU301" s="102"/>
      <c r="HV301" s="102"/>
      <c r="HW301" s="50"/>
      <c r="HX301" s="50"/>
      <c r="HY301" s="102"/>
    </row>
    <row r="302" spans="1:233" s="58" customFormat="1" ht="47.25" x14ac:dyDescent="0.25">
      <c r="A302" s="100" t="s">
        <v>605</v>
      </c>
      <c r="B302" s="156">
        <f t="shared" si="77"/>
        <v>89.8</v>
      </c>
      <c r="C302" s="156">
        <f t="shared" si="78"/>
        <v>89.8</v>
      </c>
      <c r="D302" s="156">
        <f t="shared" si="79"/>
        <v>41.116</v>
      </c>
      <c r="E302" s="50">
        <f t="shared" si="50"/>
        <v>45.786191536748333</v>
      </c>
      <c r="F302" s="50"/>
      <c r="G302" s="50"/>
      <c r="H302" s="50"/>
      <c r="I302" s="50"/>
      <c r="J302" s="50"/>
      <c r="K302" s="50"/>
      <c r="L302" s="50"/>
      <c r="M302" s="50"/>
      <c r="N302" s="50"/>
      <c r="O302" s="50"/>
      <c r="P302" s="50"/>
      <c r="Q302" s="50"/>
      <c r="R302" s="50"/>
      <c r="S302" s="50"/>
      <c r="T302" s="50"/>
      <c r="U302" s="50"/>
      <c r="V302" s="50"/>
      <c r="W302" s="50"/>
      <c r="X302" s="50"/>
      <c r="Y302" s="50"/>
      <c r="Z302" s="50"/>
      <c r="AA302" s="50"/>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c r="BF302" s="50"/>
      <c r="BG302" s="50"/>
      <c r="BH302" s="50"/>
      <c r="BI302" s="50"/>
      <c r="BJ302" s="50"/>
      <c r="BK302" s="50"/>
      <c r="BL302" s="50"/>
      <c r="BM302" s="50"/>
      <c r="BN302" s="50"/>
      <c r="BO302" s="50"/>
      <c r="BP302" s="50"/>
      <c r="BQ302" s="50"/>
      <c r="BR302" s="50"/>
      <c r="BS302" s="50"/>
      <c r="BT302" s="50"/>
      <c r="BU302" s="50"/>
      <c r="BV302" s="50"/>
      <c r="BW302" s="50"/>
      <c r="BX302" s="50"/>
      <c r="BY302" s="50"/>
      <c r="BZ302" s="50">
        <v>89.8</v>
      </c>
      <c r="CA302" s="50">
        <v>89.8</v>
      </c>
      <c r="CB302" s="50">
        <v>41.116</v>
      </c>
      <c r="CC302" s="50">
        <f t="shared" si="86"/>
        <v>45.786191536748333</v>
      </c>
      <c r="CD302" s="50"/>
      <c r="CE302" s="50"/>
      <c r="CF302" s="50"/>
      <c r="CG302" s="50"/>
      <c r="CH302" s="50"/>
      <c r="CI302" s="50"/>
      <c r="CJ302" s="50"/>
      <c r="CK302" s="50"/>
      <c r="CL302" s="50"/>
      <c r="CM302" s="50"/>
      <c r="CN302" s="50"/>
      <c r="CO302" s="50"/>
      <c r="CP302" s="50"/>
      <c r="CQ302" s="101"/>
      <c r="CR302" s="101"/>
      <c r="CS302" s="101"/>
      <c r="CT302" s="101"/>
      <c r="CU302" s="101"/>
      <c r="CV302" s="101"/>
      <c r="CW302" s="102"/>
      <c r="CX302" s="102"/>
      <c r="CY302" s="102"/>
      <c r="CZ302" s="102"/>
      <c r="DA302" s="102"/>
      <c r="DB302" s="102"/>
      <c r="DC302" s="102"/>
      <c r="DD302" s="102"/>
      <c r="DE302" s="102"/>
      <c r="DF302" s="102"/>
      <c r="DG302" s="50"/>
      <c r="DH302" s="50"/>
      <c r="DI302" s="102"/>
      <c r="DJ302" s="102"/>
      <c r="DK302" s="50"/>
      <c r="DL302" s="50"/>
      <c r="DM302" s="102"/>
      <c r="DN302" s="102"/>
      <c r="DO302" s="50"/>
      <c r="DP302" s="50"/>
      <c r="DQ302" s="102"/>
      <c r="DR302" s="102"/>
      <c r="DS302" s="50"/>
      <c r="DT302" s="50"/>
      <c r="DU302" s="102"/>
      <c r="DV302" s="102"/>
      <c r="DW302" s="50"/>
      <c r="DX302" s="50"/>
      <c r="DY302" s="50"/>
      <c r="DZ302" s="50"/>
      <c r="EA302" s="50"/>
      <c r="EB302" s="50"/>
      <c r="EC302" s="102"/>
      <c r="ED302" s="102"/>
      <c r="EE302" s="50"/>
      <c r="EF302" s="50"/>
      <c r="EG302" s="102"/>
      <c r="EH302" s="102"/>
      <c r="EI302" s="50"/>
      <c r="EJ302" s="50"/>
      <c r="EK302" s="102"/>
      <c r="EL302" s="102"/>
      <c r="EM302" s="50"/>
      <c r="EN302" s="50"/>
      <c r="EO302" s="102"/>
      <c r="EP302" s="102"/>
      <c r="EQ302" s="50"/>
      <c r="ER302" s="50"/>
      <c r="ES302" s="102"/>
      <c r="ET302" s="102"/>
      <c r="EU302" s="50"/>
      <c r="EV302" s="50"/>
      <c r="EW302" s="102"/>
      <c r="EX302" s="102"/>
      <c r="EY302" s="50"/>
      <c r="EZ302" s="50"/>
      <c r="FA302" s="102"/>
      <c r="FB302" s="102"/>
      <c r="FC302" s="50"/>
      <c r="FD302" s="50"/>
      <c r="FE302" s="102"/>
      <c r="FF302" s="102"/>
      <c r="FG302" s="50"/>
      <c r="FH302" s="50"/>
      <c r="FI302" s="102"/>
      <c r="FJ302" s="102"/>
      <c r="FK302" s="50"/>
      <c r="FL302" s="50"/>
      <c r="FM302" s="102"/>
      <c r="FN302" s="102"/>
      <c r="FO302" s="50"/>
      <c r="FP302" s="50"/>
      <c r="FQ302" s="102"/>
      <c r="FR302" s="102"/>
      <c r="FS302" s="50"/>
      <c r="FT302" s="50"/>
      <c r="FU302" s="102"/>
      <c r="FV302" s="102"/>
      <c r="FW302" s="50"/>
      <c r="FX302" s="50"/>
      <c r="FY302" s="102"/>
      <c r="FZ302" s="102"/>
      <c r="GA302" s="50"/>
      <c r="GB302" s="50"/>
      <c r="GC302" s="102"/>
      <c r="GD302" s="102"/>
      <c r="GE302" s="50"/>
      <c r="GF302" s="50"/>
      <c r="GG302" s="102"/>
      <c r="GH302" s="102"/>
      <c r="GI302" s="50"/>
      <c r="GJ302" s="50"/>
      <c r="GK302" s="102"/>
      <c r="GL302" s="102"/>
      <c r="GM302" s="50"/>
      <c r="GN302" s="50"/>
      <c r="GO302" s="102"/>
      <c r="GP302" s="102"/>
      <c r="GQ302" s="50"/>
      <c r="GR302" s="50"/>
      <c r="GS302" s="102"/>
      <c r="GT302" s="102"/>
      <c r="GU302" s="50"/>
      <c r="GV302" s="50"/>
      <c r="GW302" s="102"/>
      <c r="GX302" s="102"/>
      <c r="GY302" s="50"/>
      <c r="GZ302" s="50"/>
      <c r="HA302" s="102"/>
      <c r="HB302" s="102"/>
      <c r="HC302" s="50"/>
      <c r="HD302" s="50"/>
      <c r="HE302" s="102"/>
      <c r="HF302" s="102"/>
      <c r="HG302" s="50"/>
      <c r="HH302" s="50"/>
      <c r="HI302" s="102"/>
      <c r="HJ302" s="102"/>
      <c r="HK302" s="50"/>
      <c r="HL302" s="50"/>
      <c r="HM302" s="102"/>
      <c r="HN302" s="102"/>
      <c r="HO302" s="50"/>
      <c r="HP302" s="50"/>
      <c r="HQ302" s="102"/>
      <c r="HR302" s="102"/>
      <c r="HS302" s="50"/>
      <c r="HT302" s="50"/>
      <c r="HU302" s="102"/>
      <c r="HV302" s="102"/>
      <c r="HW302" s="50"/>
      <c r="HX302" s="50"/>
      <c r="HY302" s="102"/>
    </row>
    <row r="303" spans="1:233" s="58" customFormat="1" ht="47.25" x14ac:dyDescent="0.25">
      <c r="A303" s="100" t="s">
        <v>606</v>
      </c>
      <c r="B303" s="156">
        <f t="shared" si="77"/>
        <v>33.6</v>
      </c>
      <c r="C303" s="156">
        <f t="shared" si="78"/>
        <v>0</v>
      </c>
      <c r="D303" s="156">
        <f t="shared" si="79"/>
        <v>0</v>
      </c>
      <c r="E303" s="50"/>
      <c r="F303" s="50"/>
      <c r="G303" s="50"/>
      <c r="H303" s="50"/>
      <c r="I303" s="50"/>
      <c r="J303" s="50"/>
      <c r="K303" s="50"/>
      <c r="L303" s="50"/>
      <c r="M303" s="50"/>
      <c r="N303" s="50"/>
      <c r="O303" s="50"/>
      <c r="P303" s="50"/>
      <c r="Q303" s="50"/>
      <c r="R303" s="50"/>
      <c r="S303" s="50"/>
      <c r="T303" s="50"/>
      <c r="U303" s="50"/>
      <c r="V303" s="50"/>
      <c r="W303" s="50"/>
      <c r="X303" s="50"/>
      <c r="Y303" s="50"/>
      <c r="Z303" s="50"/>
      <c r="AA303" s="50"/>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c r="BO303" s="50"/>
      <c r="BP303" s="50"/>
      <c r="BQ303" s="50"/>
      <c r="BR303" s="50"/>
      <c r="BS303" s="50"/>
      <c r="BT303" s="50"/>
      <c r="BU303" s="50"/>
      <c r="BV303" s="50"/>
      <c r="BW303" s="50"/>
      <c r="BX303" s="50"/>
      <c r="BY303" s="50"/>
      <c r="BZ303" s="50">
        <v>33.6</v>
      </c>
      <c r="CA303" s="50"/>
      <c r="CB303" s="50"/>
      <c r="CC303" s="50"/>
      <c r="CD303" s="50"/>
      <c r="CE303" s="50"/>
      <c r="CF303" s="50"/>
      <c r="CG303" s="50"/>
      <c r="CH303" s="50"/>
      <c r="CI303" s="50"/>
      <c r="CJ303" s="50"/>
      <c r="CK303" s="50"/>
      <c r="CL303" s="50"/>
      <c r="CM303" s="50"/>
      <c r="CN303" s="50"/>
      <c r="CO303" s="50"/>
      <c r="CP303" s="50"/>
      <c r="CQ303" s="101"/>
      <c r="CR303" s="101"/>
      <c r="CS303" s="101"/>
      <c r="CT303" s="101"/>
      <c r="CU303" s="101"/>
      <c r="CV303" s="101"/>
      <c r="CW303" s="102"/>
      <c r="CX303" s="102"/>
      <c r="CY303" s="102"/>
      <c r="CZ303" s="102"/>
      <c r="DA303" s="102"/>
      <c r="DB303" s="102"/>
      <c r="DC303" s="102"/>
      <c r="DD303" s="102"/>
      <c r="DE303" s="102"/>
      <c r="DF303" s="102"/>
      <c r="DG303" s="50"/>
      <c r="DH303" s="50"/>
      <c r="DI303" s="102"/>
      <c r="DJ303" s="102"/>
      <c r="DK303" s="50"/>
      <c r="DL303" s="50"/>
      <c r="DM303" s="102"/>
      <c r="DN303" s="102"/>
      <c r="DO303" s="50"/>
      <c r="DP303" s="50"/>
      <c r="DQ303" s="102"/>
      <c r="DR303" s="102"/>
      <c r="DS303" s="50"/>
      <c r="DT303" s="50"/>
      <c r="DU303" s="102"/>
      <c r="DV303" s="102"/>
      <c r="DW303" s="50"/>
      <c r="DX303" s="50"/>
      <c r="DY303" s="50"/>
      <c r="DZ303" s="50"/>
      <c r="EA303" s="50"/>
      <c r="EB303" s="50"/>
      <c r="EC303" s="102"/>
      <c r="ED303" s="102"/>
      <c r="EE303" s="50"/>
      <c r="EF303" s="50"/>
      <c r="EG303" s="102"/>
      <c r="EH303" s="102"/>
      <c r="EI303" s="50"/>
      <c r="EJ303" s="50"/>
      <c r="EK303" s="102"/>
      <c r="EL303" s="102"/>
      <c r="EM303" s="50"/>
      <c r="EN303" s="50"/>
      <c r="EO303" s="102"/>
      <c r="EP303" s="102"/>
      <c r="EQ303" s="50"/>
      <c r="ER303" s="50"/>
      <c r="ES303" s="102"/>
      <c r="ET303" s="102"/>
      <c r="EU303" s="50"/>
      <c r="EV303" s="50"/>
      <c r="EW303" s="102"/>
      <c r="EX303" s="102"/>
      <c r="EY303" s="50"/>
      <c r="EZ303" s="50"/>
      <c r="FA303" s="102"/>
      <c r="FB303" s="102"/>
      <c r="FC303" s="50"/>
      <c r="FD303" s="50"/>
      <c r="FE303" s="102"/>
      <c r="FF303" s="102"/>
      <c r="FG303" s="50"/>
      <c r="FH303" s="50"/>
      <c r="FI303" s="102"/>
      <c r="FJ303" s="102"/>
      <c r="FK303" s="50"/>
      <c r="FL303" s="50"/>
      <c r="FM303" s="102"/>
      <c r="FN303" s="102"/>
      <c r="FO303" s="50"/>
      <c r="FP303" s="50"/>
      <c r="FQ303" s="102"/>
      <c r="FR303" s="102"/>
      <c r="FS303" s="50"/>
      <c r="FT303" s="50"/>
      <c r="FU303" s="102"/>
      <c r="FV303" s="102"/>
      <c r="FW303" s="50"/>
      <c r="FX303" s="50"/>
      <c r="FY303" s="102"/>
      <c r="FZ303" s="102"/>
      <c r="GA303" s="50"/>
      <c r="GB303" s="50"/>
      <c r="GC303" s="102"/>
      <c r="GD303" s="102"/>
      <c r="GE303" s="50"/>
      <c r="GF303" s="50"/>
      <c r="GG303" s="102"/>
      <c r="GH303" s="102"/>
      <c r="GI303" s="50"/>
      <c r="GJ303" s="50"/>
      <c r="GK303" s="102"/>
      <c r="GL303" s="102"/>
      <c r="GM303" s="50"/>
      <c r="GN303" s="50"/>
      <c r="GO303" s="102"/>
      <c r="GP303" s="102"/>
      <c r="GQ303" s="50"/>
      <c r="GR303" s="50"/>
      <c r="GS303" s="102"/>
      <c r="GT303" s="102"/>
      <c r="GU303" s="50"/>
      <c r="GV303" s="50"/>
      <c r="GW303" s="102"/>
      <c r="GX303" s="102"/>
      <c r="GY303" s="50"/>
      <c r="GZ303" s="50"/>
      <c r="HA303" s="102"/>
      <c r="HB303" s="102"/>
      <c r="HC303" s="50"/>
      <c r="HD303" s="50"/>
      <c r="HE303" s="102"/>
      <c r="HF303" s="102"/>
      <c r="HG303" s="50"/>
      <c r="HH303" s="50"/>
      <c r="HI303" s="102"/>
      <c r="HJ303" s="102"/>
      <c r="HK303" s="50"/>
      <c r="HL303" s="50"/>
      <c r="HM303" s="102"/>
      <c r="HN303" s="102"/>
      <c r="HO303" s="50"/>
      <c r="HP303" s="50"/>
      <c r="HQ303" s="102"/>
      <c r="HR303" s="102"/>
      <c r="HS303" s="50"/>
      <c r="HT303" s="50"/>
      <c r="HU303" s="102"/>
      <c r="HV303" s="102"/>
      <c r="HW303" s="50"/>
      <c r="HX303" s="50"/>
      <c r="HY303" s="102"/>
    </row>
    <row r="304" spans="1:233" s="58" customFormat="1" ht="47.25" x14ac:dyDescent="0.25">
      <c r="A304" s="100" t="s">
        <v>607</v>
      </c>
      <c r="B304" s="156">
        <f t="shared" si="77"/>
        <v>46.4</v>
      </c>
      <c r="C304" s="156">
        <f t="shared" si="78"/>
        <v>546.4</v>
      </c>
      <c r="D304" s="156">
        <f t="shared" si="79"/>
        <v>509.80002000000002</v>
      </c>
      <c r="E304" s="50">
        <f t="shared" si="50"/>
        <v>93.301614202049791</v>
      </c>
      <c r="F304" s="50"/>
      <c r="G304" s="50"/>
      <c r="H304" s="50"/>
      <c r="I304" s="50"/>
      <c r="J304" s="50"/>
      <c r="K304" s="50"/>
      <c r="L304" s="50"/>
      <c r="M304" s="50"/>
      <c r="N304" s="50"/>
      <c r="O304" s="50"/>
      <c r="P304" s="50"/>
      <c r="Q304" s="50"/>
      <c r="R304" s="50"/>
      <c r="S304" s="50"/>
      <c r="T304" s="50"/>
      <c r="U304" s="50"/>
      <c r="V304" s="50"/>
      <c r="W304" s="50"/>
      <c r="X304" s="50"/>
      <c r="Y304" s="50"/>
      <c r="Z304" s="50"/>
      <c r="AA304" s="50"/>
      <c r="AB304" s="50"/>
      <c r="AC304" s="50"/>
      <c r="AD304" s="50"/>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c r="BB304" s="50"/>
      <c r="BC304" s="50"/>
      <c r="BD304" s="50"/>
      <c r="BE304" s="50"/>
      <c r="BF304" s="50"/>
      <c r="BG304" s="50"/>
      <c r="BH304" s="50"/>
      <c r="BI304" s="50"/>
      <c r="BJ304" s="50"/>
      <c r="BK304" s="50"/>
      <c r="BL304" s="50"/>
      <c r="BM304" s="50"/>
      <c r="BN304" s="50"/>
      <c r="BO304" s="50"/>
      <c r="BP304" s="50"/>
      <c r="BQ304" s="50"/>
      <c r="BR304" s="50"/>
      <c r="BS304" s="50"/>
      <c r="BT304" s="50"/>
      <c r="BU304" s="50"/>
      <c r="BV304" s="50"/>
      <c r="BW304" s="50"/>
      <c r="BX304" s="50"/>
      <c r="BY304" s="50"/>
      <c r="BZ304" s="50">
        <v>46.4</v>
      </c>
      <c r="CA304" s="50">
        <v>46.4</v>
      </c>
      <c r="CB304" s="50">
        <v>34.799999999999997</v>
      </c>
      <c r="CC304" s="50">
        <f t="shared" si="86"/>
        <v>75</v>
      </c>
      <c r="CD304" s="50"/>
      <c r="CE304" s="50"/>
      <c r="CF304" s="50"/>
      <c r="CG304" s="50"/>
      <c r="CH304" s="50"/>
      <c r="CI304" s="50"/>
      <c r="CJ304" s="50"/>
      <c r="CK304" s="50"/>
      <c r="CL304" s="50"/>
      <c r="CM304" s="50"/>
      <c r="CN304" s="50"/>
      <c r="CO304" s="50"/>
      <c r="CP304" s="50"/>
      <c r="CQ304" s="101"/>
      <c r="CR304" s="101"/>
      <c r="CS304" s="101"/>
      <c r="CT304" s="101"/>
      <c r="CU304" s="101"/>
      <c r="CV304" s="101"/>
      <c r="CW304" s="102"/>
      <c r="CX304" s="102"/>
      <c r="CY304" s="102"/>
      <c r="CZ304" s="102"/>
      <c r="DA304" s="102"/>
      <c r="DB304" s="102"/>
      <c r="DC304" s="102"/>
      <c r="DD304" s="102"/>
      <c r="DE304" s="102"/>
      <c r="DF304" s="102"/>
      <c r="DG304" s="50"/>
      <c r="DH304" s="50"/>
      <c r="DI304" s="102"/>
      <c r="DJ304" s="102"/>
      <c r="DK304" s="50"/>
      <c r="DL304" s="50"/>
      <c r="DM304" s="102"/>
      <c r="DN304" s="102"/>
      <c r="DO304" s="50"/>
      <c r="DP304" s="50"/>
      <c r="DQ304" s="102"/>
      <c r="DR304" s="102"/>
      <c r="DS304" s="50"/>
      <c r="DT304" s="50"/>
      <c r="DU304" s="102"/>
      <c r="DV304" s="102"/>
      <c r="DW304" s="50">
        <v>500</v>
      </c>
      <c r="DX304" s="50">
        <v>475.00002000000001</v>
      </c>
      <c r="DY304" s="50">
        <f t="shared" si="85"/>
        <v>95.000004000000004</v>
      </c>
      <c r="DZ304" s="50"/>
      <c r="EA304" s="50"/>
      <c r="EB304" s="50"/>
      <c r="EC304" s="102"/>
      <c r="ED304" s="102"/>
      <c r="EE304" s="50"/>
      <c r="EF304" s="50"/>
      <c r="EG304" s="102"/>
      <c r="EH304" s="102"/>
      <c r="EI304" s="50"/>
      <c r="EJ304" s="50"/>
      <c r="EK304" s="102"/>
      <c r="EL304" s="102"/>
      <c r="EM304" s="50"/>
      <c r="EN304" s="50"/>
      <c r="EO304" s="102"/>
      <c r="EP304" s="102"/>
      <c r="EQ304" s="50"/>
      <c r="ER304" s="50"/>
      <c r="ES304" s="102"/>
      <c r="ET304" s="102"/>
      <c r="EU304" s="50"/>
      <c r="EV304" s="50"/>
      <c r="EW304" s="102"/>
      <c r="EX304" s="102"/>
      <c r="EY304" s="50"/>
      <c r="EZ304" s="50"/>
      <c r="FA304" s="102"/>
      <c r="FB304" s="102"/>
      <c r="FC304" s="50"/>
      <c r="FD304" s="50"/>
      <c r="FE304" s="102"/>
      <c r="FF304" s="102"/>
      <c r="FG304" s="50"/>
      <c r="FH304" s="50"/>
      <c r="FI304" s="102"/>
      <c r="FJ304" s="102"/>
      <c r="FK304" s="50"/>
      <c r="FL304" s="50"/>
      <c r="FM304" s="102"/>
      <c r="FN304" s="102"/>
      <c r="FO304" s="50"/>
      <c r="FP304" s="50"/>
      <c r="FQ304" s="102"/>
      <c r="FR304" s="102"/>
      <c r="FS304" s="50"/>
      <c r="FT304" s="50"/>
      <c r="FU304" s="102"/>
      <c r="FV304" s="102"/>
      <c r="FW304" s="50"/>
      <c r="FX304" s="50"/>
      <c r="FY304" s="102"/>
      <c r="FZ304" s="102"/>
      <c r="GA304" s="50"/>
      <c r="GB304" s="50"/>
      <c r="GC304" s="102"/>
      <c r="GD304" s="102"/>
      <c r="GE304" s="50"/>
      <c r="GF304" s="50"/>
      <c r="GG304" s="102"/>
      <c r="GH304" s="102"/>
      <c r="GI304" s="50"/>
      <c r="GJ304" s="50"/>
      <c r="GK304" s="102"/>
      <c r="GL304" s="102"/>
      <c r="GM304" s="50"/>
      <c r="GN304" s="50"/>
      <c r="GO304" s="102"/>
      <c r="GP304" s="102"/>
      <c r="GQ304" s="50"/>
      <c r="GR304" s="50"/>
      <c r="GS304" s="102"/>
      <c r="GT304" s="102"/>
      <c r="GU304" s="50"/>
      <c r="GV304" s="50"/>
      <c r="GW304" s="102"/>
      <c r="GX304" s="102"/>
      <c r="GY304" s="50"/>
      <c r="GZ304" s="50"/>
      <c r="HA304" s="102"/>
      <c r="HB304" s="102"/>
      <c r="HC304" s="50"/>
      <c r="HD304" s="50"/>
      <c r="HE304" s="102"/>
      <c r="HF304" s="102"/>
      <c r="HG304" s="50"/>
      <c r="HH304" s="50"/>
      <c r="HI304" s="102"/>
      <c r="HJ304" s="102"/>
      <c r="HK304" s="50"/>
      <c r="HL304" s="50"/>
      <c r="HM304" s="102"/>
      <c r="HN304" s="102"/>
      <c r="HO304" s="50"/>
      <c r="HP304" s="50"/>
      <c r="HQ304" s="102"/>
      <c r="HR304" s="102"/>
      <c r="HS304" s="50"/>
      <c r="HT304" s="50"/>
      <c r="HU304" s="102"/>
      <c r="HV304" s="102"/>
      <c r="HW304" s="50"/>
      <c r="HX304" s="50"/>
      <c r="HY304" s="102"/>
    </row>
    <row r="305" spans="1:233" s="58" customFormat="1" ht="47.25" x14ac:dyDescent="0.25">
      <c r="A305" s="100" t="s">
        <v>608</v>
      </c>
      <c r="B305" s="156">
        <f t="shared" si="77"/>
        <v>162.69999999999999</v>
      </c>
      <c r="C305" s="156">
        <f t="shared" si="78"/>
        <v>0</v>
      </c>
      <c r="D305" s="156">
        <f t="shared" si="79"/>
        <v>0</v>
      </c>
      <c r="E305" s="50"/>
      <c r="F305" s="50"/>
      <c r="G305" s="50"/>
      <c r="H305" s="50"/>
      <c r="I305" s="50"/>
      <c r="J305" s="50"/>
      <c r="K305" s="50"/>
      <c r="L305" s="50"/>
      <c r="M305" s="50"/>
      <c r="N305" s="50"/>
      <c r="O305" s="50"/>
      <c r="P305" s="50"/>
      <c r="Q305" s="50"/>
      <c r="R305" s="50"/>
      <c r="S305" s="50"/>
      <c r="T305" s="50"/>
      <c r="U305" s="50"/>
      <c r="V305" s="50"/>
      <c r="W305" s="50"/>
      <c r="X305" s="50"/>
      <c r="Y305" s="50"/>
      <c r="Z305" s="50"/>
      <c r="AA305" s="50"/>
      <c r="AB305" s="50"/>
      <c r="AC305" s="50"/>
      <c r="AD305" s="50"/>
      <c r="AE305" s="50"/>
      <c r="AF305" s="50"/>
      <c r="AG305" s="50"/>
      <c r="AH305" s="50"/>
      <c r="AI305" s="50"/>
      <c r="AJ305" s="50"/>
      <c r="AK305" s="50"/>
      <c r="AL305" s="50"/>
      <c r="AM305" s="50"/>
      <c r="AN305" s="50"/>
      <c r="AO305" s="50"/>
      <c r="AP305" s="50"/>
      <c r="AQ305" s="50"/>
      <c r="AR305" s="50"/>
      <c r="AS305" s="50"/>
      <c r="AT305" s="50"/>
      <c r="AU305" s="50"/>
      <c r="AV305" s="50"/>
      <c r="AW305" s="50"/>
      <c r="AX305" s="50"/>
      <c r="AY305" s="50"/>
      <c r="AZ305" s="50"/>
      <c r="BA305" s="50"/>
      <c r="BB305" s="50"/>
      <c r="BC305" s="50"/>
      <c r="BD305" s="50"/>
      <c r="BE305" s="50"/>
      <c r="BF305" s="50"/>
      <c r="BG305" s="50"/>
      <c r="BH305" s="50"/>
      <c r="BI305" s="50"/>
      <c r="BJ305" s="50"/>
      <c r="BK305" s="50"/>
      <c r="BL305" s="50"/>
      <c r="BM305" s="50"/>
      <c r="BN305" s="50"/>
      <c r="BO305" s="50"/>
      <c r="BP305" s="50"/>
      <c r="BQ305" s="50"/>
      <c r="BR305" s="50"/>
      <c r="BS305" s="50"/>
      <c r="BT305" s="50"/>
      <c r="BU305" s="50"/>
      <c r="BV305" s="50"/>
      <c r="BW305" s="50"/>
      <c r="BX305" s="50"/>
      <c r="BY305" s="50"/>
      <c r="BZ305" s="50">
        <v>162.69999999999999</v>
      </c>
      <c r="CA305" s="50"/>
      <c r="CB305" s="50"/>
      <c r="CC305" s="50"/>
      <c r="CD305" s="50"/>
      <c r="CE305" s="50"/>
      <c r="CF305" s="50"/>
      <c r="CG305" s="50"/>
      <c r="CH305" s="50"/>
      <c r="CI305" s="50"/>
      <c r="CJ305" s="50"/>
      <c r="CK305" s="50"/>
      <c r="CL305" s="50"/>
      <c r="CM305" s="50"/>
      <c r="CN305" s="50"/>
      <c r="CO305" s="50"/>
      <c r="CP305" s="50"/>
      <c r="CQ305" s="101"/>
      <c r="CR305" s="101"/>
      <c r="CS305" s="101"/>
      <c r="CT305" s="101"/>
      <c r="CU305" s="101"/>
      <c r="CV305" s="101"/>
      <c r="CW305" s="102"/>
      <c r="CX305" s="102"/>
      <c r="CY305" s="102"/>
      <c r="CZ305" s="102"/>
      <c r="DA305" s="102"/>
      <c r="DB305" s="102"/>
      <c r="DC305" s="102"/>
      <c r="DD305" s="102"/>
      <c r="DE305" s="102"/>
      <c r="DF305" s="102"/>
      <c r="DG305" s="50"/>
      <c r="DH305" s="50"/>
      <c r="DI305" s="102"/>
      <c r="DJ305" s="102"/>
      <c r="DK305" s="50"/>
      <c r="DL305" s="50"/>
      <c r="DM305" s="102"/>
      <c r="DN305" s="102"/>
      <c r="DO305" s="50"/>
      <c r="DP305" s="50"/>
      <c r="DQ305" s="102"/>
      <c r="DR305" s="102"/>
      <c r="DS305" s="50"/>
      <c r="DT305" s="50"/>
      <c r="DU305" s="102"/>
      <c r="DV305" s="102"/>
      <c r="DW305" s="50"/>
      <c r="DX305" s="50"/>
      <c r="DY305" s="50"/>
      <c r="DZ305" s="50"/>
      <c r="EA305" s="50"/>
      <c r="EB305" s="50"/>
      <c r="EC305" s="102"/>
      <c r="ED305" s="102"/>
      <c r="EE305" s="50"/>
      <c r="EF305" s="50"/>
      <c r="EG305" s="102"/>
      <c r="EH305" s="102"/>
      <c r="EI305" s="50"/>
      <c r="EJ305" s="50"/>
      <c r="EK305" s="102"/>
      <c r="EL305" s="102"/>
      <c r="EM305" s="50"/>
      <c r="EN305" s="50"/>
      <c r="EO305" s="102"/>
      <c r="EP305" s="102"/>
      <c r="EQ305" s="50"/>
      <c r="ER305" s="50"/>
      <c r="ES305" s="102"/>
      <c r="ET305" s="102"/>
      <c r="EU305" s="50"/>
      <c r="EV305" s="50"/>
      <c r="EW305" s="102"/>
      <c r="EX305" s="102"/>
      <c r="EY305" s="50"/>
      <c r="EZ305" s="50"/>
      <c r="FA305" s="102"/>
      <c r="FB305" s="102"/>
      <c r="FC305" s="50"/>
      <c r="FD305" s="50"/>
      <c r="FE305" s="102"/>
      <c r="FF305" s="102"/>
      <c r="FG305" s="50"/>
      <c r="FH305" s="50"/>
      <c r="FI305" s="102"/>
      <c r="FJ305" s="102"/>
      <c r="FK305" s="50"/>
      <c r="FL305" s="50"/>
      <c r="FM305" s="102"/>
      <c r="FN305" s="102"/>
      <c r="FO305" s="50"/>
      <c r="FP305" s="50"/>
      <c r="FQ305" s="102"/>
      <c r="FR305" s="102"/>
      <c r="FS305" s="50"/>
      <c r="FT305" s="50"/>
      <c r="FU305" s="102"/>
      <c r="FV305" s="102"/>
      <c r="FW305" s="50"/>
      <c r="FX305" s="50"/>
      <c r="FY305" s="102"/>
      <c r="FZ305" s="102"/>
      <c r="GA305" s="50"/>
      <c r="GB305" s="50"/>
      <c r="GC305" s="102"/>
      <c r="GD305" s="102"/>
      <c r="GE305" s="50"/>
      <c r="GF305" s="50"/>
      <c r="GG305" s="102"/>
      <c r="GH305" s="102"/>
      <c r="GI305" s="50"/>
      <c r="GJ305" s="50"/>
      <c r="GK305" s="102"/>
      <c r="GL305" s="102"/>
      <c r="GM305" s="50"/>
      <c r="GN305" s="50"/>
      <c r="GO305" s="102"/>
      <c r="GP305" s="102"/>
      <c r="GQ305" s="50"/>
      <c r="GR305" s="50"/>
      <c r="GS305" s="102"/>
      <c r="GT305" s="102"/>
      <c r="GU305" s="50"/>
      <c r="GV305" s="50"/>
      <c r="GW305" s="102"/>
      <c r="GX305" s="102"/>
      <c r="GY305" s="50"/>
      <c r="GZ305" s="50"/>
      <c r="HA305" s="102"/>
      <c r="HB305" s="102"/>
      <c r="HC305" s="50"/>
      <c r="HD305" s="50"/>
      <c r="HE305" s="102"/>
      <c r="HF305" s="102"/>
      <c r="HG305" s="50"/>
      <c r="HH305" s="50"/>
      <c r="HI305" s="102"/>
      <c r="HJ305" s="102"/>
      <c r="HK305" s="50"/>
      <c r="HL305" s="50"/>
      <c r="HM305" s="102"/>
      <c r="HN305" s="102"/>
      <c r="HO305" s="50"/>
      <c r="HP305" s="50"/>
      <c r="HQ305" s="102"/>
      <c r="HR305" s="102"/>
      <c r="HS305" s="50"/>
      <c r="HT305" s="50"/>
      <c r="HU305" s="102"/>
      <c r="HV305" s="102"/>
      <c r="HW305" s="50"/>
      <c r="HX305" s="50"/>
      <c r="HY305" s="102"/>
    </row>
    <row r="306" spans="1:233" s="58" customFormat="1" ht="47.25" x14ac:dyDescent="0.25">
      <c r="A306" s="100" t="s">
        <v>609</v>
      </c>
      <c r="B306" s="156">
        <f t="shared" si="77"/>
        <v>0</v>
      </c>
      <c r="C306" s="156">
        <f t="shared" si="78"/>
        <v>0</v>
      </c>
      <c r="D306" s="156">
        <f t="shared" si="79"/>
        <v>0</v>
      </c>
      <c r="E306" s="50"/>
      <c r="F306" s="50"/>
      <c r="G306" s="50"/>
      <c r="H306" s="50"/>
      <c r="I306" s="50"/>
      <c r="J306" s="50"/>
      <c r="K306" s="50"/>
      <c r="L306" s="50"/>
      <c r="M306" s="50"/>
      <c r="N306" s="50"/>
      <c r="O306" s="50"/>
      <c r="P306" s="50"/>
      <c r="Q306" s="50"/>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c r="BN306" s="50"/>
      <c r="BO306" s="50"/>
      <c r="BP306" s="50"/>
      <c r="BQ306" s="50"/>
      <c r="BR306" s="50"/>
      <c r="BS306" s="50"/>
      <c r="BT306" s="50"/>
      <c r="BU306" s="50"/>
      <c r="BV306" s="50"/>
      <c r="BW306" s="50"/>
      <c r="BX306" s="50"/>
      <c r="BY306" s="50"/>
      <c r="BZ306" s="50"/>
      <c r="CA306" s="50"/>
      <c r="CB306" s="50"/>
      <c r="CC306" s="50"/>
      <c r="CD306" s="50"/>
      <c r="CE306" s="50"/>
      <c r="CF306" s="50"/>
      <c r="CG306" s="50"/>
      <c r="CH306" s="50"/>
      <c r="CI306" s="50"/>
      <c r="CJ306" s="50"/>
      <c r="CK306" s="50"/>
      <c r="CL306" s="50"/>
      <c r="CM306" s="50"/>
      <c r="CN306" s="50"/>
      <c r="CO306" s="50"/>
      <c r="CP306" s="50"/>
      <c r="CQ306" s="101"/>
      <c r="CR306" s="101"/>
      <c r="CS306" s="101"/>
      <c r="CT306" s="101"/>
      <c r="CU306" s="101"/>
      <c r="CV306" s="101"/>
      <c r="CW306" s="102"/>
      <c r="CX306" s="102"/>
      <c r="CY306" s="102"/>
      <c r="CZ306" s="102"/>
      <c r="DA306" s="102"/>
      <c r="DB306" s="102"/>
      <c r="DC306" s="102"/>
      <c r="DD306" s="102"/>
      <c r="DE306" s="102"/>
      <c r="DF306" s="102"/>
      <c r="DG306" s="50"/>
      <c r="DH306" s="50"/>
      <c r="DI306" s="102"/>
      <c r="DJ306" s="102"/>
      <c r="DK306" s="50"/>
      <c r="DL306" s="50"/>
      <c r="DM306" s="102"/>
      <c r="DN306" s="102"/>
      <c r="DO306" s="50"/>
      <c r="DP306" s="50"/>
      <c r="DQ306" s="102"/>
      <c r="DR306" s="102"/>
      <c r="DS306" s="50"/>
      <c r="DT306" s="50"/>
      <c r="DU306" s="102"/>
      <c r="DV306" s="102"/>
      <c r="DW306" s="50"/>
      <c r="DX306" s="50"/>
      <c r="DY306" s="50"/>
      <c r="DZ306" s="50"/>
      <c r="EA306" s="50"/>
      <c r="EB306" s="50"/>
      <c r="EC306" s="102"/>
      <c r="ED306" s="102"/>
      <c r="EE306" s="50"/>
      <c r="EF306" s="50"/>
      <c r="EG306" s="102"/>
      <c r="EH306" s="102"/>
      <c r="EI306" s="50"/>
      <c r="EJ306" s="50"/>
      <c r="EK306" s="102"/>
      <c r="EL306" s="102"/>
      <c r="EM306" s="50"/>
      <c r="EN306" s="50"/>
      <c r="EO306" s="102"/>
      <c r="EP306" s="102"/>
      <c r="EQ306" s="50"/>
      <c r="ER306" s="50"/>
      <c r="ES306" s="102"/>
      <c r="ET306" s="102"/>
      <c r="EU306" s="50"/>
      <c r="EV306" s="50"/>
      <c r="EW306" s="102"/>
      <c r="EX306" s="102"/>
      <c r="EY306" s="50"/>
      <c r="EZ306" s="50"/>
      <c r="FA306" s="102"/>
      <c r="FB306" s="102"/>
      <c r="FC306" s="50"/>
      <c r="FD306" s="50"/>
      <c r="FE306" s="102"/>
      <c r="FF306" s="102"/>
      <c r="FG306" s="50"/>
      <c r="FH306" s="50"/>
      <c r="FI306" s="102"/>
      <c r="FJ306" s="102"/>
      <c r="FK306" s="50"/>
      <c r="FL306" s="50"/>
      <c r="FM306" s="102"/>
      <c r="FN306" s="102"/>
      <c r="FO306" s="50"/>
      <c r="FP306" s="50"/>
      <c r="FQ306" s="102"/>
      <c r="FR306" s="102"/>
      <c r="FS306" s="50"/>
      <c r="FT306" s="50"/>
      <c r="FU306" s="102"/>
      <c r="FV306" s="102"/>
      <c r="FW306" s="50"/>
      <c r="FX306" s="50"/>
      <c r="FY306" s="102"/>
      <c r="FZ306" s="102"/>
      <c r="GA306" s="50"/>
      <c r="GB306" s="50"/>
      <c r="GC306" s="102"/>
      <c r="GD306" s="102"/>
      <c r="GE306" s="50"/>
      <c r="GF306" s="50"/>
      <c r="GG306" s="102"/>
      <c r="GH306" s="102"/>
      <c r="GI306" s="50"/>
      <c r="GJ306" s="50"/>
      <c r="GK306" s="102"/>
      <c r="GL306" s="102"/>
      <c r="GM306" s="50"/>
      <c r="GN306" s="50"/>
      <c r="GO306" s="102"/>
      <c r="GP306" s="102"/>
      <c r="GQ306" s="50"/>
      <c r="GR306" s="50"/>
      <c r="GS306" s="102"/>
      <c r="GT306" s="102"/>
      <c r="GU306" s="50"/>
      <c r="GV306" s="50"/>
      <c r="GW306" s="102"/>
      <c r="GX306" s="102"/>
      <c r="GY306" s="50"/>
      <c r="GZ306" s="50"/>
      <c r="HA306" s="102"/>
      <c r="HB306" s="102"/>
      <c r="HC306" s="50"/>
      <c r="HD306" s="50"/>
      <c r="HE306" s="102"/>
      <c r="HF306" s="102"/>
      <c r="HG306" s="50"/>
      <c r="HH306" s="50"/>
      <c r="HI306" s="102"/>
      <c r="HJ306" s="102"/>
      <c r="HK306" s="50"/>
      <c r="HL306" s="50"/>
      <c r="HM306" s="102"/>
      <c r="HN306" s="102"/>
      <c r="HO306" s="50"/>
      <c r="HP306" s="50"/>
      <c r="HQ306" s="102"/>
      <c r="HR306" s="102"/>
      <c r="HS306" s="50"/>
      <c r="HT306" s="50"/>
      <c r="HU306" s="102"/>
      <c r="HV306" s="102"/>
      <c r="HW306" s="50"/>
      <c r="HX306" s="50"/>
      <c r="HY306" s="102"/>
    </row>
    <row r="307" spans="1:233" s="58" customFormat="1" ht="63" x14ac:dyDescent="0.25">
      <c r="A307" s="100" t="s">
        <v>899</v>
      </c>
      <c r="B307" s="156">
        <f t="shared" si="77"/>
        <v>33.6</v>
      </c>
      <c r="C307" s="156">
        <f t="shared" si="78"/>
        <v>21422.44</v>
      </c>
      <c r="D307" s="156">
        <f t="shared" si="79"/>
        <v>21414.105329999999</v>
      </c>
      <c r="E307" s="50">
        <f t="shared" si="50"/>
        <v>99.961093740955747</v>
      </c>
      <c r="F307" s="50"/>
      <c r="G307" s="50"/>
      <c r="H307" s="50"/>
      <c r="I307" s="50"/>
      <c r="J307" s="50"/>
      <c r="K307" s="50"/>
      <c r="L307" s="50"/>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50"/>
      <c r="BU307" s="50"/>
      <c r="BV307" s="50"/>
      <c r="BW307" s="50"/>
      <c r="BX307" s="50"/>
      <c r="BY307" s="50"/>
      <c r="BZ307" s="50">
        <v>33.6</v>
      </c>
      <c r="CA307" s="50"/>
      <c r="CB307" s="50"/>
      <c r="CC307" s="50"/>
      <c r="CD307" s="50"/>
      <c r="CE307" s="50"/>
      <c r="CF307" s="50"/>
      <c r="CG307" s="50"/>
      <c r="CH307" s="50"/>
      <c r="CI307" s="50"/>
      <c r="CJ307" s="50"/>
      <c r="CK307" s="50"/>
      <c r="CL307" s="50"/>
      <c r="CM307" s="50"/>
      <c r="CN307" s="50"/>
      <c r="CO307" s="50"/>
      <c r="CP307" s="50"/>
      <c r="CQ307" s="101"/>
      <c r="CR307" s="101"/>
      <c r="CS307" s="101"/>
      <c r="CT307" s="101"/>
      <c r="CU307" s="101"/>
      <c r="CV307" s="101"/>
      <c r="CW307" s="102"/>
      <c r="CX307" s="102"/>
      <c r="CY307" s="102"/>
      <c r="CZ307" s="102"/>
      <c r="DA307" s="102"/>
      <c r="DB307" s="102"/>
      <c r="DC307" s="102"/>
      <c r="DD307" s="102"/>
      <c r="DE307" s="102"/>
      <c r="DF307" s="102"/>
      <c r="DG307" s="50"/>
      <c r="DH307" s="50"/>
      <c r="DI307" s="102"/>
      <c r="DJ307" s="102"/>
      <c r="DK307" s="50"/>
      <c r="DL307" s="50"/>
      <c r="DM307" s="102"/>
      <c r="DN307" s="102"/>
      <c r="DO307" s="50"/>
      <c r="DP307" s="50"/>
      <c r="DQ307" s="102"/>
      <c r="DR307" s="102"/>
      <c r="DS307" s="50"/>
      <c r="DT307" s="50"/>
      <c r="DU307" s="102"/>
      <c r="DV307" s="102"/>
      <c r="DW307" s="50"/>
      <c r="DX307" s="50"/>
      <c r="DY307" s="50"/>
      <c r="DZ307" s="50"/>
      <c r="EA307" s="50"/>
      <c r="EB307" s="50"/>
      <c r="EC307" s="102"/>
      <c r="ED307" s="102"/>
      <c r="EE307" s="50"/>
      <c r="EF307" s="50"/>
      <c r="EG307" s="102"/>
      <c r="EH307" s="102"/>
      <c r="EI307" s="50"/>
      <c r="EJ307" s="50"/>
      <c r="EK307" s="102"/>
      <c r="EL307" s="102"/>
      <c r="EM307" s="50"/>
      <c r="EN307" s="50"/>
      <c r="EO307" s="102"/>
      <c r="EP307" s="102"/>
      <c r="EQ307" s="50"/>
      <c r="ER307" s="50"/>
      <c r="ES307" s="102"/>
      <c r="ET307" s="102"/>
      <c r="EU307" s="50"/>
      <c r="EV307" s="50"/>
      <c r="EW307" s="102"/>
      <c r="EX307" s="102"/>
      <c r="EY307" s="50"/>
      <c r="EZ307" s="50"/>
      <c r="FA307" s="102"/>
      <c r="FB307" s="102"/>
      <c r="FC307" s="50"/>
      <c r="FD307" s="50"/>
      <c r="FE307" s="102"/>
      <c r="FF307" s="102"/>
      <c r="FG307" s="50"/>
      <c r="FH307" s="50"/>
      <c r="FI307" s="102"/>
      <c r="FJ307" s="102"/>
      <c r="FK307" s="50"/>
      <c r="FL307" s="50"/>
      <c r="FM307" s="102"/>
      <c r="FN307" s="102"/>
      <c r="FO307" s="50"/>
      <c r="FP307" s="50"/>
      <c r="FQ307" s="102"/>
      <c r="FR307" s="102"/>
      <c r="FS307" s="50"/>
      <c r="FT307" s="50"/>
      <c r="FU307" s="102"/>
      <c r="FV307" s="102"/>
      <c r="FW307" s="50"/>
      <c r="FX307" s="50"/>
      <c r="FY307" s="102"/>
      <c r="FZ307" s="102"/>
      <c r="GA307" s="50"/>
      <c r="GB307" s="50"/>
      <c r="GC307" s="102"/>
      <c r="GD307" s="102"/>
      <c r="GE307" s="50"/>
      <c r="GF307" s="50"/>
      <c r="GG307" s="102"/>
      <c r="GH307" s="102"/>
      <c r="GI307" s="50"/>
      <c r="GJ307" s="50"/>
      <c r="GK307" s="102"/>
      <c r="GL307" s="102"/>
      <c r="GM307" s="50"/>
      <c r="GN307" s="50"/>
      <c r="GO307" s="102"/>
      <c r="GP307" s="102"/>
      <c r="GQ307" s="50"/>
      <c r="GR307" s="50"/>
      <c r="GS307" s="102"/>
      <c r="GT307" s="102"/>
      <c r="GU307" s="50"/>
      <c r="GV307" s="50"/>
      <c r="GW307" s="102"/>
      <c r="GX307" s="102"/>
      <c r="GY307" s="50"/>
      <c r="GZ307" s="50"/>
      <c r="HA307" s="102"/>
      <c r="HB307" s="102"/>
      <c r="HC307" s="50"/>
      <c r="HD307" s="50"/>
      <c r="HE307" s="102"/>
      <c r="HF307" s="102"/>
      <c r="HG307" s="50"/>
      <c r="HH307" s="50"/>
      <c r="HI307" s="102"/>
      <c r="HJ307" s="102"/>
      <c r="HK307" s="50">
        <v>21422.44</v>
      </c>
      <c r="HL307" s="50">
        <v>21414.105329999999</v>
      </c>
      <c r="HM307" s="50">
        <f>HL307/HK307*100</f>
        <v>99.961093740955747</v>
      </c>
      <c r="HN307" s="102"/>
      <c r="HO307" s="50"/>
      <c r="HP307" s="50"/>
      <c r="HQ307" s="102"/>
      <c r="HR307" s="102"/>
      <c r="HS307" s="50"/>
      <c r="HT307" s="50"/>
      <c r="HU307" s="102"/>
      <c r="HV307" s="102"/>
      <c r="HW307" s="50"/>
      <c r="HX307" s="50"/>
      <c r="HY307" s="102"/>
    </row>
    <row r="308" spans="1:233" s="58" customFormat="1" ht="47.25" x14ac:dyDescent="0.25">
      <c r="A308" s="100" t="s">
        <v>611</v>
      </c>
      <c r="B308" s="156">
        <f t="shared" si="77"/>
        <v>110</v>
      </c>
      <c r="C308" s="156">
        <f t="shared" si="78"/>
        <v>0</v>
      </c>
      <c r="D308" s="156">
        <f t="shared" si="79"/>
        <v>0</v>
      </c>
      <c r="E308" s="50"/>
      <c r="F308" s="50"/>
      <c r="G308" s="50"/>
      <c r="H308" s="50"/>
      <c r="I308" s="50"/>
      <c r="J308" s="50"/>
      <c r="K308" s="50"/>
      <c r="L308" s="50"/>
      <c r="M308" s="50"/>
      <c r="N308" s="50"/>
      <c r="O308" s="50"/>
      <c r="P308" s="50"/>
      <c r="Q308" s="50"/>
      <c r="R308" s="50"/>
      <c r="S308" s="50"/>
      <c r="T308" s="50"/>
      <c r="U308" s="50"/>
      <c r="V308" s="50"/>
      <c r="W308" s="50"/>
      <c r="X308" s="50"/>
      <c r="Y308" s="50"/>
      <c r="Z308" s="50"/>
      <c r="AA308" s="50"/>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c r="BN308" s="50"/>
      <c r="BO308" s="50"/>
      <c r="BP308" s="50"/>
      <c r="BQ308" s="50"/>
      <c r="BR308" s="50"/>
      <c r="BS308" s="50"/>
      <c r="BT308" s="50"/>
      <c r="BU308" s="50"/>
      <c r="BV308" s="50"/>
      <c r="BW308" s="50"/>
      <c r="BX308" s="50"/>
      <c r="BY308" s="50"/>
      <c r="BZ308" s="50">
        <v>110</v>
      </c>
      <c r="CA308" s="50"/>
      <c r="CB308" s="50"/>
      <c r="CC308" s="50"/>
      <c r="CD308" s="50"/>
      <c r="CE308" s="50"/>
      <c r="CF308" s="50"/>
      <c r="CG308" s="50"/>
      <c r="CH308" s="50"/>
      <c r="CI308" s="50"/>
      <c r="CJ308" s="50"/>
      <c r="CK308" s="50"/>
      <c r="CL308" s="50"/>
      <c r="CM308" s="50"/>
      <c r="CN308" s="50"/>
      <c r="CO308" s="50"/>
      <c r="CP308" s="50"/>
      <c r="CQ308" s="101"/>
      <c r="CR308" s="101"/>
      <c r="CS308" s="101"/>
      <c r="CT308" s="101"/>
      <c r="CU308" s="101"/>
      <c r="CV308" s="101"/>
      <c r="CW308" s="102"/>
      <c r="CX308" s="102"/>
      <c r="CY308" s="102"/>
      <c r="CZ308" s="102"/>
      <c r="DA308" s="102"/>
      <c r="DB308" s="102"/>
      <c r="DC308" s="102"/>
      <c r="DD308" s="102"/>
      <c r="DE308" s="102"/>
      <c r="DF308" s="102"/>
      <c r="DG308" s="50"/>
      <c r="DH308" s="50"/>
      <c r="DI308" s="102"/>
      <c r="DJ308" s="102"/>
      <c r="DK308" s="50"/>
      <c r="DL308" s="50"/>
      <c r="DM308" s="102"/>
      <c r="DN308" s="102"/>
      <c r="DO308" s="50"/>
      <c r="DP308" s="50"/>
      <c r="DQ308" s="102"/>
      <c r="DR308" s="102"/>
      <c r="DS308" s="50"/>
      <c r="DT308" s="50"/>
      <c r="DU308" s="102"/>
      <c r="DV308" s="102"/>
      <c r="DW308" s="50"/>
      <c r="DX308" s="50"/>
      <c r="DY308" s="50"/>
      <c r="DZ308" s="50"/>
      <c r="EA308" s="50"/>
      <c r="EB308" s="50"/>
      <c r="EC308" s="102"/>
      <c r="ED308" s="102"/>
      <c r="EE308" s="50"/>
      <c r="EF308" s="50"/>
      <c r="EG308" s="102"/>
      <c r="EH308" s="102"/>
      <c r="EI308" s="50"/>
      <c r="EJ308" s="50"/>
      <c r="EK308" s="102"/>
      <c r="EL308" s="102"/>
      <c r="EM308" s="50"/>
      <c r="EN308" s="50"/>
      <c r="EO308" s="102"/>
      <c r="EP308" s="102"/>
      <c r="EQ308" s="50"/>
      <c r="ER308" s="50"/>
      <c r="ES308" s="102"/>
      <c r="ET308" s="102"/>
      <c r="EU308" s="50"/>
      <c r="EV308" s="50"/>
      <c r="EW308" s="102"/>
      <c r="EX308" s="102"/>
      <c r="EY308" s="50"/>
      <c r="EZ308" s="50"/>
      <c r="FA308" s="102"/>
      <c r="FB308" s="102"/>
      <c r="FC308" s="50"/>
      <c r="FD308" s="50"/>
      <c r="FE308" s="102"/>
      <c r="FF308" s="102"/>
      <c r="FG308" s="50"/>
      <c r="FH308" s="50"/>
      <c r="FI308" s="102"/>
      <c r="FJ308" s="102"/>
      <c r="FK308" s="50"/>
      <c r="FL308" s="50"/>
      <c r="FM308" s="102"/>
      <c r="FN308" s="102"/>
      <c r="FO308" s="50"/>
      <c r="FP308" s="50"/>
      <c r="FQ308" s="102"/>
      <c r="FR308" s="102"/>
      <c r="FS308" s="50"/>
      <c r="FT308" s="50"/>
      <c r="FU308" s="102"/>
      <c r="FV308" s="102"/>
      <c r="FW308" s="50"/>
      <c r="FX308" s="50"/>
      <c r="FY308" s="102"/>
      <c r="FZ308" s="102"/>
      <c r="GA308" s="50"/>
      <c r="GB308" s="50"/>
      <c r="GC308" s="102"/>
      <c r="GD308" s="102"/>
      <c r="GE308" s="50"/>
      <c r="GF308" s="50"/>
      <c r="GG308" s="102"/>
      <c r="GH308" s="102"/>
      <c r="GI308" s="50"/>
      <c r="GJ308" s="50"/>
      <c r="GK308" s="102"/>
      <c r="GL308" s="102"/>
      <c r="GM308" s="50"/>
      <c r="GN308" s="50"/>
      <c r="GO308" s="102"/>
      <c r="GP308" s="102"/>
      <c r="GQ308" s="50"/>
      <c r="GR308" s="50"/>
      <c r="GS308" s="102"/>
      <c r="GT308" s="102"/>
      <c r="GU308" s="50"/>
      <c r="GV308" s="50"/>
      <c r="GW308" s="102"/>
      <c r="GX308" s="102"/>
      <c r="GY308" s="50"/>
      <c r="GZ308" s="50"/>
      <c r="HA308" s="102"/>
      <c r="HB308" s="102"/>
      <c r="HC308" s="50"/>
      <c r="HD308" s="50"/>
      <c r="HE308" s="102"/>
      <c r="HF308" s="102"/>
      <c r="HG308" s="50"/>
      <c r="HH308" s="50"/>
      <c r="HI308" s="102"/>
      <c r="HJ308" s="102"/>
      <c r="HK308" s="50"/>
      <c r="HL308" s="50"/>
      <c r="HM308" s="102"/>
      <c r="HN308" s="102"/>
      <c r="HO308" s="50"/>
      <c r="HP308" s="50"/>
      <c r="HQ308" s="102"/>
      <c r="HR308" s="102"/>
      <c r="HS308" s="50"/>
      <c r="HT308" s="50"/>
      <c r="HU308" s="102"/>
      <c r="HV308" s="102"/>
      <c r="HW308" s="50"/>
      <c r="HX308" s="50"/>
      <c r="HY308" s="102"/>
    </row>
    <row r="309" spans="1:233" s="58" customFormat="1" ht="47.25" x14ac:dyDescent="0.25">
      <c r="A309" s="100" t="s">
        <v>613</v>
      </c>
      <c r="B309" s="156">
        <f t="shared" si="77"/>
        <v>42.3</v>
      </c>
      <c r="C309" s="156">
        <f t="shared" si="78"/>
        <v>0</v>
      </c>
      <c r="D309" s="156">
        <f t="shared" si="79"/>
        <v>0</v>
      </c>
      <c r="E309" s="50"/>
      <c r="F309" s="50"/>
      <c r="G309" s="50"/>
      <c r="H309" s="50"/>
      <c r="I309" s="50"/>
      <c r="J309" s="50"/>
      <c r="K309" s="50"/>
      <c r="L309" s="50"/>
      <c r="M309" s="50"/>
      <c r="N309" s="50"/>
      <c r="O309" s="50"/>
      <c r="P309" s="50"/>
      <c r="Q309" s="50"/>
      <c r="R309" s="50"/>
      <c r="S309" s="50"/>
      <c r="T309" s="50"/>
      <c r="U309" s="50"/>
      <c r="V309" s="50"/>
      <c r="W309" s="50"/>
      <c r="X309" s="50"/>
      <c r="Y309" s="50"/>
      <c r="Z309" s="50"/>
      <c r="AA309" s="50"/>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c r="BO309" s="50"/>
      <c r="BP309" s="50"/>
      <c r="BQ309" s="50"/>
      <c r="BR309" s="50"/>
      <c r="BS309" s="50"/>
      <c r="BT309" s="50"/>
      <c r="BU309" s="50"/>
      <c r="BV309" s="50"/>
      <c r="BW309" s="50"/>
      <c r="BX309" s="50"/>
      <c r="BY309" s="50"/>
      <c r="BZ309" s="50">
        <v>42.3</v>
      </c>
      <c r="CA309" s="50"/>
      <c r="CB309" s="50"/>
      <c r="CC309" s="50"/>
      <c r="CD309" s="50"/>
      <c r="CE309" s="50"/>
      <c r="CF309" s="50"/>
      <c r="CG309" s="50"/>
      <c r="CH309" s="50"/>
      <c r="CI309" s="50"/>
      <c r="CJ309" s="50"/>
      <c r="CK309" s="50"/>
      <c r="CL309" s="50"/>
      <c r="CM309" s="50"/>
      <c r="CN309" s="50"/>
      <c r="CO309" s="50"/>
      <c r="CP309" s="50"/>
      <c r="CQ309" s="101"/>
      <c r="CR309" s="101"/>
      <c r="CS309" s="101"/>
      <c r="CT309" s="101"/>
      <c r="CU309" s="101"/>
      <c r="CV309" s="101"/>
      <c r="CW309" s="102"/>
      <c r="CX309" s="102"/>
      <c r="CY309" s="102"/>
      <c r="CZ309" s="102"/>
      <c r="DA309" s="102"/>
      <c r="DB309" s="102"/>
      <c r="DC309" s="102"/>
      <c r="DD309" s="102"/>
      <c r="DE309" s="102"/>
      <c r="DF309" s="102"/>
      <c r="DG309" s="50"/>
      <c r="DH309" s="50"/>
      <c r="DI309" s="102"/>
      <c r="DJ309" s="102"/>
      <c r="DK309" s="50"/>
      <c r="DL309" s="50"/>
      <c r="DM309" s="102"/>
      <c r="DN309" s="102"/>
      <c r="DO309" s="50"/>
      <c r="DP309" s="50"/>
      <c r="DQ309" s="102"/>
      <c r="DR309" s="102"/>
      <c r="DS309" s="50"/>
      <c r="DT309" s="50"/>
      <c r="DU309" s="102"/>
      <c r="DV309" s="102"/>
      <c r="DW309" s="50"/>
      <c r="DX309" s="50"/>
      <c r="DY309" s="50"/>
      <c r="DZ309" s="50"/>
      <c r="EA309" s="50"/>
      <c r="EB309" s="50"/>
      <c r="EC309" s="102"/>
      <c r="ED309" s="102"/>
      <c r="EE309" s="50"/>
      <c r="EF309" s="50"/>
      <c r="EG309" s="102"/>
      <c r="EH309" s="102"/>
      <c r="EI309" s="50"/>
      <c r="EJ309" s="50"/>
      <c r="EK309" s="102"/>
      <c r="EL309" s="102"/>
      <c r="EM309" s="50"/>
      <c r="EN309" s="50"/>
      <c r="EO309" s="102"/>
      <c r="EP309" s="102"/>
      <c r="EQ309" s="50"/>
      <c r="ER309" s="50"/>
      <c r="ES309" s="102"/>
      <c r="ET309" s="102"/>
      <c r="EU309" s="50"/>
      <c r="EV309" s="50"/>
      <c r="EW309" s="102"/>
      <c r="EX309" s="102"/>
      <c r="EY309" s="50"/>
      <c r="EZ309" s="50"/>
      <c r="FA309" s="102"/>
      <c r="FB309" s="102"/>
      <c r="FC309" s="50"/>
      <c r="FD309" s="50"/>
      <c r="FE309" s="102"/>
      <c r="FF309" s="102"/>
      <c r="FG309" s="50"/>
      <c r="FH309" s="50"/>
      <c r="FI309" s="102"/>
      <c r="FJ309" s="102"/>
      <c r="FK309" s="50"/>
      <c r="FL309" s="50"/>
      <c r="FM309" s="102"/>
      <c r="FN309" s="102"/>
      <c r="FO309" s="50"/>
      <c r="FP309" s="50"/>
      <c r="FQ309" s="102"/>
      <c r="FR309" s="102"/>
      <c r="FS309" s="50"/>
      <c r="FT309" s="50"/>
      <c r="FU309" s="102"/>
      <c r="FV309" s="102"/>
      <c r="FW309" s="50"/>
      <c r="FX309" s="50"/>
      <c r="FY309" s="102"/>
      <c r="FZ309" s="102"/>
      <c r="GA309" s="50"/>
      <c r="GB309" s="50"/>
      <c r="GC309" s="102"/>
      <c r="GD309" s="102"/>
      <c r="GE309" s="50"/>
      <c r="GF309" s="50"/>
      <c r="GG309" s="102"/>
      <c r="GH309" s="102"/>
      <c r="GI309" s="50"/>
      <c r="GJ309" s="50"/>
      <c r="GK309" s="102"/>
      <c r="GL309" s="102"/>
      <c r="GM309" s="50"/>
      <c r="GN309" s="50"/>
      <c r="GO309" s="102"/>
      <c r="GP309" s="102"/>
      <c r="GQ309" s="50"/>
      <c r="GR309" s="50"/>
      <c r="GS309" s="102"/>
      <c r="GT309" s="102"/>
      <c r="GU309" s="50"/>
      <c r="GV309" s="50"/>
      <c r="GW309" s="102"/>
      <c r="GX309" s="102"/>
      <c r="GY309" s="50"/>
      <c r="GZ309" s="50"/>
      <c r="HA309" s="102"/>
      <c r="HB309" s="102"/>
      <c r="HC309" s="50"/>
      <c r="HD309" s="50"/>
      <c r="HE309" s="102"/>
      <c r="HF309" s="102"/>
      <c r="HG309" s="50"/>
      <c r="HH309" s="50"/>
      <c r="HI309" s="102"/>
      <c r="HJ309" s="102"/>
      <c r="HK309" s="50"/>
      <c r="HL309" s="50"/>
      <c r="HM309" s="102"/>
      <c r="HN309" s="102"/>
      <c r="HO309" s="50"/>
      <c r="HP309" s="50"/>
      <c r="HQ309" s="102"/>
      <c r="HR309" s="102"/>
      <c r="HS309" s="50"/>
      <c r="HT309" s="50"/>
      <c r="HU309" s="102"/>
      <c r="HV309" s="102"/>
      <c r="HW309" s="50"/>
      <c r="HX309" s="50"/>
      <c r="HY309" s="102"/>
    </row>
    <row r="310" spans="1:233" s="58" customFormat="1" ht="47.25" x14ac:dyDescent="0.25">
      <c r="A310" s="100" t="s">
        <v>782</v>
      </c>
      <c r="B310" s="156">
        <f t="shared" ref="B310:B350" si="87">F310+J310+N310+R310+V310+Z310+AD310+AH310+AL310+AP310+AT310+AX310+BB310+BF310+BJ310+BN310+BR310+BV310+BZ310+CD310+CH310+CL310+CP310+CT310+CX310+DB310+DF310+DJ310+DN310+DR310+DV310+DZ310+ED310+EH310+EL310+EP310+ET310++EX310+FB310+FF310+FJ310+FN310+FR310+FV310+FZ310+GD310+GH310+GL310+GP310+GT310+GX310+HB310+HF310+HJ310+HN310+HR310+HV310</f>
        <v>47.2</v>
      </c>
      <c r="C310" s="156">
        <f t="shared" ref="C310:C348" si="88">G310+K310+O310+S310+W310+AA310+AE310+AI310+AM310+AQ310+AU310+AY310+BC310+BG310+BK310+BO310+BS310+BW310+CA310+CE310+CI310+CM310+CQ310+CU310+CY310+DC310+DG310+DK310+DO310+DS310+DW310+EA310+EE310+EI310+EM310+EQ310+EU310++EY310+FC310+FG310+FK310+FO310+FS310+FW310+GA310+GE310+GI310+GM310+GQ310+GU310+GY310+HC310+HG310+HK310+HO310+HS310+HW310</f>
        <v>789.63900000000001</v>
      </c>
      <c r="D310" s="156">
        <f t="shared" ref="D310:D348" si="89">H310+L310+P310+T310+X310+AB310+AF310+AJ310+AN310+AR310+AV310+AZ310+BD310+BH310+BL310+BP310+BT310+BX310+CB310+CF310+CJ310+CN310+CR310+CV310+CZ310+DD310+DH310+DL310+DP310+DT310+DX310+EB310+EF310+EJ310+EN310+ER310+EV310++EZ310+FD310+FH310+FL310+FP310+FT310+FX310+GB310+GF310+GJ310+GN310+GR310+GV310+GZ310+HD310+HH310+HL310+HP310+HT310+HX310</f>
        <v>789.63900000000001</v>
      </c>
      <c r="E310" s="50">
        <f t="shared" si="50"/>
        <v>100</v>
      </c>
      <c r="F310" s="50"/>
      <c r="G310" s="50"/>
      <c r="H310" s="50"/>
      <c r="I310" s="50"/>
      <c r="J310" s="50"/>
      <c r="K310" s="50"/>
      <c r="L310" s="50"/>
      <c r="M310" s="50"/>
      <c r="N310" s="50"/>
      <c r="O310" s="50"/>
      <c r="P310" s="50"/>
      <c r="Q310" s="50"/>
      <c r="R310" s="50"/>
      <c r="S310" s="50"/>
      <c r="T310" s="50"/>
      <c r="U310" s="50"/>
      <c r="V310" s="50"/>
      <c r="W310" s="50"/>
      <c r="X310" s="50"/>
      <c r="Y310" s="50"/>
      <c r="Z310" s="50"/>
      <c r="AA310" s="50"/>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c r="BN310" s="50"/>
      <c r="BO310" s="50"/>
      <c r="BP310" s="50"/>
      <c r="BQ310" s="50"/>
      <c r="BR310" s="50"/>
      <c r="BS310" s="50"/>
      <c r="BT310" s="50"/>
      <c r="BU310" s="50"/>
      <c r="BV310" s="50"/>
      <c r="BW310" s="50"/>
      <c r="BX310" s="50"/>
      <c r="BY310" s="50"/>
      <c r="BZ310" s="50">
        <v>47.2</v>
      </c>
      <c r="CA310" s="50"/>
      <c r="CB310" s="50"/>
      <c r="CC310" s="50"/>
      <c r="CD310" s="50"/>
      <c r="CE310" s="50">
        <v>789.63900000000001</v>
      </c>
      <c r="CF310" s="50">
        <v>789.63900000000001</v>
      </c>
      <c r="CG310" s="50">
        <f t="shared" si="84"/>
        <v>100</v>
      </c>
      <c r="CH310" s="50"/>
      <c r="CI310" s="50"/>
      <c r="CJ310" s="50"/>
      <c r="CK310" s="50"/>
      <c r="CL310" s="50"/>
      <c r="CM310" s="50"/>
      <c r="CN310" s="50"/>
      <c r="CO310" s="50"/>
      <c r="CP310" s="50"/>
      <c r="CQ310" s="101"/>
      <c r="CR310" s="101"/>
      <c r="CS310" s="101"/>
      <c r="CT310" s="101"/>
      <c r="CU310" s="101"/>
      <c r="CV310" s="101"/>
      <c r="CW310" s="102"/>
      <c r="CX310" s="102"/>
      <c r="CY310" s="102"/>
      <c r="CZ310" s="102"/>
      <c r="DA310" s="102"/>
      <c r="DB310" s="102"/>
      <c r="DC310" s="102"/>
      <c r="DD310" s="102"/>
      <c r="DE310" s="102"/>
      <c r="DF310" s="102"/>
      <c r="DG310" s="50"/>
      <c r="DH310" s="50"/>
      <c r="DI310" s="102"/>
      <c r="DJ310" s="102"/>
      <c r="DK310" s="50"/>
      <c r="DL310" s="50"/>
      <c r="DM310" s="102"/>
      <c r="DN310" s="102"/>
      <c r="DO310" s="50"/>
      <c r="DP310" s="50"/>
      <c r="DQ310" s="102"/>
      <c r="DR310" s="102"/>
      <c r="DS310" s="50"/>
      <c r="DT310" s="50"/>
      <c r="DU310" s="102"/>
      <c r="DV310" s="102"/>
      <c r="DW310" s="50"/>
      <c r="DX310" s="50"/>
      <c r="DY310" s="50"/>
      <c r="DZ310" s="50"/>
      <c r="EA310" s="50"/>
      <c r="EB310" s="50"/>
      <c r="EC310" s="102"/>
      <c r="ED310" s="102"/>
      <c r="EE310" s="50"/>
      <c r="EF310" s="50"/>
      <c r="EG310" s="102"/>
      <c r="EH310" s="102"/>
      <c r="EI310" s="50"/>
      <c r="EJ310" s="50"/>
      <c r="EK310" s="102"/>
      <c r="EL310" s="102"/>
      <c r="EM310" s="50"/>
      <c r="EN310" s="50"/>
      <c r="EO310" s="102"/>
      <c r="EP310" s="102"/>
      <c r="EQ310" s="50"/>
      <c r="ER310" s="50"/>
      <c r="ES310" s="102"/>
      <c r="ET310" s="102"/>
      <c r="EU310" s="50"/>
      <c r="EV310" s="50"/>
      <c r="EW310" s="102"/>
      <c r="EX310" s="102"/>
      <c r="EY310" s="50"/>
      <c r="EZ310" s="50"/>
      <c r="FA310" s="102"/>
      <c r="FB310" s="102"/>
      <c r="FC310" s="50"/>
      <c r="FD310" s="50"/>
      <c r="FE310" s="102"/>
      <c r="FF310" s="102"/>
      <c r="FG310" s="50"/>
      <c r="FH310" s="50"/>
      <c r="FI310" s="102"/>
      <c r="FJ310" s="102"/>
      <c r="FK310" s="50"/>
      <c r="FL310" s="50"/>
      <c r="FM310" s="102"/>
      <c r="FN310" s="102"/>
      <c r="FO310" s="50"/>
      <c r="FP310" s="50"/>
      <c r="FQ310" s="102"/>
      <c r="FR310" s="102"/>
      <c r="FS310" s="50"/>
      <c r="FT310" s="50"/>
      <c r="FU310" s="102"/>
      <c r="FV310" s="102"/>
      <c r="FW310" s="50"/>
      <c r="FX310" s="50"/>
      <c r="FY310" s="102"/>
      <c r="FZ310" s="102"/>
      <c r="GA310" s="50"/>
      <c r="GB310" s="50"/>
      <c r="GC310" s="102"/>
      <c r="GD310" s="102"/>
      <c r="GE310" s="50"/>
      <c r="GF310" s="50"/>
      <c r="GG310" s="102"/>
      <c r="GH310" s="102"/>
      <c r="GI310" s="50"/>
      <c r="GJ310" s="50"/>
      <c r="GK310" s="102"/>
      <c r="GL310" s="102"/>
      <c r="GM310" s="50"/>
      <c r="GN310" s="50"/>
      <c r="GO310" s="102"/>
      <c r="GP310" s="102"/>
      <c r="GQ310" s="50"/>
      <c r="GR310" s="50"/>
      <c r="GS310" s="102"/>
      <c r="GT310" s="102"/>
      <c r="GU310" s="50"/>
      <c r="GV310" s="50"/>
      <c r="GW310" s="102"/>
      <c r="GX310" s="102"/>
      <c r="GY310" s="50"/>
      <c r="GZ310" s="50"/>
      <c r="HA310" s="102"/>
      <c r="HB310" s="102"/>
      <c r="HC310" s="50"/>
      <c r="HD310" s="50"/>
      <c r="HE310" s="102"/>
      <c r="HF310" s="102"/>
      <c r="HG310" s="50"/>
      <c r="HH310" s="50"/>
      <c r="HI310" s="102"/>
      <c r="HJ310" s="102"/>
      <c r="HK310" s="50"/>
      <c r="HL310" s="50"/>
      <c r="HM310" s="102"/>
      <c r="HN310" s="102"/>
      <c r="HO310" s="50"/>
      <c r="HP310" s="50"/>
      <c r="HQ310" s="102"/>
      <c r="HR310" s="102"/>
      <c r="HS310" s="50"/>
      <c r="HT310" s="50"/>
      <c r="HU310" s="102"/>
      <c r="HV310" s="102"/>
      <c r="HW310" s="50"/>
      <c r="HX310" s="50"/>
      <c r="HY310" s="102"/>
    </row>
    <row r="311" spans="1:233" s="58" customFormat="1" ht="47.25" x14ac:dyDescent="0.25">
      <c r="A311" s="100" t="s">
        <v>897</v>
      </c>
      <c r="B311" s="156">
        <f t="shared" si="87"/>
        <v>162.30000000000001</v>
      </c>
      <c r="C311" s="156">
        <f t="shared" si="88"/>
        <v>52.6</v>
      </c>
      <c r="D311" s="156">
        <f t="shared" si="89"/>
        <v>52.6</v>
      </c>
      <c r="E311" s="50">
        <f t="shared" si="50"/>
        <v>100</v>
      </c>
      <c r="F311" s="50"/>
      <c r="G311" s="50"/>
      <c r="H311" s="50"/>
      <c r="I311" s="50"/>
      <c r="J311" s="50"/>
      <c r="K311" s="50"/>
      <c r="L311" s="50"/>
      <c r="M311" s="50"/>
      <c r="N311" s="50"/>
      <c r="O311" s="50"/>
      <c r="P311" s="50"/>
      <c r="Q311" s="50"/>
      <c r="R311" s="50"/>
      <c r="S311" s="50"/>
      <c r="T311" s="50"/>
      <c r="U311" s="50"/>
      <c r="V311" s="50"/>
      <c r="W311" s="50"/>
      <c r="X311" s="50"/>
      <c r="Y311" s="50"/>
      <c r="Z311" s="50"/>
      <c r="AA311" s="50"/>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c r="BN311" s="50"/>
      <c r="BO311" s="50"/>
      <c r="BP311" s="50"/>
      <c r="BQ311" s="50"/>
      <c r="BR311" s="50"/>
      <c r="BS311" s="50"/>
      <c r="BT311" s="50"/>
      <c r="BU311" s="50"/>
      <c r="BV311" s="50"/>
      <c r="BW311" s="50"/>
      <c r="BX311" s="50"/>
      <c r="BY311" s="50"/>
      <c r="BZ311" s="50">
        <v>162.30000000000001</v>
      </c>
      <c r="CA311" s="50"/>
      <c r="CB311" s="50"/>
      <c r="CC311" s="50"/>
      <c r="CD311" s="50"/>
      <c r="CE311" s="50"/>
      <c r="CF311" s="50"/>
      <c r="CG311" s="50"/>
      <c r="CH311" s="50"/>
      <c r="CI311" s="50"/>
      <c r="CJ311" s="50"/>
      <c r="CK311" s="50"/>
      <c r="CL311" s="50"/>
      <c r="CM311" s="50"/>
      <c r="CN311" s="50"/>
      <c r="CO311" s="50"/>
      <c r="CP311" s="50"/>
      <c r="CQ311" s="101"/>
      <c r="CR311" s="101"/>
      <c r="CS311" s="101"/>
      <c r="CT311" s="101"/>
      <c r="CU311" s="101"/>
      <c r="CV311" s="101"/>
      <c r="CW311" s="102"/>
      <c r="CX311" s="102"/>
      <c r="CY311" s="102"/>
      <c r="CZ311" s="102"/>
      <c r="DA311" s="102"/>
      <c r="DB311" s="102"/>
      <c r="DC311" s="102"/>
      <c r="DD311" s="102"/>
      <c r="DE311" s="102"/>
      <c r="DF311" s="102"/>
      <c r="DG311" s="50"/>
      <c r="DH311" s="50"/>
      <c r="DI311" s="102"/>
      <c r="DJ311" s="102"/>
      <c r="DK311" s="50"/>
      <c r="DL311" s="50"/>
      <c r="DM311" s="102"/>
      <c r="DN311" s="102"/>
      <c r="DO311" s="50"/>
      <c r="DP311" s="50"/>
      <c r="DQ311" s="102"/>
      <c r="DR311" s="102"/>
      <c r="DS311" s="50"/>
      <c r="DT311" s="50"/>
      <c r="DU311" s="102"/>
      <c r="DV311" s="102"/>
      <c r="DW311" s="50"/>
      <c r="DX311" s="50"/>
      <c r="DY311" s="50"/>
      <c r="DZ311" s="50"/>
      <c r="EA311" s="50"/>
      <c r="EB311" s="50"/>
      <c r="EC311" s="102"/>
      <c r="ED311" s="102"/>
      <c r="EE311" s="50"/>
      <c r="EF311" s="50"/>
      <c r="EG311" s="102"/>
      <c r="EH311" s="102"/>
      <c r="EI311" s="50"/>
      <c r="EJ311" s="50"/>
      <c r="EK311" s="102"/>
      <c r="EL311" s="102"/>
      <c r="EM311" s="50"/>
      <c r="EN311" s="50"/>
      <c r="EO311" s="102"/>
      <c r="EP311" s="102"/>
      <c r="EQ311" s="50"/>
      <c r="ER311" s="50"/>
      <c r="ES311" s="102"/>
      <c r="ET311" s="102"/>
      <c r="EU311" s="50"/>
      <c r="EV311" s="50"/>
      <c r="EW311" s="102"/>
      <c r="EX311" s="102"/>
      <c r="EY311" s="50"/>
      <c r="EZ311" s="50"/>
      <c r="FA311" s="102"/>
      <c r="FB311" s="102"/>
      <c r="FC311" s="50"/>
      <c r="FD311" s="50"/>
      <c r="FE311" s="102"/>
      <c r="FF311" s="102"/>
      <c r="FG311" s="50"/>
      <c r="FH311" s="50"/>
      <c r="FI311" s="102"/>
      <c r="FJ311" s="102"/>
      <c r="FK311" s="50"/>
      <c r="FL311" s="50"/>
      <c r="FM311" s="102"/>
      <c r="FN311" s="102"/>
      <c r="FO311" s="50"/>
      <c r="FP311" s="50"/>
      <c r="FQ311" s="102"/>
      <c r="FR311" s="102"/>
      <c r="FS311" s="50"/>
      <c r="FT311" s="50"/>
      <c r="FU311" s="102"/>
      <c r="FV311" s="102"/>
      <c r="FW311" s="50"/>
      <c r="FX311" s="50"/>
      <c r="FY311" s="102"/>
      <c r="FZ311" s="102"/>
      <c r="GA311" s="50"/>
      <c r="GB311" s="50"/>
      <c r="GC311" s="102"/>
      <c r="GD311" s="102"/>
      <c r="GE311" s="50"/>
      <c r="GF311" s="50"/>
      <c r="GG311" s="102"/>
      <c r="GH311" s="102"/>
      <c r="GI311" s="50"/>
      <c r="GJ311" s="50"/>
      <c r="GK311" s="102"/>
      <c r="GL311" s="102"/>
      <c r="GM311" s="50"/>
      <c r="GN311" s="50"/>
      <c r="GO311" s="102"/>
      <c r="GP311" s="102"/>
      <c r="GQ311" s="50"/>
      <c r="GR311" s="50"/>
      <c r="GS311" s="102"/>
      <c r="GT311" s="102"/>
      <c r="GU311" s="50"/>
      <c r="GV311" s="50"/>
      <c r="GW311" s="102"/>
      <c r="GX311" s="102"/>
      <c r="GY311" s="50"/>
      <c r="GZ311" s="50"/>
      <c r="HA311" s="102"/>
      <c r="HB311" s="102"/>
      <c r="HC311" s="50"/>
      <c r="HD311" s="50"/>
      <c r="HE311" s="102"/>
      <c r="HF311" s="102"/>
      <c r="HG311" s="50"/>
      <c r="HH311" s="50"/>
      <c r="HI311" s="102"/>
      <c r="HJ311" s="102"/>
      <c r="HK311" s="50"/>
      <c r="HL311" s="50"/>
      <c r="HM311" s="50"/>
      <c r="HN311" s="102"/>
      <c r="HO311" s="50"/>
      <c r="HP311" s="50"/>
      <c r="HQ311" s="50"/>
      <c r="HR311" s="102"/>
      <c r="HS311" s="50">
        <v>52.6</v>
      </c>
      <c r="HT311" s="50">
        <v>52.6</v>
      </c>
      <c r="HU311" s="50">
        <f>HT311/HS311*100</f>
        <v>100</v>
      </c>
      <c r="HV311" s="102"/>
      <c r="HW311" s="50"/>
      <c r="HX311" s="50"/>
      <c r="HY311" s="102"/>
    </row>
    <row r="312" spans="1:233" s="58" customFormat="1" ht="47.25" x14ac:dyDescent="0.25">
      <c r="A312" s="100" t="s">
        <v>898</v>
      </c>
      <c r="B312" s="156">
        <f t="shared" si="87"/>
        <v>46.6</v>
      </c>
      <c r="C312" s="156">
        <f t="shared" si="88"/>
        <v>52.6</v>
      </c>
      <c r="D312" s="156">
        <f t="shared" si="89"/>
        <v>52.6</v>
      </c>
      <c r="E312" s="50">
        <f t="shared" si="50"/>
        <v>100</v>
      </c>
      <c r="F312" s="50"/>
      <c r="G312" s="50"/>
      <c r="H312" s="50"/>
      <c r="I312" s="50"/>
      <c r="J312" s="50"/>
      <c r="K312" s="50"/>
      <c r="L312" s="50"/>
      <c r="M312" s="50"/>
      <c r="N312" s="50"/>
      <c r="O312" s="50"/>
      <c r="P312" s="50"/>
      <c r="Q312" s="50"/>
      <c r="R312" s="50"/>
      <c r="S312" s="50"/>
      <c r="T312" s="50"/>
      <c r="U312" s="50"/>
      <c r="V312" s="50"/>
      <c r="W312" s="50"/>
      <c r="X312" s="50"/>
      <c r="Y312" s="50"/>
      <c r="Z312" s="50"/>
      <c r="AA312" s="50"/>
      <c r="AB312" s="50"/>
      <c r="AC312" s="50"/>
      <c r="AD312" s="50"/>
      <c r="AE312" s="50"/>
      <c r="AF312" s="50"/>
      <c r="AG312" s="50"/>
      <c r="AH312" s="50"/>
      <c r="AI312" s="50"/>
      <c r="AJ312" s="50"/>
      <c r="AK312" s="50"/>
      <c r="AL312" s="50"/>
      <c r="AM312" s="50"/>
      <c r="AN312" s="50"/>
      <c r="AO312" s="50"/>
      <c r="AP312" s="50"/>
      <c r="AQ312" s="50"/>
      <c r="AR312" s="50"/>
      <c r="AS312" s="50"/>
      <c r="AT312" s="50"/>
      <c r="AU312" s="50"/>
      <c r="AV312" s="50"/>
      <c r="AW312" s="50"/>
      <c r="AX312" s="50"/>
      <c r="AY312" s="50"/>
      <c r="AZ312" s="50"/>
      <c r="BA312" s="50"/>
      <c r="BB312" s="50"/>
      <c r="BC312" s="50"/>
      <c r="BD312" s="50"/>
      <c r="BE312" s="50"/>
      <c r="BF312" s="50"/>
      <c r="BG312" s="50"/>
      <c r="BH312" s="50"/>
      <c r="BI312" s="50"/>
      <c r="BJ312" s="50"/>
      <c r="BK312" s="50"/>
      <c r="BL312" s="50"/>
      <c r="BM312" s="50"/>
      <c r="BN312" s="50"/>
      <c r="BO312" s="50"/>
      <c r="BP312" s="50"/>
      <c r="BQ312" s="50"/>
      <c r="BR312" s="50"/>
      <c r="BS312" s="50"/>
      <c r="BT312" s="50"/>
      <c r="BU312" s="50"/>
      <c r="BV312" s="50"/>
      <c r="BW312" s="50"/>
      <c r="BX312" s="50"/>
      <c r="BY312" s="50"/>
      <c r="BZ312" s="50">
        <v>46.6</v>
      </c>
      <c r="CA312" s="50"/>
      <c r="CB312" s="50"/>
      <c r="CC312" s="50"/>
      <c r="CD312" s="50"/>
      <c r="CE312" s="50"/>
      <c r="CF312" s="50"/>
      <c r="CG312" s="50"/>
      <c r="CH312" s="50"/>
      <c r="CI312" s="50"/>
      <c r="CJ312" s="50"/>
      <c r="CK312" s="50"/>
      <c r="CL312" s="50"/>
      <c r="CM312" s="50"/>
      <c r="CN312" s="50"/>
      <c r="CO312" s="50"/>
      <c r="CP312" s="50"/>
      <c r="CQ312" s="101"/>
      <c r="CR312" s="101"/>
      <c r="CS312" s="101"/>
      <c r="CT312" s="101"/>
      <c r="CU312" s="101"/>
      <c r="CV312" s="101"/>
      <c r="CW312" s="102"/>
      <c r="CX312" s="102"/>
      <c r="CY312" s="102"/>
      <c r="CZ312" s="102"/>
      <c r="DA312" s="102"/>
      <c r="DB312" s="102"/>
      <c r="DC312" s="102"/>
      <c r="DD312" s="102"/>
      <c r="DE312" s="102"/>
      <c r="DF312" s="102"/>
      <c r="DG312" s="50"/>
      <c r="DH312" s="50"/>
      <c r="DI312" s="102"/>
      <c r="DJ312" s="102"/>
      <c r="DK312" s="50"/>
      <c r="DL312" s="50"/>
      <c r="DM312" s="102"/>
      <c r="DN312" s="102"/>
      <c r="DO312" s="50"/>
      <c r="DP312" s="50"/>
      <c r="DQ312" s="102"/>
      <c r="DR312" s="102"/>
      <c r="DS312" s="50"/>
      <c r="DT312" s="50"/>
      <c r="DU312" s="102"/>
      <c r="DV312" s="102"/>
      <c r="DW312" s="50"/>
      <c r="DX312" s="50"/>
      <c r="DY312" s="50"/>
      <c r="DZ312" s="50"/>
      <c r="EA312" s="50"/>
      <c r="EB312" s="50"/>
      <c r="EC312" s="102"/>
      <c r="ED312" s="102"/>
      <c r="EE312" s="50"/>
      <c r="EF312" s="50"/>
      <c r="EG312" s="102"/>
      <c r="EH312" s="102"/>
      <c r="EI312" s="50"/>
      <c r="EJ312" s="50"/>
      <c r="EK312" s="102"/>
      <c r="EL312" s="102"/>
      <c r="EM312" s="50"/>
      <c r="EN312" s="50"/>
      <c r="EO312" s="102"/>
      <c r="EP312" s="102"/>
      <c r="EQ312" s="50"/>
      <c r="ER312" s="50"/>
      <c r="ES312" s="102"/>
      <c r="ET312" s="102"/>
      <c r="EU312" s="50"/>
      <c r="EV312" s="50"/>
      <c r="EW312" s="102"/>
      <c r="EX312" s="102"/>
      <c r="EY312" s="50"/>
      <c r="EZ312" s="50"/>
      <c r="FA312" s="102"/>
      <c r="FB312" s="102"/>
      <c r="FC312" s="50"/>
      <c r="FD312" s="50"/>
      <c r="FE312" s="102"/>
      <c r="FF312" s="102"/>
      <c r="FG312" s="50"/>
      <c r="FH312" s="50"/>
      <c r="FI312" s="102"/>
      <c r="FJ312" s="102"/>
      <c r="FK312" s="50"/>
      <c r="FL312" s="50"/>
      <c r="FM312" s="102"/>
      <c r="FN312" s="102"/>
      <c r="FO312" s="50"/>
      <c r="FP312" s="50"/>
      <c r="FQ312" s="102"/>
      <c r="FR312" s="102"/>
      <c r="FS312" s="50"/>
      <c r="FT312" s="50"/>
      <c r="FU312" s="102"/>
      <c r="FV312" s="102"/>
      <c r="FW312" s="50"/>
      <c r="FX312" s="50"/>
      <c r="FY312" s="102"/>
      <c r="FZ312" s="102"/>
      <c r="GA312" s="50"/>
      <c r="GB312" s="50"/>
      <c r="GC312" s="102"/>
      <c r="GD312" s="102"/>
      <c r="GE312" s="50"/>
      <c r="GF312" s="50"/>
      <c r="GG312" s="102"/>
      <c r="GH312" s="102"/>
      <c r="GI312" s="50"/>
      <c r="GJ312" s="50"/>
      <c r="GK312" s="102"/>
      <c r="GL312" s="102"/>
      <c r="GM312" s="50"/>
      <c r="GN312" s="50"/>
      <c r="GO312" s="102"/>
      <c r="GP312" s="102"/>
      <c r="GQ312" s="50"/>
      <c r="GR312" s="50"/>
      <c r="GS312" s="102"/>
      <c r="GT312" s="102"/>
      <c r="GU312" s="50"/>
      <c r="GV312" s="50"/>
      <c r="GW312" s="102"/>
      <c r="GX312" s="102"/>
      <c r="GY312" s="50"/>
      <c r="GZ312" s="50"/>
      <c r="HA312" s="102"/>
      <c r="HB312" s="102"/>
      <c r="HC312" s="50"/>
      <c r="HD312" s="50"/>
      <c r="HE312" s="102"/>
      <c r="HF312" s="102"/>
      <c r="HG312" s="50"/>
      <c r="HH312" s="50"/>
      <c r="HI312" s="102"/>
      <c r="HJ312" s="102"/>
      <c r="HK312" s="50"/>
      <c r="HL312" s="50"/>
      <c r="HM312" s="50"/>
      <c r="HN312" s="102"/>
      <c r="HO312" s="50"/>
      <c r="HP312" s="50"/>
      <c r="HQ312" s="50"/>
      <c r="HR312" s="102"/>
      <c r="HS312" s="50">
        <v>52.6</v>
      </c>
      <c r="HT312" s="50">
        <v>52.6</v>
      </c>
      <c r="HU312" s="50">
        <f>HT312/HS312*100</f>
        <v>100</v>
      </c>
      <c r="HV312" s="102"/>
      <c r="HW312" s="50"/>
      <c r="HX312" s="50"/>
      <c r="HY312" s="102"/>
    </row>
    <row r="313" spans="1:233" s="58" customFormat="1" ht="47.25" x14ac:dyDescent="0.25">
      <c r="A313" s="100" t="s">
        <v>783</v>
      </c>
      <c r="B313" s="156">
        <f t="shared" si="87"/>
        <v>163.80000000000001</v>
      </c>
      <c r="C313" s="156">
        <f t="shared" si="88"/>
        <v>2691.7</v>
      </c>
      <c r="D313" s="156">
        <f t="shared" si="89"/>
        <v>2691.7</v>
      </c>
      <c r="E313" s="50">
        <f t="shared" si="50"/>
        <v>100</v>
      </c>
      <c r="F313" s="50"/>
      <c r="G313" s="50"/>
      <c r="H313" s="50"/>
      <c r="I313" s="50"/>
      <c r="J313" s="50"/>
      <c r="K313" s="50"/>
      <c r="L313" s="50"/>
      <c r="M313" s="50"/>
      <c r="N313" s="50"/>
      <c r="O313" s="50"/>
      <c r="P313" s="50"/>
      <c r="Q313" s="50"/>
      <c r="R313" s="50"/>
      <c r="S313" s="50"/>
      <c r="T313" s="50"/>
      <c r="U313" s="50"/>
      <c r="V313" s="50"/>
      <c r="W313" s="50"/>
      <c r="X313" s="50"/>
      <c r="Y313" s="50"/>
      <c r="Z313" s="50"/>
      <c r="AA313" s="50"/>
      <c r="AB313" s="50"/>
      <c r="AC313" s="50"/>
      <c r="AD313" s="50"/>
      <c r="AE313" s="50"/>
      <c r="AF313" s="50"/>
      <c r="AG313" s="50"/>
      <c r="AH313" s="50"/>
      <c r="AI313" s="50"/>
      <c r="AJ313" s="50"/>
      <c r="AK313" s="50"/>
      <c r="AL313" s="50"/>
      <c r="AM313" s="50"/>
      <c r="AN313" s="50"/>
      <c r="AO313" s="50"/>
      <c r="AP313" s="50"/>
      <c r="AQ313" s="50"/>
      <c r="AR313" s="50"/>
      <c r="AS313" s="50"/>
      <c r="AT313" s="50"/>
      <c r="AU313" s="50"/>
      <c r="AV313" s="50"/>
      <c r="AW313" s="50"/>
      <c r="AX313" s="50"/>
      <c r="AY313" s="50"/>
      <c r="AZ313" s="50"/>
      <c r="BA313" s="50"/>
      <c r="BB313" s="50"/>
      <c r="BC313" s="50"/>
      <c r="BD313" s="50"/>
      <c r="BE313" s="50"/>
      <c r="BF313" s="50"/>
      <c r="BG313" s="50"/>
      <c r="BH313" s="50"/>
      <c r="BI313" s="50"/>
      <c r="BJ313" s="50"/>
      <c r="BK313" s="50"/>
      <c r="BL313" s="50"/>
      <c r="BM313" s="50"/>
      <c r="BN313" s="50"/>
      <c r="BO313" s="50">
        <v>2191.6999999999998</v>
      </c>
      <c r="BP313" s="50">
        <v>2191.6999999999998</v>
      </c>
      <c r="BQ313" s="50">
        <f>BP313/BO313*100</f>
        <v>100</v>
      </c>
      <c r="BR313" s="50"/>
      <c r="BS313" s="50"/>
      <c r="BT313" s="50"/>
      <c r="BU313" s="50"/>
      <c r="BV313" s="50"/>
      <c r="BW313" s="50"/>
      <c r="BX313" s="50"/>
      <c r="BY313" s="50"/>
      <c r="BZ313" s="50">
        <v>163.80000000000001</v>
      </c>
      <c r="CA313" s="50"/>
      <c r="CB313" s="50"/>
      <c r="CC313" s="50"/>
      <c r="CD313" s="50"/>
      <c r="CE313" s="50"/>
      <c r="CF313" s="50"/>
      <c r="CG313" s="50"/>
      <c r="CH313" s="50"/>
      <c r="CI313" s="50"/>
      <c r="CJ313" s="50"/>
      <c r="CK313" s="50"/>
      <c r="CL313" s="50"/>
      <c r="CM313" s="50"/>
      <c r="CN313" s="50"/>
      <c r="CO313" s="50"/>
      <c r="CP313" s="50"/>
      <c r="CQ313" s="101"/>
      <c r="CR313" s="101"/>
      <c r="CS313" s="101"/>
      <c r="CT313" s="101"/>
      <c r="CU313" s="101"/>
      <c r="CV313" s="101"/>
      <c r="CW313" s="102"/>
      <c r="CX313" s="102"/>
      <c r="CY313" s="102"/>
      <c r="CZ313" s="102"/>
      <c r="DA313" s="102"/>
      <c r="DB313" s="102"/>
      <c r="DC313" s="102"/>
      <c r="DD313" s="102"/>
      <c r="DE313" s="102"/>
      <c r="DF313" s="102"/>
      <c r="DG313" s="50"/>
      <c r="DH313" s="50"/>
      <c r="DI313" s="102"/>
      <c r="DJ313" s="102"/>
      <c r="DK313" s="50"/>
      <c r="DL313" s="50"/>
      <c r="DM313" s="102"/>
      <c r="DN313" s="102"/>
      <c r="DO313" s="50"/>
      <c r="DP313" s="50"/>
      <c r="DQ313" s="102"/>
      <c r="DR313" s="102"/>
      <c r="DS313" s="50"/>
      <c r="DT313" s="50"/>
      <c r="DU313" s="102"/>
      <c r="DV313" s="102"/>
      <c r="DW313" s="50">
        <v>500</v>
      </c>
      <c r="DX313" s="50">
        <v>500</v>
      </c>
      <c r="DY313" s="50">
        <f t="shared" si="85"/>
        <v>100</v>
      </c>
      <c r="DZ313" s="50"/>
      <c r="EA313" s="50"/>
      <c r="EB313" s="50"/>
      <c r="EC313" s="102"/>
      <c r="ED313" s="102"/>
      <c r="EE313" s="50"/>
      <c r="EF313" s="50"/>
      <c r="EG313" s="102"/>
      <c r="EH313" s="102"/>
      <c r="EI313" s="50"/>
      <c r="EJ313" s="50"/>
      <c r="EK313" s="102"/>
      <c r="EL313" s="102"/>
      <c r="EM313" s="50"/>
      <c r="EN313" s="50"/>
      <c r="EO313" s="102"/>
      <c r="EP313" s="102"/>
      <c r="EQ313" s="50"/>
      <c r="ER313" s="50"/>
      <c r="ES313" s="102"/>
      <c r="ET313" s="102"/>
      <c r="EU313" s="50"/>
      <c r="EV313" s="50"/>
      <c r="EW313" s="102"/>
      <c r="EX313" s="102"/>
      <c r="EY313" s="50"/>
      <c r="EZ313" s="50"/>
      <c r="FA313" s="102"/>
      <c r="FB313" s="102"/>
      <c r="FC313" s="50"/>
      <c r="FD313" s="50"/>
      <c r="FE313" s="102"/>
      <c r="FF313" s="102"/>
      <c r="FG313" s="50"/>
      <c r="FH313" s="50"/>
      <c r="FI313" s="102"/>
      <c r="FJ313" s="102"/>
      <c r="FK313" s="50"/>
      <c r="FL313" s="50"/>
      <c r="FM313" s="102"/>
      <c r="FN313" s="102"/>
      <c r="FO313" s="50"/>
      <c r="FP313" s="50"/>
      <c r="FQ313" s="102"/>
      <c r="FR313" s="102"/>
      <c r="FS313" s="50"/>
      <c r="FT313" s="50"/>
      <c r="FU313" s="102"/>
      <c r="FV313" s="102"/>
      <c r="FW313" s="50"/>
      <c r="FX313" s="50"/>
      <c r="FY313" s="102"/>
      <c r="FZ313" s="102"/>
      <c r="GA313" s="50"/>
      <c r="GB313" s="50"/>
      <c r="GC313" s="102"/>
      <c r="GD313" s="102"/>
      <c r="GE313" s="50"/>
      <c r="GF313" s="50"/>
      <c r="GG313" s="102"/>
      <c r="GH313" s="102"/>
      <c r="GI313" s="50"/>
      <c r="GJ313" s="50"/>
      <c r="GK313" s="102"/>
      <c r="GL313" s="102"/>
      <c r="GM313" s="50"/>
      <c r="GN313" s="50"/>
      <c r="GO313" s="102"/>
      <c r="GP313" s="102"/>
      <c r="GQ313" s="50"/>
      <c r="GR313" s="50"/>
      <c r="GS313" s="102"/>
      <c r="GT313" s="102"/>
      <c r="GU313" s="50"/>
      <c r="GV313" s="50"/>
      <c r="GW313" s="102"/>
      <c r="GX313" s="102"/>
      <c r="GY313" s="50"/>
      <c r="GZ313" s="50"/>
      <c r="HA313" s="102"/>
      <c r="HB313" s="102"/>
      <c r="HC313" s="50"/>
      <c r="HD313" s="50"/>
      <c r="HE313" s="102"/>
      <c r="HF313" s="102"/>
      <c r="HG313" s="50"/>
      <c r="HH313" s="50"/>
      <c r="HI313" s="102"/>
      <c r="HJ313" s="102"/>
      <c r="HK313" s="50"/>
      <c r="HL313" s="50"/>
      <c r="HM313" s="102"/>
      <c r="HN313" s="102"/>
      <c r="HO313" s="50"/>
      <c r="HP313" s="50"/>
      <c r="HQ313" s="102"/>
      <c r="HR313" s="102"/>
      <c r="HS313" s="50"/>
      <c r="HT313" s="50"/>
      <c r="HU313" s="102"/>
      <c r="HV313" s="102"/>
      <c r="HW313" s="50"/>
      <c r="HX313" s="50"/>
      <c r="HY313" s="102"/>
    </row>
    <row r="314" spans="1:233" s="58" customFormat="1" ht="47.25" x14ac:dyDescent="0.25">
      <c r="A314" s="100" t="s">
        <v>619</v>
      </c>
      <c r="B314" s="156">
        <f t="shared" si="87"/>
        <v>0</v>
      </c>
      <c r="C314" s="156">
        <f t="shared" si="88"/>
        <v>25388.251</v>
      </c>
      <c r="D314" s="156">
        <f t="shared" si="89"/>
        <v>21581.147000000001</v>
      </c>
      <c r="E314" s="50">
        <f t="shared" si="50"/>
        <v>85.004465254420253</v>
      </c>
      <c r="F314" s="50"/>
      <c r="G314" s="50"/>
      <c r="H314" s="50"/>
      <c r="I314" s="50"/>
      <c r="J314" s="50"/>
      <c r="K314" s="50"/>
      <c r="L314" s="50"/>
      <c r="M314" s="50"/>
      <c r="N314" s="50"/>
      <c r="O314" s="50"/>
      <c r="P314" s="50"/>
      <c r="Q314" s="50"/>
      <c r="R314" s="50"/>
      <c r="S314" s="50"/>
      <c r="T314" s="50"/>
      <c r="U314" s="50"/>
      <c r="V314" s="50"/>
      <c r="W314" s="50"/>
      <c r="X314" s="50"/>
      <c r="Y314" s="50"/>
      <c r="Z314" s="50"/>
      <c r="AA314" s="50"/>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c r="BE314" s="50"/>
      <c r="BF314" s="50"/>
      <c r="BG314" s="50"/>
      <c r="BH314" s="50"/>
      <c r="BI314" s="50"/>
      <c r="BJ314" s="50"/>
      <c r="BK314" s="50"/>
      <c r="BL314" s="50"/>
      <c r="BM314" s="50"/>
      <c r="BN314" s="50"/>
      <c r="BO314" s="50"/>
      <c r="BP314" s="50"/>
      <c r="BQ314" s="50"/>
      <c r="BR314" s="50"/>
      <c r="BS314" s="50"/>
      <c r="BT314" s="50"/>
      <c r="BU314" s="50"/>
      <c r="BV314" s="50"/>
      <c r="BW314" s="50"/>
      <c r="BX314" s="50"/>
      <c r="BY314" s="50"/>
      <c r="BZ314" s="50"/>
      <c r="CA314" s="50"/>
      <c r="CB314" s="50"/>
      <c r="CC314" s="50"/>
      <c r="CD314" s="50"/>
      <c r="CE314" s="50">
        <v>990.93100000000004</v>
      </c>
      <c r="CF314" s="50">
        <v>990.93100000000004</v>
      </c>
      <c r="CG314" s="50">
        <f t="shared" si="84"/>
        <v>100</v>
      </c>
      <c r="CH314" s="50"/>
      <c r="CI314" s="50">
        <v>7731</v>
      </c>
      <c r="CJ314" s="50">
        <v>7731</v>
      </c>
      <c r="CK314" s="50">
        <f t="shared" si="82"/>
        <v>100</v>
      </c>
      <c r="CL314" s="50"/>
      <c r="CM314" s="50"/>
      <c r="CN314" s="50"/>
      <c r="CO314" s="50"/>
      <c r="CP314" s="50"/>
      <c r="CQ314" s="101"/>
      <c r="CR314" s="101"/>
      <c r="CS314" s="101"/>
      <c r="CT314" s="101"/>
      <c r="CU314" s="101"/>
      <c r="CV314" s="101"/>
      <c r="CW314" s="102"/>
      <c r="CX314" s="102"/>
      <c r="CY314" s="102"/>
      <c r="CZ314" s="102"/>
      <c r="DA314" s="102"/>
      <c r="DB314" s="102"/>
      <c r="DC314" s="102"/>
      <c r="DD314" s="102"/>
      <c r="DE314" s="102"/>
      <c r="DF314" s="102"/>
      <c r="DG314" s="50"/>
      <c r="DH314" s="50"/>
      <c r="DI314" s="102"/>
      <c r="DJ314" s="102"/>
      <c r="DK314" s="50"/>
      <c r="DL314" s="50"/>
      <c r="DM314" s="102"/>
      <c r="DN314" s="102"/>
      <c r="DO314" s="50"/>
      <c r="DP314" s="50"/>
      <c r="DQ314" s="102"/>
      <c r="DR314" s="102"/>
      <c r="DS314" s="50"/>
      <c r="DT314" s="50"/>
      <c r="DU314" s="102"/>
      <c r="DV314" s="102"/>
      <c r="DW314" s="50"/>
      <c r="DX314" s="50"/>
      <c r="DY314" s="50"/>
      <c r="DZ314" s="50"/>
      <c r="EA314" s="50"/>
      <c r="EB314" s="50"/>
      <c r="EC314" s="102"/>
      <c r="ED314" s="102"/>
      <c r="EE314" s="50"/>
      <c r="EF314" s="50"/>
      <c r="EG314" s="102"/>
      <c r="EH314" s="102"/>
      <c r="EI314" s="50"/>
      <c r="EJ314" s="50"/>
      <c r="EK314" s="102"/>
      <c r="EL314" s="102"/>
      <c r="EM314" s="50"/>
      <c r="EN314" s="50"/>
      <c r="EO314" s="102"/>
      <c r="EP314" s="102"/>
      <c r="EQ314" s="50"/>
      <c r="ER314" s="50"/>
      <c r="ES314" s="102"/>
      <c r="ET314" s="102"/>
      <c r="EU314" s="51">
        <v>10666.32</v>
      </c>
      <c r="EV314" s="51">
        <v>6859.2160000000003</v>
      </c>
      <c r="EW314" s="50">
        <f>EV314/EU314*100</f>
        <v>64.307239985299532</v>
      </c>
      <c r="EX314" s="50"/>
      <c r="EY314" s="50"/>
      <c r="EZ314" s="50"/>
      <c r="FA314" s="102"/>
      <c r="FB314" s="102"/>
      <c r="FC314" s="50"/>
      <c r="FD314" s="50"/>
      <c r="FE314" s="102"/>
      <c r="FF314" s="102"/>
      <c r="FG314" s="50"/>
      <c r="FH314" s="50"/>
      <c r="FI314" s="102"/>
      <c r="FJ314" s="102"/>
      <c r="FK314" s="50"/>
      <c r="FL314" s="50"/>
      <c r="FM314" s="102"/>
      <c r="FN314" s="102"/>
      <c r="FO314" s="50"/>
      <c r="FP314" s="50"/>
      <c r="FQ314" s="102"/>
      <c r="FR314" s="102"/>
      <c r="FS314" s="50"/>
      <c r="FT314" s="50"/>
      <c r="FU314" s="102"/>
      <c r="FV314" s="102"/>
      <c r="FW314" s="50"/>
      <c r="FX314" s="50"/>
      <c r="FY314" s="102"/>
      <c r="FZ314" s="102"/>
      <c r="GA314" s="50"/>
      <c r="GB314" s="50"/>
      <c r="GC314" s="102"/>
      <c r="GD314" s="102"/>
      <c r="GE314" s="50"/>
      <c r="GF314" s="50"/>
      <c r="GG314" s="102"/>
      <c r="GH314" s="102"/>
      <c r="GI314" s="50"/>
      <c r="GJ314" s="50"/>
      <c r="GK314" s="102"/>
      <c r="GL314" s="102"/>
      <c r="GM314" s="50"/>
      <c r="GN314" s="50"/>
      <c r="GO314" s="102"/>
      <c r="GP314" s="102"/>
      <c r="GQ314" s="50"/>
      <c r="GR314" s="50"/>
      <c r="GS314" s="102"/>
      <c r="GT314" s="102"/>
      <c r="GU314" s="50"/>
      <c r="GV314" s="50"/>
      <c r="GW314" s="102"/>
      <c r="GX314" s="102"/>
      <c r="GY314" s="50"/>
      <c r="GZ314" s="50"/>
      <c r="HA314" s="102"/>
      <c r="HB314" s="102"/>
      <c r="HC314" s="50"/>
      <c r="HD314" s="50"/>
      <c r="HE314" s="102"/>
      <c r="HF314" s="102"/>
      <c r="HG314" s="50">
        <v>6000</v>
      </c>
      <c r="HH314" s="50">
        <v>6000</v>
      </c>
      <c r="HI314" s="50">
        <f>HH314/HG314*100</f>
        <v>100</v>
      </c>
      <c r="HJ314" s="102"/>
      <c r="HK314" s="50"/>
      <c r="HL314" s="50"/>
      <c r="HM314" s="102"/>
      <c r="HN314" s="102"/>
      <c r="HO314" s="50"/>
      <c r="HP314" s="50"/>
      <c r="HQ314" s="102"/>
      <c r="HR314" s="102"/>
      <c r="HS314" s="50"/>
      <c r="HT314" s="50"/>
      <c r="HU314" s="102"/>
      <c r="HV314" s="102"/>
      <c r="HW314" s="50"/>
      <c r="HX314" s="50"/>
      <c r="HY314" s="102"/>
    </row>
    <row r="315" spans="1:233" s="58" customFormat="1" ht="63" x14ac:dyDescent="0.25">
      <c r="A315" s="100" t="s">
        <v>626</v>
      </c>
      <c r="B315" s="156">
        <f t="shared" si="87"/>
        <v>53.5</v>
      </c>
      <c r="C315" s="156">
        <f t="shared" si="88"/>
        <v>53.5</v>
      </c>
      <c r="D315" s="156">
        <f t="shared" si="89"/>
        <v>5.2731400000000006</v>
      </c>
      <c r="E315" s="50">
        <f t="shared" ref="E315:E320" si="90">D315/C315*100</f>
        <v>9.8563364485981317</v>
      </c>
      <c r="F315" s="50"/>
      <c r="G315" s="50"/>
      <c r="H315" s="50"/>
      <c r="I315" s="50"/>
      <c r="J315" s="50"/>
      <c r="K315" s="50"/>
      <c r="L315" s="50"/>
      <c r="M315" s="50"/>
      <c r="N315" s="50"/>
      <c r="O315" s="50"/>
      <c r="P315" s="50"/>
      <c r="Q315" s="50"/>
      <c r="R315" s="50"/>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c r="BO315" s="50"/>
      <c r="BP315" s="50"/>
      <c r="BQ315" s="50"/>
      <c r="BR315" s="50"/>
      <c r="BS315" s="50"/>
      <c r="BT315" s="50"/>
      <c r="BU315" s="50"/>
      <c r="BV315" s="50"/>
      <c r="BW315" s="50"/>
      <c r="BX315" s="50"/>
      <c r="BY315" s="50"/>
      <c r="BZ315" s="50">
        <v>53.5</v>
      </c>
      <c r="CA315" s="50">
        <v>53.5</v>
      </c>
      <c r="CB315" s="50">
        <v>5.2731400000000006</v>
      </c>
      <c r="CC315" s="50">
        <f t="shared" si="86"/>
        <v>9.8563364485981317</v>
      </c>
      <c r="CD315" s="50"/>
      <c r="CE315" s="50"/>
      <c r="CF315" s="50"/>
      <c r="CG315" s="50"/>
      <c r="CH315" s="50"/>
      <c r="CI315" s="50"/>
      <c r="CJ315" s="50"/>
      <c r="CK315" s="50"/>
      <c r="CL315" s="50"/>
      <c r="CM315" s="50"/>
      <c r="CN315" s="50"/>
      <c r="CO315" s="50"/>
      <c r="CP315" s="50"/>
      <c r="CQ315" s="101"/>
      <c r="CR315" s="101"/>
      <c r="CS315" s="101"/>
      <c r="CT315" s="101"/>
      <c r="CU315" s="101"/>
      <c r="CV315" s="101"/>
      <c r="CW315" s="102"/>
      <c r="CX315" s="102"/>
      <c r="CY315" s="102"/>
      <c r="CZ315" s="102"/>
      <c r="DA315" s="102"/>
      <c r="DB315" s="102"/>
      <c r="DC315" s="102"/>
      <c r="DD315" s="102"/>
      <c r="DE315" s="102"/>
      <c r="DF315" s="102"/>
      <c r="DG315" s="50"/>
      <c r="DH315" s="50"/>
      <c r="DI315" s="102"/>
      <c r="DJ315" s="102"/>
      <c r="DK315" s="50"/>
      <c r="DL315" s="50"/>
      <c r="DM315" s="102"/>
      <c r="DN315" s="102"/>
      <c r="DO315" s="50"/>
      <c r="DP315" s="50"/>
      <c r="DQ315" s="102"/>
      <c r="DR315" s="102"/>
      <c r="DS315" s="50"/>
      <c r="DT315" s="50"/>
      <c r="DU315" s="102"/>
      <c r="DV315" s="102"/>
      <c r="DW315" s="50"/>
      <c r="DX315" s="50"/>
      <c r="DY315" s="50"/>
      <c r="DZ315" s="50"/>
      <c r="EA315" s="50"/>
      <c r="EB315" s="50"/>
      <c r="EC315" s="102"/>
      <c r="ED315" s="102"/>
      <c r="EE315" s="50"/>
      <c r="EF315" s="50"/>
      <c r="EG315" s="102"/>
      <c r="EH315" s="102"/>
      <c r="EI315" s="50"/>
      <c r="EJ315" s="50"/>
      <c r="EK315" s="102"/>
      <c r="EL315" s="102"/>
      <c r="EM315" s="50"/>
      <c r="EN315" s="50"/>
      <c r="EO315" s="102"/>
      <c r="EP315" s="102"/>
      <c r="EQ315" s="50"/>
      <c r="ER315" s="50"/>
      <c r="ES315" s="102"/>
      <c r="ET315" s="102"/>
      <c r="EU315" s="50"/>
      <c r="EV315" s="50"/>
      <c r="EW315" s="102"/>
      <c r="EX315" s="102"/>
      <c r="EY315" s="50"/>
      <c r="EZ315" s="50"/>
      <c r="FA315" s="102"/>
      <c r="FB315" s="102"/>
      <c r="FC315" s="50"/>
      <c r="FD315" s="50"/>
      <c r="FE315" s="102"/>
      <c r="FF315" s="102"/>
      <c r="FG315" s="50"/>
      <c r="FH315" s="50"/>
      <c r="FI315" s="102"/>
      <c r="FJ315" s="102"/>
      <c r="FK315" s="50"/>
      <c r="FL315" s="50"/>
      <c r="FM315" s="102"/>
      <c r="FN315" s="102"/>
      <c r="FO315" s="50"/>
      <c r="FP315" s="50"/>
      <c r="FQ315" s="102"/>
      <c r="FR315" s="102"/>
      <c r="FS315" s="50"/>
      <c r="FT315" s="50"/>
      <c r="FU315" s="102"/>
      <c r="FV315" s="102"/>
      <c r="FW315" s="50"/>
      <c r="FX315" s="50"/>
      <c r="FY315" s="102"/>
      <c r="FZ315" s="102"/>
      <c r="GA315" s="50"/>
      <c r="GB315" s="50"/>
      <c r="GC315" s="102"/>
      <c r="GD315" s="102"/>
      <c r="GE315" s="50"/>
      <c r="GF315" s="50"/>
      <c r="GG315" s="102"/>
      <c r="GH315" s="102"/>
      <c r="GI315" s="50"/>
      <c r="GJ315" s="50"/>
      <c r="GK315" s="102"/>
      <c r="GL315" s="102"/>
      <c r="GM315" s="50"/>
      <c r="GN315" s="50"/>
      <c r="GO315" s="102"/>
      <c r="GP315" s="102"/>
      <c r="GQ315" s="50"/>
      <c r="GR315" s="50"/>
      <c r="GS315" s="102"/>
      <c r="GT315" s="102"/>
      <c r="GU315" s="50"/>
      <c r="GV315" s="50"/>
      <c r="GW315" s="102"/>
      <c r="GX315" s="102"/>
      <c r="GY315" s="50"/>
      <c r="GZ315" s="50"/>
      <c r="HA315" s="102"/>
      <c r="HB315" s="102"/>
      <c r="HC315" s="50"/>
      <c r="HD315" s="50"/>
      <c r="HE315" s="102"/>
      <c r="HF315" s="102"/>
      <c r="HG315" s="50"/>
      <c r="HH315" s="50"/>
      <c r="HI315" s="102"/>
      <c r="HJ315" s="102"/>
      <c r="HK315" s="50"/>
      <c r="HL315" s="50"/>
      <c r="HM315" s="102"/>
      <c r="HN315" s="102"/>
      <c r="HO315" s="50"/>
      <c r="HP315" s="50"/>
      <c r="HQ315" s="102"/>
      <c r="HR315" s="102"/>
      <c r="HS315" s="50"/>
      <c r="HT315" s="50"/>
      <c r="HU315" s="102"/>
      <c r="HV315" s="102"/>
      <c r="HW315" s="50"/>
      <c r="HX315" s="50"/>
      <c r="HY315" s="102"/>
    </row>
    <row r="316" spans="1:233" s="58" customFormat="1" ht="47.25" x14ac:dyDescent="0.25">
      <c r="A316" s="100" t="s">
        <v>896</v>
      </c>
      <c r="B316" s="156">
        <f t="shared" si="87"/>
        <v>32.5</v>
      </c>
      <c r="C316" s="156">
        <f t="shared" si="88"/>
        <v>0</v>
      </c>
      <c r="D316" s="156">
        <f t="shared" si="89"/>
        <v>0</v>
      </c>
      <c r="E316" s="50"/>
      <c r="F316" s="50"/>
      <c r="G316" s="50"/>
      <c r="H316" s="50"/>
      <c r="I316" s="50"/>
      <c r="J316" s="50"/>
      <c r="K316" s="50"/>
      <c r="L316" s="50"/>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c r="BO316" s="50"/>
      <c r="BP316" s="50"/>
      <c r="BQ316" s="50"/>
      <c r="BR316" s="50"/>
      <c r="BS316" s="50"/>
      <c r="BT316" s="50"/>
      <c r="BU316" s="50"/>
      <c r="BV316" s="50"/>
      <c r="BW316" s="50"/>
      <c r="BX316" s="50"/>
      <c r="BY316" s="50"/>
      <c r="BZ316" s="50">
        <v>32.5</v>
      </c>
      <c r="CA316" s="50"/>
      <c r="CB316" s="50"/>
      <c r="CC316" s="50"/>
      <c r="CD316" s="50"/>
      <c r="CE316" s="50"/>
      <c r="CF316" s="50"/>
      <c r="CG316" s="50"/>
      <c r="CH316" s="50"/>
      <c r="CI316" s="50"/>
      <c r="CJ316" s="50"/>
      <c r="CK316" s="50"/>
      <c r="CL316" s="50"/>
      <c r="CM316" s="50"/>
      <c r="CN316" s="50"/>
      <c r="CO316" s="50"/>
      <c r="CP316" s="50"/>
      <c r="CQ316" s="101"/>
      <c r="CR316" s="101"/>
      <c r="CS316" s="101"/>
      <c r="CT316" s="101"/>
      <c r="CU316" s="101"/>
      <c r="CV316" s="101"/>
      <c r="CW316" s="102"/>
      <c r="CX316" s="102"/>
      <c r="CY316" s="102"/>
      <c r="CZ316" s="102"/>
      <c r="DA316" s="102"/>
      <c r="DB316" s="102"/>
      <c r="DC316" s="102"/>
      <c r="DD316" s="102"/>
      <c r="DE316" s="102"/>
      <c r="DF316" s="102"/>
      <c r="DG316" s="50"/>
      <c r="DH316" s="50"/>
      <c r="DI316" s="102"/>
      <c r="DJ316" s="102"/>
      <c r="DK316" s="50"/>
      <c r="DL316" s="50"/>
      <c r="DM316" s="102"/>
      <c r="DN316" s="102"/>
      <c r="DO316" s="50"/>
      <c r="DP316" s="50"/>
      <c r="DQ316" s="102"/>
      <c r="DR316" s="102"/>
      <c r="DS316" s="50"/>
      <c r="DT316" s="50"/>
      <c r="DU316" s="102"/>
      <c r="DV316" s="102"/>
      <c r="DW316" s="50"/>
      <c r="DX316" s="50"/>
      <c r="DY316" s="50"/>
      <c r="DZ316" s="50"/>
      <c r="EA316" s="50"/>
      <c r="EB316" s="50"/>
      <c r="EC316" s="102"/>
      <c r="ED316" s="102"/>
      <c r="EE316" s="50"/>
      <c r="EF316" s="50"/>
      <c r="EG316" s="102"/>
      <c r="EH316" s="102"/>
      <c r="EI316" s="50"/>
      <c r="EJ316" s="50"/>
      <c r="EK316" s="102"/>
      <c r="EL316" s="102"/>
      <c r="EM316" s="50"/>
      <c r="EN316" s="50"/>
      <c r="EO316" s="102"/>
      <c r="EP316" s="102"/>
      <c r="EQ316" s="50"/>
      <c r="ER316" s="50"/>
      <c r="ES316" s="102"/>
      <c r="ET316" s="102"/>
      <c r="EU316" s="50"/>
      <c r="EV316" s="50"/>
      <c r="EW316" s="102"/>
      <c r="EX316" s="102"/>
      <c r="EY316" s="50"/>
      <c r="EZ316" s="50"/>
      <c r="FA316" s="102"/>
      <c r="FB316" s="102"/>
      <c r="FC316" s="50"/>
      <c r="FD316" s="50"/>
      <c r="FE316" s="102"/>
      <c r="FF316" s="102"/>
      <c r="FG316" s="50"/>
      <c r="FH316" s="50"/>
      <c r="FI316" s="102"/>
      <c r="FJ316" s="102"/>
      <c r="FK316" s="50"/>
      <c r="FL316" s="50"/>
      <c r="FM316" s="102"/>
      <c r="FN316" s="102"/>
      <c r="FO316" s="50"/>
      <c r="FP316" s="50"/>
      <c r="FQ316" s="102"/>
      <c r="FR316" s="102"/>
      <c r="FS316" s="50"/>
      <c r="FT316" s="50"/>
      <c r="FU316" s="102"/>
      <c r="FV316" s="102"/>
      <c r="FW316" s="50"/>
      <c r="FX316" s="50"/>
      <c r="FY316" s="102"/>
      <c r="FZ316" s="102"/>
      <c r="GA316" s="50"/>
      <c r="GB316" s="50"/>
      <c r="GC316" s="102"/>
      <c r="GD316" s="102"/>
      <c r="GE316" s="50"/>
      <c r="GF316" s="50"/>
      <c r="GG316" s="102"/>
      <c r="GH316" s="102"/>
      <c r="GI316" s="50"/>
      <c r="GJ316" s="50"/>
      <c r="GK316" s="102"/>
      <c r="GL316" s="102"/>
      <c r="GM316" s="50"/>
      <c r="GN316" s="50"/>
      <c r="GO316" s="102"/>
      <c r="GP316" s="102"/>
      <c r="GQ316" s="50"/>
      <c r="GR316" s="50"/>
      <c r="GS316" s="102"/>
      <c r="GT316" s="102"/>
      <c r="GU316" s="50"/>
      <c r="GV316" s="50"/>
      <c r="GW316" s="102"/>
      <c r="GX316" s="102"/>
      <c r="GY316" s="50"/>
      <c r="GZ316" s="50"/>
      <c r="HA316" s="102"/>
      <c r="HB316" s="102"/>
      <c r="HC316" s="50"/>
      <c r="HD316" s="50"/>
      <c r="HE316" s="102"/>
      <c r="HF316" s="102"/>
      <c r="HG316" s="50"/>
      <c r="HH316" s="50"/>
      <c r="HI316" s="102"/>
      <c r="HJ316" s="102"/>
      <c r="HK316" s="50"/>
      <c r="HL316" s="50"/>
      <c r="HM316" s="102"/>
      <c r="HN316" s="102"/>
      <c r="HO316" s="50"/>
      <c r="HP316" s="50"/>
      <c r="HQ316" s="102"/>
      <c r="HR316" s="102"/>
      <c r="HS316" s="50"/>
      <c r="HT316" s="50"/>
      <c r="HU316" s="102"/>
      <c r="HV316" s="102"/>
      <c r="HW316" s="50"/>
      <c r="HX316" s="50"/>
      <c r="HY316" s="102"/>
    </row>
    <row r="317" spans="1:233" s="58" customFormat="1" ht="47.25" x14ac:dyDescent="0.25">
      <c r="A317" s="100" t="s">
        <v>784</v>
      </c>
      <c r="B317" s="156">
        <f t="shared" si="87"/>
        <v>0</v>
      </c>
      <c r="C317" s="156">
        <f t="shared" si="88"/>
        <v>999.34199999999998</v>
      </c>
      <c r="D317" s="156">
        <f t="shared" si="89"/>
        <v>999.34199999999998</v>
      </c>
      <c r="E317" s="50">
        <f t="shared" si="90"/>
        <v>100</v>
      </c>
      <c r="F317" s="50"/>
      <c r="G317" s="50"/>
      <c r="H317" s="50"/>
      <c r="I317" s="50"/>
      <c r="J317" s="50"/>
      <c r="K317" s="50"/>
      <c r="L317" s="50"/>
      <c r="M317" s="50"/>
      <c r="N317" s="50"/>
      <c r="O317" s="50"/>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c r="BO317" s="50"/>
      <c r="BP317" s="50"/>
      <c r="BQ317" s="50"/>
      <c r="BR317" s="50"/>
      <c r="BS317" s="50"/>
      <c r="BT317" s="50"/>
      <c r="BU317" s="50"/>
      <c r="BV317" s="50"/>
      <c r="BW317" s="50"/>
      <c r="BX317" s="50"/>
      <c r="BY317" s="50"/>
      <c r="BZ317" s="50"/>
      <c r="CA317" s="50"/>
      <c r="CB317" s="50"/>
      <c r="CC317" s="50"/>
      <c r="CD317" s="50"/>
      <c r="CE317" s="50">
        <v>999.34199999999998</v>
      </c>
      <c r="CF317" s="50">
        <v>999.34199999999998</v>
      </c>
      <c r="CG317" s="50">
        <f t="shared" si="84"/>
        <v>100</v>
      </c>
      <c r="CH317" s="50"/>
      <c r="CI317" s="50"/>
      <c r="CJ317" s="50"/>
      <c r="CK317" s="50"/>
      <c r="CL317" s="50"/>
      <c r="CM317" s="50"/>
      <c r="CN317" s="50"/>
      <c r="CO317" s="50"/>
      <c r="CP317" s="50"/>
      <c r="CQ317" s="101"/>
      <c r="CR317" s="101"/>
      <c r="CS317" s="101"/>
      <c r="CT317" s="101"/>
      <c r="CU317" s="101"/>
      <c r="CV317" s="101"/>
      <c r="CW317" s="102"/>
      <c r="CX317" s="102"/>
      <c r="CY317" s="102"/>
      <c r="CZ317" s="102"/>
      <c r="DA317" s="102"/>
      <c r="DB317" s="102"/>
      <c r="DC317" s="102"/>
      <c r="DD317" s="102"/>
      <c r="DE317" s="102"/>
      <c r="DF317" s="102"/>
      <c r="DG317" s="50"/>
      <c r="DH317" s="50"/>
      <c r="DI317" s="102"/>
      <c r="DJ317" s="102"/>
      <c r="DK317" s="50"/>
      <c r="DL317" s="50"/>
      <c r="DM317" s="102"/>
      <c r="DN317" s="102"/>
      <c r="DO317" s="50"/>
      <c r="DP317" s="50"/>
      <c r="DQ317" s="102"/>
      <c r="DR317" s="102"/>
      <c r="DS317" s="50"/>
      <c r="DT317" s="50"/>
      <c r="DU317" s="102"/>
      <c r="DV317" s="102"/>
      <c r="DW317" s="50"/>
      <c r="DX317" s="50"/>
      <c r="DY317" s="50"/>
      <c r="DZ317" s="50"/>
      <c r="EA317" s="50"/>
      <c r="EB317" s="50"/>
      <c r="EC317" s="102"/>
      <c r="ED317" s="102"/>
      <c r="EE317" s="50"/>
      <c r="EF317" s="50"/>
      <c r="EG317" s="102"/>
      <c r="EH317" s="102"/>
      <c r="EI317" s="50"/>
      <c r="EJ317" s="50"/>
      <c r="EK317" s="102"/>
      <c r="EL317" s="102"/>
      <c r="EM317" s="50"/>
      <c r="EN317" s="50"/>
      <c r="EO317" s="102"/>
      <c r="EP317" s="102"/>
      <c r="EQ317" s="50"/>
      <c r="ER317" s="50"/>
      <c r="ES317" s="102"/>
      <c r="ET317" s="102"/>
      <c r="EU317" s="50"/>
      <c r="EV317" s="50"/>
      <c r="EW317" s="102"/>
      <c r="EX317" s="102"/>
      <c r="EY317" s="50"/>
      <c r="EZ317" s="50"/>
      <c r="FA317" s="102"/>
      <c r="FB317" s="102"/>
      <c r="FC317" s="50"/>
      <c r="FD317" s="50"/>
      <c r="FE317" s="102"/>
      <c r="FF317" s="102"/>
      <c r="FG317" s="50"/>
      <c r="FH317" s="50"/>
      <c r="FI317" s="102"/>
      <c r="FJ317" s="102"/>
      <c r="FK317" s="50"/>
      <c r="FL317" s="50"/>
      <c r="FM317" s="102"/>
      <c r="FN317" s="102"/>
      <c r="FO317" s="50"/>
      <c r="FP317" s="50"/>
      <c r="FQ317" s="102"/>
      <c r="FR317" s="102"/>
      <c r="FS317" s="50"/>
      <c r="FT317" s="50"/>
      <c r="FU317" s="102"/>
      <c r="FV317" s="102"/>
      <c r="FW317" s="50"/>
      <c r="FX317" s="50"/>
      <c r="FY317" s="102"/>
      <c r="FZ317" s="102"/>
      <c r="GA317" s="50"/>
      <c r="GB317" s="50"/>
      <c r="GC317" s="102"/>
      <c r="GD317" s="102"/>
      <c r="GE317" s="50"/>
      <c r="GF317" s="50"/>
      <c r="GG317" s="102"/>
      <c r="GH317" s="102"/>
      <c r="GI317" s="50"/>
      <c r="GJ317" s="50"/>
      <c r="GK317" s="102"/>
      <c r="GL317" s="102"/>
      <c r="GM317" s="50"/>
      <c r="GN317" s="50"/>
      <c r="GO317" s="102"/>
      <c r="GP317" s="102"/>
      <c r="GQ317" s="50"/>
      <c r="GR317" s="50"/>
      <c r="GS317" s="102"/>
      <c r="GT317" s="102"/>
      <c r="GU317" s="50"/>
      <c r="GV317" s="50"/>
      <c r="GW317" s="102"/>
      <c r="GX317" s="102"/>
      <c r="GY317" s="50"/>
      <c r="GZ317" s="50"/>
      <c r="HA317" s="102"/>
      <c r="HB317" s="102"/>
      <c r="HC317" s="50"/>
      <c r="HD317" s="50"/>
      <c r="HE317" s="102"/>
      <c r="HF317" s="102"/>
      <c r="HG317" s="50"/>
      <c r="HH317" s="50"/>
      <c r="HI317" s="102"/>
      <c r="HJ317" s="102"/>
      <c r="HK317" s="50"/>
      <c r="HL317" s="50"/>
      <c r="HM317" s="102"/>
      <c r="HN317" s="102"/>
      <c r="HO317" s="50"/>
      <c r="HP317" s="50"/>
      <c r="HQ317" s="102"/>
      <c r="HR317" s="102"/>
      <c r="HS317" s="50"/>
      <c r="HT317" s="50"/>
      <c r="HU317" s="102"/>
      <c r="HV317" s="102"/>
      <c r="HW317" s="50"/>
      <c r="HX317" s="50"/>
      <c r="HY317" s="102"/>
    </row>
    <row r="318" spans="1:233" s="58" customFormat="1" ht="47.25" x14ac:dyDescent="0.25">
      <c r="A318" s="100" t="s">
        <v>785</v>
      </c>
      <c r="B318" s="156">
        <f t="shared" si="87"/>
        <v>19.399999999999999</v>
      </c>
      <c r="C318" s="156">
        <f t="shared" si="88"/>
        <v>1000</v>
      </c>
      <c r="D318" s="156">
        <f t="shared" si="89"/>
        <v>1000</v>
      </c>
      <c r="E318" s="50">
        <f t="shared" si="90"/>
        <v>100</v>
      </c>
      <c r="F318" s="50"/>
      <c r="G318" s="50"/>
      <c r="H318" s="50"/>
      <c r="I318" s="50"/>
      <c r="J318" s="50"/>
      <c r="K318" s="50"/>
      <c r="L318" s="50"/>
      <c r="M318" s="50"/>
      <c r="N318" s="50"/>
      <c r="O318" s="50"/>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c r="BO318" s="50"/>
      <c r="BP318" s="50"/>
      <c r="BQ318" s="50"/>
      <c r="BR318" s="50"/>
      <c r="BS318" s="50"/>
      <c r="BT318" s="50"/>
      <c r="BU318" s="50"/>
      <c r="BV318" s="50"/>
      <c r="BW318" s="50"/>
      <c r="BX318" s="50"/>
      <c r="BY318" s="50"/>
      <c r="BZ318" s="50">
        <v>19.399999999999999</v>
      </c>
      <c r="CA318" s="50"/>
      <c r="CB318" s="50"/>
      <c r="CC318" s="50"/>
      <c r="CD318" s="50"/>
      <c r="CE318" s="50">
        <v>1000</v>
      </c>
      <c r="CF318" s="50">
        <v>1000</v>
      </c>
      <c r="CG318" s="50">
        <f t="shared" si="84"/>
        <v>100</v>
      </c>
      <c r="CH318" s="50"/>
      <c r="CI318" s="50"/>
      <c r="CJ318" s="50"/>
      <c r="CK318" s="50"/>
      <c r="CL318" s="50"/>
      <c r="CM318" s="50"/>
      <c r="CN318" s="50"/>
      <c r="CO318" s="50"/>
      <c r="CP318" s="50"/>
      <c r="CQ318" s="101"/>
      <c r="CR318" s="101"/>
      <c r="CS318" s="101"/>
      <c r="CT318" s="101"/>
      <c r="CU318" s="101"/>
      <c r="CV318" s="101"/>
      <c r="CW318" s="102"/>
      <c r="CX318" s="102"/>
      <c r="CY318" s="102"/>
      <c r="CZ318" s="102"/>
      <c r="DA318" s="102"/>
      <c r="DB318" s="102"/>
      <c r="DC318" s="102"/>
      <c r="DD318" s="102"/>
      <c r="DE318" s="102"/>
      <c r="DF318" s="102"/>
      <c r="DG318" s="50"/>
      <c r="DH318" s="50"/>
      <c r="DI318" s="102"/>
      <c r="DJ318" s="102"/>
      <c r="DK318" s="50"/>
      <c r="DL318" s="50"/>
      <c r="DM318" s="102"/>
      <c r="DN318" s="102"/>
      <c r="DO318" s="50"/>
      <c r="DP318" s="50"/>
      <c r="DQ318" s="102"/>
      <c r="DR318" s="102"/>
      <c r="DS318" s="50"/>
      <c r="DT318" s="50"/>
      <c r="DU318" s="102"/>
      <c r="DV318" s="102"/>
      <c r="DW318" s="50"/>
      <c r="DX318" s="50"/>
      <c r="DY318" s="50"/>
      <c r="DZ318" s="50"/>
      <c r="EA318" s="50"/>
      <c r="EB318" s="50"/>
      <c r="EC318" s="102"/>
      <c r="ED318" s="102"/>
      <c r="EE318" s="50"/>
      <c r="EF318" s="50"/>
      <c r="EG318" s="102"/>
      <c r="EH318" s="102"/>
      <c r="EI318" s="50"/>
      <c r="EJ318" s="50"/>
      <c r="EK318" s="102"/>
      <c r="EL318" s="102"/>
      <c r="EM318" s="50"/>
      <c r="EN318" s="50"/>
      <c r="EO318" s="102"/>
      <c r="EP318" s="102"/>
      <c r="EQ318" s="50"/>
      <c r="ER318" s="50"/>
      <c r="ES318" s="102"/>
      <c r="ET318" s="102"/>
      <c r="EU318" s="50"/>
      <c r="EV318" s="50"/>
      <c r="EW318" s="102"/>
      <c r="EX318" s="102"/>
      <c r="EY318" s="50"/>
      <c r="EZ318" s="50"/>
      <c r="FA318" s="102"/>
      <c r="FB318" s="102"/>
      <c r="FC318" s="50"/>
      <c r="FD318" s="50"/>
      <c r="FE318" s="102"/>
      <c r="FF318" s="102"/>
      <c r="FG318" s="50"/>
      <c r="FH318" s="50"/>
      <c r="FI318" s="102"/>
      <c r="FJ318" s="102"/>
      <c r="FK318" s="50"/>
      <c r="FL318" s="50"/>
      <c r="FM318" s="102"/>
      <c r="FN318" s="102"/>
      <c r="FO318" s="50"/>
      <c r="FP318" s="50"/>
      <c r="FQ318" s="102"/>
      <c r="FR318" s="102"/>
      <c r="FS318" s="50"/>
      <c r="FT318" s="50"/>
      <c r="FU318" s="102"/>
      <c r="FV318" s="102"/>
      <c r="FW318" s="50"/>
      <c r="FX318" s="50"/>
      <c r="FY318" s="102"/>
      <c r="FZ318" s="102"/>
      <c r="GA318" s="50"/>
      <c r="GB318" s="50"/>
      <c r="GC318" s="102"/>
      <c r="GD318" s="102"/>
      <c r="GE318" s="50"/>
      <c r="GF318" s="50"/>
      <c r="GG318" s="102"/>
      <c r="GH318" s="102"/>
      <c r="GI318" s="50"/>
      <c r="GJ318" s="50"/>
      <c r="GK318" s="102"/>
      <c r="GL318" s="102"/>
      <c r="GM318" s="50"/>
      <c r="GN318" s="50"/>
      <c r="GO318" s="102"/>
      <c r="GP318" s="102"/>
      <c r="GQ318" s="50"/>
      <c r="GR318" s="50"/>
      <c r="GS318" s="102"/>
      <c r="GT318" s="102"/>
      <c r="GU318" s="50"/>
      <c r="GV318" s="50"/>
      <c r="GW318" s="102"/>
      <c r="GX318" s="102"/>
      <c r="GY318" s="50"/>
      <c r="GZ318" s="50"/>
      <c r="HA318" s="102"/>
      <c r="HB318" s="102"/>
      <c r="HC318" s="50"/>
      <c r="HD318" s="50"/>
      <c r="HE318" s="102"/>
      <c r="HF318" s="102"/>
      <c r="HG318" s="50"/>
      <c r="HH318" s="50"/>
      <c r="HI318" s="102"/>
      <c r="HJ318" s="102"/>
      <c r="HK318" s="50"/>
      <c r="HL318" s="50"/>
      <c r="HM318" s="102"/>
      <c r="HN318" s="102"/>
      <c r="HO318" s="50"/>
      <c r="HP318" s="50"/>
      <c r="HQ318" s="102"/>
      <c r="HR318" s="102"/>
      <c r="HS318" s="50"/>
      <c r="HT318" s="50"/>
      <c r="HU318" s="102"/>
      <c r="HV318" s="102"/>
      <c r="HW318" s="50"/>
      <c r="HX318" s="50"/>
      <c r="HY318" s="102"/>
    </row>
    <row r="319" spans="1:233" s="58" customFormat="1" ht="47.25" x14ac:dyDescent="0.25">
      <c r="A319" s="100" t="s">
        <v>786</v>
      </c>
      <c r="B319" s="156">
        <f t="shared" si="87"/>
        <v>0</v>
      </c>
      <c r="C319" s="156">
        <f t="shared" si="88"/>
        <v>6860.6659999999993</v>
      </c>
      <c r="D319" s="156">
        <f t="shared" si="89"/>
        <v>6860.6659999999993</v>
      </c>
      <c r="E319" s="50">
        <f t="shared" si="90"/>
        <v>100</v>
      </c>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c r="BO319" s="50"/>
      <c r="BP319" s="50"/>
      <c r="BQ319" s="50"/>
      <c r="BR319" s="50"/>
      <c r="BS319" s="50"/>
      <c r="BT319" s="50"/>
      <c r="BU319" s="50"/>
      <c r="BV319" s="50"/>
      <c r="BW319" s="50"/>
      <c r="BX319" s="50"/>
      <c r="BY319" s="50"/>
      <c r="BZ319" s="50"/>
      <c r="CA319" s="50"/>
      <c r="CB319" s="50"/>
      <c r="CC319" s="50"/>
      <c r="CD319" s="50"/>
      <c r="CE319" s="50">
        <v>881.26599999999996</v>
      </c>
      <c r="CF319" s="50">
        <v>881.26599999999996</v>
      </c>
      <c r="CG319" s="50">
        <f t="shared" si="84"/>
        <v>100</v>
      </c>
      <c r="CH319" s="50"/>
      <c r="CI319" s="50">
        <v>5979.4</v>
      </c>
      <c r="CJ319" s="50">
        <v>5979.4</v>
      </c>
      <c r="CK319" s="50">
        <f t="shared" si="82"/>
        <v>100</v>
      </c>
      <c r="CL319" s="50"/>
      <c r="CM319" s="50"/>
      <c r="CN319" s="50"/>
      <c r="CO319" s="50"/>
      <c r="CP319" s="50"/>
      <c r="CQ319" s="101"/>
      <c r="CR319" s="101"/>
      <c r="CS319" s="101"/>
      <c r="CT319" s="101"/>
      <c r="CU319" s="101"/>
      <c r="CV319" s="101"/>
      <c r="CW319" s="102"/>
      <c r="CX319" s="102"/>
      <c r="CY319" s="102"/>
      <c r="CZ319" s="102"/>
      <c r="DA319" s="102"/>
      <c r="DB319" s="102"/>
      <c r="DC319" s="102"/>
      <c r="DD319" s="102"/>
      <c r="DE319" s="102"/>
      <c r="DF319" s="102"/>
      <c r="DG319" s="50"/>
      <c r="DH319" s="50"/>
      <c r="DI319" s="102"/>
      <c r="DJ319" s="102"/>
      <c r="DK319" s="50"/>
      <c r="DL319" s="50"/>
      <c r="DM319" s="102"/>
      <c r="DN319" s="102"/>
      <c r="DO319" s="50"/>
      <c r="DP319" s="50"/>
      <c r="DQ319" s="102"/>
      <c r="DR319" s="102"/>
      <c r="DS319" s="50"/>
      <c r="DT319" s="50"/>
      <c r="DU319" s="102"/>
      <c r="DV319" s="102"/>
      <c r="DW319" s="50"/>
      <c r="DX319" s="50"/>
      <c r="DY319" s="50"/>
      <c r="DZ319" s="50"/>
      <c r="EA319" s="50"/>
      <c r="EB319" s="50"/>
      <c r="EC319" s="102"/>
      <c r="ED319" s="102"/>
      <c r="EE319" s="50"/>
      <c r="EF319" s="50"/>
      <c r="EG319" s="102"/>
      <c r="EH319" s="102"/>
      <c r="EI319" s="50"/>
      <c r="EJ319" s="50"/>
      <c r="EK319" s="102"/>
      <c r="EL319" s="102"/>
      <c r="EM319" s="50"/>
      <c r="EN319" s="50"/>
      <c r="EO319" s="102"/>
      <c r="EP319" s="102"/>
      <c r="EQ319" s="50"/>
      <c r="ER319" s="50"/>
      <c r="ES319" s="102"/>
      <c r="ET319" s="102"/>
      <c r="EU319" s="50"/>
      <c r="EV319" s="50"/>
      <c r="EW319" s="102"/>
      <c r="EX319" s="102"/>
      <c r="EY319" s="50"/>
      <c r="EZ319" s="50"/>
      <c r="FA319" s="102"/>
      <c r="FB319" s="102"/>
      <c r="FC319" s="50"/>
      <c r="FD319" s="50"/>
      <c r="FE319" s="102"/>
      <c r="FF319" s="102"/>
      <c r="FG319" s="50"/>
      <c r="FH319" s="50"/>
      <c r="FI319" s="102"/>
      <c r="FJ319" s="102"/>
      <c r="FK319" s="50"/>
      <c r="FL319" s="50"/>
      <c r="FM319" s="102"/>
      <c r="FN319" s="102"/>
      <c r="FO319" s="50"/>
      <c r="FP319" s="50"/>
      <c r="FQ319" s="102"/>
      <c r="FR319" s="102"/>
      <c r="FS319" s="50"/>
      <c r="FT319" s="50"/>
      <c r="FU319" s="102"/>
      <c r="FV319" s="102"/>
      <c r="FW319" s="50"/>
      <c r="FX319" s="50"/>
      <c r="FY319" s="102"/>
      <c r="FZ319" s="102"/>
      <c r="GA319" s="50"/>
      <c r="GB319" s="50"/>
      <c r="GC319" s="102"/>
      <c r="GD319" s="102"/>
      <c r="GE319" s="50"/>
      <c r="GF319" s="50"/>
      <c r="GG319" s="102"/>
      <c r="GH319" s="102"/>
      <c r="GI319" s="50"/>
      <c r="GJ319" s="50"/>
      <c r="GK319" s="102"/>
      <c r="GL319" s="102"/>
      <c r="GM319" s="50"/>
      <c r="GN319" s="50"/>
      <c r="GO319" s="102"/>
      <c r="GP319" s="102"/>
      <c r="GQ319" s="50"/>
      <c r="GR319" s="50"/>
      <c r="GS319" s="102"/>
      <c r="GT319" s="102"/>
      <c r="GU319" s="50"/>
      <c r="GV319" s="50"/>
      <c r="GW319" s="102"/>
      <c r="GX319" s="102"/>
      <c r="GY319" s="50"/>
      <c r="GZ319" s="50"/>
      <c r="HA319" s="102"/>
      <c r="HB319" s="102"/>
      <c r="HC319" s="50"/>
      <c r="HD319" s="50"/>
      <c r="HE319" s="102"/>
      <c r="HF319" s="102"/>
      <c r="HG319" s="50"/>
      <c r="HH319" s="50"/>
      <c r="HI319" s="102"/>
      <c r="HJ319" s="102"/>
      <c r="HK319" s="50"/>
      <c r="HL319" s="50"/>
      <c r="HM319" s="102"/>
      <c r="HN319" s="102"/>
      <c r="HO319" s="50"/>
      <c r="HP319" s="50"/>
      <c r="HQ319" s="102"/>
      <c r="HR319" s="102"/>
      <c r="HS319" s="50"/>
      <c r="HT319" s="50"/>
      <c r="HU319" s="102"/>
      <c r="HV319" s="102"/>
      <c r="HW319" s="50"/>
      <c r="HX319" s="50"/>
      <c r="HY319" s="102"/>
    </row>
    <row r="320" spans="1:233" s="58" customFormat="1" ht="47.25" x14ac:dyDescent="0.25">
      <c r="A320" s="100" t="s">
        <v>787</v>
      </c>
      <c r="B320" s="156">
        <f t="shared" si="87"/>
        <v>50.1</v>
      </c>
      <c r="C320" s="156">
        <f t="shared" si="88"/>
        <v>550.1</v>
      </c>
      <c r="D320" s="156">
        <f t="shared" si="89"/>
        <v>500</v>
      </c>
      <c r="E320" s="50">
        <f t="shared" si="90"/>
        <v>90.892564988183963</v>
      </c>
      <c r="F320" s="50"/>
      <c r="G320" s="50"/>
      <c r="H320" s="50"/>
      <c r="I320" s="50"/>
      <c r="J320" s="50"/>
      <c r="K320" s="50"/>
      <c r="L320" s="50"/>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c r="BO320" s="50"/>
      <c r="BP320" s="50"/>
      <c r="BQ320" s="50"/>
      <c r="BR320" s="50"/>
      <c r="BS320" s="50"/>
      <c r="BT320" s="50"/>
      <c r="BU320" s="50"/>
      <c r="BV320" s="50"/>
      <c r="BW320" s="50"/>
      <c r="BX320" s="50"/>
      <c r="BY320" s="50"/>
      <c r="BZ320" s="50">
        <v>50.1</v>
      </c>
      <c r="CA320" s="50">
        <v>50.1</v>
      </c>
      <c r="CB320" s="50"/>
      <c r="CC320" s="50">
        <f t="shared" si="86"/>
        <v>0</v>
      </c>
      <c r="CD320" s="50"/>
      <c r="CE320" s="50"/>
      <c r="CF320" s="50"/>
      <c r="CG320" s="50"/>
      <c r="CH320" s="50"/>
      <c r="CI320" s="50"/>
      <c r="CJ320" s="50"/>
      <c r="CK320" s="50"/>
      <c r="CL320" s="50"/>
      <c r="CM320" s="50"/>
      <c r="CN320" s="50"/>
      <c r="CO320" s="50"/>
      <c r="CP320" s="50"/>
      <c r="CQ320" s="101"/>
      <c r="CR320" s="101"/>
      <c r="CS320" s="101"/>
      <c r="CT320" s="101"/>
      <c r="CU320" s="101"/>
      <c r="CV320" s="101"/>
      <c r="CW320" s="102"/>
      <c r="CX320" s="102"/>
      <c r="CY320" s="102"/>
      <c r="CZ320" s="102"/>
      <c r="DA320" s="102"/>
      <c r="DB320" s="102"/>
      <c r="DC320" s="102"/>
      <c r="DD320" s="102"/>
      <c r="DE320" s="102"/>
      <c r="DF320" s="102"/>
      <c r="DG320" s="50"/>
      <c r="DH320" s="50"/>
      <c r="DI320" s="102"/>
      <c r="DJ320" s="102"/>
      <c r="DK320" s="50"/>
      <c r="DL320" s="50"/>
      <c r="DM320" s="102"/>
      <c r="DN320" s="102"/>
      <c r="DO320" s="50"/>
      <c r="DP320" s="50"/>
      <c r="DQ320" s="102"/>
      <c r="DR320" s="102"/>
      <c r="DS320" s="50"/>
      <c r="DT320" s="50"/>
      <c r="DU320" s="102"/>
      <c r="DV320" s="102"/>
      <c r="DW320" s="50">
        <v>500</v>
      </c>
      <c r="DX320" s="50">
        <v>500</v>
      </c>
      <c r="DY320" s="50">
        <f t="shared" si="85"/>
        <v>100</v>
      </c>
      <c r="DZ320" s="50"/>
      <c r="EA320" s="50"/>
      <c r="EB320" s="50"/>
      <c r="EC320" s="102"/>
      <c r="ED320" s="102"/>
      <c r="EE320" s="50"/>
      <c r="EF320" s="50"/>
      <c r="EG320" s="102"/>
      <c r="EH320" s="102"/>
      <c r="EI320" s="50"/>
      <c r="EJ320" s="50"/>
      <c r="EK320" s="102"/>
      <c r="EL320" s="102"/>
      <c r="EM320" s="50"/>
      <c r="EN320" s="50"/>
      <c r="EO320" s="102"/>
      <c r="EP320" s="102"/>
      <c r="EQ320" s="50"/>
      <c r="ER320" s="50"/>
      <c r="ES320" s="102"/>
      <c r="ET320" s="102"/>
      <c r="EU320" s="50"/>
      <c r="EV320" s="50"/>
      <c r="EW320" s="102"/>
      <c r="EX320" s="102"/>
      <c r="EY320" s="50"/>
      <c r="EZ320" s="50"/>
      <c r="FA320" s="102"/>
      <c r="FB320" s="102"/>
      <c r="FC320" s="50"/>
      <c r="FD320" s="50"/>
      <c r="FE320" s="102"/>
      <c r="FF320" s="102"/>
      <c r="FG320" s="50"/>
      <c r="FH320" s="50"/>
      <c r="FI320" s="102"/>
      <c r="FJ320" s="102"/>
      <c r="FK320" s="50"/>
      <c r="FL320" s="50"/>
      <c r="FM320" s="102"/>
      <c r="FN320" s="102"/>
      <c r="FO320" s="50"/>
      <c r="FP320" s="50"/>
      <c r="FQ320" s="102"/>
      <c r="FR320" s="102"/>
      <c r="FS320" s="50"/>
      <c r="FT320" s="50"/>
      <c r="FU320" s="102"/>
      <c r="FV320" s="102"/>
      <c r="FW320" s="50"/>
      <c r="FX320" s="50"/>
      <c r="FY320" s="102"/>
      <c r="FZ320" s="102"/>
      <c r="GA320" s="50"/>
      <c r="GB320" s="50"/>
      <c r="GC320" s="102"/>
      <c r="GD320" s="102"/>
      <c r="GE320" s="50"/>
      <c r="GF320" s="50"/>
      <c r="GG320" s="102"/>
      <c r="GH320" s="102"/>
      <c r="GI320" s="50"/>
      <c r="GJ320" s="50"/>
      <c r="GK320" s="102"/>
      <c r="GL320" s="102"/>
      <c r="GM320" s="50"/>
      <c r="GN320" s="50"/>
      <c r="GO320" s="102"/>
      <c r="GP320" s="102"/>
      <c r="GQ320" s="50"/>
      <c r="GR320" s="50"/>
      <c r="GS320" s="102"/>
      <c r="GT320" s="102"/>
      <c r="GU320" s="50"/>
      <c r="GV320" s="50"/>
      <c r="GW320" s="102"/>
      <c r="GX320" s="102"/>
      <c r="GY320" s="50"/>
      <c r="GZ320" s="50"/>
      <c r="HA320" s="102"/>
      <c r="HB320" s="102"/>
      <c r="HC320" s="50"/>
      <c r="HD320" s="50"/>
      <c r="HE320" s="102"/>
      <c r="HF320" s="102"/>
      <c r="HG320" s="50"/>
      <c r="HH320" s="50"/>
      <c r="HI320" s="102"/>
      <c r="HJ320" s="102"/>
      <c r="HK320" s="50"/>
      <c r="HL320" s="50"/>
      <c r="HM320" s="102"/>
      <c r="HN320" s="102"/>
      <c r="HO320" s="50"/>
      <c r="HP320" s="50"/>
      <c r="HQ320" s="102"/>
      <c r="HR320" s="102"/>
      <c r="HS320" s="50"/>
      <c r="HT320" s="50"/>
      <c r="HU320" s="102"/>
      <c r="HV320" s="102"/>
      <c r="HW320" s="50"/>
      <c r="HX320" s="50"/>
      <c r="HY320" s="102"/>
    </row>
    <row r="321" spans="1:233" s="58" customFormat="1" ht="47.25" x14ac:dyDescent="0.25">
      <c r="A321" s="100" t="s">
        <v>788</v>
      </c>
      <c r="B321" s="156">
        <f t="shared" si="87"/>
        <v>46.4</v>
      </c>
      <c r="C321" s="156">
        <f t="shared" si="88"/>
        <v>1046.0450000000001</v>
      </c>
      <c r="D321" s="156">
        <f t="shared" si="89"/>
        <v>999.64499999999998</v>
      </c>
      <c r="E321" s="50">
        <f t="shared" ref="E321:E348" si="91">D321/C321*100</f>
        <v>95.56424436807211</v>
      </c>
      <c r="F321" s="50"/>
      <c r="G321" s="50"/>
      <c r="H321" s="50"/>
      <c r="I321" s="50"/>
      <c r="J321" s="50"/>
      <c r="K321" s="50"/>
      <c r="L321" s="50"/>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c r="BO321" s="50"/>
      <c r="BP321" s="50"/>
      <c r="BQ321" s="50"/>
      <c r="BR321" s="50"/>
      <c r="BS321" s="50"/>
      <c r="BT321" s="50"/>
      <c r="BU321" s="50"/>
      <c r="BV321" s="50"/>
      <c r="BW321" s="50"/>
      <c r="BX321" s="50"/>
      <c r="BY321" s="50"/>
      <c r="BZ321" s="50">
        <v>46.4</v>
      </c>
      <c r="CA321" s="50">
        <v>46.4</v>
      </c>
      <c r="CB321" s="50"/>
      <c r="CC321" s="50">
        <f t="shared" si="86"/>
        <v>0</v>
      </c>
      <c r="CD321" s="50"/>
      <c r="CE321" s="50">
        <v>999.64499999999998</v>
      </c>
      <c r="CF321" s="50">
        <v>999.64499999999998</v>
      </c>
      <c r="CG321" s="50">
        <f t="shared" si="84"/>
        <v>100</v>
      </c>
      <c r="CH321" s="50"/>
      <c r="CI321" s="50"/>
      <c r="CJ321" s="50"/>
      <c r="CK321" s="50"/>
      <c r="CL321" s="50"/>
      <c r="CM321" s="50"/>
      <c r="CN321" s="50"/>
      <c r="CO321" s="50"/>
      <c r="CP321" s="50"/>
      <c r="CQ321" s="101"/>
      <c r="CR321" s="101"/>
      <c r="CS321" s="101"/>
      <c r="CT321" s="101"/>
      <c r="CU321" s="101"/>
      <c r="CV321" s="101"/>
      <c r="CW321" s="102"/>
      <c r="CX321" s="102"/>
      <c r="CY321" s="102"/>
      <c r="CZ321" s="102"/>
      <c r="DA321" s="102"/>
      <c r="DB321" s="102"/>
      <c r="DC321" s="102"/>
      <c r="DD321" s="102"/>
      <c r="DE321" s="102"/>
      <c r="DF321" s="102"/>
      <c r="DG321" s="50"/>
      <c r="DH321" s="50"/>
      <c r="DI321" s="102"/>
      <c r="DJ321" s="102"/>
      <c r="DK321" s="50"/>
      <c r="DL321" s="50"/>
      <c r="DM321" s="102"/>
      <c r="DN321" s="102"/>
      <c r="DO321" s="50"/>
      <c r="DP321" s="50"/>
      <c r="DQ321" s="102"/>
      <c r="DR321" s="102"/>
      <c r="DS321" s="50"/>
      <c r="DT321" s="50"/>
      <c r="DU321" s="102"/>
      <c r="DV321" s="102"/>
      <c r="DW321" s="50"/>
      <c r="DX321" s="50"/>
      <c r="DY321" s="50"/>
      <c r="DZ321" s="50"/>
      <c r="EA321" s="50"/>
      <c r="EB321" s="50"/>
      <c r="EC321" s="102"/>
      <c r="ED321" s="102"/>
      <c r="EE321" s="50"/>
      <c r="EF321" s="50"/>
      <c r="EG321" s="102"/>
      <c r="EH321" s="102"/>
      <c r="EI321" s="50"/>
      <c r="EJ321" s="50"/>
      <c r="EK321" s="102"/>
      <c r="EL321" s="102"/>
      <c r="EM321" s="50"/>
      <c r="EN321" s="50"/>
      <c r="EO321" s="102"/>
      <c r="EP321" s="102"/>
      <c r="EQ321" s="50"/>
      <c r="ER321" s="50"/>
      <c r="ES321" s="102"/>
      <c r="ET321" s="102"/>
      <c r="EU321" s="50"/>
      <c r="EV321" s="50"/>
      <c r="EW321" s="102"/>
      <c r="EX321" s="102"/>
      <c r="EY321" s="50"/>
      <c r="EZ321" s="50"/>
      <c r="FA321" s="102"/>
      <c r="FB321" s="102"/>
      <c r="FC321" s="50"/>
      <c r="FD321" s="50"/>
      <c r="FE321" s="102"/>
      <c r="FF321" s="102"/>
      <c r="FG321" s="50"/>
      <c r="FH321" s="50"/>
      <c r="FI321" s="102"/>
      <c r="FJ321" s="102"/>
      <c r="FK321" s="50"/>
      <c r="FL321" s="50"/>
      <c r="FM321" s="102"/>
      <c r="FN321" s="102"/>
      <c r="FO321" s="50"/>
      <c r="FP321" s="50"/>
      <c r="FQ321" s="102"/>
      <c r="FR321" s="102"/>
      <c r="FS321" s="50"/>
      <c r="FT321" s="50"/>
      <c r="FU321" s="102"/>
      <c r="FV321" s="102"/>
      <c r="FW321" s="50"/>
      <c r="FX321" s="50"/>
      <c r="FY321" s="102"/>
      <c r="FZ321" s="102"/>
      <c r="GA321" s="50"/>
      <c r="GB321" s="50"/>
      <c r="GC321" s="102"/>
      <c r="GD321" s="102"/>
      <c r="GE321" s="50"/>
      <c r="GF321" s="50"/>
      <c r="GG321" s="102"/>
      <c r="GH321" s="102"/>
      <c r="GI321" s="50"/>
      <c r="GJ321" s="50"/>
      <c r="GK321" s="102"/>
      <c r="GL321" s="102"/>
      <c r="GM321" s="50"/>
      <c r="GN321" s="50"/>
      <c r="GO321" s="102"/>
      <c r="GP321" s="102"/>
      <c r="GQ321" s="50"/>
      <c r="GR321" s="50"/>
      <c r="GS321" s="102"/>
      <c r="GT321" s="102"/>
      <c r="GU321" s="50"/>
      <c r="GV321" s="50"/>
      <c r="GW321" s="102"/>
      <c r="GX321" s="102"/>
      <c r="GY321" s="50"/>
      <c r="GZ321" s="50"/>
      <c r="HA321" s="102"/>
      <c r="HB321" s="102"/>
      <c r="HC321" s="50"/>
      <c r="HD321" s="50"/>
      <c r="HE321" s="102"/>
      <c r="HF321" s="102"/>
      <c r="HG321" s="50"/>
      <c r="HH321" s="50"/>
      <c r="HI321" s="102"/>
      <c r="HJ321" s="102"/>
      <c r="HK321" s="50"/>
      <c r="HL321" s="50"/>
      <c r="HM321" s="102"/>
      <c r="HN321" s="102"/>
      <c r="HO321" s="50"/>
      <c r="HP321" s="50"/>
      <c r="HQ321" s="102"/>
      <c r="HR321" s="102"/>
      <c r="HS321" s="50"/>
      <c r="HT321" s="50"/>
      <c r="HU321" s="102"/>
      <c r="HV321" s="102"/>
      <c r="HW321" s="50"/>
      <c r="HX321" s="50"/>
      <c r="HY321" s="102"/>
    </row>
    <row r="322" spans="1:233" s="58" customFormat="1" ht="47.25" x14ac:dyDescent="0.25">
      <c r="A322" s="100" t="s">
        <v>628</v>
      </c>
      <c r="B322" s="156">
        <f t="shared" si="87"/>
        <v>0</v>
      </c>
      <c r="C322" s="156">
        <f t="shared" si="88"/>
        <v>0</v>
      </c>
      <c r="D322" s="156">
        <f t="shared" si="89"/>
        <v>0</v>
      </c>
      <c r="E322" s="50"/>
      <c r="F322" s="50"/>
      <c r="G322" s="50"/>
      <c r="H322" s="50"/>
      <c r="I322" s="50"/>
      <c r="J322" s="50"/>
      <c r="K322" s="50"/>
      <c r="L322" s="50"/>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c r="BO322" s="50"/>
      <c r="BP322" s="50"/>
      <c r="BQ322" s="50"/>
      <c r="BR322" s="50"/>
      <c r="BS322" s="50"/>
      <c r="BT322" s="50"/>
      <c r="BU322" s="50"/>
      <c r="BV322" s="50"/>
      <c r="BW322" s="50"/>
      <c r="BX322" s="50"/>
      <c r="BY322" s="50"/>
      <c r="BZ322" s="50"/>
      <c r="CA322" s="50"/>
      <c r="CB322" s="50"/>
      <c r="CC322" s="50"/>
      <c r="CD322" s="50"/>
      <c r="CE322" s="50"/>
      <c r="CF322" s="50"/>
      <c r="CG322" s="50"/>
      <c r="CH322" s="50"/>
      <c r="CI322" s="50"/>
      <c r="CJ322" s="50"/>
      <c r="CK322" s="50"/>
      <c r="CL322" s="50"/>
      <c r="CM322" s="50"/>
      <c r="CN322" s="50"/>
      <c r="CO322" s="50"/>
      <c r="CP322" s="50"/>
      <c r="CQ322" s="101"/>
      <c r="CR322" s="101"/>
      <c r="CS322" s="101"/>
      <c r="CT322" s="101"/>
      <c r="CU322" s="101"/>
      <c r="CV322" s="101"/>
      <c r="CW322" s="102"/>
      <c r="CX322" s="102"/>
      <c r="CY322" s="102"/>
      <c r="CZ322" s="102"/>
      <c r="DA322" s="102"/>
      <c r="DB322" s="102"/>
      <c r="DC322" s="102"/>
      <c r="DD322" s="102"/>
      <c r="DE322" s="102"/>
      <c r="DF322" s="102"/>
      <c r="DG322" s="50"/>
      <c r="DH322" s="50"/>
      <c r="DI322" s="102"/>
      <c r="DJ322" s="102"/>
      <c r="DK322" s="50"/>
      <c r="DL322" s="50"/>
      <c r="DM322" s="102"/>
      <c r="DN322" s="102"/>
      <c r="DO322" s="50"/>
      <c r="DP322" s="50"/>
      <c r="DQ322" s="102"/>
      <c r="DR322" s="102"/>
      <c r="DS322" s="50"/>
      <c r="DT322" s="50"/>
      <c r="DU322" s="102"/>
      <c r="DV322" s="102"/>
      <c r="DW322" s="50"/>
      <c r="DX322" s="50"/>
      <c r="DY322" s="50"/>
      <c r="DZ322" s="50"/>
      <c r="EA322" s="50"/>
      <c r="EB322" s="50"/>
      <c r="EC322" s="102"/>
      <c r="ED322" s="102"/>
      <c r="EE322" s="50"/>
      <c r="EF322" s="50"/>
      <c r="EG322" s="102"/>
      <c r="EH322" s="102"/>
      <c r="EI322" s="50"/>
      <c r="EJ322" s="50"/>
      <c r="EK322" s="102"/>
      <c r="EL322" s="102"/>
      <c r="EM322" s="50"/>
      <c r="EN322" s="50"/>
      <c r="EO322" s="102"/>
      <c r="EP322" s="102"/>
      <c r="EQ322" s="50"/>
      <c r="ER322" s="50"/>
      <c r="ES322" s="102"/>
      <c r="ET322" s="102"/>
      <c r="EU322" s="50"/>
      <c r="EV322" s="50"/>
      <c r="EW322" s="102"/>
      <c r="EX322" s="102"/>
      <c r="EY322" s="50"/>
      <c r="EZ322" s="50"/>
      <c r="FA322" s="102"/>
      <c r="FB322" s="102"/>
      <c r="FC322" s="50"/>
      <c r="FD322" s="50"/>
      <c r="FE322" s="102"/>
      <c r="FF322" s="102"/>
      <c r="FG322" s="50"/>
      <c r="FH322" s="50"/>
      <c r="FI322" s="102"/>
      <c r="FJ322" s="102"/>
      <c r="FK322" s="50"/>
      <c r="FL322" s="50"/>
      <c r="FM322" s="102"/>
      <c r="FN322" s="102"/>
      <c r="FO322" s="50"/>
      <c r="FP322" s="50"/>
      <c r="FQ322" s="102"/>
      <c r="FR322" s="102"/>
      <c r="FS322" s="50"/>
      <c r="FT322" s="50"/>
      <c r="FU322" s="102"/>
      <c r="FV322" s="102"/>
      <c r="FW322" s="50"/>
      <c r="FX322" s="50"/>
      <c r="FY322" s="102"/>
      <c r="FZ322" s="102"/>
      <c r="GA322" s="50"/>
      <c r="GB322" s="50"/>
      <c r="GC322" s="102"/>
      <c r="GD322" s="102"/>
      <c r="GE322" s="50"/>
      <c r="GF322" s="50"/>
      <c r="GG322" s="102"/>
      <c r="GH322" s="102"/>
      <c r="GI322" s="50"/>
      <c r="GJ322" s="50"/>
      <c r="GK322" s="102"/>
      <c r="GL322" s="102"/>
      <c r="GM322" s="50"/>
      <c r="GN322" s="50"/>
      <c r="GO322" s="102"/>
      <c r="GP322" s="102"/>
      <c r="GQ322" s="50"/>
      <c r="GR322" s="50"/>
      <c r="GS322" s="102"/>
      <c r="GT322" s="102"/>
      <c r="GU322" s="50"/>
      <c r="GV322" s="50"/>
      <c r="GW322" s="102"/>
      <c r="GX322" s="102"/>
      <c r="GY322" s="50"/>
      <c r="GZ322" s="50"/>
      <c r="HA322" s="102"/>
      <c r="HB322" s="102"/>
      <c r="HC322" s="50"/>
      <c r="HD322" s="50"/>
      <c r="HE322" s="102"/>
      <c r="HF322" s="102"/>
      <c r="HG322" s="50"/>
      <c r="HH322" s="50"/>
      <c r="HI322" s="102"/>
      <c r="HJ322" s="102"/>
      <c r="HK322" s="50"/>
      <c r="HL322" s="50"/>
      <c r="HM322" s="102"/>
      <c r="HN322" s="102"/>
      <c r="HO322" s="50"/>
      <c r="HP322" s="50"/>
      <c r="HQ322" s="102"/>
      <c r="HR322" s="102"/>
      <c r="HS322" s="50"/>
      <c r="HT322" s="50"/>
      <c r="HU322" s="102"/>
      <c r="HV322" s="102"/>
      <c r="HW322" s="50"/>
      <c r="HX322" s="50"/>
      <c r="HY322" s="102"/>
    </row>
    <row r="323" spans="1:233" s="58" customFormat="1" ht="47.25" x14ac:dyDescent="0.25">
      <c r="A323" s="100" t="s">
        <v>789</v>
      </c>
      <c r="B323" s="156">
        <f t="shared" si="87"/>
        <v>54.4</v>
      </c>
      <c r="C323" s="156">
        <f t="shared" si="88"/>
        <v>554.4</v>
      </c>
      <c r="D323" s="156">
        <f t="shared" si="89"/>
        <v>554.4</v>
      </c>
      <c r="E323" s="50">
        <f t="shared" si="91"/>
        <v>100</v>
      </c>
      <c r="F323" s="50"/>
      <c r="G323" s="50"/>
      <c r="H323" s="50"/>
      <c r="I323" s="50"/>
      <c r="J323" s="50"/>
      <c r="K323" s="50"/>
      <c r="L323" s="50"/>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c r="BO323" s="50"/>
      <c r="BP323" s="50"/>
      <c r="BQ323" s="50"/>
      <c r="BR323" s="50"/>
      <c r="BS323" s="50"/>
      <c r="BT323" s="50"/>
      <c r="BU323" s="50"/>
      <c r="BV323" s="50"/>
      <c r="BW323" s="50"/>
      <c r="BX323" s="50"/>
      <c r="BY323" s="50"/>
      <c r="BZ323" s="50">
        <v>54.4</v>
      </c>
      <c r="CA323" s="50">
        <v>54.4</v>
      </c>
      <c r="CB323" s="50">
        <v>54.4</v>
      </c>
      <c r="CC323" s="50">
        <f t="shared" si="86"/>
        <v>100</v>
      </c>
      <c r="CD323" s="50"/>
      <c r="CE323" s="50"/>
      <c r="CF323" s="50"/>
      <c r="CG323" s="50"/>
      <c r="CH323" s="50"/>
      <c r="CI323" s="50"/>
      <c r="CJ323" s="50"/>
      <c r="CK323" s="50"/>
      <c r="CL323" s="50"/>
      <c r="CM323" s="50"/>
      <c r="CN323" s="50"/>
      <c r="CO323" s="50"/>
      <c r="CP323" s="50"/>
      <c r="CQ323" s="101"/>
      <c r="CR323" s="101"/>
      <c r="CS323" s="101"/>
      <c r="CT323" s="101"/>
      <c r="CU323" s="101"/>
      <c r="CV323" s="101"/>
      <c r="CW323" s="102"/>
      <c r="CX323" s="102"/>
      <c r="CY323" s="102"/>
      <c r="CZ323" s="102"/>
      <c r="DA323" s="102"/>
      <c r="DB323" s="102"/>
      <c r="DC323" s="102"/>
      <c r="DD323" s="102"/>
      <c r="DE323" s="102"/>
      <c r="DF323" s="102"/>
      <c r="DG323" s="50"/>
      <c r="DH323" s="50"/>
      <c r="DI323" s="102"/>
      <c r="DJ323" s="102"/>
      <c r="DK323" s="50"/>
      <c r="DL323" s="50"/>
      <c r="DM323" s="102"/>
      <c r="DN323" s="102"/>
      <c r="DO323" s="50"/>
      <c r="DP323" s="50"/>
      <c r="DQ323" s="102"/>
      <c r="DR323" s="102"/>
      <c r="DS323" s="50"/>
      <c r="DT323" s="50"/>
      <c r="DU323" s="102"/>
      <c r="DV323" s="102"/>
      <c r="DW323" s="50">
        <v>500</v>
      </c>
      <c r="DX323" s="50">
        <v>500</v>
      </c>
      <c r="DY323" s="50">
        <f t="shared" si="85"/>
        <v>100</v>
      </c>
      <c r="DZ323" s="50"/>
      <c r="EA323" s="50"/>
      <c r="EB323" s="50"/>
      <c r="EC323" s="102"/>
      <c r="ED323" s="102"/>
      <c r="EE323" s="50"/>
      <c r="EF323" s="50"/>
      <c r="EG323" s="102"/>
      <c r="EH323" s="102"/>
      <c r="EI323" s="50"/>
      <c r="EJ323" s="50"/>
      <c r="EK323" s="102"/>
      <c r="EL323" s="102"/>
      <c r="EM323" s="50"/>
      <c r="EN323" s="50"/>
      <c r="EO323" s="102"/>
      <c r="EP323" s="102"/>
      <c r="EQ323" s="50"/>
      <c r="ER323" s="50"/>
      <c r="ES323" s="102"/>
      <c r="ET323" s="102"/>
      <c r="EU323" s="50"/>
      <c r="EV323" s="50"/>
      <c r="EW323" s="102"/>
      <c r="EX323" s="102"/>
      <c r="EY323" s="50"/>
      <c r="EZ323" s="50"/>
      <c r="FA323" s="102"/>
      <c r="FB323" s="102"/>
      <c r="FC323" s="50"/>
      <c r="FD323" s="50"/>
      <c r="FE323" s="102"/>
      <c r="FF323" s="102"/>
      <c r="FG323" s="50"/>
      <c r="FH323" s="50"/>
      <c r="FI323" s="102"/>
      <c r="FJ323" s="102"/>
      <c r="FK323" s="50"/>
      <c r="FL323" s="50"/>
      <c r="FM323" s="102"/>
      <c r="FN323" s="102"/>
      <c r="FO323" s="50"/>
      <c r="FP323" s="50"/>
      <c r="FQ323" s="102"/>
      <c r="FR323" s="102"/>
      <c r="FS323" s="50"/>
      <c r="FT323" s="50"/>
      <c r="FU323" s="102"/>
      <c r="FV323" s="102"/>
      <c r="FW323" s="50"/>
      <c r="FX323" s="50"/>
      <c r="FY323" s="102"/>
      <c r="FZ323" s="102"/>
      <c r="GA323" s="50"/>
      <c r="GB323" s="50"/>
      <c r="GC323" s="102"/>
      <c r="GD323" s="102"/>
      <c r="GE323" s="50"/>
      <c r="GF323" s="50"/>
      <c r="GG323" s="102"/>
      <c r="GH323" s="102"/>
      <c r="GI323" s="50"/>
      <c r="GJ323" s="50"/>
      <c r="GK323" s="102"/>
      <c r="GL323" s="102"/>
      <c r="GM323" s="50"/>
      <c r="GN323" s="50"/>
      <c r="GO323" s="102"/>
      <c r="GP323" s="102"/>
      <c r="GQ323" s="50"/>
      <c r="GR323" s="50"/>
      <c r="GS323" s="102"/>
      <c r="GT323" s="102"/>
      <c r="GU323" s="50"/>
      <c r="GV323" s="50"/>
      <c r="GW323" s="102"/>
      <c r="GX323" s="102"/>
      <c r="GY323" s="50"/>
      <c r="GZ323" s="50"/>
      <c r="HA323" s="102"/>
      <c r="HB323" s="102"/>
      <c r="HC323" s="50"/>
      <c r="HD323" s="50"/>
      <c r="HE323" s="102"/>
      <c r="HF323" s="102"/>
      <c r="HG323" s="50"/>
      <c r="HH323" s="50"/>
      <c r="HI323" s="102"/>
      <c r="HJ323" s="102"/>
      <c r="HK323" s="50"/>
      <c r="HL323" s="50"/>
      <c r="HM323" s="102"/>
      <c r="HN323" s="102"/>
      <c r="HO323" s="50"/>
      <c r="HP323" s="50"/>
      <c r="HQ323" s="102"/>
      <c r="HR323" s="102"/>
      <c r="HS323" s="50"/>
      <c r="HT323" s="50"/>
      <c r="HU323" s="102"/>
      <c r="HV323" s="102"/>
      <c r="HW323" s="50"/>
      <c r="HX323" s="50"/>
      <c r="HY323" s="102"/>
    </row>
    <row r="324" spans="1:233" s="58" customFormat="1" ht="47.25" x14ac:dyDescent="0.25">
      <c r="A324" s="100" t="s">
        <v>630</v>
      </c>
      <c r="B324" s="156">
        <f t="shared" si="87"/>
        <v>209.9</v>
      </c>
      <c r="C324" s="156">
        <f t="shared" si="88"/>
        <v>1709.9</v>
      </c>
      <c r="D324" s="156">
        <f t="shared" si="89"/>
        <v>1709.9</v>
      </c>
      <c r="E324" s="50">
        <f t="shared" si="91"/>
        <v>100</v>
      </c>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v>209.9</v>
      </c>
      <c r="CA324" s="50">
        <v>209.9</v>
      </c>
      <c r="CB324" s="50">
        <v>209.9</v>
      </c>
      <c r="CC324" s="50">
        <f t="shared" si="86"/>
        <v>100</v>
      </c>
      <c r="CD324" s="50"/>
      <c r="CE324" s="50">
        <v>1000</v>
      </c>
      <c r="CF324" s="50">
        <v>1000</v>
      </c>
      <c r="CG324" s="50">
        <f t="shared" si="84"/>
        <v>100</v>
      </c>
      <c r="CH324" s="50"/>
      <c r="CI324" s="50"/>
      <c r="CJ324" s="50"/>
      <c r="CK324" s="50"/>
      <c r="CL324" s="50"/>
      <c r="CM324" s="50"/>
      <c r="CN324" s="50"/>
      <c r="CO324" s="50"/>
      <c r="CP324" s="50"/>
      <c r="CQ324" s="101"/>
      <c r="CR324" s="101"/>
      <c r="CS324" s="101"/>
      <c r="CT324" s="101"/>
      <c r="CU324" s="101"/>
      <c r="CV324" s="101"/>
      <c r="CW324" s="102"/>
      <c r="CX324" s="102"/>
      <c r="CY324" s="102"/>
      <c r="CZ324" s="102"/>
      <c r="DA324" s="102"/>
      <c r="DB324" s="102"/>
      <c r="DC324" s="102"/>
      <c r="DD324" s="102"/>
      <c r="DE324" s="102"/>
      <c r="DF324" s="102"/>
      <c r="DG324" s="50"/>
      <c r="DH324" s="50"/>
      <c r="DI324" s="102"/>
      <c r="DJ324" s="102"/>
      <c r="DK324" s="50"/>
      <c r="DL324" s="50"/>
      <c r="DM324" s="102"/>
      <c r="DN324" s="102"/>
      <c r="DO324" s="50"/>
      <c r="DP324" s="50"/>
      <c r="DQ324" s="102"/>
      <c r="DR324" s="102"/>
      <c r="DS324" s="50"/>
      <c r="DT324" s="50"/>
      <c r="DU324" s="102"/>
      <c r="DV324" s="102"/>
      <c r="DW324" s="50">
        <v>500</v>
      </c>
      <c r="DX324" s="50">
        <v>500</v>
      </c>
      <c r="DY324" s="50">
        <f t="shared" si="85"/>
        <v>100</v>
      </c>
      <c r="DZ324" s="50"/>
      <c r="EA324" s="50"/>
      <c r="EB324" s="50"/>
      <c r="EC324" s="102"/>
      <c r="ED324" s="102"/>
      <c r="EE324" s="50"/>
      <c r="EF324" s="50"/>
      <c r="EG324" s="102"/>
      <c r="EH324" s="102"/>
      <c r="EI324" s="50"/>
      <c r="EJ324" s="50"/>
      <c r="EK324" s="102"/>
      <c r="EL324" s="102"/>
      <c r="EM324" s="50"/>
      <c r="EN324" s="50"/>
      <c r="EO324" s="102"/>
      <c r="EP324" s="102"/>
      <c r="EQ324" s="50"/>
      <c r="ER324" s="50"/>
      <c r="ES324" s="102"/>
      <c r="ET324" s="102"/>
      <c r="EU324" s="50"/>
      <c r="EV324" s="50"/>
      <c r="EW324" s="102"/>
      <c r="EX324" s="102"/>
      <c r="EY324" s="50"/>
      <c r="EZ324" s="50"/>
      <c r="FA324" s="102"/>
      <c r="FB324" s="102"/>
      <c r="FC324" s="50"/>
      <c r="FD324" s="50"/>
      <c r="FE324" s="102"/>
      <c r="FF324" s="102"/>
      <c r="FG324" s="50"/>
      <c r="FH324" s="50"/>
      <c r="FI324" s="102"/>
      <c r="FJ324" s="102"/>
      <c r="FK324" s="50"/>
      <c r="FL324" s="50"/>
      <c r="FM324" s="102"/>
      <c r="FN324" s="102"/>
      <c r="FO324" s="50"/>
      <c r="FP324" s="50"/>
      <c r="FQ324" s="102"/>
      <c r="FR324" s="102"/>
      <c r="FS324" s="50"/>
      <c r="FT324" s="50"/>
      <c r="FU324" s="102"/>
      <c r="FV324" s="102"/>
      <c r="FW324" s="50"/>
      <c r="FX324" s="50"/>
      <c r="FY324" s="102"/>
      <c r="FZ324" s="102"/>
      <c r="GA324" s="50"/>
      <c r="GB324" s="50"/>
      <c r="GC324" s="102"/>
      <c r="GD324" s="102"/>
      <c r="GE324" s="50"/>
      <c r="GF324" s="50"/>
      <c r="GG324" s="102"/>
      <c r="GH324" s="102"/>
      <c r="GI324" s="50"/>
      <c r="GJ324" s="50"/>
      <c r="GK324" s="102"/>
      <c r="GL324" s="102"/>
      <c r="GM324" s="50"/>
      <c r="GN324" s="50"/>
      <c r="GO324" s="102"/>
      <c r="GP324" s="102"/>
      <c r="GQ324" s="50"/>
      <c r="GR324" s="50"/>
      <c r="GS324" s="102"/>
      <c r="GT324" s="102"/>
      <c r="GU324" s="50"/>
      <c r="GV324" s="50"/>
      <c r="GW324" s="102"/>
      <c r="GX324" s="102"/>
      <c r="GY324" s="50"/>
      <c r="GZ324" s="50"/>
      <c r="HA324" s="102"/>
      <c r="HB324" s="102"/>
      <c r="HC324" s="50"/>
      <c r="HD324" s="50"/>
      <c r="HE324" s="102"/>
      <c r="HF324" s="102"/>
      <c r="HG324" s="50"/>
      <c r="HH324" s="50"/>
      <c r="HI324" s="102"/>
      <c r="HJ324" s="102"/>
      <c r="HK324" s="50"/>
      <c r="HL324" s="50"/>
      <c r="HM324" s="102"/>
      <c r="HN324" s="102"/>
      <c r="HO324" s="50"/>
      <c r="HP324" s="50"/>
      <c r="HQ324" s="102"/>
      <c r="HR324" s="102"/>
      <c r="HS324" s="50"/>
      <c r="HT324" s="50"/>
      <c r="HU324" s="102"/>
      <c r="HV324" s="102"/>
      <c r="HW324" s="50"/>
      <c r="HX324" s="50"/>
      <c r="HY324" s="102"/>
    </row>
    <row r="325" spans="1:233" s="58" customFormat="1" ht="47.25" x14ac:dyDescent="0.25">
      <c r="A325" s="100" t="s">
        <v>631</v>
      </c>
      <c r="B325" s="156">
        <f t="shared" si="87"/>
        <v>93.4</v>
      </c>
      <c r="C325" s="156">
        <f t="shared" si="88"/>
        <v>93.4</v>
      </c>
      <c r="D325" s="156">
        <f t="shared" si="89"/>
        <v>93.4</v>
      </c>
      <c r="E325" s="50">
        <f t="shared" si="91"/>
        <v>100</v>
      </c>
      <c r="F325" s="50"/>
      <c r="G325" s="50"/>
      <c r="H325" s="50"/>
      <c r="I325" s="50"/>
      <c r="J325" s="50"/>
      <c r="K325" s="50"/>
      <c r="L325" s="5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c r="BO325" s="50"/>
      <c r="BP325" s="50"/>
      <c r="BQ325" s="50"/>
      <c r="BR325" s="50"/>
      <c r="BS325" s="50"/>
      <c r="BT325" s="50"/>
      <c r="BU325" s="50"/>
      <c r="BV325" s="50"/>
      <c r="BW325" s="50"/>
      <c r="BX325" s="50"/>
      <c r="BY325" s="50"/>
      <c r="BZ325" s="50">
        <v>93.4</v>
      </c>
      <c r="CA325" s="50">
        <v>93.4</v>
      </c>
      <c r="CB325" s="50">
        <v>93.4</v>
      </c>
      <c r="CC325" s="50">
        <f t="shared" si="86"/>
        <v>100</v>
      </c>
      <c r="CD325" s="50"/>
      <c r="CE325" s="50"/>
      <c r="CF325" s="50"/>
      <c r="CG325" s="50"/>
      <c r="CH325" s="50"/>
      <c r="CI325" s="50"/>
      <c r="CJ325" s="50"/>
      <c r="CK325" s="50"/>
      <c r="CL325" s="50"/>
      <c r="CM325" s="50"/>
      <c r="CN325" s="50"/>
      <c r="CO325" s="50"/>
      <c r="CP325" s="50"/>
      <c r="CQ325" s="101"/>
      <c r="CR325" s="101"/>
      <c r="CS325" s="101"/>
      <c r="CT325" s="101"/>
      <c r="CU325" s="101"/>
      <c r="CV325" s="101"/>
      <c r="CW325" s="102"/>
      <c r="CX325" s="102"/>
      <c r="CY325" s="102"/>
      <c r="CZ325" s="102"/>
      <c r="DA325" s="102"/>
      <c r="DB325" s="102"/>
      <c r="DC325" s="102"/>
      <c r="DD325" s="102"/>
      <c r="DE325" s="102"/>
      <c r="DF325" s="102"/>
      <c r="DG325" s="50"/>
      <c r="DH325" s="50"/>
      <c r="DI325" s="102"/>
      <c r="DJ325" s="102"/>
      <c r="DK325" s="50"/>
      <c r="DL325" s="50"/>
      <c r="DM325" s="102"/>
      <c r="DN325" s="102"/>
      <c r="DO325" s="50"/>
      <c r="DP325" s="50"/>
      <c r="DQ325" s="102"/>
      <c r="DR325" s="102"/>
      <c r="DS325" s="50"/>
      <c r="DT325" s="50"/>
      <c r="DU325" s="102"/>
      <c r="DV325" s="102"/>
      <c r="DW325" s="50"/>
      <c r="DX325" s="50"/>
      <c r="DY325" s="50"/>
      <c r="DZ325" s="50"/>
      <c r="EA325" s="50"/>
      <c r="EB325" s="50"/>
      <c r="EC325" s="102"/>
      <c r="ED325" s="102"/>
      <c r="EE325" s="50"/>
      <c r="EF325" s="50"/>
      <c r="EG325" s="102"/>
      <c r="EH325" s="102"/>
      <c r="EI325" s="50"/>
      <c r="EJ325" s="50"/>
      <c r="EK325" s="102"/>
      <c r="EL325" s="102"/>
      <c r="EM325" s="50"/>
      <c r="EN325" s="50"/>
      <c r="EO325" s="102"/>
      <c r="EP325" s="102"/>
      <c r="EQ325" s="50"/>
      <c r="ER325" s="50"/>
      <c r="ES325" s="102"/>
      <c r="ET325" s="102"/>
      <c r="EU325" s="50"/>
      <c r="EV325" s="50"/>
      <c r="EW325" s="102"/>
      <c r="EX325" s="102"/>
      <c r="EY325" s="50"/>
      <c r="EZ325" s="50"/>
      <c r="FA325" s="102"/>
      <c r="FB325" s="102"/>
      <c r="FC325" s="50"/>
      <c r="FD325" s="50"/>
      <c r="FE325" s="102"/>
      <c r="FF325" s="102"/>
      <c r="FG325" s="50"/>
      <c r="FH325" s="50"/>
      <c r="FI325" s="102"/>
      <c r="FJ325" s="102"/>
      <c r="FK325" s="50"/>
      <c r="FL325" s="50"/>
      <c r="FM325" s="102"/>
      <c r="FN325" s="102"/>
      <c r="FO325" s="50"/>
      <c r="FP325" s="50"/>
      <c r="FQ325" s="102"/>
      <c r="FR325" s="102"/>
      <c r="FS325" s="50"/>
      <c r="FT325" s="50"/>
      <c r="FU325" s="102"/>
      <c r="FV325" s="102"/>
      <c r="FW325" s="50"/>
      <c r="FX325" s="50"/>
      <c r="FY325" s="102"/>
      <c r="FZ325" s="102"/>
      <c r="GA325" s="50"/>
      <c r="GB325" s="50"/>
      <c r="GC325" s="102"/>
      <c r="GD325" s="102"/>
      <c r="GE325" s="50"/>
      <c r="GF325" s="50"/>
      <c r="GG325" s="102"/>
      <c r="GH325" s="102"/>
      <c r="GI325" s="50"/>
      <c r="GJ325" s="50"/>
      <c r="GK325" s="102"/>
      <c r="GL325" s="102"/>
      <c r="GM325" s="50"/>
      <c r="GN325" s="50"/>
      <c r="GO325" s="102"/>
      <c r="GP325" s="102"/>
      <c r="GQ325" s="50"/>
      <c r="GR325" s="50"/>
      <c r="GS325" s="102"/>
      <c r="GT325" s="102"/>
      <c r="GU325" s="50"/>
      <c r="GV325" s="50"/>
      <c r="GW325" s="102"/>
      <c r="GX325" s="102"/>
      <c r="GY325" s="50"/>
      <c r="GZ325" s="50"/>
      <c r="HA325" s="102"/>
      <c r="HB325" s="102"/>
      <c r="HC325" s="50"/>
      <c r="HD325" s="50"/>
      <c r="HE325" s="102"/>
      <c r="HF325" s="102"/>
      <c r="HG325" s="50"/>
      <c r="HH325" s="50"/>
      <c r="HI325" s="102"/>
      <c r="HJ325" s="102"/>
      <c r="HK325" s="50"/>
      <c r="HL325" s="50"/>
      <c r="HM325" s="102"/>
      <c r="HN325" s="102"/>
      <c r="HO325" s="50"/>
      <c r="HP325" s="50"/>
      <c r="HQ325" s="102"/>
      <c r="HR325" s="102"/>
      <c r="HS325" s="50"/>
      <c r="HT325" s="50"/>
      <c r="HU325" s="102"/>
      <c r="HV325" s="102"/>
      <c r="HW325" s="50"/>
      <c r="HX325" s="50"/>
      <c r="HY325" s="102"/>
    </row>
    <row r="326" spans="1:233" s="58" customFormat="1" ht="47.25" x14ac:dyDescent="0.25">
      <c r="A326" s="100" t="s">
        <v>790</v>
      </c>
      <c r="B326" s="156">
        <f t="shared" si="87"/>
        <v>0</v>
      </c>
      <c r="C326" s="156">
        <f t="shared" si="88"/>
        <v>4815.3999999999996</v>
      </c>
      <c r="D326" s="156">
        <f t="shared" si="89"/>
        <v>4815.3322900000003</v>
      </c>
      <c r="E326" s="50">
        <f t="shared" si="91"/>
        <v>99.998593886281526</v>
      </c>
      <c r="F326" s="50"/>
      <c r="G326" s="50"/>
      <c r="H326" s="50"/>
      <c r="I326" s="50"/>
      <c r="J326" s="50"/>
      <c r="K326" s="50"/>
      <c r="L326" s="50"/>
      <c r="M326" s="50"/>
      <c r="N326" s="50"/>
      <c r="O326" s="50"/>
      <c r="P326" s="50"/>
      <c r="Q326" s="50"/>
      <c r="R326" s="50"/>
      <c r="S326" s="50"/>
      <c r="T326" s="50"/>
      <c r="U326" s="50"/>
      <c r="V326" s="50"/>
      <c r="W326" s="50"/>
      <c r="X326" s="50"/>
      <c r="Y326" s="50"/>
      <c r="Z326" s="50"/>
      <c r="AA326" s="50"/>
      <c r="AB326" s="50"/>
      <c r="AC326" s="50"/>
      <c r="AD326" s="50"/>
      <c r="AE326" s="50"/>
      <c r="AF326" s="50"/>
      <c r="AG326" s="50"/>
      <c r="AH326" s="50"/>
      <c r="AI326" s="50"/>
      <c r="AJ326" s="50"/>
      <c r="AK326" s="50"/>
      <c r="AL326" s="50"/>
      <c r="AM326" s="50"/>
      <c r="AN326" s="50"/>
      <c r="AO326" s="50"/>
      <c r="AP326" s="50"/>
      <c r="AQ326" s="50"/>
      <c r="AR326" s="50"/>
      <c r="AS326" s="50"/>
      <c r="AT326" s="50"/>
      <c r="AU326" s="50"/>
      <c r="AV326" s="50"/>
      <c r="AW326" s="50"/>
      <c r="AX326" s="50"/>
      <c r="AY326" s="50"/>
      <c r="AZ326" s="50"/>
      <c r="BA326" s="50"/>
      <c r="BB326" s="50"/>
      <c r="BC326" s="50"/>
      <c r="BD326" s="50"/>
      <c r="BE326" s="50"/>
      <c r="BF326" s="50"/>
      <c r="BG326" s="50"/>
      <c r="BH326" s="50"/>
      <c r="BI326" s="50"/>
      <c r="BJ326" s="50"/>
      <c r="BK326" s="50"/>
      <c r="BL326" s="50"/>
      <c r="BM326" s="50"/>
      <c r="BN326" s="50"/>
      <c r="BO326" s="50"/>
      <c r="BP326" s="50"/>
      <c r="BQ326" s="50"/>
      <c r="BR326" s="50"/>
      <c r="BS326" s="50"/>
      <c r="BT326" s="50"/>
      <c r="BU326" s="50"/>
      <c r="BV326" s="50"/>
      <c r="BW326" s="50"/>
      <c r="BX326" s="50"/>
      <c r="BY326" s="50"/>
      <c r="BZ326" s="50"/>
      <c r="CA326" s="50"/>
      <c r="CB326" s="50"/>
      <c r="CC326" s="50"/>
      <c r="CD326" s="50"/>
      <c r="CE326" s="50">
        <v>1000</v>
      </c>
      <c r="CF326" s="50">
        <v>1000</v>
      </c>
      <c r="CG326" s="50">
        <f t="shared" si="84"/>
        <v>100</v>
      </c>
      <c r="CH326" s="50"/>
      <c r="CI326" s="50">
        <v>3815.4</v>
      </c>
      <c r="CJ326" s="50">
        <v>3815.3322899999998</v>
      </c>
      <c r="CK326" s="50">
        <f t="shared" si="82"/>
        <v>99.99822534989778</v>
      </c>
      <c r="CL326" s="50"/>
      <c r="CM326" s="50"/>
      <c r="CN326" s="50"/>
      <c r="CO326" s="50"/>
      <c r="CP326" s="50"/>
      <c r="CQ326" s="101"/>
      <c r="CR326" s="101"/>
      <c r="CS326" s="101"/>
      <c r="CT326" s="101"/>
      <c r="CU326" s="101"/>
      <c r="CV326" s="101"/>
      <c r="CW326" s="102"/>
      <c r="CX326" s="102"/>
      <c r="CY326" s="102"/>
      <c r="CZ326" s="102"/>
      <c r="DA326" s="102"/>
      <c r="DB326" s="102"/>
      <c r="DC326" s="102"/>
      <c r="DD326" s="102"/>
      <c r="DE326" s="102"/>
      <c r="DF326" s="102"/>
      <c r="DG326" s="50"/>
      <c r="DH326" s="50"/>
      <c r="DI326" s="102"/>
      <c r="DJ326" s="102"/>
      <c r="DK326" s="50"/>
      <c r="DL326" s="50"/>
      <c r="DM326" s="102"/>
      <c r="DN326" s="102"/>
      <c r="DO326" s="50"/>
      <c r="DP326" s="50"/>
      <c r="DQ326" s="102"/>
      <c r="DR326" s="102"/>
      <c r="DS326" s="50"/>
      <c r="DT326" s="50"/>
      <c r="DU326" s="102"/>
      <c r="DV326" s="102"/>
      <c r="DW326" s="50"/>
      <c r="DX326" s="50"/>
      <c r="DY326" s="50"/>
      <c r="DZ326" s="50"/>
      <c r="EA326" s="50"/>
      <c r="EB326" s="50"/>
      <c r="EC326" s="102"/>
      <c r="ED326" s="102"/>
      <c r="EE326" s="50"/>
      <c r="EF326" s="50"/>
      <c r="EG326" s="102"/>
      <c r="EH326" s="102"/>
      <c r="EI326" s="50"/>
      <c r="EJ326" s="50"/>
      <c r="EK326" s="102"/>
      <c r="EL326" s="102"/>
      <c r="EM326" s="50"/>
      <c r="EN326" s="50"/>
      <c r="EO326" s="102"/>
      <c r="EP326" s="102"/>
      <c r="EQ326" s="50"/>
      <c r="ER326" s="50"/>
      <c r="ES326" s="102"/>
      <c r="ET326" s="102"/>
      <c r="EU326" s="50"/>
      <c r="EV326" s="50"/>
      <c r="EW326" s="102"/>
      <c r="EX326" s="102"/>
      <c r="EY326" s="50"/>
      <c r="EZ326" s="50"/>
      <c r="FA326" s="102"/>
      <c r="FB326" s="102"/>
      <c r="FC326" s="50"/>
      <c r="FD326" s="50"/>
      <c r="FE326" s="102"/>
      <c r="FF326" s="102"/>
      <c r="FG326" s="50"/>
      <c r="FH326" s="50"/>
      <c r="FI326" s="102"/>
      <c r="FJ326" s="102"/>
      <c r="FK326" s="50"/>
      <c r="FL326" s="50"/>
      <c r="FM326" s="102"/>
      <c r="FN326" s="102"/>
      <c r="FO326" s="50"/>
      <c r="FP326" s="50"/>
      <c r="FQ326" s="102"/>
      <c r="FR326" s="102"/>
      <c r="FS326" s="50"/>
      <c r="FT326" s="50"/>
      <c r="FU326" s="102"/>
      <c r="FV326" s="102"/>
      <c r="FW326" s="50"/>
      <c r="FX326" s="50"/>
      <c r="FY326" s="102"/>
      <c r="FZ326" s="102"/>
      <c r="GA326" s="50"/>
      <c r="GB326" s="50"/>
      <c r="GC326" s="102"/>
      <c r="GD326" s="102"/>
      <c r="GE326" s="50"/>
      <c r="GF326" s="50"/>
      <c r="GG326" s="102"/>
      <c r="GH326" s="102"/>
      <c r="GI326" s="50"/>
      <c r="GJ326" s="50"/>
      <c r="GK326" s="102"/>
      <c r="GL326" s="102"/>
      <c r="GM326" s="50"/>
      <c r="GN326" s="50"/>
      <c r="GO326" s="102"/>
      <c r="GP326" s="102"/>
      <c r="GQ326" s="50"/>
      <c r="GR326" s="50"/>
      <c r="GS326" s="102"/>
      <c r="GT326" s="102"/>
      <c r="GU326" s="50"/>
      <c r="GV326" s="50"/>
      <c r="GW326" s="102"/>
      <c r="GX326" s="102"/>
      <c r="GY326" s="50"/>
      <c r="GZ326" s="50"/>
      <c r="HA326" s="102"/>
      <c r="HB326" s="102"/>
      <c r="HC326" s="50"/>
      <c r="HD326" s="50"/>
      <c r="HE326" s="102"/>
      <c r="HF326" s="102"/>
      <c r="HG326" s="50"/>
      <c r="HH326" s="50"/>
      <c r="HI326" s="102"/>
      <c r="HJ326" s="102"/>
      <c r="HK326" s="50"/>
      <c r="HL326" s="50"/>
      <c r="HM326" s="102"/>
      <c r="HN326" s="102"/>
      <c r="HO326" s="50"/>
      <c r="HP326" s="50"/>
      <c r="HQ326" s="102"/>
      <c r="HR326" s="102"/>
      <c r="HS326" s="50"/>
      <c r="HT326" s="50"/>
      <c r="HU326" s="102"/>
      <c r="HV326" s="102"/>
      <c r="HW326" s="50"/>
      <c r="HX326" s="50"/>
      <c r="HY326" s="102"/>
    </row>
    <row r="327" spans="1:233" s="58" customFormat="1" ht="47.25" x14ac:dyDescent="0.25">
      <c r="A327" s="100" t="s">
        <v>895</v>
      </c>
      <c r="B327" s="156">
        <f t="shared" si="87"/>
        <v>40.6</v>
      </c>
      <c r="C327" s="156">
        <f t="shared" si="88"/>
        <v>0</v>
      </c>
      <c r="D327" s="156">
        <f t="shared" si="89"/>
        <v>0</v>
      </c>
      <c r="E327" s="50"/>
      <c r="F327" s="50"/>
      <c r="G327" s="50"/>
      <c r="H327" s="50"/>
      <c r="I327" s="50"/>
      <c r="J327" s="50"/>
      <c r="K327" s="50"/>
      <c r="L327" s="50"/>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v>40.6</v>
      </c>
      <c r="CA327" s="50"/>
      <c r="CB327" s="50"/>
      <c r="CC327" s="50"/>
      <c r="CD327" s="50"/>
      <c r="CE327" s="50"/>
      <c r="CF327" s="50"/>
      <c r="CG327" s="50"/>
      <c r="CH327" s="50"/>
      <c r="CI327" s="50"/>
      <c r="CJ327" s="50"/>
      <c r="CK327" s="50"/>
      <c r="CL327" s="50"/>
      <c r="CM327" s="50"/>
      <c r="CN327" s="50"/>
      <c r="CO327" s="50"/>
      <c r="CP327" s="50"/>
      <c r="CQ327" s="101"/>
      <c r="CR327" s="101"/>
      <c r="CS327" s="101"/>
      <c r="CT327" s="101"/>
      <c r="CU327" s="101"/>
      <c r="CV327" s="101"/>
      <c r="CW327" s="102"/>
      <c r="CX327" s="102"/>
      <c r="CY327" s="102"/>
      <c r="CZ327" s="102"/>
      <c r="DA327" s="102"/>
      <c r="DB327" s="102"/>
      <c r="DC327" s="102"/>
      <c r="DD327" s="102"/>
      <c r="DE327" s="102"/>
      <c r="DF327" s="102"/>
      <c r="DG327" s="50"/>
      <c r="DH327" s="50"/>
      <c r="DI327" s="102"/>
      <c r="DJ327" s="102"/>
      <c r="DK327" s="50"/>
      <c r="DL327" s="50"/>
      <c r="DM327" s="102"/>
      <c r="DN327" s="102"/>
      <c r="DO327" s="50"/>
      <c r="DP327" s="50"/>
      <c r="DQ327" s="102"/>
      <c r="DR327" s="102"/>
      <c r="DS327" s="50"/>
      <c r="DT327" s="50"/>
      <c r="DU327" s="102"/>
      <c r="DV327" s="102"/>
      <c r="DW327" s="50"/>
      <c r="DX327" s="50"/>
      <c r="DY327" s="50"/>
      <c r="DZ327" s="50"/>
      <c r="EA327" s="50"/>
      <c r="EB327" s="50"/>
      <c r="EC327" s="102"/>
      <c r="ED327" s="102"/>
      <c r="EE327" s="50"/>
      <c r="EF327" s="50"/>
      <c r="EG327" s="102"/>
      <c r="EH327" s="102"/>
      <c r="EI327" s="50"/>
      <c r="EJ327" s="50"/>
      <c r="EK327" s="102"/>
      <c r="EL327" s="102"/>
      <c r="EM327" s="50"/>
      <c r="EN327" s="50"/>
      <c r="EO327" s="102"/>
      <c r="EP327" s="102"/>
      <c r="EQ327" s="50"/>
      <c r="ER327" s="50"/>
      <c r="ES327" s="102"/>
      <c r="ET327" s="102"/>
      <c r="EU327" s="50"/>
      <c r="EV327" s="50"/>
      <c r="EW327" s="102"/>
      <c r="EX327" s="102"/>
      <c r="EY327" s="50"/>
      <c r="EZ327" s="50"/>
      <c r="FA327" s="102"/>
      <c r="FB327" s="102"/>
      <c r="FC327" s="50"/>
      <c r="FD327" s="50"/>
      <c r="FE327" s="102"/>
      <c r="FF327" s="102"/>
      <c r="FG327" s="50"/>
      <c r="FH327" s="50"/>
      <c r="FI327" s="102"/>
      <c r="FJ327" s="102"/>
      <c r="FK327" s="50"/>
      <c r="FL327" s="50"/>
      <c r="FM327" s="102"/>
      <c r="FN327" s="102"/>
      <c r="FO327" s="50"/>
      <c r="FP327" s="50"/>
      <c r="FQ327" s="102"/>
      <c r="FR327" s="102"/>
      <c r="FS327" s="50"/>
      <c r="FT327" s="50"/>
      <c r="FU327" s="102"/>
      <c r="FV327" s="102"/>
      <c r="FW327" s="50"/>
      <c r="FX327" s="50"/>
      <c r="FY327" s="102"/>
      <c r="FZ327" s="102"/>
      <c r="GA327" s="50"/>
      <c r="GB327" s="50"/>
      <c r="GC327" s="102"/>
      <c r="GD327" s="102"/>
      <c r="GE327" s="50"/>
      <c r="GF327" s="50"/>
      <c r="GG327" s="102"/>
      <c r="GH327" s="102"/>
      <c r="GI327" s="50"/>
      <c r="GJ327" s="50"/>
      <c r="GK327" s="102"/>
      <c r="GL327" s="102"/>
      <c r="GM327" s="50"/>
      <c r="GN327" s="50"/>
      <c r="GO327" s="102"/>
      <c r="GP327" s="102"/>
      <c r="GQ327" s="50"/>
      <c r="GR327" s="50"/>
      <c r="GS327" s="102"/>
      <c r="GT327" s="102"/>
      <c r="GU327" s="50"/>
      <c r="GV327" s="50"/>
      <c r="GW327" s="102"/>
      <c r="GX327" s="102"/>
      <c r="GY327" s="50"/>
      <c r="GZ327" s="50"/>
      <c r="HA327" s="102"/>
      <c r="HB327" s="102"/>
      <c r="HC327" s="50"/>
      <c r="HD327" s="50"/>
      <c r="HE327" s="102"/>
      <c r="HF327" s="102"/>
      <c r="HG327" s="50"/>
      <c r="HH327" s="50"/>
      <c r="HI327" s="102"/>
      <c r="HJ327" s="102"/>
      <c r="HK327" s="50"/>
      <c r="HL327" s="50"/>
      <c r="HM327" s="102"/>
      <c r="HN327" s="102"/>
      <c r="HO327" s="50"/>
      <c r="HP327" s="50"/>
      <c r="HQ327" s="102"/>
      <c r="HR327" s="102"/>
      <c r="HS327" s="50"/>
      <c r="HT327" s="50"/>
      <c r="HU327" s="102"/>
      <c r="HV327" s="102"/>
      <c r="HW327" s="50"/>
      <c r="HX327" s="50"/>
      <c r="HY327" s="102"/>
    </row>
    <row r="328" spans="1:233" s="58" customFormat="1" ht="47.25" x14ac:dyDescent="0.25">
      <c r="A328" s="100" t="s">
        <v>791</v>
      </c>
      <c r="B328" s="156">
        <f t="shared" si="87"/>
        <v>40.6</v>
      </c>
      <c r="C328" s="156">
        <f t="shared" si="88"/>
        <v>860</v>
      </c>
      <c r="D328" s="156">
        <f t="shared" si="89"/>
        <v>860</v>
      </c>
      <c r="E328" s="50">
        <f t="shared" si="91"/>
        <v>100</v>
      </c>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c r="AJ328" s="50"/>
      <c r="AK328" s="50"/>
      <c r="AL328" s="50"/>
      <c r="AM328" s="50"/>
      <c r="AN328" s="50"/>
      <c r="AO328" s="50"/>
      <c r="AP328" s="50"/>
      <c r="AQ328" s="50"/>
      <c r="AR328" s="50"/>
      <c r="AS328" s="50"/>
      <c r="AT328" s="50"/>
      <c r="AU328" s="50"/>
      <c r="AV328" s="50"/>
      <c r="AW328" s="50"/>
      <c r="AX328" s="50"/>
      <c r="AY328" s="50"/>
      <c r="AZ328" s="50"/>
      <c r="BA328" s="50"/>
      <c r="BB328" s="50"/>
      <c r="BC328" s="50"/>
      <c r="BD328" s="50"/>
      <c r="BE328" s="50"/>
      <c r="BF328" s="50"/>
      <c r="BG328" s="50"/>
      <c r="BH328" s="50"/>
      <c r="BI328" s="50"/>
      <c r="BJ328" s="50"/>
      <c r="BK328" s="50"/>
      <c r="BL328" s="50"/>
      <c r="BM328" s="50"/>
      <c r="BN328" s="50"/>
      <c r="BO328" s="50"/>
      <c r="BP328" s="50"/>
      <c r="BQ328" s="50"/>
      <c r="BR328" s="50"/>
      <c r="BS328" s="50"/>
      <c r="BT328" s="50"/>
      <c r="BU328" s="50"/>
      <c r="BV328" s="50"/>
      <c r="BW328" s="50"/>
      <c r="BX328" s="50"/>
      <c r="BY328" s="50"/>
      <c r="BZ328" s="50">
        <v>40.6</v>
      </c>
      <c r="CA328" s="50"/>
      <c r="CB328" s="50"/>
      <c r="CC328" s="50"/>
      <c r="CD328" s="50"/>
      <c r="CE328" s="50">
        <v>860</v>
      </c>
      <c r="CF328" s="50">
        <v>860</v>
      </c>
      <c r="CG328" s="50">
        <f t="shared" si="84"/>
        <v>100</v>
      </c>
      <c r="CH328" s="50"/>
      <c r="CI328" s="50"/>
      <c r="CJ328" s="50"/>
      <c r="CK328" s="50"/>
      <c r="CL328" s="50"/>
      <c r="CM328" s="50"/>
      <c r="CN328" s="50"/>
      <c r="CO328" s="50"/>
      <c r="CP328" s="50"/>
      <c r="CQ328" s="101"/>
      <c r="CR328" s="101"/>
      <c r="CS328" s="101"/>
      <c r="CT328" s="101"/>
      <c r="CU328" s="101"/>
      <c r="CV328" s="101"/>
      <c r="CW328" s="102"/>
      <c r="CX328" s="102"/>
      <c r="CY328" s="102"/>
      <c r="CZ328" s="102"/>
      <c r="DA328" s="102"/>
      <c r="DB328" s="102"/>
      <c r="DC328" s="102"/>
      <c r="DD328" s="102"/>
      <c r="DE328" s="102"/>
      <c r="DF328" s="102"/>
      <c r="DG328" s="50"/>
      <c r="DH328" s="50"/>
      <c r="DI328" s="102"/>
      <c r="DJ328" s="102"/>
      <c r="DK328" s="50"/>
      <c r="DL328" s="50"/>
      <c r="DM328" s="102"/>
      <c r="DN328" s="102"/>
      <c r="DO328" s="50"/>
      <c r="DP328" s="50"/>
      <c r="DQ328" s="102"/>
      <c r="DR328" s="102"/>
      <c r="DS328" s="50"/>
      <c r="DT328" s="50"/>
      <c r="DU328" s="102"/>
      <c r="DV328" s="102"/>
      <c r="DW328" s="50"/>
      <c r="DX328" s="50"/>
      <c r="DY328" s="50"/>
      <c r="DZ328" s="50"/>
      <c r="EA328" s="50"/>
      <c r="EB328" s="50"/>
      <c r="EC328" s="102"/>
      <c r="ED328" s="102"/>
      <c r="EE328" s="50"/>
      <c r="EF328" s="50"/>
      <c r="EG328" s="102"/>
      <c r="EH328" s="102"/>
      <c r="EI328" s="50"/>
      <c r="EJ328" s="50"/>
      <c r="EK328" s="102"/>
      <c r="EL328" s="102"/>
      <c r="EM328" s="50"/>
      <c r="EN328" s="50"/>
      <c r="EO328" s="102"/>
      <c r="EP328" s="102"/>
      <c r="EQ328" s="50"/>
      <c r="ER328" s="50"/>
      <c r="ES328" s="102"/>
      <c r="ET328" s="102"/>
      <c r="EU328" s="50"/>
      <c r="EV328" s="50"/>
      <c r="EW328" s="102"/>
      <c r="EX328" s="102"/>
      <c r="EY328" s="50"/>
      <c r="EZ328" s="50"/>
      <c r="FA328" s="102"/>
      <c r="FB328" s="102"/>
      <c r="FC328" s="50"/>
      <c r="FD328" s="50"/>
      <c r="FE328" s="102"/>
      <c r="FF328" s="102"/>
      <c r="FG328" s="50"/>
      <c r="FH328" s="50"/>
      <c r="FI328" s="102"/>
      <c r="FJ328" s="102"/>
      <c r="FK328" s="50"/>
      <c r="FL328" s="50"/>
      <c r="FM328" s="102"/>
      <c r="FN328" s="102"/>
      <c r="FO328" s="50"/>
      <c r="FP328" s="50"/>
      <c r="FQ328" s="102"/>
      <c r="FR328" s="102"/>
      <c r="FS328" s="50"/>
      <c r="FT328" s="50"/>
      <c r="FU328" s="102"/>
      <c r="FV328" s="102"/>
      <c r="FW328" s="50"/>
      <c r="FX328" s="50"/>
      <c r="FY328" s="102"/>
      <c r="FZ328" s="102"/>
      <c r="GA328" s="50"/>
      <c r="GB328" s="50"/>
      <c r="GC328" s="102"/>
      <c r="GD328" s="102"/>
      <c r="GE328" s="50"/>
      <c r="GF328" s="50"/>
      <c r="GG328" s="102"/>
      <c r="GH328" s="102"/>
      <c r="GI328" s="50"/>
      <c r="GJ328" s="50"/>
      <c r="GK328" s="102"/>
      <c r="GL328" s="102"/>
      <c r="GM328" s="50"/>
      <c r="GN328" s="50"/>
      <c r="GO328" s="102"/>
      <c r="GP328" s="102"/>
      <c r="GQ328" s="50"/>
      <c r="GR328" s="50"/>
      <c r="GS328" s="102"/>
      <c r="GT328" s="102"/>
      <c r="GU328" s="50"/>
      <c r="GV328" s="50"/>
      <c r="GW328" s="102"/>
      <c r="GX328" s="102"/>
      <c r="GY328" s="50"/>
      <c r="GZ328" s="50"/>
      <c r="HA328" s="102"/>
      <c r="HB328" s="102"/>
      <c r="HC328" s="50"/>
      <c r="HD328" s="50"/>
      <c r="HE328" s="102"/>
      <c r="HF328" s="102"/>
      <c r="HG328" s="50"/>
      <c r="HH328" s="50"/>
      <c r="HI328" s="102"/>
      <c r="HJ328" s="102"/>
      <c r="HK328" s="50"/>
      <c r="HL328" s="50"/>
      <c r="HM328" s="102"/>
      <c r="HN328" s="102"/>
      <c r="HO328" s="50"/>
      <c r="HP328" s="50"/>
      <c r="HQ328" s="102"/>
      <c r="HR328" s="102"/>
      <c r="HS328" s="50"/>
      <c r="HT328" s="50"/>
      <c r="HU328" s="102"/>
      <c r="HV328" s="102"/>
      <c r="HW328" s="50"/>
      <c r="HX328" s="50"/>
      <c r="HY328" s="102"/>
    </row>
    <row r="329" spans="1:233" s="58" customFormat="1" ht="47.25" x14ac:dyDescent="0.25">
      <c r="A329" s="100" t="s">
        <v>792</v>
      </c>
      <c r="B329" s="156">
        <f t="shared" si="87"/>
        <v>40.6</v>
      </c>
      <c r="C329" s="156">
        <f t="shared" si="88"/>
        <v>500</v>
      </c>
      <c r="D329" s="156">
        <f t="shared" si="89"/>
        <v>500</v>
      </c>
      <c r="E329" s="50">
        <f t="shared" si="91"/>
        <v>100</v>
      </c>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v>40.6</v>
      </c>
      <c r="CA329" s="50"/>
      <c r="CB329" s="50"/>
      <c r="CC329" s="50"/>
      <c r="CD329" s="50"/>
      <c r="CE329" s="50"/>
      <c r="CF329" s="50"/>
      <c r="CG329" s="50"/>
      <c r="CH329" s="50"/>
      <c r="CI329" s="50"/>
      <c r="CJ329" s="50"/>
      <c r="CK329" s="50"/>
      <c r="CL329" s="50"/>
      <c r="CM329" s="50"/>
      <c r="CN329" s="50"/>
      <c r="CO329" s="50"/>
      <c r="CP329" s="50"/>
      <c r="CQ329" s="101"/>
      <c r="CR329" s="101"/>
      <c r="CS329" s="101"/>
      <c r="CT329" s="101"/>
      <c r="CU329" s="101"/>
      <c r="CV329" s="101"/>
      <c r="CW329" s="102"/>
      <c r="CX329" s="102"/>
      <c r="CY329" s="102"/>
      <c r="CZ329" s="102"/>
      <c r="DA329" s="102"/>
      <c r="DB329" s="102"/>
      <c r="DC329" s="102"/>
      <c r="DD329" s="102"/>
      <c r="DE329" s="102"/>
      <c r="DF329" s="102"/>
      <c r="DG329" s="50"/>
      <c r="DH329" s="50"/>
      <c r="DI329" s="102"/>
      <c r="DJ329" s="102"/>
      <c r="DK329" s="50"/>
      <c r="DL329" s="50"/>
      <c r="DM329" s="102"/>
      <c r="DN329" s="102"/>
      <c r="DO329" s="50"/>
      <c r="DP329" s="50"/>
      <c r="DQ329" s="102"/>
      <c r="DR329" s="102"/>
      <c r="DS329" s="50"/>
      <c r="DT329" s="50"/>
      <c r="DU329" s="102"/>
      <c r="DV329" s="102"/>
      <c r="DW329" s="50">
        <v>500</v>
      </c>
      <c r="DX329" s="50">
        <v>500</v>
      </c>
      <c r="DY329" s="50">
        <f t="shared" si="85"/>
        <v>100</v>
      </c>
      <c r="DZ329" s="50"/>
      <c r="EA329" s="50"/>
      <c r="EB329" s="50"/>
      <c r="EC329" s="102"/>
      <c r="ED329" s="102"/>
      <c r="EE329" s="50"/>
      <c r="EF329" s="50"/>
      <c r="EG329" s="102"/>
      <c r="EH329" s="102"/>
      <c r="EI329" s="50"/>
      <c r="EJ329" s="50"/>
      <c r="EK329" s="102"/>
      <c r="EL329" s="102"/>
      <c r="EM329" s="50"/>
      <c r="EN329" s="50"/>
      <c r="EO329" s="102"/>
      <c r="EP329" s="102"/>
      <c r="EQ329" s="50"/>
      <c r="ER329" s="50"/>
      <c r="ES329" s="102"/>
      <c r="ET329" s="102"/>
      <c r="EU329" s="50"/>
      <c r="EV329" s="50"/>
      <c r="EW329" s="102"/>
      <c r="EX329" s="102"/>
      <c r="EY329" s="50"/>
      <c r="EZ329" s="50"/>
      <c r="FA329" s="102"/>
      <c r="FB329" s="102"/>
      <c r="FC329" s="50"/>
      <c r="FD329" s="50"/>
      <c r="FE329" s="102"/>
      <c r="FF329" s="102"/>
      <c r="FG329" s="50"/>
      <c r="FH329" s="50"/>
      <c r="FI329" s="102"/>
      <c r="FJ329" s="102"/>
      <c r="FK329" s="50"/>
      <c r="FL329" s="50"/>
      <c r="FM329" s="102"/>
      <c r="FN329" s="102"/>
      <c r="FO329" s="50"/>
      <c r="FP329" s="50"/>
      <c r="FQ329" s="102"/>
      <c r="FR329" s="102"/>
      <c r="FS329" s="50"/>
      <c r="FT329" s="50"/>
      <c r="FU329" s="102"/>
      <c r="FV329" s="102"/>
      <c r="FW329" s="50"/>
      <c r="FX329" s="50"/>
      <c r="FY329" s="102"/>
      <c r="FZ329" s="102"/>
      <c r="GA329" s="50"/>
      <c r="GB329" s="50"/>
      <c r="GC329" s="102"/>
      <c r="GD329" s="102"/>
      <c r="GE329" s="50"/>
      <c r="GF329" s="50"/>
      <c r="GG329" s="102"/>
      <c r="GH329" s="102"/>
      <c r="GI329" s="50"/>
      <c r="GJ329" s="50"/>
      <c r="GK329" s="102"/>
      <c r="GL329" s="102"/>
      <c r="GM329" s="50"/>
      <c r="GN329" s="50"/>
      <c r="GO329" s="102"/>
      <c r="GP329" s="102"/>
      <c r="GQ329" s="50"/>
      <c r="GR329" s="50"/>
      <c r="GS329" s="102"/>
      <c r="GT329" s="102"/>
      <c r="GU329" s="50"/>
      <c r="GV329" s="50"/>
      <c r="GW329" s="102"/>
      <c r="GX329" s="102"/>
      <c r="GY329" s="50"/>
      <c r="GZ329" s="50"/>
      <c r="HA329" s="102"/>
      <c r="HB329" s="102"/>
      <c r="HC329" s="50"/>
      <c r="HD329" s="50"/>
      <c r="HE329" s="102"/>
      <c r="HF329" s="102"/>
      <c r="HG329" s="50"/>
      <c r="HH329" s="50"/>
      <c r="HI329" s="102"/>
      <c r="HJ329" s="102"/>
      <c r="HK329" s="50"/>
      <c r="HL329" s="50"/>
      <c r="HM329" s="102"/>
      <c r="HN329" s="102"/>
      <c r="HO329" s="50"/>
      <c r="HP329" s="50"/>
      <c r="HQ329" s="102"/>
      <c r="HR329" s="102"/>
      <c r="HS329" s="50"/>
      <c r="HT329" s="50"/>
      <c r="HU329" s="102"/>
      <c r="HV329" s="102"/>
      <c r="HW329" s="50"/>
      <c r="HX329" s="50"/>
      <c r="HY329" s="102"/>
    </row>
    <row r="330" spans="1:233" s="58" customFormat="1" ht="47.25" x14ac:dyDescent="0.25">
      <c r="A330" s="100" t="s">
        <v>793</v>
      </c>
      <c r="B330" s="156">
        <f t="shared" si="87"/>
        <v>87.8</v>
      </c>
      <c r="C330" s="156">
        <f t="shared" si="88"/>
        <v>130.5</v>
      </c>
      <c r="D330" s="156">
        <f t="shared" si="89"/>
        <v>130.5</v>
      </c>
      <c r="E330" s="50">
        <f t="shared" si="91"/>
        <v>100</v>
      </c>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c r="BO330" s="50"/>
      <c r="BP330" s="50"/>
      <c r="BQ330" s="50"/>
      <c r="BR330" s="50"/>
      <c r="BS330" s="50"/>
      <c r="BT330" s="50"/>
      <c r="BU330" s="50"/>
      <c r="BV330" s="50"/>
      <c r="BW330" s="50"/>
      <c r="BX330" s="50"/>
      <c r="BY330" s="50"/>
      <c r="BZ330" s="50">
        <v>87.8</v>
      </c>
      <c r="CA330" s="50"/>
      <c r="CB330" s="50"/>
      <c r="CC330" s="50"/>
      <c r="CD330" s="50"/>
      <c r="CE330" s="50">
        <v>130.5</v>
      </c>
      <c r="CF330" s="50">
        <v>130.5</v>
      </c>
      <c r="CG330" s="50">
        <f t="shared" si="84"/>
        <v>100</v>
      </c>
      <c r="CH330" s="50"/>
      <c r="CI330" s="50"/>
      <c r="CJ330" s="50"/>
      <c r="CK330" s="50"/>
      <c r="CL330" s="50"/>
      <c r="CM330" s="50"/>
      <c r="CN330" s="50"/>
      <c r="CO330" s="50"/>
      <c r="CP330" s="50"/>
      <c r="CQ330" s="101"/>
      <c r="CR330" s="101"/>
      <c r="CS330" s="101"/>
      <c r="CT330" s="101"/>
      <c r="CU330" s="101"/>
      <c r="CV330" s="101"/>
      <c r="CW330" s="102"/>
      <c r="CX330" s="102"/>
      <c r="CY330" s="102"/>
      <c r="CZ330" s="102"/>
      <c r="DA330" s="102"/>
      <c r="DB330" s="102"/>
      <c r="DC330" s="102"/>
      <c r="DD330" s="102"/>
      <c r="DE330" s="102"/>
      <c r="DF330" s="102"/>
      <c r="DG330" s="50"/>
      <c r="DH330" s="50"/>
      <c r="DI330" s="102"/>
      <c r="DJ330" s="102"/>
      <c r="DK330" s="50"/>
      <c r="DL330" s="50"/>
      <c r="DM330" s="102"/>
      <c r="DN330" s="102"/>
      <c r="DO330" s="50"/>
      <c r="DP330" s="50"/>
      <c r="DQ330" s="102"/>
      <c r="DR330" s="102"/>
      <c r="DS330" s="50"/>
      <c r="DT330" s="50"/>
      <c r="DU330" s="102"/>
      <c r="DV330" s="102"/>
      <c r="DW330" s="50"/>
      <c r="DX330" s="50"/>
      <c r="DY330" s="50"/>
      <c r="DZ330" s="50"/>
      <c r="EA330" s="50"/>
      <c r="EB330" s="50"/>
      <c r="EC330" s="102"/>
      <c r="ED330" s="102"/>
      <c r="EE330" s="50"/>
      <c r="EF330" s="50"/>
      <c r="EG330" s="102"/>
      <c r="EH330" s="102"/>
      <c r="EI330" s="50"/>
      <c r="EJ330" s="50"/>
      <c r="EK330" s="102"/>
      <c r="EL330" s="102"/>
      <c r="EM330" s="50"/>
      <c r="EN330" s="50"/>
      <c r="EO330" s="102"/>
      <c r="EP330" s="102"/>
      <c r="EQ330" s="50"/>
      <c r="ER330" s="50"/>
      <c r="ES330" s="102"/>
      <c r="ET330" s="102"/>
      <c r="EU330" s="50"/>
      <c r="EV330" s="50"/>
      <c r="EW330" s="102"/>
      <c r="EX330" s="102"/>
      <c r="EY330" s="50"/>
      <c r="EZ330" s="50"/>
      <c r="FA330" s="102"/>
      <c r="FB330" s="102"/>
      <c r="FC330" s="50"/>
      <c r="FD330" s="50"/>
      <c r="FE330" s="102"/>
      <c r="FF330" s="102"/>
      <c r="FG330" s="50"/>
      <c r="FH330" s="50"/>
      <c r="FI330" s="102"/>
      <c r="FJ330" s="102"/>
      <c r="FK330" s="50"/>
      <c r="FL330" s="50"/>
      <c r="FM330" s="102"/>
      <c r="FN330" s="102"/>
      <c r="FO330" s="50"/>
      <c r="FP330" s="50"/>
      <c r="FQ330" s="102"/>
      <c r="FR330" s="102"/>
      <c r="FS330" s="50"/>
      <c r="FT330" s="50"/>
      <c r="FU330" s="102"/>
      <c r="FV330" s="102"/>
      <c r="FW330" s="50"/>
      <c r="FX330" s="50"/>
      <c r="FY330" s="102"/>
      <c r="FZ330" s="102"/>
      <c r="GA330" s="50"/>
      <c r="GB330" s="50"/>
      <c r="GC330" s="102"/>
      <c r="GD330" s="102"/>
      <c r="GE330" s="50"/>
      <c r="GF330" s="50"/>
      <c r="GG330" s="102"/>
      <c r="GH330" s="102"/>
      <c r="GI330" s="50"/>
      <c r="GJ330" s="50"/>
      <c r="GK330" s="102"/>
      <c r="GL330" s="102"/>
      <c r="GM330" s="50"/>
      <c r="GN330" s="50"/>
      <c r="GO330" s="102"/>
      <c r="GP330" s="102"/>
      <c r="GQ330" s="50"/>
      <c r="GR330" s="50"/>
      <c r="GS330" s="102"/>
      <c r="GT330" s="102"/>
      <c r="GU330" s="50"/>
      <c r="GV330" s="50"/>
      <c r="GW330" s="102"/>
      <c r="GX330" s="102"/>
      <c r="GY330" s="50"/>
      <c r="GZ330" s="50"/>
      <c r="HA330" s="102"/>
      <c r="HB330" s="102"/>
      <c r="HC330" s="50"/>
      <c r="HD330" s="50"/>
      <c r="HE330" s="102"/>
      <c r="HF330" s="102"/>
      <c r="HG330" s="50"/>
      <c r="HH330" s="50"/>
      <c r="HI330" s="102"/>
      <c r="HJ330" s="102"/>
      <c r="HK330" s="50"/>
      <c r="HL330" s="50"/>
      <c r="HM330" s="102"/>
      <c r="HN330" s="102"/>
      <c r="HO330" s="50"/>
      <c r="HP330" s="50"/>
      <c r="HQ330" s="102"/>
      <c r="HR330" s="102"/>
      <c r="HS330" s="50"/>
      <c r="HT330" s="50"/>
      <c r="HU330" s="102"/>
      <c r="HV330" s="102"/>
      <c r="HW330" s="50"/>
      <c r="HX330" s="50"/>
      <c r="HY330" s="102"/>
    </row>
    <row r="331" spans="1:233" s="58" customFormat="1" ht="47.25" x14ac:dyDescent="0.25">
      <c r="A331" s="100" t="s">
        <v>640</v>
      </c>
      <c r="B331" s="156">
        <f t="shared" si="87"/>
        <v>13.8</v>
      </c>
      <c r="C331" s="156">
        <f t="shared" si="88"/>
        <v>0</v>
      </c>
      <c r="D331" s="156">
        <f t="shared" si="89"/>
        <v>0</v>
      </c>
      <c r="E331" s="50"/>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c r="BP331" s="50"/>
      <c r="BQ331" s="50"/>
      <c r="BR331" s="50"/>
      <c r="BS331" s="50"/>
      <c r="BT331" s="50"/>
      <c r="BU331" s="50"/>
      <c r="BV331" s="50"/>
      <c r="BW331" s="50"/>
      <c r="BX331" s="50"/>
      <c r="BY331" s="50"/>
      <c r="BZ331" s="50">
        <v>13.8</v>
      </c>
      <c r="CA331" s="50"/>
      <c r="CB331" s="50"/>
      <c r="CC331" s="50"/>
      <c r="CD331" s="50"/>
      <c r="CE331" s="50"/>
      <c r="CF331" s="50"/>
      <c r="CG331" s="50"/>
      <c r="CH331" s="50"/>
      <c r="CI331" s="50"/>
      <c r="CJ331" s="50"/>
      <c r="CK331" s="50"/>
      <c r="CL331" s="50"/>
      <c r="CM331" s="50"/>
      <c r="CN331" s="50"/>
      <c r="CO331" s="50"/>
      <c r="CP331" s="50"/>
      <c r="CQ331" s="101"/>
      <c r="CR331" s="101"/>
      <c r="CS331" s="101"/>
      <c r="CT331" s="101"/>
      <c r="CU331" s="101"/>
      <c r="CV331" s="101"/>
      <c r="CW331" s="102"/>
      <c r="CX331" s="102"/>
      <c r="CY331" s="102"/>
      <c r="CZ331" s="102"/>
      <c r="DA331" s="102"/>
      <c r="DB331" s="102"/>
      <c r="DC331" s="102"/>
      <c r="DD331" s="102"/>
      <c r="DE331" s="102"/>
      <c r="DF331" s="102"/>
      <c r="DG331" s="50"/>
      <c r="DH331" s="50"/>
      <c r="DI331" s="102"/>
      <c r="DJ331" s="102"/>
      <c r="DK331" s="50"/>
      <c r="DL331" s="50"/>
      <c r="DM331" s="102"/>
      <c r="DN331" s="102"/>
      <c r="DO331" s="50"/>
      <c r="DP331" s="50"/>
      <c r="DQ331" s="102"/>
      <c r="DR331" s="102"/>
      <c r="DS331" s="50"/>
      <c r="DT331" s="50"/>
      <c r="DU331" s="102"/>
      <c r="DV331" s="102"/>
      <c r="DW331" s="50"/>
      <c r="DX331" s="50"/>
      <c r="DY331" s="50"/>
      <c r="DZ331" s="50"/>
      <c r="EA331" s="50"/>
      <c r="EB331" s="50"/>
      <c r="EC331" s="102"/>
      <c r="ED331" s="102"/>
      <c r="EE331" s="50"/>
      <c r="EF331" s="50"/>
      <c r="EG331" s="102"/>
      <c r="EH331" s="102"/>
      <c r="EI331" s="50"/>
      <c r="EJ331" s="50"/>
      <c r="EK331" s="102"/>
      <c r="EL331" s="102"/>
      <c r="EM331" s="50"/>
      <c r="EN331" s="50"/>
      <c r="EO331" s="102"/>
      <c r="EP331" s="102"/>
      <c r="EQ331" s="50"/>
      <c r="ER331" s="50"/>
      <c r="ES331" s="102"/>
      <c r="ET331" s="102"/>
      <c r="EU331" s="50"/>
      <c r="EV331" s="50"/>
      <c r="EW331" s="102"/>
      <c r="EX331" s="102"/>
      <c r="EY331" s="50"/>
      <c r="EZ331" s="50"/>
      <c r="FA331" s="102"/>
      <c r="FB331" s="102"/>
      <c r="FC331" s="50"/>
      <c r="FD331" s="50"/>
      <c r="FE331" s="102"/>
      <c r="FF331" s="102"/>
      <c r="FG331" s="50"/>
      <c r="FH331" s="50"/>
      <c r="FI331" s="102"/>
      <c r="FJ331" s="102"/>
      <c r="FK331" s="50"/>
      <c r="FL331" s="50"/>
      <c r="FM331" s="102"/>
      <c r="FN331" s="102"/>
      <c r="FO331" s="50"/>
      <c r="FP331" s="50"/>
      <c r="FQ331" s="102"/>
      <c r="FR331" s="102"/>
      <c r="FS331" s="50"/>
      <c r="FT331" s="50"/>
      <c r="FU331" s="102"/>
      <c r="FV331" s="102"/>
      <c r="FW331" s="50"/>
      <c r="FX331" s="50"/>
      <c r="FY331" s="102"/>
      <c r="FZ331" s="102"/>
      <c r="GA331" s="50"/>
      <c r="GB331" s="50"/>
      <c r="GC331" s="102"/>
      <c r="GD331" s="102"/>
      <c r="GE331" s="50"/>
      <c r="GF331" s="50"/>
      <c r="GG331" s="102"/>
      <c r="GH331" s="102"/>
      <c r="GI331" s="50"/>
      <c r="GJ331" s="50"/>
      <c r="GK331" s="102"/>
      <c r="GL331" s="102"/>
      <c r="GM331" s="50"/>
      <c r="GN331" s="50"/>
      <c r="GO331" s="102"/>
      <c r="GP331" s="102"/>
      <c r="GQ331" s="50"/>
      <c r="GR331" s="50"/>
      <c r="GS331" s="102"/>
      <c r="GT331" s="102"/>
      <c r="GU331" s="50"/>
      <c r="GV331" s="50"/>
      <c r="GW331" s="102"/>
      <c r="GX331" s="102"/>
      <c r="GY331" s="50"/>
      <c r="GZ331" s="50"/>
      <c r="HA331" s="102"/>
      <c r="HB331" s="102"/>
      <c r="HC331" s="50"/>
      <c r="HD331" s="50"/>
      <c r="HE331" s="102"/>
      <c r="HF331" s="102"/>
      <c r="HG331" s="50"/>
      <c r="HH331" s="50"/>
      <c r="HI331" s="102"/>
      <c r="HJ331" s="102"/>
      <c r="HK331" s="50"/>
      <c r="HL331" s="50"/>
      <c r="HM331" s="102"/>
      <c r="HN331" s="102"/>
      <c r="HO331" s="50"/>
      <c r="HP331" s="50"/>
      <c r="HQ331" s="102"/>
      <c r="HR331" s="102"/>
      <c r="HS331" s="50"/>
      <c r="HT331" s="50"/>
      <c r="HU331" s="102"/>
      <c r="HV331" s="102"/>
      <c r="HW331" s="50"/>
      <c r="HX331" s="50"/>
      <c r="HY331" s="102"/>
    </row>
    <row r="332" spans="1:233" s="58" customFormat="1" ht="47.25" x14ac:dyDescent="0.25">
      <c r="A332" s="100" t="s">
        <v>638</v>
      </c>
      <c r="B332" s="156">
        <f t="shared" si="87"/>
        <v>22.2</v>
      </c>
      <c r="C332" s="156">
        <f t="shared" si="88"/>
        <v>3201.1</v>
      </c>
      <c r="D332" s="156">
        <f t="shared" si="89"/>
        <v>3201.1167</v>
      </c>
      <c r="E332" s="50">
        <f t="shared" si="91"/>
        <v>100.00052169566712</v>
      </c>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c r="BO332" s="50"/>
      <c r="BP332" s="50"/>
      <c r="BQ332" s="50"/>
      <c r="BR332" s="50"/>
      <c r="BS332" s="50"/>
      <c r="BT332" s="50"/>
      <c r="BU332" s="50"/>
      <c r="BV332" s="50"/>
      <c r="BW332" s="50"/>
      <c r="BX332" s="50"/>
      <c r="BY332" s="50"/>
      <c r="BZ332" s="50">
        <v>22.2</v>
      </c>
      <c r="CA332" s="50"/>
      <c r="CB332" s="50"/>
      <c r="CC332" s="50"/>
      <c r="CD332" s="50"/>
      <c r="CE332" s="50"/>
      <c r="CF332" s="50"/>
      <c r="CG332" s="50"/>
      <c r="CH332" s="50"/>
      <c r="CI332" s="50">
        <v>3201.1</v>
      </c>
      <c r="CJ332" s="50">
        <v>3201.1167</v>
      </c>
      <c r="CK332" s="50">
        <f t="shared" si="82"/>
        <v>100.00052169566712</v>
      </c>
      <c r="CL332" s="50"/>
      <c r="CM332" s="50"/>
      <c r="CN332" s="50"/>
      <c r="CO332" s="50"/>
      <c r="CP332" s="50"/>
      <c r="CQ332" s="101"/>
      <c r="CR332" s="101"/>
      <c r="CS332" s="101"/>
      <c r="CT332" s="101"/>
      <c r="CU332" s="101"/>
      <c r="CV332" s="101"/>
      <c r="CW332" s="102"/>
      <c r="CX332" s="102"/>
      <c r="CY332" s="102"/>
      <c r="CZ332" s="102"/>
      <c r="DA332" s="102"/>
      <c r="DB332" s="102"/>
      <c r="DC332" s="102"/>
      <c r="DD332" s="102"/>
      <c r="DE332" s="102"/>
      <c r="DF332" s="102"/>
      <c r="DG332" s="50"/>
      <c r="DH332" s="50"/>
      <c r="DI332" s="102"/>
      <c r="DJ332" s="102"/>
      <c r="DK332" s="50"/>
      <c r="DL332" s="50"/>
      <c r="DM332" s="102"/>
      <c r="DN332" s="102"/>
      <c r="DO332" s="50"/>
      <c r="DP332" s="50"/>
      <c r="DQ332" s="102"/>
      <c r="DR332" s="102"/>
      <c r="DS332" s="50"/>
      <c r="DT332" s="50"/>
      <c r="DU332" s="102"/>
      <c r="DV332" s="102"/>
      <c r="DW332" s="50"/>
      <c r="DX332" s="50"/>
      <c r="DY332" s="50"/>
      <c r="DZ332" s="50"/>
      <c r="EA332" s="50"/>
      <c r="EB332" s="50"/>
      <c r="EC332" s="102"/>
      <c r="ED332" s="102"/>
      <c r="EE332" s="50"/>
      <c r="EF332" s="50"/>
      <c r="EG332" s="102"/>
      <c r="EH332" s="102"/>
      <c r="EI332" s="50"/>
      <c r="EJ332" s="50"/>
      <c r="EK332" s="102"/>
      <c r="EL332" s="102"/>
      <c r="EM332" s="50"/>
      <c r="EN332" s="50"/>
      <c r="EO332" s="102"/>
      <c r="EP332" s="102"/>
      <c r="EQ332" s="50"/>
      <c r="ER332" s="50"/>
      <c r="ES332" s="102"/>
      <c r="ET332" s="102"/>
      <c r="EU332" s="50"/>
      <c r="EV332" s="50"/>
      <c r="EW332" s="102"/>
      <c r="EX332" s="102"/>
      <c r="EY332" s="50"/>
      <c r="EZ332" s="50"/>
      <c r="FA332" s="102"/>
      <c r="FB332" s="102"/>
      <c r="FC332" s="50"/>
      <c r="FD332" s="50"/>
      <c r="FE332" s="102"/>
      <c r="FF332" s="102"/>
      <c r="FG332" s="50"/>
      <c r="FH332" s="50"/>
      <c r="FI332" s="102"/>
      <c r="FJ332" s="102"/>
      <c r="FK332" s="50"/>
      <c r="FL332" s="50"/>
      <c r="FM332" s="102"/>
      <c r="FN332" s="102"/>
      <c r="FO332" s="50"/>
      <c r="FP332" s="50"/>
      <c r="FQ332" s="102"/>
      <c r="FR332" s="102"/>
      <c r="FS332" s="50"/>
      <c r="FT332" s="50"/>
      <c r="FU332" s="102"/>
      <c r="FV332" s="102"/>
      <c r="FW332" s="50"/>
      <c r="FX332" s="50"/>
      <c r="FY332" s="102"/>
      <c r="FZ332" s="102"/>
      <c r="GA332" s="50"/>
      <c r="GB332" s="50"/>
      <c r="GC332" s="102"/>
      <c r="GD332" s="102"/>
      <c r="GE332" s="50"/>
      <c r="GF332" s="50"/>
      <c r="GG332" s="102"/>
      <c r="GH332" s="102"/>
      <c r="GI332" s="50"/>
      <c r="GJ332" s="50"/>
      <c r="GK332" s="102"/>
      <c r="GL332" s="102"/>
      <c r="GM332" s="50"/>
      <c r="GN332" s="50"/>
      <c r="GO332" s="102"/>
      <c r="GP332" s="102"/>
      <c r="GQ332" s="50"/>
      <c r="GR332" s="50"/>
      <c r="GS332" s="102"/>
      <c r="GT332" s="102"/>
      <c r="GU332" s="50"/>
      <c r="GV332" s="50"/>
      <c r="GW332" s="102"/>
      <c r="GX332" s="102"/>
      <c r="GY332" s="50"/>
      <c r="GZ332" s="50"/>
      <c r="HA332" s="102"/>
      <c r="HB332" s="102"/>
      <c r="HC332" s="50"/>
      <c r="HD332" s="50"/>
      <c r="HE332" s="102"/>
      <c r="HF332" s="102"/>
      <c r="HG332" s="50"/>
      <c r="HH332" s="50"/>
      <c r="HI332" s="102"/>
      <c r="HJ332" s="102"/>
      <c r="HK332" s="50"/>
      <c r="HL332" s="50"/>
      <c r="HM332" s="102"/>
      <c r="HN332" s="102"/>
      <c r="HO332" s="50"/>
      <c r="HP332" s="50"/>
      <c r="HQ332" s="102"/>
      <c r="HR332" s="102"/>
      <c r="HS332" s="50"/>
      <c r="HT332" s="50"/>
      <c r="HU332" s="102"/>
      <c r="HV332" s="102"/>
      <c r="HW332" s="50"/>
      <c r="HX332" s="50"/>
      <c r="HY332" s="102"/>
    </row>
    <row r="333" spans="1:233" s="58" customFormat="1" ht="47.25" x14ac:dyDescent="0.25">
      <c r="A333" s="100" t="s">
        <v>641</v>
      </c>
      <c r="B333" s="156">
        <f t="shared" si="87"/>
        <v>40.6</v>
      </c>
      <c r="C333" s="156">
        <f t="shared" si="88"/>
        <v>130.5</v>
      </c>
      <c r="D333" s="156">
        <f t="shared" si="89"/>
        <v>130.5</v>
      </c>
      <c r="E333" s="50">
        <f t="shared" si="91"/>
        <v>100</v>
      </c>
      <c r="F333" s="50"/>
      <c r="G333" s="50"/>
      <c r="H333" s="50"/>
      <c r="I333" s="50"/>
      <c r="J333" s="50"/>
      <c r="K333" s="50"/>
      <c r="L333" s="50"/>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c r="BO333" s="50"/>
      <c r="BP333" s="50"/>
      <c r="BQ333" s="50"/>
      <c r="BR333" s="50"/>
      <c r="BS333" s="50"/>
      <c r="BT333" s="50"/>
      <c r="BU333" s="50"/>
      <c r="BV333" s="50"/>
      <c r="BW333" s="50"/>
      <c r="BX333" s="50"/>
      <c r="BY333" s="50"/>
      <c r="BZ333" s="50">
        <v>40.6</v>
      </c>
      <c r="CA333" s="50"/>
      <c r="CB333" s="50"/>
      <c r="CC333" s="50"/>
      <c r="CD333" s="50"/>
      <c r="CE333" s="50">
        <v>130.5</v>
      </c>
      <c r="CF333" s="50">
        <v>130.5</v>
      </c>
      <c r="CG333" s="50">
        <f t="shared" si="84"/>
        <v>100</v>
      </c>
      <c r="CH333" s="50"/>
      <c r="CI333" s="50"/>
      <c r="CJ333" s="50"/>
      <c r="CK333" s="50"/>
      <c r="CL333" s="50"/>
      <c r="CM333" s="50"/>
      <c r="CN333" s="50"/>
      <c r="CO333" s="50"/>
      <c r="CP333" s="50"/>
      <c r="CQ333" s="101"/>
      <c r="CR333" s="101"/>
      <c r="CS333" s="101"/>
      <c r="CT333" s="101"/>
      <c r="CU333" s="101"/>
      <c r="CV333" s="101"/>
      <c r="CW333" s="102"/>
      <c r="CX333" s="102"/>
      <c r="CY333" s="102"/>
      <c r="CZ333" s="102"/>
      <c r="DA333" s="102"/>
      <c r="DB333" s="102"/>
      <c r="DC333" s="102"/>
      <c r="DD333" s="102"/>
      <c r="DE333" s="102"/>
      <c r="DF333" s="102"/>
      <c r="DG333" s="50"/>
      <c r="DH333" s="50"/>
      <c r="DI333" s="102"/>
      <c r="DJ333" s="102"/>
      <c r="DK333" s="50"/>
      <c r="DL333" s="50"/>
      <c r="DM333" s="102"/>
      <c r="DN333" s="102"/>
      <c r="DO333" s="50"/>
      <c r="DP333" s="50"/>
      <c r="DQ333" s="102"/>
      <c r="DR333" s="102"/>
      <c r="DS333" s="50"/>
      <c r="DT333" s="50"/>
      <c r="DU333" s="102"/>
      <c r="DV333" s="102"/>
      <c r="DW333" s="50"/>
      <c r="DX333" s="50"/>
      <c r="DY333" s="50"/>
      <c r="DZ333" s="50"/>
      <c r="EA333" s="50"/>
      <c r="EB333" s="50"/>
      <c r="EC333" s="102"/>
      <c r="ED333" s="102"/>
      <c r="EE333" s="50"/>
      <c r="EF333" s="50"/>
      <c r="EG333" s="102"/>
      <c r="EH333" s="102"/>
      <c r="EI333" s="50"/>
      <c r="EJ333" s="50"/>
      <c r="EK333" s="102"/>
      <c r="EL333" s="102"/>
      <c r="EM333" s="50"/>
      <c r="EN333" s="50"/>
      <c r="EO333" s="102"/>
      <c r="EP333" s="102"/>
      <c r="EQ333" s="50"/>
      <c r="ER333" s="50"/>
      <c r="ES333" s="102"/>
      <c r="ET333" s="102"/>
      <c r="EU333" s="50"/>
      <c r="EV333" s="50"/>
      <c r="EW333" s="102"/>
      <c r="EX333" s="102"/>
      <c r="EY333" s="50"/>
      <c r="EZ333" s="50"/>
      <c r="FA333" s="102"/>
      <c r="FB333" s="102"/>
      <c r="FC333" s="50"/>
      <c r="FD333" s="50"/>
      <c r="FE333" s="102"/>
      <c r="FF333" s="102"/>
      <c r="FG333" s="50"/>
      <c r="FH333" s="50"/>
      <c r="FI333" s="102"/>
      <c r="FJ333" s="102"/>
      <c r="FK333" s="50"/>
      <c r="FL333" s="50"/>
      <c r="FM333" s="102"/>
      <c r="FN333" s="102"/>
      <c r="FO333" s="50"/>
      <c r="FP333" s="50"/>
      <c r="FQ333" s="102"/>
      <c r="FR333" s="102"/>
      <c r="FS333" s="50"/>
      <c r="FT333" s="50"/>
      <c r="FU333" s="102"/>
      <c r="FV333" s="102"/>
      <c r="FW333" s="50"/>
      <c r="FX333" s="50"/>
      <c r="FY333" s="102"/>
      <c r="FZ333" s="102"/>
      <c r="GA333" s="50"/>
      <c r="GB333" s="50"/>
      <c r="GC333" s="102"/>
      <c r="GD333" s="102"/>
      <c r="GE333" s="50"/>
      <c r="GF333" s="50"/>
      <c r="GG333" s="102"/>
      <c r="GH333" s="102"/>
      <c r="GI333" s="50"/>
      <c r="GJ333" s="50"/>
      <c r="GK333" s="102"/>
      <c r="GL333" s="102"/>
      <c r="GM333" s="50"/>
      <c r="GN333" s="50"/>
      <c r="GO333" s="102"/>
      <c r="GP333" s="102"/>
      <c r="GQ333" s="50"/>
      <c r="GR333" s="50"/>
      <c r="GS333" s="102"/>
      <c r="GT333" s="102"/>
      <c r="GU333" s="50"/>
      <c r="GV333" s="50"/>
      <c r="GW333" s="102"/>
      <c r="GX333" s="102"/>
      <c r="GY333" s="50"/>
      <c r="GZ333" s="50"/>
      <c r="HA333" s="102"/>
      <c r="HB333" s="102"/>
      <c r="HC333" s="50"/>
      <c r="HD333" s="50"/>
      <c r="HE333" s="102"/>
      <c r="HF333" s="102"/>
      <c r="HG333" s="50"/>
      <c r="HH333" s="50"/>
      <c r="HI333" s="102"/>
      <c r="HJ333" s="102"/>
      <c r="HK333" s="50"/>
      <c r="HL333" s="50"/>
      <c r="HM333" s="102"/>
      <c r="HN333" s="102"/>
      <c r="HO333" s="50"/>
      <c r="HP333" s="50"/>
      <c r="HQ333" s="102"/>
      <c r="HR333" s="102"/>
      <c r="HS333" s="50"/>
      <c r="HT333" s="50"/>
      <c r="HU333" s="102"/>
      <c r="HV333" s="102"/>
      <c r="HW333" s="50"/>
      <c r="HX333" s="50"/>
      <c r="HY333" s="102"/>
    </row>
    <row r="334" spans="1:233" s="58" customFormat="1" ht="47.25" x14ac:dyDescent="0.25">
      <c r="A334" s="100" t="s">
        <v>642</v>
      </c>
      <c r="B334" s="156">
        <f t="shared" si="87"/>
        <v>94.3</v>
      </c>
      <c r="C334" s="156">
        <f t="shared" si="88"/>
        <v>0</v>
      </c>
      <c r="D334" s="156">
        <f t="shared" si="89"/>
        <v>0</v>
      </c>
      <c r="E334" s="50"/>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c r="BO334" s="50"/>
      <c r="BP334" s="50"/>
      <c r="BQ334" s="50"/>
      <c r="BR334" s="50"/>
      <c r="BS334" s="50"/>
      <c r="BT334" s="50"/>
      <c r="BU334" s="50"/>
      <c r="BV334" s="50"/>
      <c r="BW334" s="50"/>
      <c r="BX334" s="50"/>
      <c r="BY334" s="50"/>
      <c r="BZ334" s="50">
        <v>94.3</v>
      </c>
      <c r="CA334" s="50"/>
      <c r="CB334" s="50"/>
      <c r="CC334" s="50"/>
      <c r="CD334" s="50"/>
      <c r="CE334" s="50"/>
      <c r="CF334" s="50"/>
      <c r="CG334" s="50"/>
      <c r="CH334" s="50"/>
      <c r="CI334" s="50"/>
      <c r="CJ334" s="50"/>
      <c r="CK334" s="50"/>
      <c r="CL334" s="50"/>
      <c r="CM334" s="50"/>
      <c r="CN334" s="50"/>
      <c r="CO334" s="50"/>
      <c r="CP334" s="50"/>
      <c r="CQ334" s="101"/>
      <c r="CR334" s="101"/>
      <c r="CS334" s="101"/>
      <c r="CT334" s="101"/>
      <c r="CU334" s="101"/>
      <c r="CV334" s="101"/>
      <c r="CW334" s="102"/>
      <c r="CX334" s="102"/>
      <c r="CY334" s="102"/>
      <c r="CZ334" s="102"/>
      <c r="DA334" s="102"/>
      <c r="DB334" s="102"/>
      <c r="DC334" s="102"/>
      <c r="DD334" s="102"/>
      <c r="DE334" s="102"/>
      <c r="DF334" s="102"/>
      <c r="DG334" s="50"/>
      <c r="DH334" s="50"/>
      <c r="DI334" s="102"/>
      <c r="DJ334" s="102"/>
      <c r="DK334" s="50"/>
      <c r="DL334" s="50"/>
      <c r="DM334" s="102"/>
      <c r="DN334" s="102"/>
      <c r="DO334" s="50"/>
      <c r="DP334" s="50"/>
      <c r="DQ334" s="102"/>
      <c r="DR334" s="102"/>
      <c r="DS334" s="50"/>
      <c r="DT334" s="50"/>
      <c r="DU334" s="102"/>
      <c r="DV334" s="102"/>
      <c r="DW334" s="50"/>
      <c r="DX334" s="50"/>
      <c r="DY334" s="50"/>
      <c r="DZ334" s="50"/>
      <c r="EA334" s="50"/>
      <c r="EB334" s="50"/>
      <c r="EC334" s="102"/>
      <c r="ED334" s="102"/>
      <c r="EE334" s="50"/>
      <c r="EF334" s="50"/>
      <c r="EG334" s="102"/>
      <c r="EH334" s="102"/>
      <c r="EI334" s="50"/>
      <c r="EJ334" s="50"/>
      <c r="EK334" s="102"/>
      <c r="EL334" s="102"/>
      <c r="EM334" s="50"/>
      <c r="EN334" s="50"/>
      <c r="EO334" s="102"/>
      <c r="EP334" s="102"/>
      <c r="EQ334" s="50"/>
      <c r="ER334" s="50"/>
      <c r="ES334" s="102"/>
      <c r="ET334" s="102"/>
      <c r="EU334" s="50"/>
      <c r="EV334" s="50"/>
      <c r="EW334" s="102"/>
      <c r="EX334" s="102"/>
      <c r="EY334" s="50"/>
      <c r="EZ334" s="50"/>
      <c r="FA334" s="102"/>
      <c r="FB334" s="102"/>
      <c r="FC334" s="50"/>
      <c r="FD334" s="50"/>
      <c r="FE334" s="102"/>
      <c r="FF334" s="102"/>
      <c r="FG334" s="50"/>
      <c r="FH334" s="50"/>
      <c r="FI334" s="102"/>
      <c r="FJ334" s="102"/>
      <c r="FK334" s="50"/>
      <c r="FL334" s="50"/>
      <c r="FM334" s="102"/>
      <c r="FN334" s="102"/>
      <c r="FO334" s="50"/>
      <c r="FP334" s="50"/>
      <c r="FQ334" s="102"/>
      <c r="FR334" s="102"/>
      <c r="FS334" s="50"/>
      <c r="FT334" s="50"/>
      <c r="FU334" s="102"/>
      <c r="FV334" s="102"/>
      <c r="FW334" s="50"/>
      <c r="FX334" s="50"/>
      <c r="FY334" s="102"/>
      <c r="FZ334" s="102"/>
      <c r="GA334" s="50"/>
      <c r="GB334" s="50"/>
      <c r="GC334" s="102"/>
      <c r="GD334" s="102"/>
      <c r="GE334" s="50"/>
      <c r="GF334" s="50"/>
      <c r="GG334" s="102"/>
      <c r="GH334" s="102"/>
      <c r="GI334" s="50"/>
      <c r="GJ334" s="50"/>
      <c r="GK334" s="102"/>
      <c r="GL334" s="102"/>
      <c r="GM334" s="50"/>
      <c r="GN334" s="50"/>
      <c r="GO334" s="102"/>
      <c r="GP334" s="102"/>
      <c r="GQ334" s="50"/>
      <c r="GR334" s="50"/>
      <c r="GS334" s="102"/>
      <c r="GT334" s="102"/>
      <c r="GU334" s="50"/>
      <c r="GV334" s="50"/>
      <c r="GW334" s="102"/>
      <c r="GX334" s="102"/>
      <c r="GY334" s="50"/>
      <c r="GZ334" s="50"/>
      <c r="HA334" s="102"/>
      <c r="HB334" s="102"/>
      <c r="HC334" s="50"/>
      <c r="HD334" s="50"/>
      <c r="HE334" s="102"/>
      <c r="HF334" s="102"/>
      <c r="HG334" s="50"/>
      <c r="HH334" s="50"/>
      <c r="HI334" s="102"/>
      <c r="HJ334" s="102"/>
      <c r="HK334" s="50"/>
      <c r="HL334" s="50"/>
      <c r="HM334" s="102"/>
      <c r="HN334" s="102"/>
      <c r="HO334" s="50"/>
      <c r="HP334" s="50"/>
      <c r="HQ334" s="102"/>
      <c r="HR334" s="102"/>
      <c r="HS334" s="50"/>
      <c r="HT334" s="50"/>
      <c r="HU334" s="102"/>
      <c r="HV334" s="102"/>
      <c r="HW334" s="50"/>
      <c r="HX334" s="50"/>
      <c r="HY334" s="102"/>
    </row>
    <row r="335" spans="1:233" s="58" customFormat="1" ht="47.25" x14ac:dyDescent="0.25">
      <c r="A335" s="100" t="s">
        <v>643</v>
      </c>
      <c r="B335" s="156">
        <f t="shared" si="87"/>
        <v>40.6</v>
      </c>
      <c r="C335" s="156">
        <f t="shared" si="88"/>
        <v>0</v>
      </c>
      <c r="D335" s="156">
        <f t="shared" si="89"/>
        <v>0</v>
      </c>
      <c r="E335" s="50"/>
      <c r="F335" s="50"/>
      <c r="G335" s="50"/>
      <c r="H335" s="50"/>
      <c r="I335" s="50"/>
      <c r="J335" s="50"/>
      <c r="K335" s="50"/>
      <c r="L335" s="50"/>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c r="BO335" s="50"/>
      <c r="BP335" s="50"/>
      <c r="BQ335" s="50"/>
      <c r="BR335" s="50"/>
      <c r="BS335" s="50"/>
      <c r="BT335" s="50"/>
      <c r="BU335" s="50"/>
      <c r="BV335" s="50"/>
      <c r="BW335" s="50"/>
      <c r="BX335" s="50"/>
      <c r="BY335" s="50"/>
      <c r="BZ335" s="50">
        <v>40.6</v>
      </c>
      <c r="CA335" s="50"/>
      <c r="CB335" s="50"/>
      <c r="CC335" s="50"/>
      <c r="CD335" s="50"/>
      <c r="CE335" s="50"/>
      <c r="CF335" s="50"/>
      <c r="CG335" s="50"/>
      <c r="CH335" s="50"/>
      <c r="CI335" s="50"/>
      <c r="CJ335" s="50"/>
      <c r="CK335" s="50"/>
      <c r="CL335" s="50"/>
      <c r="CM335" s="50"/>
      <c r="CN335" s="50"/>
      <c r="CO335" s="50"/>
      <c r="CP335" s="50"/>
      <c r="CQ335" s="101"/>
      <c r="CR335" s="101"/>
      <c r="CS335" s="101"/>
      <c r="CT335" s="101"/>
      <c r="CU335" s="101"/>
      <c r="CV335" s="101"/>
      <c r="CW335" s="102"/>
      <c r="CX335" s="102"/>
      <c r="CY335" s="102"/>
      <c r="CZ335" s="102"/>
      <c r="DA335" s="102"/>
      <c r="DB335" s="102"/>
      <c r="DC335" s="102"/>
      <c r="DD335" s="102"/>
      <c r="DE335" s="102"/>
      <c r="DF335" s="102"/>
      <c r="DG335" s="50"/>
      <c r="DH335" s="50"/>
      <c r="DI335" s="102"/>
      <c r="DJ335" s="102"/>
      <c r="DK335" s="50"/>
      <c r="DL335" s="50"/>
      <c r="DM335" s="102"/>
      <c r="DN335" s="102"/>
      <c r="DO335" s="50"/>
      <c r="DP335" s="50"/>
      <c r="DQ335" s="102"/>
      <c r="DR335" s="102"/>
      <c r="DS335" s="50"/>
      <c r="DT335" s="50"/>
      <c r="DU335" s="102"/>
      <c r="DV335" s="102"/>
      <c r="DW335" s="50"/>
      <c r="DX335" s="50"/>
      <c r="DY335" s="50"/>
      <c r="DZ335" s="50"/>
      <c r="EA335" s="50"/>
      <c r="EB335" s="50"/>
      <c r="EC335" s="102"/>
      <c r="ED335" s="102"/>
      <c r="EE335" s="50"/>
      <c r="EF335" s="50"/>
      <c r="EG335" s="102"/>
      <c r="EH335" s="102"/>
      <c r="EI335" s="50"/>
      <c r="EJ335" s="50"/>
      <c r="EK335" s="102"/>
      <c r="EL335" s="102"/>
      <c r="EM335" s="50"/>
      <c r="EN335" s="50"/>
      <c r="EO335" s="102"/>
      <c r="EP335" s="102"/>
      <c r="EQ335" s="50"/>
      <c r="ER335" s="50"/>
      <c r="ES335" s="102"/>
      <c r="ET335" s="102"/>
      <c r="EU335" s="50"/>
      <c r="EV335" s="50"/>
      <c r="EW335" s="102"/>
      <c r="EX335" s="102"/>
      <c r="EY335" s="50"/>
      <c r="EZ335" s="50"/>
      <c r="FA335" s="102"/>
      <c r="FB335" s="102"/>
      <c r="FC335" s="50"/>
      <c r="FD335" s="50"/>
      <c r="FE335" s="102"/>
      <c r="FF335" s="102"/>
      <c r="FG335" s="50"/>
      <c r="FH335" s="50"/>
      <c r="FI335" s="102"/>
      <c r="FJ335" s="102"/>
      <c r="FK335" s="50"/>
      <c r="FL335" s="50"/>
      <c r="FM335" s="102"/>
      <c r="FN335" s="102"/>
      <c r="FO335" s="50"/>
      <c r="FP335" s="50"/>
      <c r="FQ335" s="102"/>
      <c r="FR335" s="102"/>
      <c r="FS335" s="50"/>
      <c r="FT335" s="50"/>
      <c r="FU335" s="102"/>
      <c r="FV335" s="102"/>
      <c r="FW335" s="50"/>
      <c r="FX335" s="50"/>
      <c r="FY335" s="102"/>
      <c r="FZ335" s="102"/>
      <c r="GA335" s="50"/>
      <c r="GB335" s="50"/>
      <c r="GC335" s="102"/>
      <c r="GD335" s="102"/>
      <c r="GE335" s="50"/>
      <c r="GF335" s="50"/>
      <c r="GG335" s="102"/>
      <c r="GH335" s="102"/>
      <c r="GI335" s="50"/>
      <c r="GJ335" s="50"/>
      <c r="GK335" s="102"/>
      <c r="GL335" s="102"/>
      <c r="GM335" s="50"/>
      <c r="GN335" s="50"/>
      <c r="GO335" s="102"/>
      <c r="GP335" s="102"/>
      <c r="GQ335" s="50"/>
      <c r="GR335" s="50"/>
      <c r="GS335" s="102"/>
      <c r="GT335" s="102"/>
      <c r="GU335" s="50"/>
      <c r="GV335" s="50"/>
      <c r="GW335" s="102"/>
      <c r="GX335" s="102"/>
      <c r="GY335" s="50"/>
      <c r="GZ335" s="50"/>
      <c r="HA335" s="102"/>
      <c r="HB335" s="102"/>
      <c r="HC335" s="50"/>
      <c r="HD335" s="50"/>
      <c r="HE335" s="102"/>
      <c r="HF335" s="102"/>
      <c r="HG335" s="50"/>
      <c r="HH335" s="50"/>
      <c r="HI335" s="102"/>
      <c r="HJ335" s="102"/>
      <c r="HK335" s="50"/>
      <c r="HL335" s="50"/>
      <c r="HM335" s="102"/>
      <c r="HN335" s="102"/>
      <c r="HO335" s="50"/>
      <c r="HP335" s="50"/>
      <c r="HQ335" s="102"/>
      <c r="HR335" s="102"/>
      <c r="HS335" s="50"/>
      <c r="HT335" s="50"/>
      <c r="HU335" s="102"/>
      <c r="HV335" s="102"/>
      <c r="HW335" s="50"/>
      <c r="HX335" s="50"/>
      <c r="HY335" s="102"/>
    </row>
    <row r="336" spans="1:233" s="58" customFormat="1" ht="47.25" x14ac:dyDescent="0.25">
      <c r="A336" s="100" t="s">
        <v>644</v>
      </c>
      <c r="B336" s="156">
        <f t="shared" si="87"/>
        <v>40.6</v>
      </c>
      <c r="C336" s="156">
        <f t="shared" si="88"/>
        <v>0</v>
      </c>
      <c r="D336" s="156">
        <f t="shared" si="89"/>
        <v>0</v>
      </c>
      <c r="E336" s="50"/>
      <c r="F336" s="50"/>
      <c r="G336" s="50"/>
      <c r="H336" s="50"/>
      <c r="I336" s="50"/>
      <c r="J336" s="50"/>
      <c r="K336" s="50"/>
      <c r="L336" s="50"/>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c r="BO336" s="50"/>
      <c r="BP336" s="50"/>
      <c r="BQ336" s="50"/>
      <c r="BR336" s="50"/>
      <c r="BS336" s="50"/>
      <c r="BT336" s="50"/>
      <c r="BU336" s="50"/>
      <c r="BV336" s="50"/>
      <c r="BW336" s="50"/>
      <c r="BX336" s="50"/>
      <c r="BY336" s="50"/>
      <c r="BZ336" s="50">
        <v>40.6</v>
      </c>
      <c r="CA336" s="50"/>
      <c r="CB336" s="50"/>
      <c r="CC336" s="50"/>
      <c r="CD336" s="50"/>
      <c r="CE336" s="50"/>
      <c r="CF336" s="50"/>
      <c r="CG336" s="50"/>
      <c r="CH336" s="50"/>
      <c r="CI336" s="50"/>
      <c r="CJ336" s="50"/>
      <c r="CK336" s="50"/>
      <c r="CL336" s="50"/>
      <c r="CM336" s="50"/>
      <c r="CN336" s="50"/>
      <c r="CO336" s="50"/>
      <c r="CP336" s="50"/>
      <c r="CQ336" s="101"/>
      <c r="CR336" s="101"/>
      <c r="CS336" s="101"/>
      <c r="CT336" s="101"/>
      <c r="CU336" s="101"/>
      <c r="CV336" s="101"/>
      <c r="CW336" s="102"/>
      <c r="CX336" s="102"/>
      <c r="CY336" s="102"/>
      <c r="CZ336" s="102"/>
      <c r="DA336" s="102"/>
      <c r="DB336" s="102"/>
      <c r="DC336" s="102"/>
      <c r="DD336" s="102"/>
      <c r="DE336" s="102"/>
      <c r="DF336" s="102"/>
      <c r="DG336" s="50"/>
      <c r="DH336" s="50"/>
      <c r="DI336" s="102"/>
      <c r="DJ336" s="102"/>
      <c r="DK336" s="50"/>
      <c r="DL336" s="50"/>
      <c r="DM336" s="102"/>
      <c r="DN336" s="102"/>
      <c r="DO336" s="50"/>
      <c r="DP336" s="50"/>
      <c r="DQ336" s="102"/>
      <c r="DR336" s="102"/>
      <c r="DS336" s="50"/>
      <c r="DT336" s="50"/>
      <c r="DU336" s="102"/>
      <c r="DV336" s="102"/>
      <c r="DW336" s="50"/>
      <c r="DX336" s="50"/>
      <c r="DY336" s="50"/>
      <c r="DZ336" s="50"/>
      <c r="EA336" s="50"/>
      <c r="EB336" s="50"/>
      <c r="EC336" s="102"/>
      <c r="ED336" s="102"/>
      <c r="EE336" s="50"/>
      <c r="EF336" s="50"/>
      <c r="EG336" s="102"/>
      <c r="EH336" s="102"/>
      <c r="EI336" s="50"/>
      <c r="EJ336" s="50"/>
      <c r="EK336" s="102"/>
      <c r="EL336" s="102"/>
      <c r="EM336" s="50"/>
      <c r="EN336" s="50"/>
      <c r="EO336" s="102"/>
      <c r="EP336" s="102"/>
      <c r="EQ336" s="50"/>
      <c r="ER336" s="50"/>
      <c r="ES336" s="102"/>
      <c r="ET336" s="102"/>
      <c r="EU336" s="50"/>
      <c r="EV336" s="50"/>
      <c r="EW336" s="102"/>
      <c r="EX336" s="102"/>
      <c r="EY336" s="50"/>
      <c r="EZ336" s="50"/>
      <c r="FA336" s="102"/>
      <c r="FB336" s="102"/>
      <c r="FC336" s="50"/>
      <c r="FD336" s="50"/>
      <c r="FE336" s="102"/>
      <c r="FF336" s="102"/>
      <c r="FG336" s="50"/>
      <c r="FH336" s="50"/>
      <c r="FI336" s="102"/>
      <c r="FJ336" s="102"/>
      <c r="FK336" s="50"/>
      <c r="FL336" s="50"/>
      <c r="FM336" s="102"/>
      <c r="FN336" s="102"/>
      <c r="FO336" s="50"/>
      <c r="FP336" s="50"/>
      <c r="FQ336" s="102"/>
      <c r="FR336" s="102"/>
      <c r="FS336" s="50"/>
      <c r="FT336" s="50"/>
      <c r="FU336" s="102"/>
      <c r="FV336" s="102"/>
      <c r="FW336" s="50"/>
      <c r="FX336" s="50"/>
      <c r="FY336" s="102"/>
      <c r="FZ336" s="102"/>
      <c r="GA336" s="50"/>
      <c r="GB336" s="50"/>
      <c r="GC336" s="102"/>
      <c r="GD336" s="102"/>
      <c r="GE336" s="50"/>
      <c r="GF336" s="50"/>
      <c r="GG336" s="102"/>
      <c r="GH336" s="102"/>
      <c r="GI336" s="50"/>
      <c r="GJ336" s="50"/>
      <c r="GK336" s="102"/>
      <c r="GL336" s="102"/>
      <c r="GM336" s="50"/>
      <c r="GN336" s="50"/>
      <c r="GO336" s="102"/>
      <c r="GP336" s="102"/>
      <c r="GQ336" s="50"/>
      <c r="GR336" s="50"/>
      <c r="GS336" s="102"/>
      <c r="GT336" s="102"/>
      <c r="GU336" s="50"/>
      <c r="GV336" s="50"/>
      <c r="GW336" s="102"/>
      <c r="GX336" s="102"/>
      <c r="GY336" s="50"/>
      <c r="GZ336" s="50"/>
      <c r="HA336" s="102"/>
      <c r="HB336" s="102"/>
      <c r="HC336" s="50"/>
      <c r="HD336" s="50"/>
      <c r="HE336" s="102"/>
      <c r="HF336" s="102"/>
      <c r="HG336" s="50"/>
      <c r="HH336" s="50"/>
      <c r="HI336" s="102"/>
      <c r="HJ336" s="102"/>
      <c r="HK336" s="50"/>
      <c r="HL336" s="50"/>
      <c r="HM336" s="102"/>
      <c r="HN336" s="102"/>
      <c r="HO336" s="50"/>
      <c r="HP336" s="50"/>
      <c r="HQ336" s="102"/>
      <c r="HR336" s="102"/>
      <c r="HS336" s="50"/>
      <c r="HT336" s="50"/>
      <c r="HU336" s="102"/>
      <c r="HV336" s="102"/>
      <c r="HW336" s="50"/>
      <c r="HX336" s="50"/>
      <c r="HY336" s="102"/>
    </row>
    <row r="337" spans="1:233" s="58" customFormat="1" ht="47.25" x14ac:dyDescent="0.25">
      <c r="A337" s="100" t="s">
        <v>794</v>
      </c>
      <c r="B337" s="156">
        <f t="shared" si="87"/>
        <v>735.1</v>
      </c>
      <c r="C337" s="156">
        <f t="shared" si="88"/>
        <v>20706.699999999997</v>
      </c>
      <c r="D337" s="156">
        <f t="shared" si="89"/>
        <v>20706.699999999997</v>
      </c>
      <c r="E337" s="50">
        <f t="shared" si="91"/>
        <v>100</v>
      </c>
      <c r="F337" s="50"/>
      <c r="G337" s="50"/>
      <c r="H337" s="50"/>
      <c r="I337" s="50"/>
      <c r="J337" s="50"/>
      <c r="K337" s="50"/>
      <c r="L337" s="50"/>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v>0</v>
      </c>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c r="BO337" s="50"/>
      <c r="BP337" s="50"/>
      <c r="BQ337" s="50"/>
      <c r="BR337" s="50"/>
      <c r="BS337" s="50"/>
      <c r="BT337" s="50"/>
      <c r="BU337" s="50"/>
      <c r="BV337" s="50"/>
      <c r="BW337" s="50"/>
      <c r="BX337" s="50"/>
      <c r="BY337" s="50"/>
      <c r="BZ337" s="50">
        <v>735.1</v>
      </c>
      <c r="CA337" s="50">
        <v>735.1</v>
      </c>
      <c r="CB337" s="50">
        <v>735.1</v>
      </c>
      <c r="CC337" s="50">
        <f t="shared" si="86"/>
        <v>100</v>
      </c>
      <c r="CD337" s="50"/>
      <c r="CE337" s="50"/>
      <c r="CF337" s="50"/>
      <c r="CG337" s="50"/>
      <c r="CH337" s="50"/>
      <c r="CI337" s="50">
        <v>5919</v>
      </c>
      <c r="CJ337" s="50">
        <v>5919</v>
      </c>
      <c r="CK337" s="50">
        <f t="shared" si="82"/>
        <v>100</v>
      </c>
      <c r="CL337" s="50"/>
      <c r="CM337" s="50"/>
      <c r="CN337" s="50"/>
      <c r="CO337" s="50"/>
      <c r="CP337" s="50"/>
      <c r="CQ337" s="101"/>
      <c r="CR337" s="101"/>
      <c r="CS337" s="101"/>
      <c r="CT337" s="101"/>
      <c r="CU337" s="101"/>
      <c r="CV337" s="101"/>
      <c r="CW337" s="102"/>
      <c r="CX337" s="102"/>
      <c r="CY337" s="102"/>
      <c r="CZ337" s="102"/>
      <c r="DA337" s="102"/>
      <c r="DB337" s="102"/>
      <c r="DC337" s="102"/>
      <c r="DD337" s="102"/>
      <c r="DE337" s="102"/>
      <c r="DF337" s="102"/>
      <c r="DG337" s="50"/>
      <c r="DH337" s="50"/>
      <c r="DI337" s="102"/>
      <c r="DJ337" s="102"/>
      <c r="DK337" s="50"/>
      <c r="DL337" s="50"/>
      <c r="DM337" s="102"/>
      <c r="DN337" s="102"/>
      <c r="DO337" s="50"/>
      <c r="DP337" s="50"/>
      <c r="DQ337" s="102"/>
      <c r="DR337" s="102"/>
      <c r="DS337" s="50"/>
      <c r="DT337" s="50"/>
      <c r="DU337" s="102"/>
      <c r="DV337" s="102"/>
      <c r="DW337" s="50"/>
      <c r="DX337" s="50"/>
      <c r="DY337" s="50"/>
      <c r="DZ337" s="50"/>
      <c r="EA337" s="50"/>
      <c r="EB337" s="50"/>
      <c r="EC337" s="102"/>
      <c r="ED337" s="102"/>
      <c r="EE337" s="50"/>
      <c r="EF337" s="50"/>
      <c r="EG337" s="102"/>
      <c r="EH337" s="102"/>
      <c r="EI337" s="50"/>
      <c r="EJ337" s="50"/>
      <c r="EK337" s="102"/>
      <c r="EL337" s="102"/>
      <c r="EM337" s="50"/>
      <c r="EN337" s="50"/>
      <c r="EO337" s="102"/>
      <c r="EP337" s="102"/>
      <c r="EQ337" s="50"/>
      <c r="ER337" s="50"/>
      <c r="ES337" s="102"/>
      <c r="ET337" s="102"/>
      <c r="EU337" s="50"/>
      <c r="EV337" s="50"/>
      <c r="EW337" s="102"/>
      <c r="EX337" s="102"/>
      <c r="EY337" s="50"/>
      <c r="EZ337" s="50"/>
      <c r="FA337" s="102"/>
      <c r="FB337" s="102"/>
      <c r="FC337" s="50"/>
      <c r="FD337" s="50"/>
      <c r="FE337" s="102"/>
      <c r="FF337" s="102"/>
      <c r="FG337" s="50"/>
      <c r="FH337" s="50"/>
      <c r="FI337" s="102"/>
      <c r="FJ337" s="102"/>
      <c r="FK337" s="50"/>
      <c r="FL337" s="50"/>
      <c r="FM337" s="102"/>
      <c r="FN337" s="102"/>
      <c r="FO337" s="50"/>
      <c r="FP337" s="50"/>
      <c r="FQ337" s="102"/>
      <c r="FR337" s="102"/>
      <c r="FS337" s="50">
        <v>9000</v>
      </c>
      <c r="FT337" s="50">
        <v>9000</v>
      </c>
      <c r="FU337" s="50">
        <f>FT337/FS337*100</f>
        <v>100</v>
      </c>
      <c r="FV337" s="102"/>
      <c r="FW337" s="50"/>
      <c r="FX337" s="50"/>
      <c r="FY337" s="102"/>
      <c r="FZ337" s="102"/>
      <c r="GA337" s="50"/>
      <c r="GB337" s="50"/>
      <c r="GC337" s="102"/>
      <c r="GD337" s="102"/>
      <c r="GE337" s="50"/>
      <c r="GF337" s="50"/>
      <c r="GG337" s="102"/>
      <c r="GH337" s="102"/>
      <c r="GI337" s="50"/>
      <c r="GJ337" s="50"/>
      <c r="GK337" s="102"/>
      <c r="GL337" s="102"/>
      <c r="GM337" s="50"/>
      <c r="GN337" s="50"/>
      <c r="GO337" s="102"/>
      <c r="GP337" s="102"/>
      <c r="GQ337" s="50"/>
      <c r="GR337" s="50"/>
      <c r="GS337" s="102"/>
      <c r="GT337" s="102"/>
      <c r="GU337" s="50"/>
      <c r="GV337" s="50"/>
      <c r="GW337" s="102"/>
      <c r="GX337" s="102"/>
      <c r="GY337" s="50"/>
      <c r="GZ337" s="50"/>
      <c r="HA337" s="102"/>
      <c r="HB337" s="102"/>
      <c r="HC337" s="50"/>
      <c r="HD337" s="50"/>
      <c r="HE337" s="102"/>
      <c r="HF337" s="102"/>
      <c r="HG337" s="50">
        <v>5000</v>
      </c>
      <c r="HH337" s="50">
        <v>5000</v>
      </c>
      <c r="HI337" s="50">
        <f>HH337/HG337*100</f>
        <v>100</v>
      </c>
      <c r="HJ337" s="102"/>
      <c r="HK337" s="50"/>
      <c r="HL337" s="50"/>
      <c r="HM337" s="50"/>
      <c r="HN337" s="102"/>
      <c r="HO337" s="50"/>
      <c r="HP337" s="50"/>
      <c r="HQ337" s="50"/>
      <c r="HR337" s="102"/>
      <c r="HS337" s="50">
        <v>52.6</v>
      </c>
      <c r="HT337" s="50">
        <v>52.6</v>
      </c>
      <c r="HU337" s="50">
        <f>HT337/HS337*100</f>
        <v>100</v>
      </c>
      <c r="HV337" s="102"/>
      <c r="HW337" s="50"/>
      <c r="HX337" s="50"/>
      <c r="HY337" s="102"/>
    </row>
    <row r="338" spans="1:233" s="58" customFormat="1" ht="47.25" x14ac:dyDescent="0.25">
      <c r="A338" s="100" t="s">
        <v>645</v>
      </c>
      <c r="B338" s="156">
        <f t="shared" si="87"/>
        <v>404.3</v>
      </c>
      <c r="C338" s="156">
        <f t="shared" si="88"/>
        <v>485.61531000000002</v>
      </c>
      <c r="D338" s="156">
        <f t="shared" si="89"/>
        <v>485.61531000000002</v>
      </c>
      <c r="E338" s="50">
        <f t="shared" si="91"/>
        <v>100</v>
      </c>
      <c r="F338" s="50"/>
      <c r="G338" s="50"/>
      <c r="H338" s="50"/>
      <c r="I338" s="50"/>
      <c r="J338" s="50"/>
      <c r="K338" s="50"/>
      <c r="L338" s="50"/>
      <c r="M338" s="50"/>
      <c r="N338" s="50"/>
      <c r="O338" s="50"/>
      <c r="P338" s="50"/>
      <c r="Q338" s="50"/>
      <c r="R338" s="50"/>
      <c r="S338" s="50"/>
      <c r="T338" s="50"/>
      <c r="U338" s="50"/>
      <c r="V338" s="50"/>
      <c r="W338" s="50"/>
      <c r="X338" s="50"/>
      <c r="Y338" s="50"/>
      <c r="Z338" s="50"/>
      <c r="AA338" s="50"/>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v>404.3</v>
      </c>
      <c r="CA338" s="50"/>
      <c r="CB338" s="50"/>
      <c r="CC338" s="50"/>
      <c r="CD338" s="50"/>
      <c r="CE338" s="50">
        <v>485.61531000000002</v>
      </c>
      <c r="CF338" s="50">
        <v>485.61531000000002</v>
      </c>
      <c r="CG338" s="50">
        <f t="shared" si="84"/>
        <v>100</v>
      </c>
      <c r="CH338" s="50"/>
      <c r="CI338" s="50"/>
      <c r="CJ338" s="50"/>
      <c r="CK338" s="50"/>
      <c r="CL338" s="50"/>
      <c r="CM338" s="50"/>
      <c r="CN338" s="50"/>
      <c r="CO338" s="50"/>
      <c r="CP338" s="50"/>
      <c r="CQ338" s="101"/>
      <c r="CR338" s="101"/>
      <c r="CS338" s="101"/>
      <c r="CT338" s="101"/>
      <c r="CU338" s="101"/>
      <c r="CV338" s="101"/>
      <c r="CW338" s="102"/>
      <c r="CX338" s="102"/>
      <c r="CY338" s="102"/>
      <c r="CZ338" s="102"/>
      <c r="DA338" s="102"/>
      <c r="DB338" s="102"/>
      <c r="DC338" s="102"/>
      <c r="DD338" s="102"/>
      <c r="DE338" s="102"/>
      <c r="DF338" s="102"/>
      <c r="DG338" s="50"/>
      <c r="DH338" s="50"/>
      <c r="DI338" s="102"/>
      <c r="DJ338" s="102"/>
      <c r="DK338" s="50"/>
      <c r="DL338" s="50"/>
      <c r="DM338" s="102"/>
      <c r="DN338" s="102"/>
      <c r="DO338" s="50"/>
      <c r="DP338" s="50"/>
      <c r="DQ338" s="102"/>
      <c r="DR338" s="102"/>
      <c r="DS338" s="50"/>
      <c r="DT338" s="50"/>
      <c r="DU338" s="102"/>
      <c r="DV338" s="102"/>
      <c r="DW338" s="50"/>
      <c r="DX338" s="50"/>
      <c r="DY338" s="50"/>
      <c r="DZ338" s="50"/>
      <c r="EA338" s="50"/>
      <c r="EB338" s="50"/>
      <c r="EC338" s="102"/>
      <c r="ED338" s="102"/>
      <c r="EE338" s="50"/>
      <c r="EF338" s="50"/>
      <c r="EG338" s="102"/>
      <c r="EH338" s="102"/>
      <c r="EI338" s="50"/>
      <c r="EJ338" s="50"/>
      <c r="EK338" s="102"/>
      <c r="EL338" s="102"/>
      <c r="EM338" s="50"/>
      <c r="EN338" s="50"/>
      <c r="EO338" s="102"/>
      <c r="EP338" s="102"/>
      <c r="EQ338" s="50"/>
      <c r="ER338" s="50"/>
      <c r="ES338" s="102"/>
      <c r="ET338" s="102"/>
      <c r="EU338" s="50"/>
      <c r="EV338" s="50"/>
      <c r="EW338" s="102"/>
      <c r="EX338" s="102"/>
      <c r="EY338" s="50"/>
      <c r="EZ338" s="50"/>
      <c r="FA338" s="102"/>
      <c r="FB338" s="102"/>
      <c r="FC338" s="50"/>
      <c r="FD338" s="50"/>
      <c r="FE338" s="102"/>
      <c r="FF338" s="102"/>
      <c r="FG338" s="50"/>
      <c r="FH338" s="50"/>
      <c r="FI338" s="102"/>
      <c r="FJ338" s="102"/>
      <c r="FK338" s="50"/>
      <c r="FL338" s="50"/>
      <c r="FM338" s="102"/>
      <c r="FN338" s="102"/>
      <c r="FO338" s="50"/>
      <c r="FP338" s="50"/>
      <c r="FQ338" s="102"/>
      <c r="FR338" s="102"/>
      <c r="FS338" s="50"/>
      <c r="FT338" s="50"/>
      <c r="FU338" s="102"/>
      <c r="FV338" s="102"/>
      <c r="FW338" s="50"/>
      <c r="FX338" s="50"/>
      <c r="FY338" s="102"/>
      <c r="FZ338" s="102"/>
      <c r="GA338" s="50"/>
      <c r="GB338" s="50"/>
      <c r="GC338" s="102"/>
      <c r="GD338" s="102"/>
      <c r="GE338" s="50"/>
      <c r="GF338" s="50"/>
      <c r="GG338" s="102"/>
      <c r="GH338" s="102"/>
      <c r="GI338" s="50"/>
      <c r="GJ338" s="50"/>
      <c r="GK338" s="102"/>
      <c r="GL338" s="102"/>
      <c r="GM338" s="50"/>
      <c r="GN338" s="50"/>
      <c r="GO338" s="102"/>
      <c r="GP338" s="102"/>
      <c r="GQ338" s="50"/>
      <c r="GR338" s="50"/>
      <c r="GS338" s="102"/>
      <c r="GT338" s="102"/>
      <c r="GU338" s="50"/>
      <c r="GV338" s="50"/>
      <c r="GW338" s="102"/>
      <c r="GX338" s="102"/>
      <c r="GY338" s="50"/>
      <c r="GZ338" s="50"/>
      <c r="HA338" s="102"/>
      <c r="HB338" s="102"/>
      <c r="HC338" s="50"/>
      <c r="HD338" s="50"/>
      <c r="HE338" s="102"/>
      <c r="HF338" s="102"/>
      <c r="HG338" s="50"/>
      <c r="HH338" s="50"/>
      <c r="HI338" s="102"/>
      <c r="HJ338" s="102"/>
      <c r="HK338" s="50"/>
      <c r="HL338" s="50"/>
      <c r="HM338" s="102"/>
      <c r="HN338" s="102"/>
      <c r="HO338" s="50"/>
      <c r="HP338" s="50"/>
      <c r="HQ338" s="102"/>
      <c r="HR338" s="102"/>
      <c r="HS338" s="50"/>
      <c r="HT338" s="50"/>
      <c r="HU338" s="102"/>
      <c r="HV338" s="102"/>
      <c r="HW338" s="50"/>
      <c r="HX338" s="50"/>
      <c r="HY338" s="102"/>
    </row>
    <row r="339" spans="1:233" s="58" customFormat="1" ht="47.25" x14ac:dyDescent="0.25">
      <c r="A339" s="100" t="s">
        <v>894</v>
      </c>
      <c r="B339" s="156">
        <f t="shared" si="87"/>
        <v>357.9</v>
      </c>
      <c r="C339" s="156">
        <f t="shared" si="88"/>
        <v>0</v>
      </c>
      <c r="D339" s="156">
        <f t="shared" si="89"/>
        <v>0</v>
      </c>
      <c r="E339" s="50"/>
      <c r="F339" s="50"/>
      <c r="G339" s="50"/>
      <c r="H339" s="50"/>
      <c r="I339" s="50"/>
      <c r="J339" s="50"/>
      <c r="K339" s="50"/>
      <c r="L339" s="50"/>
      <c r="M339" s="50"/>
      <c r="N339" s="50"/>
      <c r="O339" s="50"/>
      <c r="P339" s="50"/>
      <c r="Q339" s="50"/>
      <c r="R339" s="50"/>
      <c r="S339" s="50"/>
      <c r="T339" s="50"/>
      <c r="U339" s="50"/>
      <c r="V339" s="50"/>
      <c r="W339" s="50"/>
      <c r="X339" s="50"/>
      <c r="Y339" s="50"/>
      <c r="Z339" s="50"/>
      <c r="AA339" s="50"/>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v>357.9</v>
      </c>
      <c r="CA339" s="50"/>
      <c r="CB339" s="50"/>
      <c r="CC339" s="50"/>
      <c r="CD339" s="50"/>
      <c r="CE339" s="50"/>
      <c r="CF339" s="50"/>
      <c r="CG339" s="50"/>
      <c r="CH339" s="50"/>
      <c r="CI339" s="50"/>
      <c r="CJ339" s="50"/>
      <c r="CK339" s="50"/>
      <c r="CL339" s="50"/>
      <c r="CM339" s="50"/>
      <c r="CN339" s="50"/>
      <c r="CO339" s="50"/>
      <c r="CP339" s="50"/>
      <c r="CQ339" s="101"/>
      <c r="CR339" s="101"/>
      <c r="CS339" s="101"/>
      <c r="CT339" s="101"/>
      <c r="CU339" s="101"/>
      <c r="CV339" s="101"/>
      <c r="CW339" s="102"/>
      <c r="CX339" s="102"/>
      <c r="CY339" s="102"/>
      <c r="CZ339" s="102"/>
      <c r="DA339" s="102"/>
      <c r="DB339" s="102"/>
      <c r="DC339" s="102"/>
      <c r="DD339" s="102"/>
      <c r="DE339" s="102"/>
      <c r="DF339" s="102"/>
      <c r="DG339" s="50"/>
      <c r="DH339" s="50"/>
      <c r="DI339" s="102"/>
      <c r="DJ339" s="102"/>
      <c r="DK339" s="50"/>
      <c r="DL339" s="50"/>
      <c r="DM339" s="102"/>
      <c r="DN339" s="102"/>
      <c r="DO339" s="50"/>
      <c r="DP339" s="50"/>
      <c r="DQ339" s="102"/>
      <c r="DR339" s="102"/>
      <c r="DS339" s="50"/>
      <c r="DT339" s="50"/>
      <c r="DU339" s="102"/>
      <c r="DV339" s="102"/>
      <c r="DW339" s="50"/>
      <c r="DX339" s="50"/>
      <c r="DY339" s="50"/>
      <c r="DZ339" s="50"/>
      <c r="EA339" s="50"/>
      <c r="EB339" s="50"/>
      <c r="EC339" s="102"/>
      <c r="ED339" s="102"/>
      <c r="EE339" s="50"/>
      <c r="EF339" s="50"/>
      <c r="EG339" s="102"/>
      <c r="EH339" s="102"/>
      <c r="EI339" s="50"/>
      <c r="EJ339" s="50"/>
      <c r="EK339" s="102"/>
      <c r="EL339" s="102"/>
      <c r="EM339" s="50"/>
      <c r="EN339" s="50"/>
      <c r="EO339" s="102"/>
      <c r="EP339" s="102"/>
      <c r="EQ339" s="50"/>
      <c r="ER339" s="50"/>
      <c r="ES339" s="102"/>
      <c r="ET339" s="102"/>
      <c r="EU339" s="50"/>
      <c r="EV339" s="50"/>
      <c r="EW339" s="102"/>
      <c r="EX339" s="102"/>
      <c r="EY339" s="50"/>
      <c r="EZ339" s="50"/>
      <c r="FA339" s="102"/>
      <c r="FB339" s="102"/>
      <c r="FC339" s="50"/>
      <c r="FD339" s="50"/>
      <c r="FE339" s="102"/>
      <c r="FF339" s="102"/>
      <c r="FG339" s="50"/>
      <c r="FH339" s="50"/>
      <c r="FI339" s="102"/>
      <c r="FJ339" s="102"/>
      <c r="FK339" s="50"/>
      <c r="FL339" s="50"/>
      <c r="FM339" s="102"/>
      <c r="FN339" s="102"/>
      <c r="FO339" s="50"/>
      <c r="FP339" s="50"/>
      <c r="FQ339" s="102"/>
      <c r="FR339" s="102"/>
      <c r="FS339" s="50"/>
      <c r="FT339" s="50"/>
      <c r="FU339" s="102"/>
      <c r="FV339" s="102"/>
      <c r="FW339" s="50"/>
      <c r="FX339" s="50"/>
      <c r="FY339" s="102"/>
      <c r="FZ339" s="102"/>
      <c r="GA339" s="50"/>
      <c r="GB339" s="50"/>
      <c r="GC339" s="102"/>
      <c r="GD339" s="102"/>
      <c r="GE339" s="50"/>
      <c r="GF339" s="50"/>
      <c r="GG339" s="102"/>
      <c r="GH339" s="102"/>
      <c r="GI339" s="50"/>
      <c r="GJ339" s="50"/>
      <c r="GK339" s="102"/>
      <c r="GL339" s="102"/>
      <c r="GM339" s="50"/>
      <c r="GN339" s="50"/>
      <c r="GO339" s="102"/>
      <c r="GP339" s="102"/>
      <c r="GQ339" s="50"/>
      <c r="GR339" s="50"/>
      <c r="GS339" s="102"/>
      <c r="GT339" s="102"/>
      <c r="GU339" s="50"/>
      <c r="GV339" s="50"/>
      <c r="GW339" s="102"/>
      <c r="GX339" s="102"/>
      <c r="GY339" s="50"/>
      <c r="GZ339" s="50"/>
      <c r="HA339" s="102"/>
      <c r="HB339" s="102"/>
      <c r="HC339" s="50"/>
      <c r="HD339" s="50"/>
      <c r="HE339" s="102"/>
      <c r="HF339" s="102"/>
      <c r="HG339" s="50"/>
      <c r="HH339" s="50"/>
      <c r="HI339" s="102"/>
      <c r="HJ339" s="102"/>
      <c r="HK339" s="50"/>
      <c r="HL339" s="50"/>
      <c r="HM339" s="102"/>
      <c r="HN339" s="102"/>
      <c r="HO339" s="50"/>
      <c r="HP339" s="50"/>
      <c r="HQ339" s="102"/>
      <c r="HR339" s="102"/>
      <c r="HS339" s="50"/>
      <c r="HT339" s="50"/>
      <c r="HU339" s="102"/>
      <c r="HV339" s="102"/>
      <c r="HW339" s="50"/>
      <c r="HX339" s="50"/>
      <c r="HY339" s="102"/>
    </row>
    <row r="340" spans="1:233" s="58" customFormat="1" ht="63" x14ac:dyDescent="0.25">
      <c r="A340" s="100" t="s">
        <v>647</v>
      </c>
      <c r="B340" s="156">
        <f t="shared" si="87"/>
        <v>246.4</v>
      </c>
      <c r="C340" s="156">
        <f t="shared" si="88"/>
        <v>14206.785000000002</v>
      </c>
      <c r="D340" s="156">
        <f t="shared" si="89"/>
        <v>14206.785000000002</v>
      </c>
      <c r="E340" s="50">
        <f t="shared" si="91"/>
        <v>100</v>
      </c>
      <c r="F340" s="50"/>
      <c r="G340" s="50"/>
      <c r="H340" s="50"/>
      <c r="I340" s="50"/>
      <c r="J340" s="50"/>
      <c r="K340" s="50"/>
      <c r="L340" s="50"/>
      <c r="M340" s="50"/>
      <c r="N340" s="50"/>
      <c r="O340" s="50"/>
      <c r="P340" s="50"/>
      <c r="Q340" s="50"/>
      <c r="R340" s="50"/>
      <c r="S340" s="50"/>
      <c r="T340" s="50"/>
      <c r="U340" s="50"/>
      <c r="V340" s="50"/>
      <c r="W340" s="50"/>
      <c r="X340" s="50"/>
      <c r="Y340" s="50"/>
      <c r="Z340" s="50"/>
      <c r="AA340" s="50"/>
      <c r="AB340" s="50"/>
      <c r="AC340" s="50"/>
      <c r="AD340" s="50"/>
      <c r="AE340" s="50"/>
      <c r="AF340" s="50"/>
      <c r="AG340" s="50"/>
      <c r="AH340" s="50"/>
      <c r="AI340" s="50"/>
      <c r="AJ340" s="50"/>
      <c r="AK340" s="50"/>
      <c r="AL340" s="50"/>
      <c r="AM340" s="50"/>
      <c r="AN340" s="50"/>
      <c r="AO340" s="50"/>
      <c r="AP340" s="50"/>
      <c r="AQ340" s="50"/>
      <c r="AR340" s="50"/>
      <c r="AS340" s="50"/>
      <c r="AT340" s="50"/>
      <c r="AU340" s="50"/>
      <c r="AV340" s="50"/>
      <c r="AW340" s="50"/>
      <c r="AX340" s="50"/>
      <c r="AY340" s="50"/>
      <c r="AZ340" s="50"/>
      <c r="BA340" s="50"/>
      <c r="BB340" s="50"/>
      <c r="BC340" s="50"/>
      <c r="BD340" s="50"/>
      <c r="BE340" s="50"/>
      <c r="BF340" s="50"/>
      <c r="BG340" s="50"/>
      <c r="BH340" s="50"/>
      <c r="BI340" s="50"/>
      <c r="BJ340" s="50"/>
      <c r="BK340" s="50"/>
      <c r="BL340" s="50"/>
      <c r="BM340" s="50"/>
      <c r="BN340" s="50"/>
      <c r="BO340" s="50"/>
      <c r="BP340" s="50"/>
      <c r="BQ340" s="50"/>
      <c r="BR340" s="50"/>
      <c r="BS340" s="50"/>
      <c r="BT340" s="50"/>
      <c r="BU340" s="50"/>
      <c r="BV340" s="50"/>
      <c r="BW340" s="50"/>
      <c r="BX340" s="50"/>
      <c r="BY340" s="50"/>
      <c r="BZ340" s="50">
        <v>246.4</v>
      </c>
      <c r="CA340" s="50"/>
      <c r="CB340" s="50"/>
      <c r="CC340" s="50"/>
      <c r="CD340" s="50"/>
      <c r="CE340" s="50">
        <v>463.245</v>
      </c>
      <c r="CF340" s="50">
        <v>463.245</v>
      </c>
      <c r="CG340" s="50">
        <f t="shared" si="84"/>
        <v>100</v>
      </c>
      <c r="CH340" s="50"/>
      <c r="CI340" s="50"/>
      <c r="CJ340" s="50"/>
      <c r="CK340" s="50"/>
      <c r="CL340" s="50"/>
      <c r="CM340" s="50"/>
      <c r="CN340" s="50"/>
      <c r="CO340" s="50"/>
      <c r="CP340" s="50"/>
      <c r="CQ340" s="101"/>
      <c r="CR340" s="101"/>
      <c r="CS340" s="101"/>
      <c r="CT340" s="101"/>
      <c r="CU340" s="101"/>
      <c r="CV340" s="101"/>
      <c r="CW340" s="102"/>
      <c r="CX340" s="102"/>
      <c r="CY340" s="102"/>
      <c r="CZ340" s="102"/>
      <c r="DA340" s="102"/>
      <c r="DB340" s="102"/>
      <c r="DC340" s="102"/>
      <c r="DD340" s="102"/>
      <c r="DE340" s="102"/>
      <c r="DF340" s="102"/>
      <c r="DG340" s="50"/>
      <c r="DH340" s="50"/>
      <c r="DI340" s="102"/>
      <c r="DJ340" s="102"/>
      <c r="DK340" s="50"/>
      <c r="DL340" s="50"/>
      <c r="DM340" s="102"/>
      <c r="DN340" s="102"/>
      <c r="DO340" s="50"/>
      <c r="DP340" s="50"/>
      <c r="DQ340" s="102"/>
      <c r="DR340" s="102"/>
      <c r="DS340" s="50"/>
      <c r="DT340" s="50"/>
      <c r="DU340" s="102"/>
      <c r="DV340" s="102"/>
      <c r="DW340" s="50"/>
      <c r="DX340" s="50"/>
      <c r="DY340" s="50"/>
      <c r="DZ340" s="50"/>
      <c r="EA340" s="50"/>
      <c r="EB340" s="50"/>
      <c r="EC340" s="102"/>
      <c r="ED340" s="102"/>
      <c r="EE340" s="50"/>
      <c r="EF340" s="50"/>
      <c r="EG340" s="102"/>
      <c r="EH340" s="102"/>
      <c r="EI340" s="50"/>
      <c r="EJ340" s="50"/>
      <c r="EK340" s="102"/>
      <c r="EL340" s="102"/>
      <c r="EM340" s="50"/>
      <c r="EN340" s="50"/>
      <c r="EO340" s="102"/>
      <c r="EP340" s="102"/>
      <c r="EQ340" s="50"/>
      <c r="ER340" s="50"/>
      <c r="ES340" s="102"/>
      <c r="ET340" s="102"/>
      <c r="EU340" s="50"/>
      <c r="EV340" s="50"/>
      <c r="EW340" s="102"/>
      <c r="EX340" s="102"/>
      <c r="EY340" s="50"/>
      <c r="EZ340" s="50"/>
      <c r="FA340" s="102"/>
      <c r="FB340" s="102"/>
      <c r="FC340" s="50"/>
      <c r="FD340" s="50"/>
      <c r="FE340" s="102"/>
      <c r="FF340" s="102"/>
      <c r="FG340" s="50"/>
      <c r="FH340" s="50"/>
      <c r="FI340" s="102"/>
      <c r="FJ340" s="102"/>
      <c r="FK340" s="50"/>
      <c r="FL340" s="50"/>
      <c r="FM340" s="102"/>
      <c r="FN340" s="102"/>
      <c r="FO340" s="50"/>
      <c r="FP340" s="50"/>
      <c r="FQ340" s="102"/>
      <c r="FR340" s="102"/>
      <c r="FS340" s="50"/>
      <c r="FT340" s="50"/>
      <c r="FU340" s="102"/>
      <c r="FV340" s="102"/>
      <c r="FW340" s="50"/>
      <c r="FX340" s="50"/>
      <c r="FY340" s="102"/>
      <c r="FZ340" s="102"/>
      <c r="GA340" s="50"/>
      <c r="GB340" s="50"/>
      <c r="GC340" s="102"/>
      <c r="GD340" s="102"/>
      <c r="GE340" s="50"/>
      <c r="GF340" s="50"/>
      <c r="GG340" s="102"/>
      <c r="GH340" s="102"/>
      <c r="GI340" s="50"/>
      <c r="GJ340" s="50"/>
      <c r="GK340" s="102"/>
      <c r="GL340" s="102"/>
      <c r="GM340" s="50"/>
      <c r="GN340" s="50"/>
      <c r="GO340" s="102"/>
      <c r="GP340" s="102"/>
      <c r="GQ340" s="50"/>
      <c r="GR340" s="50"/>
      <c r="GS340" s="102"/>
      <c r="GT340" s="102"/>
      <c r="GU340" s="50"/>
      <c r="GV340" s="50"/>
      <c r="GW340" s="102"/>
      <c r="GX340" s="102"/>
      <c r="GY340" s="50"/>
      <c r="GZ340" s="50"/>
      <c r="HA340" s="102"/>
      <c r="HB340" s="102"/>
      <c r="HC340" s="50"/>
      <c r="HD340" s="50"/>
      <c r="HE340" s="102"/>
      <c r="HF340" s="102"/>
      <c r="HG340" s="50"/>
      <c r="HH340" s="50"/>
      <c r="HI340" s="102"/>
      <c r="HJ340" s="102"/>
      <c r="HK340" s="50">
        <v>13743.54</v>
      </c>
      <c r="HL340" s="50">
        <v>13743.54</v>
      </c>
      <c r="HM340" s="50">
        <f>HL340/HK340*100</f>
        <v>100</v>
      </c>
      <c r="HN340" s="102"/>
      <c r="HO340" s="50"/>
      <c r="HP340" s="50"/>
      <c r="HQ340" s="102"/>
      <c r="HR340" s="102"/>
      <c r="HS340" s="50"/>
      <c r="HT340" s="50"/>
      <c r="HU340" s="102"/>
      <c r="HV340" s="102"/>
      <c r="HW340" s="50"/>
      <c r="HX340" s="50"/>
      <c r="HY340" s="102"/>
    </row>
    <row r="341" spans="1:233" s="58" customFormat="1" ht="47.25" x14ac:dyDescent="0.25">
      <c r="A341" s="100" t="s">
        <v>648</v>
      </c>
      <c r="B341" s="156">
        <f t="shared" si="87"/>
        <v>61.9</v>
      </c>
      <c r="C341" s="156">
        <f t="shared" si="88"/>
        <v>1045.8910699999999</v>
      </c>
      <c r="D341" s="156">
        <f t="shared" si="89"/>
        <v>1045.8910699999999</v>
      </c>
      <c r="E341" s="50">
        <f t="shared" si="91"/>
        <v>100</v>
      </c>
      <c r="F341" s="50"/>
      <c r="G341" s="50"/>
      <c r="H341" s="50"/>
      <c r="I341" s="50"/>
      <c r="J341" s="50"/>
      <c r="K341" s="50"/>
      <c r="L341" s="50"/>
      <c r="M341" s="50"/>
      <c r="N341" s="50"/>
      <c r="O341" s="50"/>
      <c r="P341" s="50"/>
      <c r="Q341" s="50"/>
      <c r="R341" s="50"/>
      <c r="S341" s="50"/>
      <c r="T341" s="50"/>
      <c r="U341" s="50"/>
      <c r="V341" s="50"/>
      <c r="W341" s="50"/>
      <c r="X341" s="50"/>
      <c r="Y341" s="50"/>
      <c r="Z341" s="50"/>
      <c r="AA341" s="50"/>
      <c r="AB341" s="50"/>
      <c r="AC341" s="50"/>
      <c r="AD341" s="50"/>
      <c r="AE341" s="50"/>
      <c r="AF341" s="50"/>
      <c r="AG341" s="50"/>
      <c r="AH341" s="50"/>
      <c r="AI341" s="50"/>
      <c r="AJ341" s="50"/>
      <c r="AK341" s="50"/>
      <c r="AL341" s="50"/>
      <c r="AM341" s="50"/>
      <c r="AN341" s="50"/>
      <c r="AO341" s="50"/>
      <c r="AP341" s="50"/>
      <c r="AQ341" s="50"/>
      <c r="AR341" s="50"/>
      <c r="AS341" s="50"/>
      <c r="AT341" s="50"/>
      <c r="AU341" s="50"/>
      <c r="AV341" s="50"/>
      <c r="AW341" s="50"/>
      <c r="AX341" s="50"/>
      <c r="AY341" s="50"/>
      <c r="AZ341" s="50"/>
      <c r="BA341" s="50"/>
      <c r="BB341" s="50"/>
      <c r="BC341" s="50"/>
      <c r="BD341" s="50"/>
      <c r="BE341" s="50"/>
      <c r="BF341" s="50"/>
      <c r="BG341" s="50"/>
      <c r="BH341" s="50"/>
      <c r="BI341" s="50"/>
      <c r="BJ341" s="50"/>
      <c r="BK341" s="50"/>
      <c r="BL341" s="50"/>
      <c r="BM341" s="50"/>
      <c r="BN341" s="50"/>
      <c r="BO341" s="50"/>
      <c r="BP341" s="50"/>
      <c r="BQ341" s="50"/>
      <c r="BR341" s="50"/>
      <c r="BS341" s="50"/>
      <c r="BT341" s="50"/>
      <c r="BU341" s="50"/>
      <c r="BV341" s="50"/>
      <c r="BW341" s="50"/>
      <c r="BX341" s="50"/>
      <c r="BY341" s="50"/>
      <c r="BZ341" s="50">
        <v>61.9</v>
      </c>
      <c r="CA341" s="50"/>
      <c r="CB341" s="50"/>
      <c r="CC341" s="50"/>
      <c r="CD341" s="50"/>
      <c r="CE341" s="50">
        <v>545.8910699999999</v>
      </c>
      <c r="CF341" s="50">
        <v>545.8910699999999</v>
      </c>
      <c r="CG341" s="50">
        <f t="shared" si="84"/>
        <v>100</v>
      </c>
      <c r="CH341" s="50"/>
      <c r="CI341" s="50"/>
      <c r="CJ341" s="50"/>
      <c r="CK341" s="50"/>
      <c r="CL341" s="50"/>
      <c r="CM341" s="50"/>
      <c r="CN341" s="50"/>
      <c r="CO341" s="50"/>
      <c r="CP341" s="50"/>
      <c r="CQ341" s="101"/>
      <c r="CR341" s="101"/>
      <c r="CS341" s="101"/>
      <c r="CT341" s="101"/>
      <c r="CU341" s="101"/>
      <c r="CV341" s="101"/>
      <c r="CW341" s="102"/>
      <c r="CX341" s="102"/>
      <c r="CY341" s="102"/>
      <c r="CZ341" s="102"/>
      <c r="DA341" s="102"/>
      <c r="DB341" s="102"/>
      <c r="DC341" s="102"/>
      <c r="DD341" s="102"/>
      <c r="DE341" s="102"/>
      <c r="DF341" s="102"/>
      <c r="DG341" s="50"/>
      <c r="DH341" s="50"/>
      <c r="DI341" s="102"/>
      <c r="DJ341" s="102"/>
      <c r="DK341" s="50"/>
      <c r="DL341" s="50"/>
      <c r="DM341" s="102"/>
      <c r="DN341" s="102"/>
      <c r="DO341" s="50"/>
      <c r="DP341" s="50"/>
      <c r="DQ341" s="102"/>
      <c r="DR341" s="102"/>
      <c r="DS341" s="50"/>
      <c r="DT341" s="50"/>
      <c r="DU341" s="102"/>
      <c r="DV341" s="102"/>
      <c r="DW341" s="50">
        <v>500</v>
      </c>
      <c r="DX341" s="50">
        <v>500</v>
      </c>
      <c r="DY341" s="50">
        <f t="shared" si="85"/>
        <v>100</v>
      </c>
      <c r="DZ341" s="50"/>
      <c r="EA341" s="50"/>
      <c r="EB341" s="50"/>
      <c r="EC341" s="102"/>
      <c r="ED341" s="102"/>
      <c r="EE341" s="50"/>
      <c r="EF341" s="50"/>
      <c r="EG341" s="102"/>
      <c r="EH341" s="102"/>
      <c r="EI341" s="50"/>
      <c r="EJ341" s="50"/>
      <c r="EK341" s="102"/>
      <c r="EL341" s="102"/>
      <c r="EM341" s="50"/>
      <c r="EN341" s="50"/>
      <c r="EO341" s="102"/>
      <c r="EP341" s="102"/>
      <c r="EQ341" s="50"/>
      <c r="ER341" s="50"/>
      <c r="ES341" s="102"/>
      <c r="ET341" s="102"/>
      <c r="EU341" s="50"/>
      <c r="EV341" s="50"/>
      <c r="EW341" s="102"/>
      <c r="EX341" s="102"/>
      <c r="EY341" s="50"/>
      <c r="EZ341" s="50"/>
      <c r="FA341" s="102"/>
      <c r="FB341" s="102"/>
      <c r="FC341" s="50"/>
      <c r="FD341" s="50"/>
      <c r="FE341" s="102"/>
      <c r="FF341" s="102"/>
      <c r="FG341" s="50"/>
      <c r="FH341" s="50"/>
      <c r="FI341" s="102"/>
      <c r="FJ341" s="102"/>
      <c r="FK341" s="50"/>
      <c r="FL341" s="50"/>
      <c r="FM341" s="102"/>
      <c r="FN341" s="102"/>
      <c r="FO341" s="50"/>
      <c r="FP341" s="50"/>
      <c r="FQ341" s="102"/>
      <c r="FR341" s="102"/>
      <c r="FS341" s="50"/>
      <c r="FT341" s="50"/>
      <c r="FU341" s="102"/>
      <c r="FV341" s="102"/>
      <c r="FW341" s="50"/>
      <c r="FX341" s="50"/>
      <c r="FY341" s="102"/>
      <c r="FZ341" s="102"/>
      <c r="GA341" s="50"/>
      <c r="GB341" s="50"/>
      <c r="GC341" s="102"/>
      <c r="GD341" s="102"/>
      <c r="GE341" s="50"/>
      <c r="GF341" s="50"/>
      <c r="GG341" s="102"/>
      <c r="GH341" s="102"/>
      <c r="GI341" s="50"/>
      <c r="GJ341" s="50"/>
      <c r="GK341" s="102"/>
      <c r="GL341" s="102"/>
      <c r="GM341" s="50"/>
      <c r="GN341" s="50"/>
      <c r="GO341" s="102"/>
      <c r="GP341" s="102"/>
      <c r="GQ341" s="50"/>
      <c r="GR341" s="50"/>
      <c r="GS341" s="102"/>
      <c r="GT341" s="102"/>
      <c r="GU341" s="50"/>
      <c r="GV341" s="50"/>
      <c r="GW341" s="102"/>
      <c r="GX341" s="102"/>
      <c r="GY341" s="50"/>
      <c r="GZ341" s="50"/>
      <c r="HA341" s="102"/>
      <c r="HB341" s="102"/>
      <c r="HC341" s="50"/>
      <c r="HD341" s="50"/>
      <c r="HE341" s="102"/>
      <c r="HF341" s="102"/>
      <c r="HG341" s="50"/>
      <c r="HH341" s="50"/>
      <c r="HI341" s="102"/>
      <c r="HJ341" s="102"/>
      <c r="HK341" s="50"/>
      <c r="HL341" s="50"/>
      <c r="HM341" s="102"/>
      <c r="HN341" s="102"/>
      <c r="HO341" s="50"/>
      <c r="HP341" s="50"/>
      <c r="HQ341" s="102"/>
      <c r="HR341" s="102"/>
      <c r="HS341" s="50"/>
      <c r="HT341" s="50"/>
      <c r="HU341" s="102"/>
      <c r="HV341" s="102"/>
      <c r="HW341" s="50"/>
      <c r="HX341" s="50"/>
      <c r="HY341" s="102"/>
    </row>
    <row r="342" spans="1:233" s="58" customFormat="1" ht="47.25" x14ac:dyDescent="0.25">
      <c r="A342" s="100" t="s">
        <v>649</v>
      </c>
      <c r="B342" s="156">
        <f t="shared" si="87"/>
        <v>176.4</v>
      </c>
      <c r="C342" s="156">
        <f t="shared" si="88"/>
        <v>0</v>
      </c>
      <c r="D342" s="156">
        <f t="shared" si="89"/>
        <v>0</v>
      </c>
      <c r="E342" s="50"/>
      <c r="F342" s="50"/>
      <c r="G342" s="50"/>
      <c r="H342" s="50"/>
      <c r="I342" s="50"/>
      <c r="J342" s="50"/>
      <c r="K342" s="50"/>
      <c r="L342" s="50"/>
      <c r="M342" s="50"/>
      <c r="N342" s="50"/>
      <c r="O342" s="50"/>
      <c r="P342" s="50"/>
      <c r="Q342" s="50"/>
      <c r="R342" s="50"/>
      <c r="S342" s="50"/>
      <c r="T342" s="50"/>
      <c r="U342" s="50"/>
      <c r="V342" s="50"/>
      <c r="W342" s="50"/>
      <c r="X342" s="50"/>
      <c r="Y342" s="50"/>
      <c r="Z342" s="50"/>
      <c r="AA342" s="50"/>
      <c r="AB342" s="50"/>
      <c r="AC342" s="50"/>
      <c r="AD342" s="50"/>
      <c r="AE342" s="50"/>
      <c r="AF342" s="50"/>
      <c r="AG342" s="50"/>
      <c r="AH342" s="50"/>
      <c r="AI342" s="50"/>
      <c r="AJ342" s="50"/>
      <c r="AK342" s="50"/>
      <c r="AL342" s="50"/>
      <c r="AM342" s="50"/>
      <c r="AN342" s="50"/>
      <c r="AO342" s="50"/>
      <c r="AP342" s="50"/>
      <c r="AQ342" s="50"/>
      <c r="AR342" s="50"/>
      <c r="AS342" s="50"/>
      <c r="AT342" s="50"/>
      <c r="AU342" s="50"/>
      <c r="AV342" s="50"/>
      <c r="AW342" s="50"/>
      <c r="AX342" s="50"/>
      <c r="AY342" s="50"/>
      <c r="AZ342" s="50"/>
      <c r="BA342" s="50"/>
      <c r="BB342" s="50"/>
      <c r="BC342" s="50"/>
      <c r="BD342" s="50"/>
      <c r="BE342" s="50"/>
      <c r="BF342" s="50"/>
      <c r="BG342" s="50"/>
      <c r="BH342" s="50"/>
      <c r="BI342" s="50"/>
      <c r="BJ342" s="50"/>
      <c r="BK342" s="50"/>
      <c r="BL342" s="50"/>
      <c r="BM342" s="50"/>
      <c r="BN342" s="50"/>
      <c r="BO342" s="50"/>
      <c r="BP342" s="50"/>
      <c r="BQ342" s="50"/>
      <c r="BR342" s="50"/>
      <c r="BS342" s="50"/>
      <c r="BT342" s="50"/>
      <c r="BU342" s="50"/>
      <c r="BV342" s="50"/>
      <c r="BW342" s="50"/>
      <c r="BX342" s="50"/>
      <c r="BY342" s="50"/>
      <c r="BZ342" s="50">
        <v>176.4</v>
      </c>
      <c r="CA342" s="50"/>
      <c r="CB342" s="50"/>
      <c r="CC342" s="50"/>
      <c r="CD342" s="50"/>
      <c r="CE342" s="50"/>
      <c r="CF342" s="50"/>
      <c r="CG342" s="50"/>
      <c r="CH342" s="50"/>
      <c r="CI342" s="50"/>
      <c r="CJ342" s="50"/>
      <c r="CK342" s="50"/>
      <c r="CL342" s="50"/>
      <c r="CM342" s="50"/>
      <c r="CN342" s="50"/>
      <c r="CO342" s="50"/>
      <c r="CP342" s="50"/>
      <c r="CQ342" s="101"/>
      <c r="CR342" s="101"/>
      <c r="CS342" s="101"/>
      <c r="CT342" s="101"/>
      <c r="CU342" s="101"/>
      <c r="CV342" s="101"/>
      <c r="CW342" s="102"/>
      <c r="CX342" s="102"/>
      <c r="CY342" s="102"/>
      <c r="CZ342" s="102"/>
      <c r="DA342" s="102"/>
      <c r="DB342" s="102"/>
      <c r="DC342" s="102"/>
      <c r="DD342" s="102"/>
      <c r="DE342" s="102"/>
      <c r="DF342" s="102"/>
      <c r="DG342" s="50"/>
      <c r="DH342" s="50"/>
      <c r="DI342" s="102"/>
      <c r="DJ342" s="102"/>
      <c r="DK342" s="50"/>
      <c r="DL342" s="50"/>
      <c r="DM342" s="102"/>
      <c r="DN342" s="102"/>
      <c r="DO342" s="50"/>
      <c r="DP342" s="50"/>
      <c r="DQ342" s="102"/>
      <c r="DR342" s="102"/>
      <c r="DS342" s="50"/>
      <c r="DT342" s="50"/>
      <c r="DU342" s="102"/>
      <c r="DV342" s="102"/>
      <c r="DW342" s="50"/>
      <c r="DX342" s="50"/>
      <c r="DY342" s="50"/>
      <c r="DZ342" s="50"/>
      <c r="EA342" s="50"/>
      <c r="EB342" s="50"/>
      <c r="EC342" s="102"/>
      <c r="ED342" s="102"/>
      <c r="EE342" s="50"/>
      <c r="EF342" s="50"/>
      <c r="EG342" s="102"/>
      <c r="EH342" s="102"/>
      <c r="EI342" s="50"/>
      <c r="EJ342" s="50"/>
      <c r="EK342" s="102"/>
      <c r="EL342" s="102"/>
      <c r="EM342" s="50"/>
      <c r="EN342" s="50"/>
      <c r="EO342" s="102"/>
      <c r="EP342" s="102"/>
      <c r="EQ342" s="50"/>
      <c r="ER342" s="50"/>
      <c r="ES342" s="102"/>
      <c r="ET342" s="102"/>
      <c r="EU342" s="50"/>
      <c r="EV342" s="50"/>
      <c r="EW342" s="102"/>
      <c r="EX342" s="102"/>
      <c r="EY342" s="50"/>
      <c r="EZ342" s="50"/>
      <c r="FA342" s="102"/>
      <c r="FB342" s="102"/>
      <c r="FC342" s="50"/>
      <c r="FD342" s="50"/>
      <c r="FE342" s="102"/>
      <c r="FF342" s="102"/>
      <c r="FG342" s="50"/>
      <c r="FH342" s="50"/>
      <c r="FI342" s="102"/>
      <c r="FJ342" s="102"/>
      <c r="FK342" s="50"/>
      <c r="FL342" s="50"/>
      <c r="FM342" s="102"/>
      <c r="FN342" s="102"/>
      <c r="FO342" s="50"/>
      <c r="FP342" s="50"/>
      <c r="FQ342" s="102"/>
      <c r="FR342" s="102"/>
      <c r="FS342" s="50"/>
      <c r="FT342" s="50"/>
      <c r="FU342" s="102"/>
      <c r="FV342" s="102"/>
      <c r="FW342" s="50"/>
      <c r="FX342" s="50"/>
      <c r="FY342" s="102"/>
      <c r="FZ342" s="102"/>
      <c r="GA342" s="50"/>
      <c r="GB342" s="50"/>
      <c r="GC342" s="102"/>
      <c r="GD342" s="102"/>
      <c r="GE342" s="50"/>
      <c r="GF342" s="50"/>
      <c r="GG342" s="102"/>
      <c r="GH342" s="102"/>
      <c r="GI342" s="50"/>
      <c r="GJ342" s="50"/>
      <c r="GK342" s="102"/>
      <c r="GL342" s="102"/>
      <c r="GM342" s="50"/>
      <c r="GN342" s="50"/>
      <c r="GO342" s="102"/>
      <c r="GP342" s="102"/>
      <c r="GQ342" s="50"/>
      <c r="GR342" s="50"/>
      <c r="GS342" s="102"/>
      <c r="GT342" s="102"/>
      <c r="GU342" s="50"/>
      <c r="GV342" s="50"/>
      <c r="GW342" s="102"/>
      <c r="GX342" s="102"/>
      <c r="GY342" s="50"/>
      <c r="GZ342" s="50"/>
      <c r="HA342" s="102"/>
      <c r="HB342" s="102"/>
      <c r="HC342" s="50"/>
      <c r="HD342" s="50"/>
      <c r="HE342" s="102"/>
      <c r="HF342" s="102"/>
      <c r="HG342" s="50"/>
      <c r="HH342" s="50"/>
      <c r="HI342" s="102"/>
      <c r="HJ342" s="102"/>
      <c r="HK342" s="50"/>
      <c r="HL342" s="50"/>
      <c r="HM342" s="102"/>
      <c r="HN342" s="102"/>
      <c r="HO342" s="50"/>
      <c r="HP342" s="50"/>
      <c r="HQ342" s="102"/>
      <c r="HR342" s="102"/>
      <c r="HS342" s="50"/>
      <c r="HT342" s="50"/>
      <c r="HU342" s="102"/>
      <c r="HV342" s="102"/>
      <c r="HW342" s="50"/>
      <c r="HX342" s="50"/>
      <c r="HY342" s="102"/>
    </row>
    <row r="343" spans="1:233" s="58" customFormat="1" ht="63" x14ac:dyDescent="0.25">
      <c r="A343" s="100" t="s">
        <v>650</v>
      </c>
      <c r="B343" s="156">
        <f t="shared" si="87"/>
        <v>162.19999999999999</v>
      </c>
      <c r="C343" s="156">
        <f t="shared" si="88"/>
        <v>0</v>
      </c>
      <c r="D343" s="156">
        <f t="shared" si="89"/>
        <v>0</v>
      </c>
      <c r="E343" s="50"/>
      <c r="F343" s="50"/>
      <c r="G343" s="50"/>
      <c r="H343" s="50"/>
      <c r="I343" s="50"/>
      <c r="J343" s="50"/>
      <c r="K343" s="50"/>
      <c r="L343" s="50"/>
      <c r="M343" s="50"/>
      <c r="N343" s="50"/>
      <c r="O343" s="50"/>
      <c r="P343" s="50"/>
      <c r="Q343" s="50"/>
      <c r="R343" s="50"/>
      <c r="S343" s="50"/>
      <c r="T343" s="50"/>
      <c r="U343" s="50"/>
      <c r="V343" s="50"/>
      <c r="W343" s="50"/>
      <c r="X343" s="50"/>
      <c r="Y343" s="50"/>
      <c r="Z343" s="50"/>
      <c r="AA343" s="50"/>
      <c r="AB343" s="50"/>
      <c r="AC343" s="50"/>
      <c r="AD343" s="50"/>
      <c r="AE343" s="50"/>
      <c r="AF343" s="50"/>
      <c r="AG343" s="50"/>
      <c r="AH343" s="50"/>
      <c r="AI343" s="50"/>
      <c r="AJ343" s="50"/>
      <c r="AK343" s="50"/>
      <c r="AL343" s="50"/>
      <c r="AM343" s="50"/>
      <c r="AN343" s="50">
        <v>0</v>
      </c>
      <c r="AO343" s="50"/>
      <c r="AP343" s="50"/>
      <c r="AQ343" s="50"/>
      <c r="AR343" s="50"/>
      <c r="AS343" s="50"/>
      <c r="AT343" s="50"/>
      <c r="AU343" s="50"/>
      <c r="AV343" s="50"/>
      <c r="AW343" s="50"/>
      <c r="AX343" s="50"/>
      <c r="AY343" s="50"/>
      <c r="AZ343" s="50"/>
      <c r="BA343" s="50"/>
      <c r="BB343" s="50"/>
      <c r="BC343" s="50"/>
      <c r="BD343" s="50"/>
      <c r="BE343" s="50"/>
      <c r="BF343" s="50"/>
      <c r="BG343" s="50"/>
      <c r="BH343" s="50"/>
      <c r="BI343" s="50"/>
      <c r="BJ343" s="50"/>
      <c r="BK343" s="50"/>
      <c r="BL343" s="50"/>
      <c r="BM343" s="50"/>
      <c r="BN343" s="50"/>
      <c r="BO343" s="50"/>
      <c r="BP343" s="50"/>
      <c r="BQ343" s="50"/>
      <c r="BR343" s="50"/>
      <c r="BS343" s="50"/>
      <c r="BT343" s="50"/>
      <c r="BU343" s="50"/>
      <c r="BV343" s="50"/>
      <c r="BW343" s="50"/>
      <c r="BX343" s="50"/>
      <c r="BY343" s="50"/>
      <c r="BZ343" s="50">
        <v>162.19999999999999</v>
      </c>
      <c r="CA343" s="50"/>
      <c r="CB343" s="50"/>
      <c r="CC343" s="50"/>
      <c r="CD343" s="50"/>
      <c r="CE343" s="50"/>
      <c r="CF343" s="50"/>
      <c r="CG343" s="50"/>
      <c r="CH343" s="50"/>
      <c r="CI343" s="50"/>
      <c r="CJ343" s="50"/>
      <c r="CK343" s="50"/>
      <c r="CL343" s="50"/>
      <c r="CM343" s="50"/>
      <c r="CN343" s="50"/>
      <c r="CO343" s="50"/>
      <c r="CP343" s="50"/>
      <c r="CQ343" s="101"/>
      <c r="CR343" s="101"/>
      <c r="CS343" s="101"/>
      <c r="CT343" s="101"/>
      <c r="CU343" s="101"/>
      <c r="CV343" s="101"/>
      <c r="CW343" s="102"/>
      <c r="CX343" s="102"/>
      <c r="CY343" s="102"/>
      <c r="CZ343" s="102"/>
      <c r="DA343" s="102"/>
      <c r="DB343" s="102"/>
      <c r="DC343" s="102"/>
      <c r="DD343" s="102"/>
      <c r="DE343" s="102"/>
      <c r="DF343" s="102"/>
      <c r="DG343" s="50"/>
      <c r="DH343" s="50"/>
      <c r="DI343" s="102"/>
      <c r="DJ343" s="102"/>
      <c r="DK343" s="50"/>
      <c r="DL343" s="50"/>
      <c r="DM343" s="102"/>
      <c r="DN343" s="102"/>
      <c r="DO343" s="50"/>
      <c r="DP343" s="50"/>
      <c r="DQ343" s="102"/>
      <c r="DR343" s="102"/>
      <c r="DS343" s="50"/>
      <c r="DT343" s="50"/>
      <c r="DU343" s="102"/>
      <c r="DV343" s="102"/>
      <c r="DW343" s="50"/>
      <c r="DX343" s="50"/>
      <c r="DY343" s="102"/>
      <c r="DZ343" s="102"/>
      <c r="EA343" s="50"/>
      <c r="EB343" s="50"/>
      <c r="EC343" s="102"/>
      <c r="ED343" s="102"/>
      <c r="EE343" s="50"/>
      <c r="EF343" s="50"/>
      <c r="EG343" s="102"/>
      <c r="EH343" s="102"/>
      <c r="EI343" s="50"/>
      <c r="EJ343" s="50"/>
      <c r="EK343" s="102"/>
      <c r="EL343" s="102"/>
      <c r="EM343" s="50"/>
      <c r="EN343" s="50"/>
      <c r="EO343" s="102"/>
      <c r="EP343" s="102"/>
      <c r="EQ343" s="50"/>
      <c r="ER343" s="50"/>
      <c r="ES343" s="102"/>
      <c r="ET343" s="102"/>
      <c r="EU343" s="50"/>
      <c r="EV343" s="50"/>
      <c r="EW343" s="102"/>
      <c r="EX343" s="102"/>
      <c r="EY343" s="50"/>
      <c r="EZ343" s="50"/>
      <c r="FA343" s="102"/>
      <c r="FB343" s="102"/>
      <c r="FC343" s="50"/>
      <c r="FD343" s="50"/>
      <c r="FE343" s="102"/>
      <c r="FF343" s="102"/>
      <c r="FG343" s="50"/>
      <c r="FH343" s="50"/>
      <c r="FI343" s="102"/>
      <c r="FJ343" s="102"/>
      <c r="FK343" s="50"/>
      <c r="FL343" s="50"/>
      <c r="FM343" s="102"/>
      <c r="FN343" s="102"/>
      <c r="FO343" s="50"/>
      <c r="FP343" s="50"/>
      <c r="FQ343" s="102"/>
      <c r="FR343" s="102"/>
      <c r="FS343" s="50"/>
      <c r="FT343" s="50"/>
      <c r="FU343" s="102"/>
      <c r="FV343" s="102"/>
      <c r="FW343" s="50"/>
      <c r="FX343" s="50"/>
      <c r="FY343" s="102"/>
      <c r="FZ343" s="102"/>
      <c r="GA343" s="50"/>
      <c r="GB343" s="50"/>
      <c r="GC343" s="102"/>
      <c r="GD343" s="102"/>
      <c r="GE343" s="50"/>
      <c r="GF343" s="50"/>
      <c r="GG343" s="102"/>
      <c r="GH343" s="102"/>
      <c r="GI343" s="50"/>
      <c r="GJ343" s="50"/>
      <c r="GK343" s="102"/>
      <c r="GL343" s="102"/>
      <c r="GM343" s="50"/>
      <c r="GN343" s="50"/>
      <c r="GO343" s="102"/>
      <c r="GP343" s="102"/>
      <c r="GQ343" s="50"/>
      <c r="GR343" s="50"/>
      <c r="GS343" s="102"/>
      <c r="GT343" s="102"/>
      <c r="GU343" s="50"/>
      <c r="GV343" s="50"/>
      <c r="GW343" s="102"/>
      <c r="GX343" s="102"/>
      <c r="GY343" s="50"/>
      <c r="GZ343" s="50"/>
      <c r="HA343" s="102"/>
      <c r="HB343" s="102"/>
      <c r="HC343" s="50"/>
      <c r="HD343" s="50"/>
      <c r="HE343" s="102"/>
      <c r="HF343" s="102"/>
      <c r="HG343" s="50"/>
      <c r="HH343" s="50"/>
      <c r="HI343" s="102"/>
      <c r="HJ343" s="102"/>
      <c r="HK343" s="50"/>
      <c r="HL343" s="50"/>
      <c r="HM343" s="102"/>
      <c r="HN343" s="102"/>
      <c r="HO343" s="50"/>
      <c r="HP343" s="50"/>
      <c r="HQ343" s="102"/>
      <c r="HR343" s="102"/>
      <c r="HS343" s="50"/>
      <c r="HT343" s="50"/>
      <c r="HU343" s="102"/>
      <c r="HV343" s="102"/>
      <c r="HW343" s="50"/>
      <c r="HX343" s="50"/>
      <c r="HY343" s="102"/>
    </row>
    <row r="344" spans="1:233" s="58" customFormat="1" ht="47.25" x14ac:dyDescent="0.25">
      <c r="A344" s="100" t="s">
        <v>656</v>
      </c>
      <c r="B344" s="156">
        <f t="shared" si="87"/>
        <v>6565.2</v>
      </c>
      <c r="C344" s="156">
        <f t="shared" si="88"/>
        <v>286382.48119999998</v>
      </c>
      <c r="D344" s="156">
        <f t="shared" si="89"/>
        <v>277211.8077</v>
      </c>
      <c r="E344" s="50">
        <f t="shared" si="91"/>
        <v>96.797753318718023</v>
      </c>
      <c r="F344" s="50"/>
      <c r="G344" s="50"/>
      <c r="H344" s="50"/>
      <c r="I344" s="50"/>
      <c r="J344" s="50"/>
      <c r="K344" s="50"/>
      <c r="L344" s="50"/>
      <c r="M344" s="50"/>
      <c r="N344" s="50"/>
      <c r="O344" s="50"/>
      <c r="P344" s="50"/>
      <c r="Q344" s="50"/>
      <c r="R344" s="50"/>
      <c r="S344" s="50"/>
      <c r="T344" s="50"/>
      <c r="U344" s="50"/>
      <c r="V344" s="50"/>
      <c r="W344" s="50"/>
      <c r="X344" s="50"/>
      <c r="Y344" s="50"/>
      <c r="Z344" s="50"/>
      <c r="AA344" s="50"/>
      <c r="AB344" s="50"/>
      <c r="AC344" s="50"/>
      <c r="AD344" s="50"/>
      <c r="AE344" s="50"/>
      <c r="AF344" s="50"/>
      <c r="AG344" s="50"/>
      <c r="AH344" s="50"/>
      <c r="AI344" s="50"/>
      <c r="AJ344" s="50"/>
      <c r="AK344" s="50"/>
      <c r="AL344" s="50"/>
      <c r="AM344" s="50"/>
      <c r="AN344" s="50">
        <v>0</v>
      </c>
      <c r="AO344" s="50"/>
      <c r="AP344" s="50"/>
      <c r="AQ344" s="50"/>
      <c r="AR344" s="50"/>
      <c r="AS344" s="50"/>
      <c r="AT344" s="50"/>
      <c r="AU344" s="50"/>
      <c r="AV344" s="50"/>
      <c r="AW344" s="50"/>
      <c r="AX344" s="50"/>
      <c r="AY344" s="50"/>
      <c r="AZ344" s="50"/>
      <c r="BA344" s="50"/>
      <c r="BB344" s="50"/>
      <c r="BC344" s="50"/>
      <c r="BD344" s="50"/>
      <c r="BE344" s="50"/>
      <c r="BF344" s="50"/>
      <c r="BG344" s="50"/>
      <c r="BH344" s="50"/>
      <c r="BI344" s="50"/>
      <c r="BJ344" s="50"/>
      <c r="BK344" s="50"/>
      <c r="BL344" s="50"/>
      <c r="BM344" s="50"/>
      <c r="BN344" s="50"/>
      <c r="BO344" s="50"/>
      <c r="BP344" s="50"/>
      <c r="BQ344" s="50"/>
      <c r="BR344" s="50"/>
      <c r="BS344" s="50">
        <v>115000</v>
      </c>
      <c r="BT344" s="50">
        <v>115000</v>
      </c>
      <c r="BU344" s="50">
        <f>BT344/BS344*100</f>
        <v>100</v>
      </c>
      <c r="BV344" s="50"/>
      <c r="BW344" s="50"/>
      <c r="BX344" s="50"/>
      <c r="BY344" s="50"/>
      <c r="BZ344" s="50">
        <v>6565.2</v>
      </c>
      <c r="CA344" s="50">
        <v>6565.2</v>
      </c>
      <c r="CB344" s="50">
        <v>3735.2751000000003</v>
      </c>
      <c r="CC344" s="50">
        <f>CB344/CA344*100</f>
        <v>56.895069457137637</v>
      </c>
      <c r="CD344" s="50"/>
      <c r="CE344" s="50">
        <v>2481.9812000000002</v>
      </c>
      <c r="CF344" s="50"/>
      <c r="CG344" s="50">
        <f t="shared" si="84"/>
        <v>0</v>
      </c>
      <c r="CH344" s="50"/>
      <c r="CI344" s="50">
        <v>89755.3</v>
      </c>
      <c r="CJ344" s="50">
        <v>89755.3</v>
      </c>
      <c r="CK344" s="50">
        <f t="shared" si="82"/>
        <v>100</v>
      </c>
      <c r="CL344" s="50"/>
      <c r="CM344" s="50"/>
      <c r="CN344" s="50"/>
      <c r="CO344" s="50"/>
      <c r="CP344" s="50"/>
      <c r="CQ344" s="101"/>
      <c r="CR344" s="101"/>
      <c r="CS344" s="101"/>
      <c r="CT344" s="101"/>
      <c r="CU344" s="101"/>
      <c r="CV344" s="101"/>
      <c r="CW344" s="102"/>
      <c r="CX344" s="102"/>
      <c r="CY344" s="102"/>
      <c r="CZ344" s="102"/>
      <c r="DA344" s="102"/>
      <c r="DB344" s="102"/>
      <c r="DC344" s="102"/>
      <c r="DD344" s="102"/>
      <c r="DE344" s="102"/>
      <c r="DF344" s="102"/>
      <c r="DG344" s="50">
        <v>72580</v>
      </c>
      <c r="DH344" s="50">
        <v>68721.232599999988</v>
      </c>
      <c r="DI344" s="50">
        <f>DH344/DG344*100</f>
        <v>94.683428768255709</v>
      </c>
      <c r="DJ344" s="50"/>
      <c r="DK344" s="50"/>
      <c r="DL344" s="50"/>
      <c r="DM344" s="102"/>
      <c r="DN344" s="102"/>
      <c r="DO344" s="50"/>
      <c r="DP344" s="50"/>
      <c r="DQ344" s="102"/>
      <c r="DR344" s="102"/>
      <c r="DS344" s="50"/>
      <c r="DT344" s="50"/>
      <c r="DU344" s="102"/>
      <c r="DV344" s="102"/>
      <c r="DW344" s="50"/>
      <c r="DX344" s="50"/>
      <c r="DY344" s="102"/>
      <c r="DZ344" s="102"/>
      <c r="EA344" s="50"/>
      <c r="EB344" s="50"/>
      <c r="EC344" s="102"/>
      <c r="ED344" s="102"/>
      <c r="EE344" s="50"/>
      <c r="EF344" s="50"/>
      <c r="EG344" s="102"/>
      <c r="EH344" s="102"/>
      <c r="EI344" s="50"/>
      <c r="EJ344" s="50"/>
      <c r="EK344" s="102"/>
      <c r="EL344" s="102"/>
      <c r="EM344" s="50"/>
      <c r="EN344" s="50"/>
      <c r="EO344" s="102"/>
      <c r="EP344" s="102"/>
      <c r="EQ344" s="50"/>
      <c r="ER344" s="50"/>
      <c r="ES344" s="102"/>
      <c r="ET344" s="102"/>
      <c r="EU344" s="50"/>
      <c r="EV344" s="50"/>
      <c r="EW344" s="102"/>
      <c r="EX344" s="102"/>
      <c r="EY344" s="50"/>
      <c r="EZ344" s="50"/>
      <c r="FA344" s="102"/>
      <c r="FB344" s="102"/>
      <c r="FC344" s="50"/>
      <c r="FD344" s="50"/>
      <c r="FE344" s="102"/>
      <c r="FF344" s="102"/>
      <c r="FG344" s="50"/>
      <c r="FH344" s="50"/>
      <c r="FI344" s="102"/>
      <c r="FJ344" s="102"/>
      <c r="FK344" s="50"/>
      <c r="FL344" s="50"/>
      <c r="FM344" s="102"/>
      <c r="FN344" s="102"/>
      <c r="FO344" s="50"/>
      <c r="FP344" s="50"/>
      <c r="FQ344" s="102"/>
      <c r="FR344" s="102"/>
      <c r="FS344" s="50"/>
      <c r="FT344" s="50"/>
      <c r="FU344" s="102"/>
      <c r="FV344" s="102"/>
      <c r="FW344" s="50"/>
      <c r="FX344" s="50"/>
      <c r="FY344" s="102"/>
      <c r="FZ344" s="102"/>
      <c r="GA344" s="50"/>
      <c r="GB344" s="50"/>
      <c r="GC344" s="102"/>
      <c r="GD344" s="102"/>
      <c r="GE344" s="50"/>
      <c r="GF344" s="50"/>
      <c r="GG344" s="102"/>
      <c r="GH344" s="102"/>
      <c r="GI344" s="50"/>
      <c r="GJ344" s="50"/>
      <c r="GK344" s="102"/>
      <c r="GL344" s="102"/>
      <c r="GM344" s="50"/>
      <c r="GN344" s="50"/>
      <c r="GO344" s="102"/>
      <c r="GP344" s="102"/>
      <c r="GQ344" s="50"/>
      <c r="GR344" s="50"/>
      <c r="GS344" s="102"/>
      <c r="GT344" s="102"/>
      <c r="GU344" s="50"/>
      <c r="GV344" s="50"/>
      <c r="GW344" s="102"/>
      <c r="GX344" s="102"/>
      <c r="GY344" s="50"/>
      <c r="GZ344" s="50"/>
      <c r="HA344" s="102"/>
      <c r="HB344" s="102"/>
      <c r="HC344" s="50"/>
      <c r="HD344" s="50"/>
      <c r="HE344" s="102"/>
      <c r="HF344" s="102"/>
      <c r="HG344" s="50"/>
      <c r="HH344" s="50"/>
      <c r="HI344" s="102"/>
      <c r="HJ344" s="102"/>
      <c r="HK344" s="50"/>
      <c r="HL344" s="50"/>
      <c r="HM344" s="102"/>
      <c r="HN344" s="102"/>
      <c r="HO344" s="50"/>
      <c r="HP344" s="50"/>
      <c r="HQ344" s="102"/>
      <c r="HR344" s="102"/>
      <c r="HS344" s="50"/>
      <c r="HT344" s="50"/>
      <c r="HU344" s="102"/>
      <c r="HV344" s="102"/>
      <c r="HW344" s="50"/>
      <c r="HX344" s="50"/>
      <c r="HY344" s="102"/>
    </row>
    <row r="345" spans="1:233" s="58" customFormat="1" ht="47.25" x14ac:dyDescent="0.25">
      <c r="A345" s="100" t="s">
        <v>652</v>
      </c>
      <c r="B345" s="156">
        <f t="shared" si="87"/>
        <v>150.69999999999999</v>
      </c>
      <c r="C345" s="156">
        <f t="shared" si="88"/>
        <v>646.95799999999997</v>
      </c>
      <c r="D345" s="156">
        <f t="shared" si="89"/>
        <v>496.25799999999998</v>
      </c>
      <c r="E345" s="50">
        <f t="shared" si="91"/>
        <v>76.706370428992301</v>
      </c>
      <c r="F345" s="50"/>
      <c r="G345" s="50"/>
      <c r="H345" s="50"/>
      <c r="I345" s="50"/>
      <c r="J345" s="50"/>
      <c r="K345" s="50"/>
      <c r="L345" s="50"/>
      <c r="M345" s="50"/>
      <c r="N345" s="50"/>
      <c r="O345" s="50"/>
      <c r="P345" s="50"/>
      <c r="Q345" s="50"/>
      <c r="R345" s="50"/>
      <c r="S345" s="50"/>
      <c r="T345" s="50"/>
      <c r="U345" s="50"/>
      <c r="V345" s="50"/>
      <c r="W345" s="50"/>
      <c r="X345" s="50"/>
      <c r="Y345" s="50"/>
      <c r="Z345" s="50"/>
      <c r="AA345" s="50"/>
      <c r="AB345" s="50"/>
      <c r="AC345" s="50"/>
      <c r="AD345" s="50"/>
      <c r="AE345" s="50"/>
      <c r="AF345" s="50"/>
      <c r="AG345" s="50"/>
      <c r="AH345" s="50"/>
      <c r="AI345" s="50"/>
      <c r="AJ345" s="50"/>
      <c r="AK345" s="50"/>
      <c r="AL345" s="50"/>
      <c r="AM345" s="50"/>
      <c r="AN345" s="50"/>
      <c r="AO345" s="50"/>
      <c r="AP345" s="50"/>
      <c r="AQ345" s="50"/>
      <c r="AR345" s="50"/>
      <c r="AS345" s="50"/>
      <c r="AT345" s="50"/>
      <c r="AU345" s="50"/>
      <c r="AV345" s="50"/>
      <c r="AW345" s="50"/>
      <c r="AX345" s="50"/>
      <c r="AY345" s="50"/>
      <c r="AZ345" s="50"/>
      <c r="BA345" s="50"/>
      <c r="BB345" s="50"/>
      <c r="BC345" s="50"/>
      <c r="BD345" s="50"/>
      <c r="BE345" s="50"/>
      <c r="BF345" s="50"/>
      <c r="BG345" s="50"/>
      <c r="BH345" s="50"/>
      <c r="BI345" s="50"/>
      <c r="BJ345" s="50"/>
      <c r="BK345" s="50"/>
      <c r="BL345" s="50"/>
      <c r="BM345" s="50"/>
      <c r="BN345" s="50"/>
      <c r="BO345" s="50"/>
      <c r="BP345" s="50"/>
      <c r="BQ345" s="50"/>
      <c r="BR345" s="50"/>
      <c r="BS345" s="50"/>
      <c r="BT345" s="50"/>
      <c r="BU345" s="50"/>
      <c r="BV345" s="50"/>
      <c r="BW345" s="50"/>
      <c r="BX345" s="50"/>
      <c r="BY345" s="50"/>
      <c r="BZ345" s="50">
        <v>150.69999999999999</v>
      </c>
      <c r="CA345" s="50">
        <v>150.69999999999999</v>
      </c>
      <c r="CB345" s="50">
        <v>0</v>
      </c>
      <c r="CC345" s="50">
        <f t="shared" si="86"/>
        <v>0</v>
      </c>
      <c r="CD345" s="50"/>
      <c r="CE345" s="50">
        <v>496.25799999999998</v>
      </c>
      <c r="CF345" s="50">
        <v>496.25799999999998</v>
      </c>
      <c r="CG345" s="50">
        <f t="shared" si="84"/>
        <v>100</v>
      </c>
      <c r="CH345" s="50"/>
      <c r="CI345" s="50"/>
      <c r="CJ345" s="50"/>
      <c r="CK345" s="50"/>
      <c r="CL345" s="50"/>
      <c r="CM345" s="50"/>
      <c r="CN345" s="50"/>
      <c r="CO345" s="50"/>
      <c r="CP345" s="50"/>
      <c r="CQ345" s="101"/>
      <c r="CR345" s="101"/>
      <c r="CS345" s="101"/>
      <c r="CT345" s="101"/>
      <c r="CU345" s="101"/>
      <c r="CV345" s="101"/>
      <c r="CW345" s="102"/>
      <c r="CX345" s="102"/>
      <c r="CY345" s="102"/>
      <c r="CZ345" s="102"/>
      <c r="DA345" s="102"/>
      <c r="DB345" s="102"/>
      <c r="DC345" s="102"/>
      <c r="DD345" s="102"/>
      <c r="DE345" s="102"/>
      <c r="DF345" s="102"/>
      <c r="DG345" s="50"/>
      <c r="DH345" s="50"/>
      <c r="DI345" s="102"/>
      <c r="DJ345" s="102"/>
      <c r="DK345" s="50"/>
      <c r="DL345" s="50"/>
      <c r="DM345" s="102"/>
      <c r="DN345" s="102"/>
      <c r="DO345" s="50"/>
      <c r="DP345" s="50"/>
      <c r="DQ345" s="102"/>
      <c r="DR345" s="102"/>
      <c r="DS345" s="50"/>
      <c r="DT345" s="50"/>
      <c r="DU345" s="102"/>
      <c r="DV345" s="102"/>
      <c r="DW345" s="50"/>
      <c r="DX345" s="50"/>
      <c r="DY345" s="102"/>
      <c r="DZ345" s="102"/>
      <c r="EA345" s="50"/>
      <c r="EB345" s="50"/>
      <c r="EC345" s="102"/>
      <c r="ED345" s="102"/>
      <c r="EE345" s="50"/>
      <c r="EF345" s="50"/>
      <c r="EG345" s="102"/>
      <c r="EH345" s="102"/>
      <c r="EI345" s="50"/>
      <c r="EJ345" s="50"/>
      <c r="EK345" s="102"/>
      <c r="EL345" s="102"/>
      <c r="EM345" s="50"/>
      <c r="EN345" s="50"/>
      <c r="EO345" s="102"/>
      <c r="EP345" s="102"/>
      <c r="EQ345" s="50"/>
      <c r="ER345" s="50"/>
      <c r="ES345" s="102"/>
      <c r="ET345" s="102"/>
      <c r="EU345" s="50"/>
      <c r="EV345" s="50"/>
      <c r="EW345" s="102"/>
      <c r="EX345" s="102"/>
      <c r="EY345" s="50"/>
      <c r="EZ345" s="50"/>
      <c r="FA345" s="102"/>
      <c r="FB345" s="102"/>
      <c r="FC345" s="50"/>
      <c r="FD345" s="50"/>
      <c r="FE345" s="102"/>
      <c r="FF345" s="102"/>
      <c r="FG345" s="50"/>
      <c r="FH345" s="50"/>
      <c r="FI345" s="102"/>
      <c r="FJ345" s="102"/>
      <c r="FK345" s="50"/>
      <c r="FL345" s="50"/>
      <c r="FM345" s="102"/>
      <c r="FN345" s="102"/>
      <c r="FO345" s="50"/>
      <c r="FP345" s="50"/>
      <c r="FQ345" s="102"/>
      <c r="FR345" s="102"/>
      <c r="FS345" s="50"/>
      <c r="FT345" s="50"/>
      <c r="FU345" s="102"/>
      <c r="FV345" s="102"/>
      <c r="FW345" s="50"/>
      <c r="FX345" s="50"/>
      <c r="FY345" s="102"/>
      <c r="FZ345" s="102"/>
      <c r="GA345" s="50"/>
      <c r="GB345" s="50"/>
      <c r="GC345" s="102"/>
      <c r="GD345" s="102"/>
      <c r="GE345" s="50"/>
      <c r="GF345" s="50"/>
      <c r="GG345" s="102"/>
      <c r="GH345" s="102"/>
      <c r="GI345" s="50"/>
      <c r="GJ345" s="50"/>
      <c r="GK345" s="102"/>
      <c r="GL345" s="102"/>
      <c r="GM345" s="50"/>
      <c r="GN345" s="50"/>
      <c r="GO345" s="102"/>
      <c r="GP345" s="102"/>
      <c r="GQ345" s="50"/>
      <c r="GR345" s="50"/>
      <c r="GS345" s="102"/>
      <c r="GT345" s="102"/>
      <c r="GU345" s="50"/>
      <c r="GV345" s="50"/>
      <c r="GW345" s="102"/>
      <c r="GX345" s="102"/>
      <c r="GY345" s="50"/>
      <c r="GZ345" s="50"/>
      <c r="HA345" s="102"/>
      <c r="HB345" s="102"/>
      <c r="HC345" s="50"/>
      <c r="HD345" s="50"/>
      <c r="HE345" s="102"/>
      <c r="HF345" s="102"/>
      <c r="HG345" s="50"/>
      <c r="HH345" s="50"/>
      <c r="HI345" s="102"/>
      <c r="HJ345" s="102"/>
      <c r="HK345" s="50"/>
      <c r="HL345" s="50"/>
      <c r="HM345" s="102"/>
      <c r="HN345" s="102"/>
      <c r="HO345" s="50"/>
      <c r="HP345" s="50"/>
      <c r="HQ345" s="102"/>
      <c r="HR345" s="102"/>
      <c r="HS345" s="50"/>
      <c r="HT345" s="50"/>
      <c r="HU345" s="102"/>
      <c r="HV345" s="102"/>
      <c r="HW345" s="50"/>
      <c r="HX345" s="50"/>
      <c r="HY345" s="102"/>
    </row>
    <row r="346" spans="1:233" s="58" customFormat="1" ht="47.25" x14ac:dyDescent="0.25">
      <c r="A346" s="100" t="s">
        <v>653</v>
      </c>
      <c r="B346" s="156">
        <f t="shared" si="87"/>
        <v>243</v>
      </c>
      <c r="C346" s="156">
        <f t="shared" si="88"/>
        <v>1109.8600000000001</v>
      </c>
      <c r="D346" s="156">
        <f t="shared" si="89"/>
        <v>866.86</v>
      </c>
      <c r="E346" s="50">
        <f t="shared" si="91"/>
        <v>78.105346620294441</v>
      </c>
      <c r="F346" s="50"/>
      <c r="G346" s="50"/>
      <c r="H346" s="50"/>
      <c r="I346" s="50"/>
      <c r="J346" s="50"/>
      <c r="K346" s="50"/>
      <c r="L346" s="50"/>
      <c r="M346" s="50"/>
      <c r="N346" s="50"/>
      <c r="O346" s="50"/>
      <c r="P346" s="50"/>
      <c r="Q346" s="50"/>
      <c r="R346" s="50"/>
      <c r="S346" s="50"/>
      <c r="T346" s="50"/>
      <c r="U346" s="50"/>
      <c r="V346" s="50"/>
      <c r="W346" s="50"/>
      <c r="X346" s="50"/>
      <c r="Y346" s="50"/>
      <c r="Z346" s="50"/>
      <c r="AA346" s="50"/>
      <c r="AB346" s="50"/>
      <c r="AC346" s="50"/>
      <c r="AD346" s="50"/>
      <c r="AE346" s="50"/>
      <c r="AF346" s="50"/>
      <c r="AG346" s="50"/>
      <c r="AH346" s="50"/>
      <c r="AI346" s="50"/>
      <c r="AJ346" s="50"/>
      <c r="AK346" s="50"/>
      <c r="AL346" s="50"/>
      <c r="AM346" s="50"/>
      <c r="AN346" s="50"/>
      <c r="AO346" s="50"/>
      <c r="AP346" s="50"/>
      <c r="AQ346" s="50"/>
      <c r="AR346" s="50"/>
      <c r="AS346" s="50"/>
      <c r="AT346" s="50"/>
      <c r="AU346" s="50"/>
      <c r="AV346" s="50"/>
      <c r="AW346" s="50"/>
      <c r="AX346" s="50"/>
      <c r="AY346" s="50"/>
      <c r="AZ346" s="50"/>
      <c r="BA346" s="50"/>
      <c r="BB346" s="50"/>
      <c r="BC346" s="50"/>
      <c r="BD346" s="50"/>
      <c r="BE346" s="50"/>
      <c r="BF346" s="50"/>
      <c r="BG346" s="50"/>
      <c r="BH346" s="50"/>
      <c r="BI346" s="50"/>
      <c r="BJ346" s="50"/>
      <c r="BK346" s="50"/>
      <c r="BL346" s="50"/>
      <c r="BM346" s="50"/>
      <c r="BN346" s="50"/>
      <c r="BO346" s="50"/>
      <c r="BP346" s="50"/>
      <c r="BQ346" s="50"/>
      <c r="BR346" s="50"/>
      <c r="BS346" s="50"/>
      <c r="BT346" s="50"/>
      <c r="BU346" s="50"/>
      <c r="BV346" s="50"/>
      <c r="BW346" s="50"/>
      <c r="BX346" s="50"/>
      <c r="BY346" s="50"/>
      <c r="BZ346" s="50">
        <v>243</v>
      </c>
      <c r="CA346" s="50">
        <v>243</v>
      </c>
      <c r="CB346" s="50">
        <v>0</v>
      </c>
      <c r="CC346" s="50">
        <f t="shared" si="86"/>
        <v>0</v>
      </c>
      <c r="CD346" s="50"/>
      <c r="CE346" s="50">
        <v>866.86</v>
      </c>
      <c r="CF346" s="50">
        <v>866.86</v>
      </c>
      <c r="CG346" s="50">
        <f t="shared" si="84"/>
        <v>100</v>
      </c>
      <c r="CH346" s="50"/>
      <c r="CI346" s="50"/>
      <c r="CJ346" s="50"/>
      <c r="CK346" s="50"/>
      <c r="CL346" s="50"/>
      <c r="CM346" s="50"/>
      <c r="CN346" s="50"/>
      <c r="CO346" s="50"/>
      <c r="CP346" s="50"/>
      <c r="CQ346" s="101"/>
      <c r="CR346" s="101"/>
      <c r="CS346" s="101"/>
      <c r="CT346" s="101"/>
      <c r="CU346" s="101"/>
      <c r="CV346" s="101"/>
      <c r="CW346" s="102"/>
      <c r="CX346" s="102"/>
      <c r="CY346" s="102"/>
      <c r="CZ346" s="102"/>
      <c r="DA346" s="102"/>
      <c r="DB346" s="102"/>
      <c r="DC346" s="102"/>
      <c r="DD346" s="102"/>
      <c r="DE346" s="102"/>
      <c r="DF346" s="102"/>
      <c r="DG346" s="50"/>
      <c r="DH346" s="50"/>
      <c r="DI346" s="102"/>
      <c r="DJ346" s="102"/>
      <c r="DK346" s="50"/>
      <c r="DL346" s="50"/>
      <c r="DM346" s="102"/>
      <c r="DN346" s="102"/>
      <c r="DO346" s="50"/>
      <c r="DP346" s="50"/>
      <c r="DQ346" s="102"/>
      <c r="DR346" s="102"/>
      <c r="DS346" s="50"/>
      <c r="DT346" s="50"/>
      <c r="DU346" s="102"/>
      <c r="DV346" s="102"/>
      <c r="DW346" s="50"/>
      <c r="DX346" s="50"/>
      <c r="DY346" s="102"/>
      <c r="DZ346" s="102"/>
      <c r="EA346" s="50"/>
      <c r="EB346" s="50"/>
      <c r="EC346" s="102"/>
      <c r="ED346" s="102"/>
      <c r="EE346" s="50"/>
      <c r="EF346" s="50"/>
      <c r="EG346" s="102"/>
      <c r="EH346" s="102"/>
      <c r="EI346" s="50"/>
      <c r="EJ346" s="50"/>
      <c r="EK346" s="102"/>
      <c r="EL346" s="102"/>
      <c r="EM346" s="50"/>
      <c r="EN346" s="50"/>
      <c r="EO346" s="102"/>
      <c r="EP346" s="102"/>
      <c r="EQ346" s="50"/>
      <c r="ER346" s="50"/>
      <c r="ES346" s="102"/>
      <c r="ET346" s="102"/>
      <c r="EU346" s="50"/>
      <c r="EV346" s="50"/>
      <c r="EW346" s="102"/>
      <c r="EX346" s="102"/>
      <c r="EY346" s="50"/>
      <c r="EZ346" s="50"/>
      <c r="FA346" s="102"/>
      <c r="FB346" s="102"/>
      <c r="FC346" s="50"/>
      <c r="FD346" s="50"/>
      <c r="FE346" s="102"/>
      <c r="FF346" s="102"/>
      <c r="FG346" s="50"/>
      <c r="FH346" s="50"/>
      <c r="FI346" s="102"/>
      <c r="FJ346" s="102"/>
      <c r="FK346" s="50"/>
      <c r="FL346" s="50"/>
      <c r="FM346" s="102"/>
      <c r="FN346" s="102"/>
      <c r="FO346" s="50"/>
      <c r="FP346" s="50"/>
      <c r="FQ346" s="102"/>
      <c r="FR346" s="102"/>
      <c r="FS346" s="50"/>
      <c r="FT346" s="50"/>
      <c r="FU346" s="102"/>
      <c r="FV346" s="102"/>
      <c r="FW346" s="50"/>
      <c r="FX346" s="50"/>
      <c r="FY346" s="102"/>
      <c r="FZ346" s="102"/>
      <c r="GA346" s="50"/>
      <c r="GB346" s="50"/>
      <c r="GC346" s="102"/>
      <c r="GD346" s="102"/>
      <c r="GE346" s="50"/>
      <c r="GF346" s="50"/>
      <c r="GG346" s="102"/>
      <c r="GH346" s="102"/>
      <c r="GI346" s="50"/>
      <c r="GJ346" s="50"/>
      <c r="GK346" s="102"/>
      <c r="GL346" s="102"/>
      <c r="GM346" s="50"/>
      <c r="GN346" s="50"/>
      <c r="GO346" s="102"/>
      <c r="GP346" s="102"/>
      <c r="GQ346" s="50"/>
      <c r="GR346" s="50"/>
      <c r="GS346" s="102"/>
      <c r="GT346" s="102"/>
      <c r="GU346" s="50"/>
      <c r="GV346" s="50"/>
      <c r="GW346" s="102"/>
      <c r="GX346" s="102"/>
      <c r="GY346" s="50"/>
      <c r="GZ346" s="50"/>
      <c r="HA346" s="102"/>
      <c r="HB346" s="102"/>
      <c r="HC346" s="50"/>
      <c r="HD346" s="50"/>
      <c r="HE346" s="102"/>
      <c r="HF346" s="102"/>
      <c r="HG346" s="50"/>
      <c r="HH346" s="50"/>
      <c r="HI346" s="102"/>
      <c r="HJ346" s="102"/>
      <c r="HK346" s="50"/>
      <c r="HL346" s="50"/>
      <c r="HM346" s="102"/>
      <c r="HN346" s="102"/>
      <c r="HO346" s="50"/>
      <c r="HP346" s="50"/>
      <c r="HQ346" s="102"/>
      <c r="HR346" s="102"/>
      <c r="HS346" s="50"/>
      <c r="HT346" s="50"/>
      <c r="HU346" s="102"/>
      <c r="HV346" s="102"/>
      <c r="HW346" s="50"/>
      <c r="HX346" s="50"/>
      <c r="HY346" s="102"/>
    </row>
    <row r="347" spans="1:233" s="58" customFormat="1" ht="63" x14ac:dyDescent="0.25">
      <c r="A347" s="100" t="s">
        <v>654</v>
      </c>
      <c r="B347" s="156">
        <f t="shared" si="87"/>
        <v>225.3</v>
      </c>
      <c r="C347" s="156">
        <f t="shared" si="88"/>
        <v>225.3</v>
      </c>
      <c r="D347" s="156">
        <f t="shared" si="89"/>
        <v>0</v>
      </c>
      <c r="E347" s="50">
        <f t="shared" si="91"/>
        <v>0</v>
      </c>
      <c r="F347" s="50"/>
      <c r="G347" s="50"/>
      <c r="H347" s="50"/>
      <c r="I347" s="50"/>
      <c r="J347" s="50"/>
      <c r="K347" s="50"/>
      <c r="L347" s="50"/>
      <c r="M347" s="50"/>
      <c r="N347" s="50"/>
      <c r="O347" s="50"/>
      <c r="P347" s="50"/>
      <c r="Q347" s="50"/>
      <c r="R347" s="50"/>
      <c r="S347" s="50"/>
      <c r="T347" s="50"/>
      <c r="U347" s="50"/>
      <c r="V347" s="50"/>
      <c r="W347" s="50"/>
      <c r="X347" s="50"/>
      <c r="Y347" s="50"/>
      <c r="Z347" s="50"/>
      <c r="AA347" s="50"/>
      <c r="AB347" s="50"/>
      <c r="AC347" s="50"/>
      <c r="AD347" s="50"/>
      <c r="AE347" s="50"/>
      <c r="AF347" s="50"/>
      <c r="AG347" s="50"/>
      <c r="AH347" s="50"/>
      <c r="AI347" s="50"/>
      <c r="AJ347" s="50"/>
      <c r="AK347" s="50"/>
      <c r="AL347" s="50"/>
      <c r="AM347" s="50"/>
      <c r="AN347" s="50"/>
      <c r="AO347" s="50"/>
      <c r="AP347" s="50"/>
      <c r="AQ347" s="50"/>
      <c r="AR347" s="50"/>
      <c r="AS347" s="50"/>
      <c r="AT347" s="50"/>
      <c r="AU347" s="50"/>
      <c r="AV347" s="50"/>
      <c r="AW347" s="50"/>
      <c r="AX347" s="50"/>
      <c r="AY347" s="50"/>
      <c r="AZ347" s="50"/>
      <c r="BA347" s="50"/>
      <c r="BB347" s="50"/>
      <c r="BC347" s="50"/>
      <c r="BD347" s="50"/>
      <c r="BE347" s="50"/>
      <c r="BF347" s="50"/>
      <c r="BG347" s="50"/>
      <c r="BH347" s="50"/>
      <c r="BI347" s="50"/>
      <c r="BJ347" s="50"/>
      <c r="BK347" s="50"/>
      <c r="BL347" s="50"/>
      <c r="BM347" s="50"/>
      <c r="BN347" s="50"/>
      <c r="BO347" s="50"/>
      <c r="BP347" s="50"/>
      <c r="BQ347" s="50"/>
      <c r="BR347" s="50"/>
      <c r="BS347" s="50"/>
      <c r="BT347" s="50"/>
      <c r="BU347" s="50"/>
      <c r="BV347" s="50"/>
      <c r="BW347" s="50"/>
      <c r="BX347" s="50"/>
      <c r="BY347" s="50"/>
      <c r="BZ347" s="50">
        <v>225.3</v>
      </c>
      <c r="CA347" s="50">
        <v>225.3</v>
      </c>
      <c r="CB347" s="103">
        <v>0</v>
      </c>
      <c r="CC347" s="50"/>
      <c r="CD347" s="50"/>
      <c r="CE347" s="50"/>
      <c r="CF347" s="50"/>
      <c r="CG347" s="50"/>
      <c r="CH347" s="50"/>
      <c r="CI347" s="50"/>
      <c r="CJ347" s="50"/>
      <c r="CK347" s="50"/>
      <c r="CL347" s="50"/>
      <c r="CM347" s="50"/>
      <c r="CN347" s="50"/>
      <c r="CO347" s="50"/>
      <c r="CP347" s="50"/>
      <c r="CQ347" s="101"/>
      <c r="CR347" s="101"/>
      <c r="CS347" s="101"/>
      <c r="CT347" s="101"/>
      <c r="CU347" s="101"/>
      <c r="CV347" s="101"/>
      <c r="CW347" s="102"/>
      <c r="CX347" s="102"/>
      <c r="CY347" s="102"/>
      <c r="CZ347" s="102"/>
      <c r="DA347" s="102"/>
      <c r="DB347" s="102"/>
      <c r="DC347" s="102"/>
      <c r="DD347" s="102"/>
      <c r="DE347" s="102"/>
      <c r="DF347" s="102"/>
      <c r="DG347" s="50"/>
      <c r="DH347" s="50"/>
      <c r="DI347" s="102"/>
      <c r="DJ347" s="102"/>
      <c r="DK347" s="50"/>
      <c r="DL347" s="50"/>
      <c r="DM347" s="102"/>
      <c r="DN347" s="102"/>
      <c r="DO347" s="50"/>
      <c r="DP347" s="50"/>
      <c r="DQ347" s="102"/>
      <c r="DR347" s="102"/>
      <c r="DS347" s="50"/>
      <c r="DT347" s="50"/>
      <c r="DU347" s="102"/>
      <c r="DV347" s="102"/>
      <c r="DW347" s="50"/>
      <c r="DX347" s="50"/>
      <c r="DY347" s="102"/>
      <c r="DZ347" s="102"/>
      <c r="EA347" s="50"/>
      <c r="EB347" s="50"/>
      <c r="EC347" s="102"/>
      <c r="ED347" s="102"/>
      <c r="EE347" s="50"/>
      <c r="EF347" s="50"/>
      <c r="EG347" s="102"/>
      <c r="EH347" s="102"/>
      <c r="EI347" s="50"/>
      <c r="EJ347" s="50"/>
      <c r="EK347" s="102"/>
      <c r="EL347" s="102"/>
      <c r="EM347" s="50"/>
      <c r="EN347" s="50"/>
      <c r="EO347" s="102"/>
      <c r="EP347" s="102"/>
      <c r="EQ347" s="50"/>
      <c r="ER347" s="50"/>
      <c r="ES347" s="102"/>
      <c r="ET347" s="102"/>
      <c r="EU347" s="50"/>
      <c r="EV347" s="50"/>
      <c r="EW347" s="102"/>
      <c r="EX347" s="102"/>
      <c r="EY347" s="50"/>
      <c r="EZ347" s="50"/>
      <c r="FA347" s="102"/>
      <c r="FB347" s="102"/>
      <c r="FC347" s="50"/>
      <c r="FD347" s="50"/>
      <c r="FE347" s="102"/>
      <c r="FF347" s="102"/>
      <c r="FG347" s="50"/>
      <c r="FH347" s="50"/>
      <c r="FI347" s="102"/>
      <c r="FJ347" s="102"/>
      <c r="FK347" s="50"/>
      <c r="FL347" s="50"/>
      <c r="FM347" s="102"/>
      <c r="FN347" s="102"/>
      <c r="FO347" s="50"/>
      <c r="FP347" s="50"/>
      <c r="FQ347" s="102"/>
      <c r="FR347" s="102"/>
      <c r="FS347" s="50"/>
      <c r="FT347" s="50"/>
      <c r="FU347" s="102"/>
      <c r="FV347" s="102"/>
      <c r="FW347" s="50"/>
      <c r="FX347" s="50"/>
      <c r="FY347" s="102"/>
      <c r="FZ347" s="102"/>
      <c r="GA347" s="50"/>
      <c r="GB347" s="50"/>
      <c r="GC347" s="102"/>
      <c r="GD347" s="102"/>
      <c r="GE347" s="50"/>
      <c r="GF347" s="50"/>
      <c r="GG347" s="102"/>
      <c r="GH347" s="102"/>
      <c r="GI347" s="50"/>
      <c r="GJ347" s="50"/>
      <c r="GK347" s="102"/>
      <c r="GL347" s="102"/>
      <c r="GM347" s="50"/>
      <c r="GN347" s="50"/>
      <c r="GO347" s="102"/>
      <c r="GP347" s="102"/>
      <c r="GQ347" s="50"/>
      <c r="GR347" s="50"/>
      <c r="GS347" s="102"/>
      <c r="GT347" s="102"/>
      <c r="GU347" s="50"/>
      <c r="GV347" s="50"/>
      <c r="GW347" s="102"/>
      <c r="GX347" s="102"/>
      <c r="GY347" s="50"/>
      <c r="GZ347" s="50"/>
      <c r="HA347" s="102"/>
      <c r="HB347" s="102"/>
      <c r="HC347" s="50"/>
      <c r="HD347" s="50"/>
      <c r="HE347" s="102"/>
      <c r="HF347" s="102"/>
      <c r="HG347" s="50"/>
      <c r="HH347" s="50"/>
      <c r="HI347" s="102"/>
      <c r="HJ347" s="102"/>
      <c r="HK347" s="50"/>
      <c r="HL347" s="50"/>
      <c r="HM347" s="102"/>
      <c r="HN347" s="102"/>
      <c r="HO347" s="50"/>
      <c r="HP347" s="50"/>
      <c r="HQ347" s="102"/>
      <c r="HR347" s="102"/>
      <c r="HS347" s="50"/>
      <c r="HT347" s="50"/>
      <c r="HU347" s="102"/>
      <c r="HV347" s="102"/>
      <c r="HW347" s="50"/>
      <c r="HX347" s="50"/>
      <c r="HY347" s="102"/>
    </row>
    <row r="348" spans="1:233" s="48" customFormat="1" ht="47.25" x14ac:dyDescent="0.25">
      <c r="A348" s="100" t="s">
        <v>655</v>
      </c>
      <c r="B348" s="156">
        <f t="shared" si="87"/>
        <v>279</v>
      </c>
      <c r="C348" s="156">
        <f t="shared" si="88"/>
        <v>1027.0554999999999</v>
      </c>
      <c r="D348" s="156">
        <f t="shared" si="89"/>
        <v>748.05550000000005</v>
      </c>
      <c r="E348" s="50">
        <f t="shared" si="91"/>
        <v>72.834963641205377</v>
      </c>
      <c r="F348" s="50"/>
      <c r="G348" s="51"/>
      <c r="H348" s="51"/>
      <c r="I348" s="50"/>
      <c r="J348" s="50"/>
      <c r="K348" s="50"/>
      <c r="L348" s="50"/>
      <c r="M348" s="50"/>
      <c r="N348" s="50"/>
      <c r="O348" s="51"/>
      <c r="P348" s="51"/>
      <c r="Q348" s="50"/>
      <c r="R348" s="50"/>
      <c r="S348" s="51"/>
      <c r="T348" s="51"/>
      <c r="U348" s="50"/>
      <c r="V348" s="50"/>
      <c r="W348" s="51"/>
      <c r="X348" s="51"/>
      <c r="Y348" s="50"/>
      <c r="Z348" s="50"/>
      <c r="AA348" s="51"/>
      <c r="AB348" s="51"/>
      <c r="AC348" s="50"/>
      <c r="AD348" s="50"/>
      <c r="AE348" s="51"/>
      <c r="AF348" s="51"/>
      <c r="AG348" s="50"/>
      <c r="AH348" s="50"/>
      <c r="AI348" s="51"/>
      <c r="AJ348" s="51"/>
      <c r="AK348" s="50"/>
      <c r="AL348" s="50"/>
      <c r="AM348" s="51"/>
      <c r="AN348" s="51"/>
      <c r="AO348" s="50"/>
      <c r="AP348" s="50"/>
      <c r="AQ348" s="51"/>
      <c r="AR348" s="51"/>
      <c r="AS348" s="50"/>
      <c r="AT348" s="50"/>
      <c r="AU348" s="51"/>
      <c r="AV348" s="51"/>
      <c r="AW348" s="50"/>
      <c r="AX348" s="50"/>
      <c r="AY348" s="51"/>
      <c r="AZ348" s="51"/>
      <c r="BA348" s="50"/>
      <c r="BB348" s="50"/>
      <c r="BC348" s="51"/>
      <c r="BD348" s="51"/>
      <c r="BE348" s="50"/>
      <c r="BF348" s="50"/>
      <c r="BG348" s="50"/>
      <c r="BH348" s="51"/>
      <c r="BI348" s="51"/>
      <c r="BJ348" s="51"/>
      <c r="BK348" s="51"/>
      <c r="BL348" s="51"/>
      <c r="BM348" s="50"/>
      <c r="BN348" s="50"/>
      <c r="BO348" s="51"/>
      <c r="BP348" s="51"/>
      <c r="BQ348" s="50"/>
      <c r="BR348" s="50"/>
      <c r="BS348" s="50"/>
      <c r="BT348" s="50"/>
      <c r="BU348" s="50"/>
      <c r="BV348" s="50"/>
      <c r="BW348" s="50"/>
      <c r="BX348" s="50"/>
      <c r="BY348" s="50"/>
      <c r="BZ348" s="50">
        <v>279</v>
      </c>
      <c r="CA348" s="51">
        <v>279</v>
      </c>
      <c r="CB348" s="51">
        <v>0</v>
      </c>
      <c r="CC348" s="50">
        <f t="shared" si="86"/>
        <v>0</v>
      </c>
      <c r="CD348" s="50"/>
      <c r="CE348" s="50">
        <v>748.05550000000005</v>
      </c>
      <c r="CF348" s="50">
        <v>748.05550000000005</v>
      </c>
      <c r="CG348" s="50">
        <f t="shared" si="84"/>
        <v>100</v>
      </c>
      <c r="CH348" s="50"/>
      <c r="CI348" s="50"/>
      <c r="CJ348" s="50"/>
      <c r="CK348" s="50"/>
      <c r="CL348" s="50"/>
      <c r="CM348" s="51"/>
      <c r="CN348" s="51"/>
      <c r="CO348" s="50"/>
      <c r="CP348" s="50"/>
      <c r="CQ348" s="99"/>
      <c r="CR348" s="99"/>
      <c r="CS348" s="99"/>
      <c r="CT348" s="99"/>
      <c r="CU348" s="99"/>
      <c r="CV348" s="99"/>
      <c r="CW348" s="98"/>
      <c r="CX348" s="98"/>
      <c r="CY348" s="98"/>
      <c r="CZ348" s="98"/>
      <c r="DA348" s="98"/>
      <c r="DB348" s="98"/>
      <c r="DC348" s="98"/>
      <c r="DD348" s="98"/>
      <c r="DE348" s="98"/>
      <c r="DF348" s="98"/>
      <c r="DG348" s="51"/>
      <c r="DH348" s="51"/>
      <c r="DI348" s="98"/>
      <c r="DJ348" s="98"/>
      <c r="DK348" s="51"/>
      <c r="DL348" s="51"/>
      <c r="DM348" s="98"/>
      <c r="DN348" s="98"/>
      <c r="DO348" s="51"/>
      <c r="DP348" s="51"/>
      <c r="DQ348" s="98"/>
      <c r="DR348" s="98"/>
      <c r="DS348" s="51"/>
      <c r="DT348" s="51"/>
      <c r="DU348" s="98"/>
      <c r="DV348" s="98"/>
      <c r="DW348" s="51"/>
      <c r="DX348" s="51"/>
      <c r="DY348" s="98"/>
      <c r="DZ348" s="98"/>
      <c r="EA348" s="51"/>
      <c r="EB348" s="51"/>
      <c r="EC348" s="98"/>
      <c r="ED348" s="98"/>
      <c r="EE348" s="51"/>
      <c r="EF348" s="51"/>
      <c r="EG348" s="98"/>
      <c r="EH348" s="98"/>
      <c r="EI348" s="51"/>
      <c r="EJ348" s="51"/>
      <c r="EK348" s="98"/>
      <c r="EL348" s="98"/>
      <c r="EM348" s="51"/>
      <c r="EN348" s="51"/>
      <c r="EO348" s="98"/>
      <c r="EP348" s="98"/>
      <c r="EQ348" s="51"/>
      <c r="ER348" s="51"/>
      <c r="ES348" s="98"/>
      <c r="ET348" s="98"/>
      <c r="EU348" s="51"/>
      <c r="EV348" s="51"/>
      <c r="EW348" s="98"/>
      <c r="EX348" s="98"/>
      <c r="EY348" s="51"/>
      <c r="EZ348" s="51"/>
      <c r="FA348" s="98"/>
      <c r="FB348" s="98"/>
      <c r="FC348" s="51"/>
      <c r="FD348" s="51"/>
      <c r="FE348" s="98"/>
      <c r="FF348" s="98"/>
      <c r="FG348" s="51"/>
      <c r="FH348" s="51"/>
      <c r="FI348" s="98"/>
      <c r="FJ348" s="98"/>
      <c r="FK348" s="51"/>
      <c r="FL348" s="51"/>
      <c r="FM348" s="98"/>
      <c r="FN348" s="98"/>
      <c r="FO348" s="51"/>
      <c r="FP348" s="51"/>
      <c r="FQ348" s="98"/>
      <c r="FR348" s="98"/>
      <c r="FS348" s="51"/>
      <c r="FT348" s="51"/>
      <c r="FU348" s="98"/>
      <c r="FV348" s="98"/>
      <c r="FW348" s="51"/>
      <c r="FX348" s="51"/>
      <c r="FY348" s="98"/>
      <c r="FZ348" s="98"/>
      <c r="GA348" s="51"/>
      <c r="GB348" s="51"/>
      <c r="GC348" s="98"/>
      <c r="GD348" s="98"/>
      <c r="GE348" s="51"/>
      <c r="GF348" s="51"/>
      <c r="GG348" s="98"/>
      <c r="GH348" s="98"/>
      <c r="GI348" s="51"/>
      <c r="GJ348" s="51"/>
      <c r="GK348" s="98"/>
      <c r="GL348" s="98"/>
      <c r="GM348" s="51"/>
      <c r="GN348" s="51"/>
      <c r="GO348" s="98"/>
      <c r="GP348" s="98"/>
      <c r="GQ348" s="51"/>
      <c r="GR348" s="51"/>
      <c r="GS348" s="98"/>
      <c r="GT348" s="98"/>
      <c r="GU348" s="51"/>
      <c r="GV348" s="51"/>
      <c r="GW348" s="98"/>
      <c r="GX348" s="98"/>
      <c r="GY348" s="51"/>
      <c r="GZ348" s="51"/>
      <c r="HA348" s="98"/>
      <c r="HB348" s="98"/>
      <c r="HC348" s="51"/>
      <c r="HD348" s="51"/>
      <c r="HE348" s="98"/>
      <c r="HF348" s="98"/>
      <c r="HG348" s="51"/>
      <c r="HH348" s="51"/>
      <c r="HI348" s="98"/>
      <c r="HJ348" s="98"/>
      <c r="HK348" s="51"/>
      <c r="HL348" s="51"/>
      <c r="HM348" s="98"/>
      <c r="HN348" s="98"/>
      <c r="HO348" s="51"/>
      <c r="HP348" s="51"/>
      <c r="HQ348" s="98"/>
      <c r="HR348" s="98"/>
      <c r="HS348" s="51"/>
      <c r="HT348" s="51"/>
      <c r="HU348" s="98"/>
      <c r="HV348" s="98"/>
      <c r="HW348" s="51"/>
      <c r="HX348" s="51"/>
      <c r="HY348" s="98"/>
    </row>
    <row r="349" spans="1:233" s="48" customFormat="1" ht="31.5" x14ac:dyDescent="0.25">
      <c r="A349" s="96" t="s">
        <v>940</v>
      </c>
      <c r="B349" s="104">
        <f t="shared" si="87"/>
        <v>80000</v>
      </c>
      <c r="C349" s="104">
        <f t="shared" ref="C349:D350" si="92">G349+K349+O349+S349+W349+AA349+AE349+AI349+AM349+AQ349+AU349+AY349+BC349+BG349+BK349+BO349+BS349+BW349+CA349+CE349+CI349+CM349+CQ349+CU349+CY349+DC349+DG349+DK349+DO349+DS349+DW349+EA349+EE349+EI349+EM349+EQ349+EU349++EY349+FC349+FG349+FK349+FO349+FS349+FW349+GA349+GE349+GI349+GM349+GQ349+GU349+GY349+HC349+HG349+HK349+HO349+HS349+HW349</f>
        <v>12.8</v>
      </c>
      <c r="D349" s="104">
        <f t="shared" ref="D349" si="93">H349+L349+P349+T349+X349+AB349+AF349+AJ349+AN349+AR349+AV349+AZ349+BD349+BH349+BL349+BP349+BT349+BX349+CB349+CF349+CJ349+CN349+CR349+CV349+CZ349+DD349+DH349+DL349+DP349+DT349+DX349+EB349+EF349+EJ349+EN349+ER349+EV349++EZ349+FD349+FH349+FL349+FP349+FT349+FX349+GB349+GF349+GJ349+GN349+GR349+GV349+GZ349+HD349+HH349+HL349+HP349+HT349+HX349</f>
        <v>0</v>
      </c>
      <c r="E349" s="105"/>
      <c r="F349" s="105"/>
      <c r="G349" s="105"/>
      <c r="H349" s="105"/>
      <c r="I349" s="105"/>
      <c r="J349" s="105"/>
      <c r="K349" s="105"/>
      <c r="L349" s="105"/>
      <c r="M349" s="105"/>
      <c r="N349" s="105"/>
      <c r="O349" s="105"/>
      <c r="P349" s="105"/>
      <c r="Q349" s="105"/>
      <c r="R349" s="105"/>
      <c r="S349" s="105"/>
      <c r="T349" s="105"/>
      <c r="U349" s="105"/>
      <c r="V349" s="105"/>
      <c r="W349" s="105"/>
      <c r="X349" s="105"/>
      <c r="Y349" s="105"/>
      <c r="Z349" s="105"/>
      <c r="AA349" s="105"/>
      <c r="AB349" s="105"/>
      <c r="AC349" s="105"/>
      <c r="AD349" s="105"/>
      <c r="AE349" s="105"/>
      <c r="AF349" s="105"/>
      <c r="AG349" s="105"/>
      <c r="AH349" s="105"/>
      <c r="AI349" s="105"/>
      <c r="AJ349" s="105"/>
      <c r="AK349" s="105"/>
      <c r="AL349" s="105"/>
      <c r="AM349" s="105"/>
      <c r="AN349" s="105"/>
      <c r="AO349" s="105"/>
      <c r="AP349" s="105"/>
      <c r="AQ349" s="105"/>
      <c r="AR349" s="105"/>
      <c r="AS349" s="105"/>
      <c r="AT349" s="105"/>
      <c r="AU349" s="105"/>
      <c r="AV349" s="105"/>
      <c r="AW349" s="105"/>
      <c r="AX349" s="105"/>
      <c r="AY349" s="105"/>
      <c r="AZ349" s="105"/>
      <c r="BA349" s="105"/>
      <c r="BB349" s="105"/>
      <c r="BC349" s="105"/>
      <c r="BD349" s="105"/>
      <c r="BE349" s="105"/>
      <c r="BF349" s="105"/>
      <c r="BG349" s="105"/>
      <c r="BH349" s="105"/>
      <c r="BI349" s="105"/>
      <c r="BJ349" s="105"/>
      <c r="BK349" s="105"/>
      <c r="BL349" s="105"/>
      <c r="BM349" s="105"/>
      <c r="BN349" s="105"/>
      <c r="BO349" s="105"/>
      <c r="BP349" s="105"/>
      <c r="BQ349" s="105"/>
      <c r="BR349" s="105"/>
      <c r="BS349" s="105"/>
      <c r="BT349" s="105"/>
      <c r="BU349" s="105"/>
      <c r="BV349" s="105"/>
      <c r="BW349" s="105"/>
      <c r="BX349" s="105"/>
      <c r="BY349" s="105"/>
      <c r="BZ349" s="105"/>
      <c r="CA349" s="105"/>
      <c r="CB349" s="105"/>
      <c r="CC349" s="105"/>
      <c r="CD349" s="105">
        <v>80000</v>
      </c>
      <c r="CE349" s="105">
        <v>12.8</v>
      </c>
      <c r="CF349" s="105"/>
      <c r="CG349" s="105"/>
      <c r="CH349" s="105"/>
      <c r="CI349" s="105"/>
      <c r="CJ349" s="105"/>
      <c r="CK349" s="105"/>
      <c r="CL349" s="105"/>
      <c r="CM349" s="105"/>
      <c r="CN349" s="105"/>
      <c r="CO349" s="105"/>
      <c r="CP349" s="105"/>
      <c r="CQ349" s="105"/>
      <c r="CR349" s="105"/>
      <c r="CS349" s="105"/>
      <c r="CT349" s="105"/>
      <c r="CU349" s="105"/>
      <c r="CV349" s="105"/>
      <c r="CW349" s="105"/>
      <c r="CX349" s="105"/>
      <c r="CY349" s="105"/>
      <c r="CZ349" s="105"/>
      <c r="DA349" s="105"/>
      <c r="DB349" s="105"/>
      <c r="DC349" s="105"/>
      <c r="DD349" s="105"/>
      <c r="DE349" s="105"/>
      <c r="DF349" s="105"/>
      <c r="DG349" s="105"/>
      <c r="DH349" s="105"/>
      <c r="DI349" s="105"/>
      <c r="DJ349" s="105"/>
      <c r="DK349" s="105"/>
      <c r="DL349" s="105"/>
      <c r="DM349" s="105"/>
      <c r="DN349" s="105"/>
      <c r="DO349" s="105"/>
      <c r="DP349" s="105"/>
      <c r="DQ349" s="105"/>
      <c r="DR349" s="105"/>
      <c r="DS349" s="105"/>
      <c r="DT349" s="105"/>
      <c r="DU349" s="105"/>
      <c r="DV349" s="105"/>
      <c r="DW349" s="105"/>
      <c r="DX349" s="105"/>
      <c r="DY349" s="105"/>
      <c r="DZ349" s="105"/>
      <c r="EA349" s="105"/>
      <c r="EB349" s="105"/>
      <c r="EC349" s="105"/>
      <c r="ED349" s="105"/>
      <c r="EE349" s="105"/>
      <c r="EF349" s="105"/>
      <c r="EG349" s="105"/>
      <c r="EH349" s="105"/>
      <c r="EI349" s="105"/>
      <c r="EJ349" s="105"/>
      <c r="EK349" s="105"/>
      <c r="EL349" s="105"/>
      <c r="EM349" s="105"/>
      <c r="EN349" s="105"/>
      <c r="EO349" s="105"/>
      <c r="EP349" s="105"/>
      <c r="EQ349" s="105"/>
      <c r="ER349" s="105"/>
      <c r="ES349" s="105"/>
      <c r="ET349" s="105"/>
      <c r="EU349" s="105"/>
      <c r="EV349" s="105"/>
      <c r="EW349" s="105"/>
      <c r="EX349" s="105"/>
      <c r="EY349" s="105"/>
      <c r="EZ349" s="105"/>
      <c r="FA349" s="105"/>
      <c r="FB349" s="105"/>
      <c r="FC349" s="105"/>
      <c r="FD349" s="105"/>
      <c r="FE349" s="105"/>
      <c r="FF349" s="105"/>
      <c r="FG349" s="105"/>
      <c r="FH349" s="105"/>
      <c r="FI349" s="105"/>
      <c r="FJ349" s="105"/>
      <c r="FK349" s="105"/>
      <c r="FL349" s="105"/>
      <c r="FM349" s="105"/>
      <c r="FN349" s="105"/>
      <c r="FO349" s="105"/>
      <c r="FP349" s="105"/>
      <c r="FQ349" s="105"/>
      <c r="FR349" s="105"/>
      <c r="FS349" s="105"/>
      <c r="FT349" s="105"/>
      <c r="FU349" s="105"/>
      <c r="FV349" s="105"/>
      <c r="FW349" s="105"/>
      <c r="FX349" s="105"/>
      <c r="FY349" s="105"/>
      <c r="FZ349" s="105"/>
      <c r="GA349" s="105"/>
      <c r="GB349" s="105"/>
      <c r="GC349" s="105"/>
      <c r="GD349" s="105"/>
      <c r="GE349" s="105"/>
      <c r="GF349" s="105"/>
      <c r="GG349" s="105"/>
      <c r="GH349" s="105"/>
      <c r="GI349" s="105"/>
      <c r="GJ349" s="105"/>
      <c r="GK349" s="105"/>
      <c r="GL349" s="105"/>
      <c r="GM349" s="105"/>
      <c r="GN349" s="105"/>
      <c r="GO349" s="105"/>
      <c r="GP349" s="105"/>
      <c r="GQ349" s="105"/>
      <c r="GR349" s="105"/>
      <c r="GS349" s="105"/>
      <c r="GT349" s="105"/>
      <c r="GU349" s="105"/>
      <c r="GV349" s="105"/>
      <c r="GW349" s="105"/>
      <c r="GX349" s="105"/>
      <c r="GY349" s="105"/>
      <c r="GZ349" s="105"/>
      <c r="HA349" s="105"/>
      <c r="HB349" s="105"/>
      <c r="HC349" s="105"/>
      <c r="HD349" s="105"/>
      <c r="HE349" s="105"/>
      <c r="HF349" s="105"/>
      <c r="HG349" s="105"/>
      <c r="HH349" s="105"/>
      <c r="HI349" s="105"/>
      <c r="HJ349" s="105"/>
      <c r="HK349" s="105"/>
      <c r="HL349" s="105"/>
      <c r="HM349" s="105"/>
      <c r="HN349" s="105"/>
      <c r="HO349" s="105"/>
      <c r="HP349" s="105"/>
      <c r="HQ349" s="105"/>
      <c r="HR349" s="105"/>
      <c r="HS349" s="105"/>
      <c r="HT349" s="105"/>
      <c r="HU349" s="105"/>
      <c r="HV349" s="105"/>
      <c r="HW349" s="105"/>
      <c r="HX349" s="105"/>
      <c r="HY349" s="105"/>
    </row>
    <row r="350" spans="1:233" s="48" customFormat="1" ht="15.75" x14ac:dyDescent="0.25">
      <c r="A350" s="96" t="s">
        <v>657</v>
      </c>
      <c r="B350" s="104">
        <f t="shared" si="87"/>
        <v>3263003.5000000005</v>
      </c>
      <c r="C350" s="104">
        <f t="shared" si="92"/>
        <v>10043595.01536</v>
      </c>
      <c r="D350" s="104">
        <f t="shared" si="92"/>
        <v>9794078.3888399992</v>
      </c>
      <c r="E350" s="104">
        <f t="shared" ref="E350" si="94">D350/C350*100</f>
        <v>97.51566420053372</v>
      </c>
      <c r="F350" s="104"/>
      <c r="G350" s="104">
        <f>G52+G47+G8</f>
        <v>1573</v>
      </c>
      <c r="H350" s="104">
        <f>H52+H47+H8</f>
        <v>1573</v>
      </c>
      <c r="I350" s="104">
        <f t="shared" ref="I350" si="95">H350/G350*100</f>
        <v>100</v>
      </c>
      <c r="J350" s="104"/>
      <c r="K350" s="104">
        <f>K52+K47+K8</f>
        <v>1573.1</v>
      </c>
      <c r="L350" s="104">
        <f>L52+L47+L8</f>
        <v>1573.1</v>
      </c>
      <c r="M350" s="104">
        <f t="shared" ref="M350" si="96">L350/K350*100</f>
        <v>100</v>
      </c>
      <c r="N350" s="104"/>
      <c r="O350" s="104">
        <f>O52+O47+O8</f>
        <v>18906.900000000001</v>
      </c>
      <c r="P350" s="104">
        <f>P52+P47+P8</f>
        <v>18906.895620000003</v>
      </c>
      <c r="Q350" s="104">
        <f t="shared" ref="Q350" si="97">P350/O350*100</f>
        <v>99.999976833854319</v>
      </c>
      <c r="R350" s="104">
        <f>R52+R47+R8</f>
        <v>229617</v>
      </c>
      <c r="S350" s="104">
        <f>S52+S47+S8</f>
        <v>309650</v>
      </c>
      <c r="T350" s="104">
        <f>T52+T47+T8</f>
        <v>309650</v>
      </c>
      <c r="U350" s="104">
        <f t="shared" ref="U350" si="98">T350/S350*100</f>
        <v>100</v>
      </c>
      <c r="V350" s="104"/>
      <c r="W350" s="104">
        <f>W52+W47+W8</f>
        <v>78768.800000000003</v>
      </c>
      <c r="X350" s="104">
        <f>X52+X47+X8</f>
        <v>77508.535199999998</v>
      </c>
      <c r="Y350" s="104">
        <f t="shared" ref="Y350" si="99">X350/W350*100</f>
        <v>98.400045703374943</v>
      </c>
      <c r="Z350" s="104"/>
      <c r="AA350" s="104">
        <f>AA52+AA47+AA8+AA349</f>
        <v>11316.7</v>
      </c>
      <c r="AB350" s="104">
        <f>AB52+AB47+AB8+AB349</f>
        <v>11316.72696</v>
      </c>
      <c r="AC350" s="104">
        <f t="shared" ref="AC350" si="100">AB350/AA350*100</f>
        <v>100.00023823199342</v>
      </c>
      <c r="AD350" s="104"/>
      <c r="AE350" s="104">
        <f>AE52+AE47+AE8+AE349</f>
        <v>1268.9887699999999</v>
      </c>
      <c r="AF350" s="104">
        <f>AF52+AF47+AF8+AF349</f>
        <v>1268.9887699999999</v>
      </c>
      <c r="AG350" s="104">
        <f t="shared" ref="AG350" si="101">AF350/AE350*100</f>
        <v>100</v>
      </c>
      <c r="AH350" s="104"/>
      <c r="AI350" s="104">
        <f>AI52+AI47+AI8+AI349</f>
        <v>4766.4045000000015</v>
      </c>
      <c r="AJ350" s="104">
        <f>AJ52+AJ47+AJ8+AJ349</f>
        <v>4766.4045000000015</v>
      </c>
      <c r="AK350" s="104">
        <f t="shared" ref="AK350" si="102">AJ350/AI350*100</f>
        <v>100</v>
      </c>
      <c r="AL350" s="104"/>
      <c r="AM350" s="104">
        <f>AM52+AM47+AM8+AM349</f>
        <v>47678.764049999998</v>
      </c>
      <c r="AN350" s="104">
        <f>AN52+AN47+AN8+AN349</f>
        <v>47678.764049999998</v>
      </c>
      <c r="AO350" s="104">
        <f t="shared" ref="AO350" si="103">AN350/AM350*100</f>
        <v>100</v>
      </c>
      <c r="AP350" s="104"/>
      <c r="AQ350" s="104">
        <f>AQ52+AQ47+AQ8+AQ349</f>
        <v>2500</v>
      </c>
      <c r="AR350" s="104">
        <f>AR52+AR47+AR8</f>
        <v>2500</v>
      </c>
      <c r="AS350" s="104">
        <f t="shared" ref="AS350" si="104">AR350/AQ350*100</f>
        <v>100</v>
      </c>
      <c r="AT350" s="104"/>
      <c r="AU350" s="104">
        <f>AU52+AU47+AU8+AU349</f>
        <v>1100</v>
      </c>
      <c r="AV350" s="104">
        <f>AV52+AV47+AV8</f>
        <v>1100</v>
      </c>
      <c r="AW350" s="104">
        <f t="shared" ref="AW350" si="105">AV350/AU350*100</f>
        <v>100</v>
      </c>
      <c r="AX350" s="104">
        <f>AX52+AX47+AX8</f>
        <v>43953.5</v>
      </c>
      <c r="AY350" s="104">
        <f>AY52+AY47+AY8</f>
        <v>43953.5</v>
      </c>
      <c r="AZ350" s="104">
        <f>AZ52+AZ47+AZ8</f>
        <v>43953.5</v>
      </c>
      <c r="BA350" s="104">
        <f t="shared" ref="BA350" si="106">AZ350/AY350*100</f>
        <v>100</v>
      </c>
      <c r="BB350" s="104">
        <f>BB52+BB47+BB8</f>
        <v>5100</v>
      </c>
      <c r="BC350" s="104">
        <f>BC52+BC47+BC8</f>
        <v>5100</v>
      </c>
      <c r="BD350" s="104">
        <f>BD52+BD47+BD8</f>
        <v>5100</v>
      </c>
      <c r="BE350" s="104">
        <f t="shared" ref="BE350" si="107">BD350/BC350*100</f>
        <v>100</v>
      </c>
      <c r="BF350" s="104"/>
      <c r="BG350" s="104">
        <f>BG8+BG47+BG52+BG349</f>
        <v>479600</v>
      </c>
      <c r="BH350" s="104">
        <f>BH8+BH47+BH52+BH349</f>
        <v>479493.01280000003</v>
      </c>
      <c r="BI350" s="104">
        <f>BH350/BG350*100</f>
        <v>99.977692410341959</v>
      </c>
      <c r="BJ350" s="104">
        <f>BJ52+BJ47+BJ8</f>
        <v>999900</v>
      </c>
      <c r="BK350" s="104">
        <f>BK52+BK47+BK8</f>
        <v>999900</v>
      </c>
      <c r="BL350" s="104">
        <f>BL52+BL47+BL8</f>
        <v>999900</v>
      </c>
      <c r="BM350" s="104">
        <f t="shared" ref="BM350" si="108">BL350/BK350*100</f>
        <v>100</v>
      </c>
      <c r="BN350" s="104"/>
      <c r="BO350" s="104">
        <f>BO52+BO47+BO8</f>
        <v>24205.5</v>
      </c>
      <c r="BP350" s="104">
        <f>BP52+BP47+BP8</f>
        <v>24205.544999999998</v>
      </c>
      <c r="BQ350" s="104">
        <f t="shared" ref="BQ350" si="109">BP350/BO350*100</f>
        <v>100.00018590816136</v>
      </c>
      <c r="BR350" s="104"/>
      <c r="BS350" s="104">
        <f>BS52+BS47+BS8</f>
        <v>155000</v>
      </c>
      <c r="BT350" s="104">
        <f>BT52+BT47+BT8</f>
        <v>154999.86465</v>
      </c>
      <c r="BU350" s="104">
        <f t="shared" ref="BU350" si="110">BT350/BS350*100</f>
        <v>99.99991267741936</v>
      </c>
      <c r="BV350" s="104">
        <f>BV52+BV47+BV8</f>
        <v>300000</v>
      </c>
      <c r="BW350" s="104">
        <f>BW52+BW47+BW8</f>
        <v>300000</v>
      </c>
      <c r="BX350" s="104">
        <f>BX52+BX47+BX8</f>
        <v>293793.67202000006</v>
      </c>
      <c r="BY350" s="104">
        <f>BX350/BW350*100</f>
        <v>97.931224006666682</v>
      </c>
      <c r="BZ350" s="104">
        <f>BZ52+BZ47+BZ8</f>
        <v>530527.99999999988</v>
      </c>
      <c r="CA350" s="104">
        <f>CA52+CA47+CA8</f>
        <v>520689.09999999992</v>
      </c>
      <c r="CB350" s="104">
        <f>CB52+CB47+CB8</f>
        <v>458786.23662999994</v>
      </c>
      <c r="CC350" s="104">
        <f t="shared" ref="CC350" si="111">CB350/CA350*100</f>
        <v>88.111357935090254</v>
      </c>
      <c r="CD350" s="104">
        <f>CD52+CD47+CD8+CD349</f>
        <v>80000</v>
      </c>
      <c r="CE350" s="104">
        <f>CE52+CE47+CE8+CE349</f>
        <v>80000.019299999985</v>
      </c>
      <c r="CF350" s="104">
        <f>CF52+CF47+CF8</f>
        <v>75990.105099999972</v>
      </c>
      <c r="CG350" s="104">
        <f t="shared" ref="CG350" si="112">CF350/CE350*100</f>
        <v>94.987608459239439</v>
      </c>
      <c r="CH350" s="104"/>
      <c r="CI350" s="104">
        <f>CI52+CI47+CI8</f>
        <v>813071.41148000001</v>
      </c>
      <c r="CJ350" s="104">
        <f>CJ52+CJ47+CJ8</f>
        <v>794902.54428000003</v>
      </c>
      <c r="CK350" s="104">
        <f t="shared" ref="CK350" si="113">CJ350/CI350*100</f>
        <v>97.765403266740378</v>
      </c>
      <c r="CL350" s="104"/>
      <c r="CM350" s="104">
        <f>CM52+CM47+CM8</f>
        <v>3909.8</v>
      </c>
      <c r="CN350" s="104">
        <f>CN52+CN47+CN8</f>
        <v>3909.8</v>
      </c>
      <c r="CO350" s="104">
        <f t="shared" ref="CO350" si="114">CN350/CM350*100</f>
        <v>100</v>
      </c>
      <c r="CP350" s="104">
        <f>CP52+CP47+CP8</f>
        <v>580272</v>
      </c>
      <c r="CQ350" s="104">
        <f>CQ52+CQ47+CQ8</f>
        <v>686715.1</v>
      </c>
      <c r="CR350" s="104">
        <f>CR52+CR47+CR8</f>
        <v>656438.88677999994</v>
      </c>
      <c r="CS350" s="104">
        <f t="shared" ref="CS350" si="115">CR350/CQ350*100</f>
        <v>95.59115370843017</v>
      </c>
      <c r="CT350" s="104">
        <f>CT52+CT47+CT8</f>
        <v>453219.30000000016</v>
      </c>
      <c r="CU350" s="104">
        <f>CU52+CU47+CU8</f>
        <v>354942.90000000008</v>
      </c>
      <c r="CV350" s="104">
        <f>CV52+CV47+CV8</f>
        <v>350988.5569400001</v>
      </c>
      <c r="CW350" s="104">
        <f t="shared" ref="CW350" si="116">CV350/CU350*100</f>
        <v>98.885921352420354</v>
      </c>
      <c r="CX350" s="104">
        <f>CX52+CX47+CX8</f>
        <v>25510.2</v>
      </c>
      <c r="CY350" s="104">
        <f>CY52+CY47+CY8</f>
        <v>25510.2</v>
      </c>
      <c r="CZ350" s="104">
        <f>CZ52+CZ47+CZ8</f>
        <v>25510.205000000002</v>
      </c>
      <c r="DA350" s="104">
        <f t="shared" ref="DA350" si="117">CZ350/CY350*100</f>
        <v>100.00001960000313</v>
      </c>
      <c r="DB350" s="104"/>
      <c r="DC350" s="104">
        <f>DC52+DC47+DC8</f>
        <v>103486.19999999998</v>
      </c>
      <c r="DD350" s="104">
        <f>DD52+DD47+DD8</f>
        <v>103486.21999999999</v>
      </c>
      <c r="DE350" s="104">
        <f t="shared" ref="DE350" si="118">DD350/DC350*100</f>
        <v>100.00001932624834</v>
      </c>
      <c r="DF350" s="104"/>
      <c r="DG350" s="104">
        <f>DG52+DG47+DG8</f>
        <v>195205</v>
      </c>
      <c r="DH350" s="104">
        <f>DH52+DH47+DH8</f>
        <v>191346.17361</v>
      </c>
      <c r="DI350" s="104">
        <f t="shared" ref="DI350" si="119">DH350/DG350*100</f>
        <v>98.023192853666657</v>
      </c>
      <c r="DJ350" s="104"/>
      <c r="DK350" s="104">
        <f>DK52+DK47+DK8</f>
        <v>35000</v>
      </c>
      <c r="DL350" s="104">
        <f>DL52+DL47+DL8</f>
        <v>34772.597000000002</v>
      </c>
      <c r="DM350" s="104">
        <f t="shared" ref="DM350" si="120">DL350/DK350*100</f>
        <v>99.350277142857152</v>
      </c>
      <c r="DN350" s="104"/>
      <c r="DO350" s="104">
        <f>DO52+DO47+DO8</f>
        <v>100000</v>
      </c>
      <c r="DP350" s="104">
        <f>DP52+DP47+DP8</f>
        <v>93951.562940000003</v>
      </c>
      <c r="DQ350" s="104">
        <f t="shared" ref="DQ350" si="121">DP350/DO350*100</f>
        <v>93.951562940000002</v>
      </c>
      <c r="DR350" s="104"/>
      <c r="DS350" s="104">
        <f>DS52+DS47+DS8</f>
        <v>650000</v>
      </c>
      <c r="DT350" s="104">
        <f>DT52+DT47+DT8</f>
        <v>635453.29214000003</v>
      </c>
      <c r="DU350" s="104">
        <f t="shared" ref="DU350" si="122">DT350/DS350*100</f>
        <v>97.762044944615383</v>
      </c>
      <c r="DV350" s="104"/>
      <c r="DW350" s="104">
        <f>DW52+DW47+DW8</f>
        <v>20500</v>
      </c>
      <c r="DX350" s="104">
        <f>DX52+DX47+DX8</f>
        <v>20266.091739999996</v>
      </c>
      <c r="DY350" s="104">
        <f t="shared" ref="DY350" si="123">DX350/DW350*100</f>
        <v>98.858984097560949</v>
      </c>
      <c r="DZ350" s="104"/>
      <c r="EA350" s="104">
        <f>EA52+EA47+EA8</f>
        <v>1007240.8</v>
      </c>
      <c r="EB350" s="104">
        <f>EB52+EB47+EB8</f>
        <v>1007240.8</v>
      </c>
      <c r="EC350" s="104">
        <f t="shared" ref="EC350" si="124">EB350/EA350*100</f>
        <v>100</v>
      </c>
      <c r="ED350" s="104"/>
      <c r="EE350" s="104">
        <f>EE52+EE47+EE8</f>
        <v>1355891.6</v>
      </c>
      <c r="EF350" s="104">
        <f>EF52+EF47+EF8</f>
        <v>1351682.8893899999</v>
      </c>
      <c r="EG350" s="104">
        <f t="shared" ref="EG350" si="125">EF350/EE350*100</f>
        <v>99.689598297533507</v>
      </c>
      <c r="EH350" s="104"/>
      <c r="EI350" s="104">
        <f>EI52+EI47+EI8</f>
        <v>43762.7</v>
      </c>
      <c r="EJ350" s="104">
        <f>EJ52+EJ47+EJ8</f>
        <v>43762.7</v>
      </c>
      <c r="EK350" s="104">
        <f t="shared" ref="EK350" si="126">EJ350/EI350*100</f>
        <v>100</v>
      </c>
      <c r="EL350" s="104"/>
      <c r="EM350" s="104">
        <f>EM52+EM47+EM8+EM349</f>
        <v>55805.280900000005</v>
      </c>
      <c r="EN350" s="104">
        <f>EN52+EN47+EN8+EN349</f>
        <v>55805.280900000005</v>
      </c>
      <c r="EO350" s="104">
        <f t="shared" ref="EO350" si="127">EN350/EM350*100</f>
        <v>100</v>
      </c>
      <c r="EP350" s="104"/>
      <c r="EQ350" s="104">
        <f>EQ52+EQ47+EQ8+EQ349</f>
        <v>19035.816360000001</v>
      </c>
      <c r="ER350" s="104">
        <f>ER52+ER47+ER8</f>
        <v>19035.816360000001</v>
      </c>
      <c r="ES350" s="104">
        <f t="shared" ref="ES350" si="128">ER350/EQ350*100</f>
        <v>100</v>
      </c>
      <c r="ET350" s="104"/>
      <c r="EU350" s="104">
        <f>EU52+EU47+EU8+EU349</f>
        <v>190865.2</v>
      </c>
      <c r="EV350" s="104">
        <f>EV52+EV47+EV8</f>
        <v>141542.60552000001</v>
      </c>
      <c r="EW350" s="104">
        <f>EV350/EU350*100</f>
        <v>74.158414168743178</v>
      </c>
      <c r="EX350" s="104"/>
      <c r="EY350" s="104">
        <f>EY52+EY47+EY8+EY349</f>
        <v>4900</v>
      </c>
      <c r="EZ350" s="104">
        <f>EZ52+EZ47+EZ8</f>
        <v>4825.8112099999998</v>
      </c>
      <c r="FA350" s="104">
        <f>EZ350/EY350*100</f>
        <v>98.485943061224489</v>
      </c>
      <c r="FB350" s="104"/>
      <c r="FC350" s="104">
        <f>FC52+FC47+FC8+FC349</f>
        <v>22100</v>
      </c>
      <c r="FD350" s="104">
        <f>FD52+FD47+FD8</f>
        <v>15516.695220000001</v>
      </c>
      <c r="FE350" s="104">
        <f>FD350/FC350*100</f>
        <v>70.2112905882353</v>
      </c>
      <c r="FF350" s="104"/>
      <c r="FG350" s="104">
        <f>FG52+FG47+FG8+FG349</f>
        <v>95656.60000000002</v>
      </c>
      <c r="FH350" s="104">
        <f>FH52+FH47+FH8</f>
        <v>85994.602470000013</v>
      </c>
      <c r="FI350" s="104">
        <f>FH350/FG350*100</f>
        <v>89.899288151575533</v>
      </c>
      <c r="FJ350" s="104"/>
      <c r="FK350" s="104">
        <f>FK52+FK47+FK8+FK349</f>
        <v>199999.99999999994</v>
      </c>
      <c r="FL350" s="104">
        <f>FL52+FL47+FL8</f>
        <v>199999.99499999994</v>
      </c>
      <c r="FM350" s="104">
        <f>FL350/FK350*100</f>
        <v>99.999997499999992</v>
      </c>
      <c r="FN350" s="104"/>
      <c r="FO350" s="104">
        <f>FO52+FO47+FO8+FO349</f>
        <v>396941.90000000008</v>
      </c>
      <c r="FP350" s="104">
        <f>FP52+FP47+FP8</f>
        <v>396920.70000000007</v>
      </c>
      <c r="FQ350" s="104">
        <f>FP350/FO350*100</f>
        <v>99.994659168004191</v>
      </c>
      <c r="FR350" s="104"/>
      <c r="FS350" s="104">
        <f>FS52+FS47+FS8+FS349</f>
        <v>9000</v>
      </c>
      <c r="FT350" s="104">
        <f>FT52+FT47+FT8</f>
        <v>9000</v>
      </c>
      <c r="FU350" s="104">
        <f>FT350/FS350*100</f>
        <v>100</v>
      </c>
      <c r="FV350" s="104"/>
      <c r="FW350" s="104">
        <f>FW52+FW47+FW8+FW349</f>
        <v>50000</v>
      </c>
      <c r="FX350" s="104">
        <f>FX52+FX47+FX8</f>
        <v>49980</v>
      </c>
      <c r="FY350" s="104">
        <f>FX350/FW350*100</f>
        <v>99.960000000000008</v>
      </c>
      <c r="FZ350" s="104"/>
      <c r="GA350" s="104">
        <f>GA52+GA47+GA8+GA349</f>
        <v>12000</v>
      </c>
      <c r="GB350" s="104">
        <f>GB52+GB47+GB8</f>
        <v>12000</v>
      </c>
      <c r="GC350" s="104">
        <f>GB350/GA350*100</f>
        <v>100</v>
      </c>
      <c r="GD350" s="104"/>
      <c r="GE350" s="104">
        <f>GE52+GE47+GE8+GE349</f>
        <v>3000</v>
      </c>
      <c r="GF350" s="104">
        <f>GF52+GF47+GF8</f>
        <v>3000</v>
      </c>
      <c r="GG350" s="104">
        <f>GF350/GE350*100</f>
        <v>100</v>
      </c>
      <c r="GH350" s="104"/>
      <c r="GI350" s="104">
        <f>GI52+GI47+GI8+GI349</f>
        <v>14200</v>
      </c>
      <c r="GJ350" s="104">
        <f>GJ52+GJ47+GJ8</f>
        <v>13868.78292</v>
      </c>
      <c r="GK350" s="104">
        <f>GJ350/GI350*100</f>
        <v>97.667485352112664</v>
      </c>
      <c r="GL350" s="104"/>
      <c r="GM350" s="104">
        <f>GM52+GM47+GM8+GM349</f>
        <v>21647.8</v>
      </c>
      <c r="GN350" s="104">
        <f>GN52+GN47+GN8</f>
        <v>21647.8</v>
      </c>
      <c r="GO350" s="104">
        <f>GN350/GM350*100</f>
        <v>100</v>
      </c>
      <c r="GP350" s="104">
        <f>GP52+GP47+GP8+GP349</f>
        <v>0</v>
      </c>
      <c r="GQ350" s="104">
        <f>GQ52+GQ47+GQ8+GQ349</f>
        <v>3180.2000000000003</v>
      </c>
      <c r="GR350" s="104">
        <f>GR52+GR47+GR8</f>
        <v>3180.172</v>
      </c>
      <c r="GS350" s="104">
        <f>GR350/GQ350*100</f>
        <v>99.999119552229416</v>
      </c>
      <c r="GT350" s="104">
        <f>GT52+GT47+GT8+GT349</f>
        <v>14903.5</v>
      </c>
      <c r="GU350" s="104">
        <f>GU52+GU47+GU8+GU349</f>
        <v>0</v>
      </c>
      <c r="GV350" s="104">
        <f>GV52+GV47+GV8</f>
        <v>0</v>
      </c>
      <c r="GW350" s="104"/>
      <c r="GX350" s="104">
        <f>GX52+GX47+GX8+GX349</f>
        <v>0</v>
      </c>
      <c r="GY350" s="104">
        <f>GY52+GY47+GY8+GY349</f>
        <v>282081.7</v>
      </c>
      <c r="GZ350" s="104">
        <f>GZ52+GZ47+GZ8</f>
        <v>254592.30439</v>
      </c>
      <c r="HA350" s="104">
        <f>GZ350/GY350*100</f>
        <v>90.25481071264106</v>
      </c>
      <c r="HB350" s="104">
        <f>HB52+HB47+HB8+HB349</f>
        <v>0</v>
      </c>
      <c r="HC350" s="104">
        <f>HC52+HC47+HC8+HC349</f>
        <v>8343.6</v>
      </c>
      <c r="HD350" s="104">
        <f>HD52+HD47+HD8</f>
        <v>8343.6</v>
      </c>
      <c r="HE350" s="104">
        <f>HD350/HC350*100</f>
        <v>100</v>
      </c>
      <c r="HF350" s="104">
        <f>HF52+HF47+HF8+HF349</f>
        <v>0</v>
      </c>
      <c r="HG350" s="104">
        <f>HG52+HG47+HG8+HG349</f>
        <v>48500</v>
      </c>
      <c r="HH350" s="104">
        <f>HH52+HH47+HH8</f>
        <v>48500</v>
      </c>
      <c r="HI350" s="104">
        <f>HH350/HG350*100</f>
        <v>100</v>
      </c>
      <c r="HJ350" s="104">
        <f>HJ52+HJ47+HJ8+HJ349</f>
        <v>0</v>
      </c>
      <c r="HK350" s="104">
        <f>HK52+HK47+HK8+HK349</f>
        <v>85994.43</v>
      </c>
      <c r="HL350" s="104">
        <f>HL52+HL47+HL8</f>
        <v>85979.911729999993</v>
      </c>
      <c r="HM350" s="104">
        <f>HL350/HK350*100</f>
        <v>99.983117197241739</v>
      </c>
      <c r="HN350" s="104">
        <f>HN52+HN47+HN8+HN349</f>
        <v>0</v>
      </c>
      <c r="HO350" s="104">
        <f>HO52+HO47+HO8+HO349</f>
        <v>33277.300000000003</v>
      </c>
      <c r="HP350" s="104">
        <f>HP52+HP47+HP8</f>
        <v>33277.300000000003</v>
      </c>
      <c r="HQ350" s="104">
        <f>HP350/HO350*100</f>
        <v>100</v>
      </c>
      <c r="HR350" s="104">
        <f>HR52+HR47+HR8+HR349</f>
        <v>0</v>
      </c>
      <c r="HS350" s="104">
        <f>HS52+HS47+HS8+HS349</f>
        <v>2598.7999999999993</v>
      </c>
      <c r="HT350" s="104">
        <f>HT52+HT47+HT8</f>
        <v>1610.6399999999992</v>
      </c>
      <c r="HU350" s="104">
        <f>HT350/HS350*100</f>
        <v>61.976296752347224</v>
      </c>
      <c r="HV350" s="104">
        <f>HV52+HV47+HV8+HV349</f>
        <v>0</v>
      </c>
      <c r="HW350" s="104">
        <f>HW52+HW47+HW8+HW349</f>
        <v>1679.9</v>
      </c>
      <c r="HX350" s="104">
        <f>HX52+HX47+HX8</f>
        <v>1679.7</v>
      </c>
      <c r="HY350" s="104">
        <f>HX350/HW350*100</f>
        <v>99.988094529436282</v>
      </c>
    </row>
    <row r="351" spans="1:233" s="48" customFormat="1" x14ac:dyDescent="0.2">
      <c r="A351" s="103"/>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c r="AA351" s="39"/>
      <c r="AB351" s="39"/>
      <c r="AC351" s="39"/>
      <c r="AD351" s="39"/>
      <c r="AE351" s="39"/>
      <c r="AF351" s="39"/>
      <c r="AG351" s="39"/>
      <c r="AH351" s="39"/>
      <c r="AI351" s="39"/>
      <c r="AJ351" s="39"/>
      <c r="AK351" s="39"/>
      <c r="AL351" s="39"/>
      <c r="AM351" s="39"/>
      <c r="AN351" s="39"/>
      <c r="AO351" s="39"/>
      <c r="AP351" s="39"/>
      <c r="AQ351" s="39"/>
      <c r="AR351" s="39"/>
      <c r="AS351" s="39"/>
      <c r="AT351" s="39"/>
      <c r="AU351" s="39"/>
      <c r="AV351" s="39"/>
      <c r="AW351" s="39"/>
      <c r="AX351" s="39"/>
      <c r="AY351" s="39"/>
      <c r="AZ351" s="39"/>
      <c r="BA351" s="39"/>
      <c r="BB351" s="39"/>
      <c r="BC351" s="39"/>
      <c r="BD351" s="39"/>
      <c r="BE351" s="39"/>
      <c r="BF351" s="39"/>
      <c r="BG351" s="39"/>
      <c r="BH351" s="39"/>
      <c r="BI351" s="39"/>
      <c r="BJ351" s="39"/>
      <c r="BK351" s="39"/>
      <c r="BL351" s="39"/>
      <c r="BM351" s="39"/>
      <c r="BN351" s="39"/>
      <c r="BO351" s="39"/>
      <c r="BP351" s="39"/>
      <c r="BQ351" s="39"/>
      <c r="BR351" s="39"/>
      <c r="BS351" s="39"/>
      <c r="BT351" s="39"/>
      <c r="BU351" s="39"/>
      <c r="BV351" s="39"/>
      <c r="BW351" s="39"/>
      <c r="BX351" s="39"/>
      <c r="BY351" s="39"/>
      <c r="BZ351" s="39"/>
      <c r="CA351" s="39"/>
      <c r="CB351" s="39"/>
      <c r="CC351" s="39"/>
      <c r="CD351" s="39"/>
      <c r="CE351" s="39"/>
      <c r="CF351" s="39"/>
      <c r="CG351" s="39"/>
      <c r="CH351" s="39"/>
      <c r="CI351" s="39"/>
      <c r="CJ351" s="39"/>
      <c r="CK351" s="39"/>
      <c r="CL351" s="39"/>
      <c r="CM351" s="39"/>
      <c r="CN351" s="39"/>
      <c r="CO351" s="39"/>
      <c r="CP351" s="39"/>
      <c r="CQ351" s="39"/>
      <c r="CR351" s="39"/>
      <c r="CS351" s="39"/>
      <c r="CT351" s="39"/>
      <c r="CU351" s="39"/>
      <c r="CV351" s="39"/>
      <c r="CW351" s="39"/>
      <c r="CX351" s="39"/>
      <c r="CY351" s="39"/>
      <c r="CZ351" s="39"/>
      <c r="DA351" s="39"/>
      <c r="DB351" s="39"/>
      <c r="DC351" s="39"/>
      <c r="DD351" s="39"/>
      <c r="DE351" s="39"/>
      <c r="DF351" s="39"/>
      <c r="DG351" s="39"/>
      <c r="DH351" s="39"/>
      <c r="DI351" s="39"/>
      <c r="DJ351" s="39"/>
      <c r="DK351" s="39"/>
      <c r="DL351" s="39"/>
      <c r="DM351" s="39"/>
      <c r="DN351" s="39"/>
      <c r="DO351" s="39"/>
      <c r="DP351" s="39"/>
      <c r="DQ351" s="39"/>
      <c r="DR351" s="39"/>
      <c r="DS351" s="39"/>
      <c r="DT351" s="39"/>
      <c r="DU351" s="39"/>
      <c r="DV351" s="39"/>
      <c r="DW351" s="39"/>
      <c r="DX351" s="39"/>
      <c r="DY351" s="39"/>
      <c r="DZ351" s="39"/>
      <c r="EA351" s="39"/>
      <c r="EB351" s="39"/>
      <c r="EC351" s="39"/>
      <c r="ED351" s="39"/>
      <c r="EE351" s="39"/>
      <c r="EF351" s="39"/>
      <c r="EG351" s="39"/>
      <c r="EH351" s="39"/>
      <c r="EI351" s="39"/>
      <c r="EJ351" s="39"/>
      <c r="EK351" s="39"/>
      <c r="EL351" s="39"/>
      <c r="EM351" s="39"/>
      <c r="EN351" s="39"/>
      <c r="EO351" s="39"/>
      <c r="EP351" s="39"/>
      <c r="EQ351" s="39"/>
      <c r="ER351" s="39"/>
      <c r="ES351" s="39"/>
      <c r="ET351" s="39"/>
      <c r="EU351" s="39"/>
      <c r="EV351" s="39"/>
      <c r="EW351" s="39"/>
      <c r="EX351" s="39"/>
      <c r="EY351" s="39"/>
      <c r="EZ351" s="39"/>
      <c r="FA351" s="39"/>
      <c r="FB351" s="39"/>
      <c r="FC351" s="39"/>
      <c r="FD351" s="39"/>
      <c r="FE351" s="39"/>
      <c r="FF351" s="39"/>
      <c r="FG351" s="39"/>
      <c r="FH351" s="39"/>
      <c r="FI351" s="39"/>
      <c r="FJ351" s="39"/>
      <c r="FK351" s="39"/>
      <c r="FL351" s="39"/>
      <c r="FM351" s="39"/>
      <c r="FN351" s="39"/>
      <c r="FO351" s="39"/>
      <c r="FP351" s="39"/>
      <c r="FQ351" s="39"/>
      <c r="FR351" s="39"/>
      <c r="FS351" s="39"/>
      <c r="FT351" s="39"/>
      <c r="FU351" s="39"/>
      <c r="FV351" s="39"/>
      <c r="FW351" s="39"/>
      <c r="FX351" s="39"/>
      <c r="FY351" s="39"/>
      <c r="FZ351" s="39"/>
      <c r="GA351" s="39"/>
      <c r="GB351" s="39"/>
      <c r="GC351" s="39"/>
      <c r="GD351" s="39"/>
      <c r="GE351" s="39"/>
      <c r="GF351" s="39"/>
      <c r="GG351" s="39"/>
      <c r="GH351" s="39"/>
      <c r="GI351" s="39"/>
      <c r="GJ351" s="39"/>
      <c r="GK351" s="39"/>
      <c r="GL351" s="39"/>
      <c r="GM351" s="39"/>
      <c r="GN351" s="39"/>
      <c r="GO351" s="39"/>
      <c r="GP351" s="39"/>
      <c r="GQ351" s="39"/>
      <c r="GR351" s="39"/>
      <c r="GS351" s="39"/>
      <c r="GT351" s="39"/>
      <c r="GU351" s="39"/>
      <c r="GV351" s="39"/>
      <c r="GW351" s="39"/>
      <c r="GX351" s="39"/>
      <c r="GY351" s="39"/>
      <c r="GZ351" s="39"/>
      <c r="HA351" s="39"/>
      <c r="HB351" s="39"/>
      <c r="HC351" s="39"/>
      <c r="HD351" s="39"/>
      <c r="HE351" s="39"/>
      <c r="HF351" s="39"/>
      <c r="HG351" s="39"/>
      <c r="HH351" s="39"/>
      <c r="HI351" s="39"/>
      <c r="HJ351" s="39"/>
      <c r="HK351" s="39"/>
      <c r="HL351" s="39"/>
      <c r="HM351" s="39"/>
      <c r="HN351" s="39"/>
      <c r="HO351" s="39"/>
      <c r="HP351" s="39"/>
      <c r="HQ351" s="39"/>
      <c r="HR351" s="39"/>
      <c r="HS351" s="39"/>
      <c r="HT351" s="39"/>
      <c r="HU351" s="39"/>
    </row>
    <row r="352" spans="1:233" s="39" customFormat="1" ht="15.75" x14ac:dyDescent="0.2">
      <c r="A352" s="192" t="s">
        <v>869</v>
      </c>
      <c r="B352" s="192"/>
      <c r="C352" s="192"/>
      <c r="D352" s="192"/>
      <c r="E352" s="192"/>
      <c r="F352" s="192"/>
      <c r="G352" s="192"/>
      <c r="H352" s="192"/>
      <c r="I352" s="192"/>
      <c r="J352" s="192"/>
      <c r="K352" s="192"/>
      <c r="L352" s="192"/>
      <c r="M352" s="192"/>
      <c r="N352" s="192"/>
      <c r="O352" s="192"/>
      <c r="P352" s="192"/>
      <c r="Q352" s="192"/>
      <c r="R352" s="192"/>
      <c r="S352" s="192"/>
      <c r="T352" s="192"/>
      <c r="U352" s="192"/>
      <c r="V352" s="192"/>
      <c r="W352" s="192"/>
      <c r="X352" s="192"/>
      <c r="Y352" s="192"/>
      <c r="Z352" s="192"/>
      <c r="AA352" s="192"/>
      <c r="AB352" s="192"/>
      <c r="AC352" s="192"/>
      <c r="AD352" s="192"/>
      <c r="AE352" s="192"/>
      <c r="AF352" s="192"/>
      <c r="AG352" s="192"/>
    </row>
    <row r="353" spans="1:201" s="39" customFormat="1" ht="15.75" customHeight="1" x14ac:dyDescent="0.2">
      <c r="A353" s="192" t="s">
        <v>870</v>
      </c>
      <c r="B353" s="192"/>
      <c r="C353" s="192"/>
      <c r="D353" s="192"/>
      <c r="E353" s="192"/>
      <c r="F353" s="192"/>
      <c r="G353" s="192"/>
      <c r="H353" s="192"/>
      <c r="I353" s="192"/>
      <c r="J353" s="192"/>
      <c r="K353" s="192"/>
      <c r="L353" s="192"/>
      <c r="M353" s="192"/>
      <c r="N353" s="192"/>
      <c r="O353" s="192"/>
      <c r="P353" s="192"/>
      <c r="Q353" s="192"/>
      <c r="R353" s="192"/>
      <c r="S353" s="192"/>
      <c r="T353" s="192"/>
      <c r="U353" s="192"/>
      <c r="V353" s="192"/>
      <c r="W353" s="192"/>
      <c r="X353" s="192"/>
      <c r="Y353" s="192"/>
      <c r="Z353" s="192"/>
      <c r="AA353" s="192"/>
      <c r="AB353" s="192"/>
      <c r="AC353" s="192"/>
      <c r="AD353" s="192"/>
      <c r="AE353" s="192"/>
      <c r="AF353" s="192"/>
      <c r="AG353" s="192"/>
      <c r="AH353" s="141"/>
    </row>
    <row r="354" spans="1:201" s="48" customFormat="1" ht="15.75" x14ac:dyDescent="0.2">
      <c r="A354" s="192" t="s">
        <v>885</v>
      </c>
      <c r="B354" s="192"/>
      <c r="C354" s="192"/>
      <c r="D354" s="192"/>
      <c r="E354" s="192"/>
      <c r="F354" s="192"/>
      <c r="G354" s="192"/>
      <c r="H354" s="192"/>
      <c r="I354" s="192"/>
      <c r="J354" s="192"/>
      <c r="K354" s="192"/>
      <c r="L354" s="192"/>
      <c r="M354" s="192"/>
      <c r="N354" s="192"/>
      <c r="O354" s="192"/>
      <c r="P354" s="192"/>
      <c r="Q354" s="192"/>
      <c r="R354" s="192"/>
      <c r="S354" s="192"/>
      <c r="T354" s="192"/>
      <c r="U354" s="192"/>
      <c r="V354" s="192"/>
      <c r="W354" s="192"/>
      <c r="X354" s="192"/>
      <c r="Y354" s="192"/>
      <c r="Z354" s="192"/>
      <c r="AA354" s="192"/>
      <c r="AB354" s="192"/>
      <c r="AC354" s="192"/>
      <c r="AD354" s="192"/>
      <c r="AE354" s="192"/>
      <c r="AF354" s="192"/>
      <c r="AG354" s="192"/>
      <c r="AH354" s="141"/>
      <c r="AI354" s="39"/>
      <c r="AJ354" s="39"/>
      <c r="AK354" s="39"/>
      <c r="AL354" s="39"/>
      <c r="AM354" s="39"/>
      <c r="AN354" s="39"/>
      <c r="AO354" s="39"/>
      <c r="AP354" s="39"/>
      <c r="AQ354" s="39"/>
      <c r="AR354" s="39"/>
      <c r="AS354" s="39"/>
      <c r="AT354" s="39"/>
      <c r="AU354" s="39"/>
      <c r="AV354" s="39"/>
      <c r="AW354" s="39"/>
      <c r="BF354" s="39"/>
      <c r="BG354" s="39"/>
      <c r="BH354" s="39"/>
      <c r="BI354" s="39"/>
      <c r="BN354" s="39"/>
      <c r="BO354" s="39"/>
      <c r="BP354" s="39"/>
      <c r="BQ354" s="39"/>
      <c r="BR354" s="39"/>
      <c r="BS354" s="39"/>
      <c r="BT354" s="39"/>
      <c r="BU354" s="39"/>
      <c r="CH354" s="39"/>
      <c r="CI354" s="39"/>
      <c r="CJ354" s="39"/>
      <c r="CK354" s="39"/>
      <c r="CL354" s="39"/>
      <c r="CM354" s="39"/>
      <c r="CN354" s="39"/>
      <c r="CO354" s="39"/>
      <c r="DB354" s="39"/>
      <c r="DC354" s="39"/>
      <c r="DD354" s="39"/>
      <c r="DE354" s="39"/>
      <c r="DF354" s="39"/>
      <c r="DG354" s="39"/>
      <c r="DH354" s="39"/>
      <c r="DI354" s="39"/>
      <c r="DJ354" s="39"/>
      <c r="DK354" s="39"/>
      <c r="DL354" s="39"/>
      <c r="DM354" s="39"/>
      <c r="DN354" s="39"/>
      <c r="DO354" s="39"/>
      <c r="DP354" s="39"/>
      <c r="DQ354" s="39"/>
      <c r="DR354" s="39"/>
      <c r="DS354" s="39"/>
      <c r="DT354" s="39"/>
      <c r="DU354" s="39"/>
      <c r="DV354" s="39"/>
      <c r="DW354" s="39"/>
      <c r="DX354" s="39"/>
      <c r="DY354" s="39"/>
      <c r="DZ354" s="39"/>
      <c r="EA354" s="39"/>
      <c r="EB354" s="39"/>
      <c r="EC354" s="39"/>
      <c r="ED354" s="39"/>
      <c r="EE354" s="39"/>
      <c r="EF354" s="39"/>
      <c r="EG354" s="39"/>
      <c r="EH354" s="39"/>
      <c r="EI354" s="39"/>
      <c r="EJ354" s="39"/>
      <c r="EK354" s="39"/>
      <c r="EL354" s="39"/>
      <c r="EM354" s="39"/>
      <c r="EN354" s="39"/>
      <c r="EO354" s="39"/>
      <c r="EP354" s="39"/>
      <c r="EQ354" s="39"/>
      <c r="ER354" s="39"/>
      <c r="ES354" s="39"/>
      <c r="ET354" s="39"/>
      <c r="EU354" s="39"/>
      <c r="EV354" s="39"/>
      <c r="EW354" s="39"/>
      <c r="EX354" s="39"/>
      <c r="EY354" s="39"/>
      <c r="EZ354" s="39"/>
      <c r="FA354" s="39"/>
      <c r="FB354" s="39"/>
      <c r="FC354" s="39"/>
      <c r="FD354" s="39"/>
      <c r="FE354" s="39"/>
      <c r="FF354" s="39"/>
      <c r="FG354" s="39"/>
      <c r="FH354" s="39"/>
      <c r="FI354" s="39"/>
      <c r="FJ354" s="39"/>
      <c r="FK354" s="39"/>
      <c r="FL354" s="39"/>
      <c r="FM354" s="39"/>
      <c r="FN354" s="39"/>
      <c r="FO354" s="39"/>
      <c r="FP354" s="39"/>
      <c r="FQ354" s="39"/>
      <c r="FR354" s="39"/>
      <c r="FS354" s="39"/>
      <c r="FT354" s="39"/>
      <c r="FU354" s="39"/>
      <c r="FV354" s="39"/>
      <c r="FW354" s="39"/>
      <c r="FX354" s="39"/>
      <c r="FY354" s="39"/>
      <c r="FZ354" s="39"/>
      <c r="GA354" s="39"/>
      <c r="GB354" s="39"/>
      <c r="GC354" s="39"/>
      <c r="GD354" s="39"/>
      <c r="GE354" s="39"/>
      <c r="GF354" s="39"/>
      <c r="GG354" s="39"/>
      <c r="GH354" s="39"/>
      <c r="GI354" s="39"/>
      <c r="GJ354" s="39"/>
      <c r="GK354" s="39"/>
      <c r="GL354" s="39"/>
      <c r="GM354" s="39"/>
      <c r="GN354" s="39"/>
      <c r="GO354" s="39"/>
      <c r="GP354" s="39"/>
      <c r="GQ354" s="39"/>
      <c r="GR354" s="39"/>
      <c r="GS354" s="39"/>
    </row>
    <row r="355" spans="1:201" s="48" customFormat="1" ht="33.75" customHeight="1" x14ac:dyDescent="0.25">
      <c r="A355" s="199" t="s">
        <v>884</v>
      </c>
      <c r="B355" s="255"/>
      <c r="C355" s="255"/>
      <c r="D355" s="255"/>
      <c r="E355" s="255"/>
      <c r="F355" s="255"/>
      <c r="G355" s="255"/>
      <c r="H355" s="255"/>
      <c r="I355" s="255"/>
      <c r="J355" s="255"/>
      <c r="K355" s="255"/>
      <c r="L355" s="255"/>
      <c r="M355" s="255"/>
      <c r="N355" s="255"/>
      <c r="O355" s="255"/>
      <c r="P355" s="255"/>
      <c r="Q355" s="255"/>
      <c r="R355" s="255"/>
      <c r="S355" s="255"/>
      <c r="T355" s="255"/>
      <c r="U355" s="255"/>
      <c r="V355" s="255"/>
      <c r="W355" s="255"/>
      <c r="X355" s="255"/>
      <c r="Y355" s="255"/>
      <c r="Z355" s="255"/>
      <c r="AA355" s="255"/>
      <c r="AB355" s="255"/>
      <c r="AC355" s="255"/>
      <c r="AD355" s="255"/>
      <c r="AE355" s="255"/>
      <c r="AF355" s="255"/>
      <c r="AG355" s="255"/>
      <c r="AH355" s="142"/>
      <c r="AI355" s="39"/>
      <c r="AJ355" s="39"/>
      <c r="AK355" s="39"/>
      <c r="AL355" s="39"/>
      <c r="AM355" s="39"/>
      <c r="AN355" s="39"/>
      <c r="AO355" s="39"/>
      <c r="AP355" s="39"/>
      <c r="AQ355" s="39"/>
      <c r="AR355" s="39"/>
      <c r="AS355" s="39"/>
      <c r="AT355" s="39"/>
      <c r="AU355" s="39"/>
      <c r="AV355" s="39"/>
      <c r="AW355" s="39"/>
      <c r="BF355" s="39"/>
      <c r="BG355" s="39"/>
      <c r="BH355" s="39"/>
      <c r="BI355" s="39"/>
      <c r="BN355" s="39"/>
      <c r="BO355" s="39"/>
      <c r="BP355" s="39"/>
      <c r="BQ355" s="39"/>
      <c r="BR355" s="39"/>
      <c r="BS355" s="39"/>
      <c r="BT355" s="39"/>
      <c r="BU355" s="39"/>
      <c r="CH355" s="39"/>
      <c r="CI355" s="39"/>
      <c r="CJ355" s="39"/>
      <c r="CK355" s="39"/>
      <c r="CL355" s="39"/>
      <c r="CM355" s="39"/>
      <c r="CN355" s="39"/>
      <c r="CO355" s="39"/>
      <c r="DB355" s="39"/>
      <c r="DC355" s="39"/>
      <c r="DD355" s="39"/>
      <c r="DE355" s="39"/>
      <c r="DF355" s="39"/>
      <c r="DG355" s="39"/>
      <c r="DH355" s="39"/>
      <c r="DI355" s="39"/>
      <c r="DJ355" s="39"/>
      <c r="DK355" s="39"/>
      <c r="DL355" s="39"/>
      <c r="DM355" s="39"/>
      <c r="DN355" s="39"/>
      <c r="DO355" s="39"/>
      <c r="DP355" s="39"/>
      <c r="DQ355" s="39"/>
      <c r="DR355" s="39"/>
      <c r="DS355" s="39"/>
      <c r="DT355" s="39"/>
      <c r="DU355" s="39"/>
      <c r="DV355" s="39"/>
      <c r="DW355" s="39"/>
      <c r="DX355" s="39"/>
      <c r="DY355" s="39"/>
      <c r="DZ355" s="39"/>
      <c r="EA355" s="39"/>
      <c r="EB355" s="39"/>
      <c r="EC355" s="39"/>
      <c r="ED355" s="39"/>
      <c r="EE355" s="39"/>
      <c r="EF355" s="39"/>
      <c r="EG355" s="39"/>
      <c r="EH355" s="39"/>
      <c r="EI355" s="39"/>
      <c r="EJ355" s="39"/>
      <c r="EK355" s="39"/>
      <c r="EL355" s="39"/>
      <c r="EM355" s="39"/>
      <c r="EN355" s="39"/>
      <c r="EO355" s="39"/>
      <c r="EP355" s="39"/>
      <c r="EQ355" s="39"/>
      <c r="ER355" s="39"/>
      <c r="ES355" s="39"/>
      <c r="ET355" s="39"/>
      <c r="EU355" s="39"/>
      <c r="EV355" s="39"/>
      <c r="EW355" s="39"/>
      <c r="EX355" s="39"/>
      <c r="EY355" s="39"/>
      <c r="EZ355" s="39"/>
      <c r="FA355" s="39"/>
      <c r="FB355" s="39"/>
      <c r="FC355" s="39"/>
      <c r="FD355" s="39"/>
      <c r="FE355" s="39"/>
      <c r="FF355" s="39"/>
      <c r="FG355" s="39"/>
      <c r="FH355" s="39"/>
      <c r="FI355" s="39"/>
      <c r="FJ355" s="39"/>
      <c r="FK355" s="39"/>
      <c r="FL355" s="39"/>
      <c r="FM355" s="39"/>
      <c r="FN355" s="39"/>
      <c r="FO355" s="39"/>
      <c r="FP355" s="39"/>
      <c r="FQ355" s="39"/>
      <c r="FR355" s="39"/>
      <c r="FS355" s="39"/>
      <c r="FT355" s="39"/>
      <c r="FU355" s="39"/>
      <c r="FV355" s="39"/>
      <c r="FW355" s="39"/>
      <c r="FX355" s="39"/>
      <c r="FY355" s="39"/>
      <c r="FZ355" s="39"/>
      <c r="GA355" s="39"/>
      <c r="GB355" s="39"/>
      <c r="GC355" s="39"/>
      <c r="GD355" s="39"/>
      <c r="GE355" s="39"/>
      <c r="GF355" s="39"/>
      <c r="GG355" s="39"/>
      <c r="GH355" s="39"/>
      <c r="GI355" s="39"/>
      <c r="GJ355" s="39"/>
      <c r="GK355" s="39"/>
      <c r="GL355" s="39"/>
      <c r="GM355" s="39"/>
      <c r="GN355" s="39"/>
      <c r="GO355" s="39"/>
      <c r="GP355" s="39"/>
      <c r="GQ355" s="39"/>
      <c r="GR355" s="39"/>
      <c r="GS355" s="39"/>
    </row>
    <row r="356" spans="1:201" s="48" customFormat="1" ht="15.75" x14ac:dyDescent="0.2">
      <c r="A356" s="192" t="s">
        <v>883</v>
      </c>
      <c r="B356" s="192"/>
      <c r="C356" s="192"/>
      <c r="D356" s="192"/>
      <c r="E356" s="192"/>
      <c r="F356" s="192"/>
      <c r="G356" s="192"/>
      <c r="H356" s="192"/>
      <c r="I356" s="192"/>
      <c r="J356" s="192"/>
      <c r="K356" s="192"/>
      <c r="L356" s="192"/>
      <c r="M356" s="192"/>
      <c r="N356" s="192"/>
      <c r="O356" s="192"/>
      <c r="P356" s="192"/>
      <c r="Q356" s="192"/>
      <c r="R356" s="192"/>
      <c r="S356" s="192"/>
      <c r="T356" s="192"/>
      <c r="U356" s="192"/>
      <c r="V356" s="192"/>
      <c r="W356" s="192"/>
      <c r="X356" s="192"/>
      <c r="Y356" s="192"/>
      <c r="Z356" s="192"/>
      <c r="AA356" s="192"/>
      <c r="AB356" s="192"/>
      <c r="AC356" s="192"/>
      <c r="AD356" s="192"/>
      <c r="AE356" s="192"/>
      <c r="AF356" s="192"/>
      <c r="AG356" s="192"/>
      <c r="AH356" s="141"/>
      <c r="AI356" s="39"/>
      <c r="AJ356" s="39"/>
      <c r="AK356" s="39"/>
      <c r="AL356" s="39"/>
      <c r="AM356" s="39"/>
      <c r="AN356" s="39"/>
      <c r="AO356" s="39"/>
      <c r="AP356" s="39"/>
      <c r="AQ356" s="39"/>
      <c r="AR356" s="39"/>
      <c r="AS356" s="39"/>
      <c r="AT356" s="39"/>
      <c r="AU356" s="39"/>
      <c r="AV356" s="39"/>
      <c r="AW356" s="39"/>
      <c r="BF356" s="39"/>
      <c r="BG356" s="39"/>
      <c r="BH356" s="39"/>
      <c r="BI356" s="39"/>
      <c r="BN356" s="39"/>
      <c r="BO356" s="39"/>
      <c r="BP356" s="39"/>
      <c r="BQ356" s="39"/>
      <c r="BR356" s="39"/>
      <c r="BS356" s="39"/>
      <c r="BT356" s="39"/>
      <c r="BU356" s="39"/>
      <c r="CH356" s="39"/>
      <c r="CI356" s="39"/>
      <c r="CJ356" s="39"/>
      <c r="CK356" s="39"/>
      <c r="CL356" s="39"/>
      <c r="CM356" s="39"/>
      <c r="CN356" s="39"/>
      <c r="CO356" s="39"/>
      <c r="DB356" s="39"/>
      <c r="DC356" s="39"/>
      <c r="DD356" s="39"/>
      <c r="DE356" s="39"/>
      <c r="DF356" s="39"/>
      <c r="DG356" s="39"/>
      <c r="DH356" s="39"/>
      <c r="DI356" s="39"/>
      <c r="DJ356" s="39"/>
      <c r="DK356" s="39"/>
      <c r="DL356" s="39"/>
      <c r="DM356" s="39"/>
      <c r="DN356" s="39"/>
      <c r="DO356" s="39"/>
      <c r="DP356" s="39"/>
      <c r="DQ356" s="39"/>
      <c r="DR356" s="39"/>
      <c r="DS356" s="39"/>
      <c r="DT356" s="39"/>
      <c r="DU356" s="39"/>
      <c r="DV356" s="39"/>
      <c r="DW356" s="39"/>
      <c r="DX356" s="39"/>
      <c r="DY356" s="39"/>
      <c r="DZ356" s="39"/>
      <c r="EA356" s="39"/>
      <c r="EB356" s="39"/>
      <c r="EC356" s="39"/>
      <c r="ED356" s="39"/>
      <c r="EE356" s="39"/>
      <c r="EF356" s="39"/>
      <c r="EG356" s="39"/>
      <c r="EH356" s="39"/>
      <c r="EI356" s="39"/>
      <c r="EJ356" s="39"/>
      <c r="EK356" s="39"/>
      <c r="EL356" s="39"/>
      <c r="EM356" s="39"/>
      <c r="EN356" s="39"/>
      <c r="EO356" s="39"/>
      <c r="EP356" s="39"/>
      <c r="EQ356" s="39"/>
      <c r="ER356" s="39"/>
      <c r="ES356" s="39"/>
      <c r="ET356" s="39"/>
      <c r="EU356" s="39"/>
      <c r="EV356" s="39"/>
      <c r="EW356" s="39"/>
      <c r="EX356" s="39"/>
      <c r="EY356" s="39"/>
      <c r="EZ356" s="39"/>
      <c r="FA356" s="39"/>
      <c r="FB356" s="39"/>
      <c r="FC356" s="39"/>
      <c r="FD356" s="39"/>
      <c r="FE356" s="39"/>
      <c r="FF356" s="39"/>
      <c r="FG356" s="39"/>
      <c r="FH356" s="39"/>
      <c r="FI356" s="39"/>
      <c r="FJ356" s="39"/>
      <c r="FK356" s="39"/>
      <c r="FL356" s="39"/>
      <c r="FM356" s="39"/>
      <c r="FN356" s="39"/>
      <c r="FO356" s="39"/>
      <c r="FP356" s="39"/>
      <c r="FQ356" s="39"/>
      <c r="FR356" s="39"/>
      <c r="FS356" s="39"/>
      <c r="FT356" s="39"/>
      <c r="FU356" s="39"/>
      <c r="FV356" s="39"/>
      <c r="FW356" s="39"/>
      <c r="FX356" s="39"/>
      <c r="FY356" s="39"/>
      <c r="FZ356" s="39"/>
      <c r="GA356" s="39"/>
      <c r="GB356" s="39"/>
      <c r="GC356" s="39"/>
      <c r="GD356" s="39"/>
      <c r="GE356" s="39"/>
      <c r="GF356" s="39"/>
      <c r="GG356" s="39"/>
      <c r="GH356" s="39"/>
      <c r="GI356" s="39"/>
      <c r="GJ356" s="39"/>
      <c r="GK356" s="39"/>
      <c r="GL356" s="39"/>
      <c r="GM356" s="39"/>
      <c r="GN356" s="39"/>
      <c r="GO356" s="39"/>
      <c r="GP356" s="39"/>
      <c r="GQ356" s="39"/>
      <c r="GR356" s="39"/>
      <c r="GS356" s="39"/>
    </row>
    <row r="357" spans="1:201" s="48" customFormat="1" ht="16.5" customHeight="1" x14ac:dyDescent="0.2">
      <c r="A357" s="192" t="s">
        <v>882</v>
      </c>
      <c r="B357" s="192"/>
      <c r="C357" s="192"/>
      <c r="D357" s="192"/>
      <c r="E357" s="192"/>
      <c r="F357" s="192"/>
      <c r="G357" s="192"/>
      <c r="H357" s="192"/>
      <c r="I357" s="192"/>
      <c r="J357" s="192"/>
      <c r="K357" s="192"/>
      <c r="L357" s="192"/>
      <c r="M357" s="192"/>
      <c r="N357" s="192"/>
      <c r="O357" s="192"/>
      <c r="P357" s="192"/>
      <c r="Q357" s="192"/>
      <c r="R357" s="192"/>
      <c r="S357" s="192"/>
      <c r="T357" s="192"/>
      <c r="U357" s="192"/>
      <c r="V357" s="192"/>
      <c r="W357" s="192"/>
      <c r="X357" s="192"/>
      <c r="Y357" s="192"/>
      <c r="Z357" s="192"/>
      <c r="AA357" s="192"/>
      <c r="AB357" s="192"/>
      <c r="AC357" s="192"/>
      <c r="AD357" s="192"/>
      <c r="AE357" s="192"/>
      <c r="AF357" s="192"/>
      <c r="AG357" s="192"/>
      <c r="AH357" s="141"/>
      <c r="AI357" s="39"/>
      <c r="AJ357" s="39"/>
      <c r="AK357" s="39"/>
      <c r="AL357" s="39"/>
      <c r="AM357" s="39"/>
      <c r="AN357" s="39"/>
      <c r="AO357" s="39"/>
      <c r="AP357" s="39"/>
      <c r="AQ357" s="39"/>
      <c r="AR357" s="39"/>
      <c r="AS357" s="39"/>
      <c r="AT357" s="39"/>
      <c r="AU357" s="39"/>
      <c r="AV357" s="39"/>
      <c r="AW357" s="39"/>
      <c r="BF357" s="39"/>
      <c r="BG357" s="39"/>
      <c r="BH357" s="39"/>
      <c r="BI357" s="39"/>
      <c r="BN357" s="39"/>
      <c r="BO357" s="39"/>
      <c r="BP357" s="39"/>
      <c r="BQ357" s="39"/>
      <c r="BR357" s="39"/>
      <c r="BS357" s="39"/>
      <c r="BT357" s="39"/>
      <c r="BU357" s="39"/>
      <c r="CH357" s="39"/>
      <c r="CI357" s="39"/>
      <c r="CJ357" s="39"/>
      <c r="CK357" s="39"/>
      <c r="CL357" s="39"/>
      <c r="CM357" s="39"/>
      <c r="CN357" s="39"/>
      <c r="CO357" s="39"/>
      <c r="DB357" s="39"/>
      <c r="DC357" s="39"/>
      <c r="DD357" s="39"/>
      <c r="DE357" s="39"/>
      <c r="DF357" s="39"/>
      <c r="DG357" s="39"/>
      <c r="DH357" s="39"/>
      <c r="DI357" s="39"/>
      <c r="DJ357" s="39"/>
      <c r="DK357" s="39"/>
      <c r="DL357" s="39"/>
      <c r="DM357" s="39"/>
      <c r="DN357" s="39"/>
      <c r="DO357" s="39"/>
      <c r="DP357" s="39"/>
      <c r="DQ357" s="39"/>
      <c r="DR357" s="39"/>
      <c r="DS357" s="39"/>
      <c r="DT357" s="39"/>
      <c r="DU357" s="39"/>
      <c r="DV357" s="39"/>
      <c r="DW357" s="39"/>
      <c r="DX357" s="39"/>
      <c r="DY357" s="39"/>
      <c r="DZ357" s="39"/>
      <c r="EA357" s="39"/>
      <c r="EB357" s="39"/>
      <c r="EC357" s="39"/>
      <c r="ED357" s="39"/>
      <c r="EE357" s="39"/>
      <c r="EF357" s="39"/>
      <c r="EG357" s="39"/>
      <c r="EH357" s="39"/>
      <c r="EI357" s="39"/>
      <c r="EJ357" s="39"/>
      <c r="EK357" s="39"/>
      <c r="EL357" s="39"/>
      <c r="EM357" s="39"/>
      <c r="EN357" s="39"/>
      <c r="EO357" s="39"/>
      <c r="EP357" s="39"/>
      <c r="EQ357" s="39"/>
      <c r="ER357" s="39"/>
      <c r="ES357" s="39"/>
      <c r="ET357" s="39"/>
      <c r="EU357" s="39"/>
      <c r="EV357" s="39"/>
      <c r="EW357" s="39"/>
      <c r="EX357" s="39"/>
      <c r="EY357" s="39"/>
      <c r="EZ357" s="39"/>
      <c r="FA357" s="39"/>
      <c r="FB357" s="39"/>
      <c r="FC357" s="39"/>
      <c r="FD357" s="39"/>
      <c r="FE357" s="39"/>
      <c r="FF357" s="39"/>
      <c r="FG357" s="39"/>
      <c r="FH357" s="39"/>
      <c r="FI357" s="39"/>
      <c r="FJ357" s="39"/>
      <c r="FK357" s="39"/>
      <c r="FL357" s="39"/>
      <c r="FM357" s="39"/>
      <c r="FN357" s="39"/>
      <c r="FO357" s="39"/>
      <c r="FP357" s="39"/>
      <c r="FQ357" s="39"/>
      <c r="FR357" s="39"/>
      <c r="FS357" s="39"/>
      <c r="FT357" s="39"/>
      <c r="FU357" s="39"/>
      <c r="FV357" s="39"/>
      <c r="FW357" s="39"/>
      <c r="FX357" s="39"/>
      <c r="FY357" s="39"/>
      <c r="FZ357" s="39"/>
      <c r="GA357" s="39"/>
      <c r="GB357" s="39"/>
      <c r="GC357" s="39"/>
      <c r="GD357" s="39"/>
      <c r="GE357" s="39"/>
      <c r="GF357" s="39"/>
      <c r="GG357" s="39"/>
      <c r="GH357" s="39"/>
      <c r="GI357" s="39"/>
      <c r="GJ357" s="39"/>
      <c r="GK357" s="39"/>
      <c r="GL357" s="39"/>
      <c r="GM357" s="39"/>
      <c r="GN357" s="39"/>
      <c r="GO357" s="39"/>
      <c r="GP357" s="39"/>
      <c r="GQ357" s="39"/>
      <c r="GR357" s="39"/>
      <c r="GS357" s="39"/>
    </row>
    <row r="358" spans="1:201" s="48" customFormat="1" ht="18.75" customHeight="1" x14ac:dyDescent="0.2">
      <c r="A358" s="192" t="s">
        <v>881</v>
      </c>
      <c r="B358" s="192"/>
      <c r="C358" s="192"/>
      <c r="D358" s="192"/>
      <c r="E358" s="192"/>
      <c r="F358" s="192"/>
      <c r="G358" s="192"/>
      <c r="H358" s="192"/>
      <c r="I358" s="192"/>
      <c r="J358" s="192"/>
      <c r="K358" s="192"/>
      <c r="L358" s="192"/>
      <c r="M358" s="192"/>
      <c r="N358" s="192"/>
      <c r="O358" s="192"/>
      <c r="P358" s="192"/>
      <c r="Q358" s="192"/>
      <c r="R358" s="192"/>
      <c r="S358" s="192"/>
      <c r="T358" s="192"/>
      <c r="U358" s="192"/>
      <c r="V358" s="192"/>
      <c r="W358" s="192"/>
      <c r="X358" s="192"/>
      <c r="Y358" s="192"/>
      <c r="Z358" s="192"/>
      <c r="AA358" s="192"/>
      <c r="AB358" s="192"/>
      <c r="AC358" s="192"/>
      <c r="AD358" s="192"/>
      <c r="AE358" s="192"/>
      <c r="AF358" s="192"/>
      <c r="AG358" s="192"/>
      <c r="AH358" s="141"/>
      <c r="AI358" s="39"/>
      <c r="AJ358" s="39"/>
      <c r="AK358" s="39"/>
      <c r="AL358" s="39"/>
      <c r="AM358" s="39"/>
      <c r="AN358" s="39"/>
      <c r="AO358" s="39"/>
      <c r="AP358" s="39"/>
      <c r="AQ358" s="39"/>
      <c r="AR358" s="39"/>
      <c r="AS358" s="39"/>
      <c r="AT358" s="39"/>
      <c r="AU358" s="39"/>
      <c r="AV358" s="39"/>
      <c r="AW358" s="39"/>
      <c r="BF358" s="39"/>
      <c r="BG358" s="39"/>
      <c r="BH358" s="39"/>
      <c r="BI358" s="39"/>
      <c r="BN358" s="39"/>
      <c r="BO358" s="39"/>
      <c r="BP358" s="39"/>
      <c r="BQ358" s="39"/>
      <c r="BR358" s="39"/>
      <c r="BS358" s="39"/>
      <c r="BT358" s="39"/>
      <c r="BU358" s="39"/>
      <c r="CH358" s="39"/>
      <c r="CI358" s="39"/>
      <c r="CJ358" s="39"/>
      <c r="CK358" s="39"/>
      <c r="CL358" s="39"/>
      <c r="CM358" s="39"/>
      <c r="CN358" s="39"/>
      <c r="CO358" s="39"/>
      <c r="DB358" s="39"/>
      <c r="DC358" s="39"/>
      <c r="DD358" s="39"/>
      <c r="DE358" s="39"/>
      <c r="DF358" s="39"/>
      <c r="DG358" s="39"/>
      <c r="DH358" s="39"/>
      <c r="DI358" s="39"/>
      <c r="DJ358" s="39"/>
      <c r="DK358" s="39"/>
      <c r="DL358" s="39"/>
      <c r="DM358" s="39"/>
      <c r="DN358" s="39"/>
      <c r="DO358" s="39"/>
      <c r="DP358" s="39"/>
      <c r="DQ358" s="39"/>
      <c r="DR358" s="39"/>
      <c r="DS358" s="39"/>
      <c r="DT358" s="39"/>
      <c r="DU358" s="39"/>
      <c r="DV358" s="39"/>
      <c r="DW358" s="39"/>
      <c r="DX358" s="39"/>
      <c r="DY358" s="39"/>
      <c r="DZ358" s="39"/>
      <c r="EA358" s="39"/>
      <c r="EB358" s="39"/>
      <c r="EC358" s="39"/>
      <c r="ED358" s="39"/>
      <c r="EE358" s="39"/>
      <c r="EF358" s="39"/>
      <c r="EG358" s="39"/>
      <c r="EH358" s="39"/>
      <c r="EI358" s="39"/>
      <c r="EJ358" s="39"/>
      <c r="EK358" s="39"/>
      <c r="EL358" s="39"/>
      <c r="EM358" s="39"/>
      <c r="EN358" s="39"/>
      <c r="EO358" s="39"/>
      <c r="EP358" s="39"/>
      <c r="EQ358" s="39"/>
      <c r="ER358" s="39"/>
      <c r="ES358" s="39"/>
      <c r="ET358" s="39"/>
      <c r="EU358" s="39"/>
      <c r="EV358" s="39"/>
      <c r="EW358" s="39"/>
      <c r="EX358" s="39"/>
      <c r="EY358" s="39"/>
      <c r="EZ358" s="39"/>
      <c r="FA358" s="39"/>
      <c r="FB358" s="39"/>
      <c r="FC358" s="39"/>
      <c r="FD358" s="39"/>
      <c r="FE358" s="39"/>
      <c r="FF358" s="39"/>
      <c r="FG358" s="39"/>
      <c r="FH358" s="39"/>
      <c r="FI358" s="39"/>
      <c r="FJ358" s="39"/>
      <c r="FK358" s="39"/>
      <c r="FL358" s="39"/>
      <c r="FM358" s="39"/>
      <c r="FN358" s="39"/>
      <c r="FO358" s="39"/>
      <c r="FP358" s="39"/>
      <c r="FQ358" s="39"/>
      <c r="FR358" s="39"/>
      <c r="FS358" s="39"/>
      <c r="FT358" s="39"/>
      <c r="FU358" s="39"/>
      <c r="FV358" s="39"/>
      <c r="FW358" s="39"/>
      <c r="FX358" s="39"/>
      <c r="FY358" s="39"/>
      <c r="FZ358" s="39"/>
      <c r="GA358" s="39"/>
      <c r="GB358" s="39"/>
      <c r="GC358" s="39"/>
      <c r="GD358" s="39"/>
      <c r="GE358" s="39"/>
      <c r="GF358" s="39"/>
      <c r="GG358" s="39"/>
      <c r="GH358" s="39"/>
      <c r="GI358" s="39"/>
      <c r="GJ358" s="39"/>
      <c r="GK358" s="39"/>
      <c r="GL358" s="39"/>
      <c r="GM358" s="39"/>
      <c r="GN358" s="39"/>
      <c r="GO358" s="39"/>
      <c r="GP358" s="39"/>
      <c r="GQ358" s="39"/>
      <c r="GR358" s="39"/>
      <c r="GS358" s="39"/>
    </row>
    <row r="359" spans="1:201" s="48" customFormat="1" ht="36" customHeight="1" x14ac:dyDescent="0.2">
      <c r="A359" s="192" t="s">
        <v>904</v>
      </c>
      <c r="B359" s="192"/>
      <c r="C359" s="192"/>
      <c r="D359" s="192"/>
      <c r="E359" s="192"/>
      <c r="F359" s="192"/>
      <c r="G359" s="192"/>
      <c r="H359" s="192"/>
      <c r="I359" s="192"/>
      <c r="J359" s="192"/>
      <c r="K359" s="192"/>
      <c r="L359" s="192"/>
      <c r="M359" s="192"/>
      <c r="N359" s="192"/>
      <c r="O359" s="192"/>
      <c r="P359" s="192"/>
      <c r="Q359" s="192"/>
      <c r="R359" s="192"/>
      <c r="S359" s="192"/>
      <c r="T359" s="192"/>
      <c r="U359" s="192"/>
      <c r="V359" s="192"/>
      <c r="W359" s="192"/>
      <c r="X359" s="192"/>
      <c r="Y359" s="192"/>
      <c r="Z359" s="192"/>
      <c r="AA359" s="192"/>
      <c r="AB359" s="192"/>
      <c r="AC359" s="192"/>
      <c r="AD359" s="192"/>
      <c r="AE359" s="192"/>
      <c r="AF359" s="192"/>
      <c r="AG359" s="192"/>
      <c r="AH359" s="141"/>
      <c r="AI359" s="39"/>
      <c r="AJ359" s="39"/>
      <c r="AK359" s="39"/>
      <c r="AL359" s="39"/>
      <c r="AM359" s="39"/>
      <c r="AN359" s="39"/>
      <c r="AO359" s="39"/>
      <c r="AP359" s="39"/>
      <c r="AQ359" s="39"/>
      <c r="AR359" s="39"/>
      <c r="AS359" s="39"/>
      <c r="AT359" s="39"/>
      <c r="AU359" s="39"/>
      <c r="AV359" s="39"/>
      <c r="AW359" s="39"/>
      <c r="BF359" s="39"/>
      <c r="BG359" s="39"/>
      <c r="BH359" s="39"/>
      <c r="BI359" s="39"/>
      <c r="BN359" s="39"/>
      <c r="BO359" s="39"/>
      <c r="BP359" s="39"/>
      <c r="BQ359" s="39"/>
      <c r="BR359" s="39"/>
      <c r="BS359" s="39"/>
      <c r="BT359" s="39"/>
      <c r="BU359" s="39"/>
      <c r="CH359" s="39"/>
      <c r="CI359" s="39"/>
      <c r="CJ359" s="39"/>
      <c r="CK359" s="39"/>
      <c r="CL359" s="39"/>
      <c r="CM359" s="39"/>
      <c r="CN359" s="39"/>
      <c r="CO359" s="39"/>
      <c r="DB359" s="39"/>
      <c r="DC359" s="39"/>
      <c r="DD359" s="39"/>
      <c r="DE359" s="39"/>
      <c r="DF359" s="39"/>
      <c r="DG359" s="39"/>
      <c r="DH359" s="39"/>
      <c r="DI359" s="39"/>
      <c r="DJ359" s="39"/>
      <c r="DK359" s="39"/>
      <c r="DL359" s="39"/>
      <c r="DM359" s="39"/>
      <c r="DN359" s="39"/>
      <c r="DO359" s="39"/>
      <c r="DP359" s="39"/>
      <c r="DQ359" s="39"/>
      <c r="DR359" s="39"/>
      <c r="DS359" s="39"/>
      <c r="DT359" s="39"/>
      <c r="DU359" s="39"/>
      <c r="DV359" s="39"/>
      <c r="DW359" s="39"/>
      <c r="DX359" s="39"/>
      <c r="DY359" s="39"/>
      <c r="DZ359" s="39"/>
      <c r="EA359" s="39"/>
      <c r="EB359" s="39"/>
      <c r="EC359" s="39"/>
      <c r="ED359" s="39"/>
      <c r="EE359" s="39"/>
      <c r="EF359" s="39"/>
      <c r="EG359" s="39"/>
      <c r="EH359" s="39"/>
      <c r="EI359" s="39"/>
      <c r="EJ359" s="39"/>
      <c r="EK359" s="39"/>
      <c r="EL359" s="39"/>
      <c r="EM359" s="39"/>
      <c r="EN359" s="39"/>
      <c r="EO359" s="39"/>
      <c r="EP359" s="39"/>
      <c r="EQ359" s="39"/>
      <c r="ER359" s="39"/>
      <c r="ES359" s="39"/>
      <c r="ET359" s="39"/>
      <c r="EU359" s="39"/>
      <c r="EV359" s="39"/>
      <c r="EW359" s="39"/>
      <c r="EX359" s="39"/>
      <c r="EY359" s="39"/>
      <c r="EZ359" s="39"/>
      <c r="FA359" s="39"/>
      <c r="FB359" s="39"/>
      <c r="FC359" s="39"/>
      <c r="FD359" s="39"/>
      <c r="FE359" s="39"/>
      <c r="FF359" s="39"/>
      <c r="FG359" s="39"/>
      <c r="FH359" s="39"/>
      <c r="FI359" s="39"/>
      <c r="FJ359" s="39"/>
      <c r="FK359" s="39"/>
      <c r="FL359" s="39"/>
      <c r="FM359" s="39"/>
      <c r="FN359" s="39"/>
      <c r="FO359" s="39"/>
      <c r="FP359" s="39"/>
      <c r="FQ359" s="39"/>
      <c r="FR359" s="39"/>
      <c r="FS359" s="39"/>
      <c r="FT359" s="39"/>
      <c r="FU359" s="39"/>
      <c r="FV359" s="39"/>
      <c r="FW359" s="39"/>
      <c r="FX359" s="39"/>
      <c r="FY359" s="39"/>
      <c r="FZ359" s="39"/>
      <c r="GA359" s="39"/>
      <c r="GB359" s="39"/>
      <c r="GC359" s="39"/>
      <c r="GD359" s="39"/>
      <c r="GE359" s="39"/>
      <c r="GF359" s="39"/>
      <c r="GG359" s="39"/>
      <c r="GH359" s="39"/>
      <c r="GI359" s="39"/>
      <c r="GJ359" s="39"/>
      <c r="GK359" s="39"/>
      <c r="GL359" s="39"/>
      <c r="GM359" s="39"/>
      <c r="GN359" s="39"/>
      <c r="GO359" s="39"/>
      <c r="GP359" s="39"/>
      <c r="GQ359" s="39"/>
      <c r="GR359" s="39"/>
      <c r="GS359" s="39"/>
    </row>
    <row r="360" spans="1:201" s="48" customFormat="1" ht="21" customHeight="1" x14ac:dyDescent="0.2">
      <c r="A360" s="192" t="s">
        <v>880</v>
      </c>
      <c r="B360" s="192"/>
      <c r="C360" s="192"/>
      <c r="D360" s="192"/>
      <c r="E360" s="192"/>
      <c r="F360" s="192"/>
      <c r="G360" s="192"/>
      <c r="H360" s="192"/>
      <c r="I360" s="192"/>
      <c r="J360" s="192"/>
      <c r="K360" s="192"/>
      <c r="L360" s="192"/>
      <c r="M360" s="192"/>
      <c r="N360" s="192"/>
      <c r="O360" s="192"/>
      <c r="P360" s="192"/>
      <c r="Q360" s="192"/>
      <c r="R360" s="192"/>
      <c r="S360" s="192"/>
      <c r="T360" s="192"/>
      <c r="U360" s="192"/>
      <c r="V360" s="192"/>
      <c r="W360" s="192"/>
      <c r="X360" s="192"/>
      <c r="Y360" s="192"/>
      <c r="Z360" s="192"/>
      <c r="AA360" s="192"/>
      <c r="AB360" s="192"/>
      <c r="AC360" s="192"/>
      <c r="AD360" s="192"/>
      <c r="AE360" s="192"/>
      <c r="AF360" s="192"/>
      <c r="AG360" s="192"/>
      <c r="AH360" s="141"/>
      <c r="AI360" s="39"/>
      <c r="AJ360" s="39"/>
      <c r="AK360" s="39"/>
      <c r="AL360" s="39"/>
      <c r="AM360" s="39"/>
      <c r="AN360" s="39"/>
      <c r="AO360" s="39"/>
      <c r="AP360" s="39"/>
      <c r="AQ360" s="39"/>
      <c r="AR360" s="39"/>
      <c r="AS360" s="39"/>
      <c r="AT360" s="39"/>
      <c r="AU360" s="39"/>
      <c r="AV360" s="39"/>
      <c r="AW360" s="39"/>
      <c r="BF360" s="39"/>
      <c r="BG360" s="39"/>
      <c r="BH360" s="39"/>
      <c r="BI360" s="39"/>
      <c r="BN360" s="39"/>
      <c r="BO360" s="39"/>
      <c r="BP360" s="39"/>
      <c r="BQ360" s="39"/>
      <c r="BR360" s="39"/>
      <c r="BS360" s="39"/>
      <c r="BT360" s="39"/>
      <c r="BU360" s="39"/>
      <c r="CH360" s="39"/>
      <c r="CI360" s="39"/>
      <c r="CJ360" s="39"/>
      <c r="CK360" s="39"/>
      <c r="CL360" s="39"/>
      <c r="CM360" s="39"/>
      <c r="CN360" s="39"/>
      <c r="CO360" s="39"/>
      <c r="DB360" s="39"/>
      <c r="DC360" s="39"/>
      <c r="DD360" s="39"/>
      <c r="DE360" s="39"/>
      <c r="DF360" s="39"/>
      <c r="DG360" s="39"/>
      <c r="DH360" s="39"/>
      <c r="DI360" s="39"/>
      <c r="DJ360" s="39"/>
      <c r="DK360" s="39"/>
      <c r="DL360" s="39"/>
      <c r="DM360" s="39"/>
      <c r="DN360" s="39"/>
      <c r="DO360" s="39"/>
      <c r="DP360" s="39"/>
      <c r="DQ360" s="39"/>
      <c r="DR360" s="39"/>
      <c r="DS360" s="39"/>
      <c r="DT360" s="39"/>
      <c r="DU360" s="39"/>
      <c r="DV360" s="39"/>
      <c r="DW360" s="39"/>
      <c r="DX360" s="39"/>
      <c r="DY360" s="39"/>
      <c r="DZ360" s="39"/>
      <c r="EA360" s="39"/>
      <c r="EB360" s="39"/>
      <c r="EC360" s="39"/>
      <c r="ED360" s="39"/>
      <c r="EE360" s="39"/>
      <c r="EF360" s="39"/>
      <c r="EG360" s="39"/>
      <c r="EH360" s="39"/>
      <c r="EI360" s="39"/>
      <c r="EJ360" s="39"/>
      <c r="EK360" s="39"/>
      <c r="EL360" s="39"/>
      <c r="EM360" s="39"/>
      <c r="EN360" s="39"/>
      <c r="EO360" s="39"/>
      <c r="EP360" s="39"/>
      <c r="EQ360" s="39"/>
      <c r="ER360" s="39"/>
      <c r="ES360" s="39"/>
      <c r="ET360" s="39"/>
      <c r="EU360" s="39"/>
      <c r="EV360" s="39"/>
      <c r="EW360" s="39"/>
      <c r="EX360" s="39"/>
      <c r="EY360" s="39"/>
      <c r="EZ360" s="39"/>
      <c r="FA360" s="39"/>
      <c r="FB360" s="39"/>
      <c r="FC360" s="39"/>
      <c r="FD360" s="39"/>
      <c r="FE360" s="39"/>
      <c r="FF360" s="39"/>
      <c r="FG360" s="39"/>
      <c r="FH360" s="39"/>
      <c r="FI360" s="39"/>
      <c r="FJ360" s="39"/>
      <c r="FK360" s="39"/>
      <c r="FL360" s="39"/>
      <c r="FM360" s="39"/>
      <c r="FN360" s="39"/>
      <c r="FO360" s="39"/>
      <c r="FP360" s="39"/>
      <c r="FQ360" s="39"/>
      <c r="FR360" s="39"/>
      <c r="FS360" s="39"/>
      <c r="FT360" s="39"/>
      <c r="FU360" s="39"/>
      <c r="FV360" s="39"/>
      <c r="FW360" s="39"/>
      <c r="FX360" s="39"/>
      <c r="FY360" s="39"/>
      <c r="FZ360" s="39"/>
      <c r="GA360" s="39"/>
      <c r="GB360" s="39"/>
      <c r="GC360" s="39"/>
      <c r="GD360" s="39"/>
      <c r="GE360" s="39"/>
      <c r="GF360" s="39"/>
      <c r="GG360" s="39"/>
      <c r="GH360" s="39"/>
      <c r="GI360" s="39"/>
      <c r="GJ360" s="39"/>
      <c r="GK360" s="39"/>
      <c r="GL360" s="39"/>
      <c r="GM360" s="39"/>
      <c r="GN360" s="39"/>
      <c r="GO360" s="39"/>
      <c r="GP360" s="39"/>
      <c r="GQ360" s="39"/>
      <c r="GR360" s="39"/>
      <c r="GS360" s="39"/>
    </row>
    <row r="361" spans="1:201" s="48" customFormat="1" ht="37.5" customHeight="1" x14ac:dyDescent="0.2">
      <c r="A361" s="192" t="s">
        <v>908</v>
      </c>
      <c r="B361" s="192"/>
      <c r="C361" s="192"/>
      <c r="D361" s="192"/>
      <c r="E361" s="192"/>
      <c r="F361" s="192"/>
      <c r="G361" s="192"/>
      <c r="H361" s="192"/>
      <c r="I361" s="192"/>
      <c r="J361" s="192"/>
      <c r="K361" s="192"/>
      <c r="L361" s="192"/>
      <c r="M361" s="192"/>
      <c r="N361" s="192"/>
      <c r="O361" s="192"/>
      <c r="P361" s="192"/>
      <c r="Q361" s="192"/>
      <c r="R361" s="192"/>
      <c r="S361" s="192"/>
      <c r="T361" s="192"/>
      <c r="U361" s="192"/>
      <c r="V361" s="192"/>
      <c r="W361" s="192"/>
      <c r="X361" s="192"/>
      <c r="Y361" s="192"/>
      <c r="Z361" s="192"/>
      <c r="AA361" s="192"/>
      <c r="AB361" s="192"/>
      <c r="AC361" s="192"/>
      <c r="AD361" s="192"/>
      <c r="AE361" s="192"/>
      <c r="AF361" s="192"/>
      <c r="AG361" s="192"/>
      <c r="AH361" s="141"/>
      <c r="AI361" s="39"/>
      <c r="AJ361" s="39"/>
      <c r="AK361" s="39"/>
      <c r="AL361" s="39"/>
      <c r="AM361" s="39"/>
      <c r="AN361" s="39"/>
      <c r="AO361" s="39"/>
      <c r="AP361" s="39"/>
      <c r="AQ361" s="39"/>
      <c r="AR361" s="39"/>
      <c r="AS361" s="39"/>
      <c r="AT361" s="39"/>
      <c r="AU361" s="39"/>
      <c r="AV361" s="39"/>
      <c r="AW361" s="39"/>
      <c r="BF361" s="39"/>
      <c r="BG361" s="39"/>
      <c r="BH361" s="39"/>
      <c r="BI361" s="39"/>
      <c r="BN361" s="39"/>
      <c r="BO361" s="39"/>
      <c r="BP361" s="39"/>
      <c r="BQ361" s="39"/>
      <c r="BR361" s="39"/>
      <c r="BS361" s="39"/>
      <c r="BT361" s="39"/>
      <c r="BU361" s="39"/>
      <c r="CH361" s="39"/>
      <c r="CI361" s="39"/>
      <c r="CJ361" s="39"/>
      <c r="CK361" s="39"/>
      <c r="CL361" s="39"/>
      <c r="CM361" s="39"/>
      <c r="CN361" s="39"/>
      <c r="CO361" s="39"/>
      <c r="DB361" s="39"/>
      <c r="DC361" s="39"/>
      <c r="DD361" s="39"/>
      <c r="DE361" s="39"/>
      <c r="DF361" s="39"/>
      <c r="DG361" s="39"/>
      <c r="DH361" s="39"/>
      <c r="DI361" s="39"/>
      <c r="DJ361" s="39"/>
      <c r="DK361" s="39"/>
      <c r="DL361" s="39"/>
      <c r="DM361" s="39"/>
      <c r="DN361" s="39"/>
      <c r="DO361" s="39"/>
      <c r="DP361" s="39"/>
      <c r="DQ361" s="39"/>
      <c r="DR361" s="39"/>
      <c r="DS361" s="39"/>
      <c r="DT361" s="39"/>
      <c r="DU361" s="39"/>
      <c r="DV361" s="39"/>
      <c r="DW361" s="39"/>
      <c r="DX361" s="39"/>
      <c r="DY361" s="39"/>
      <c r="DZ361" s="39"/>
      <c r="EA361" s="39"/>
      <c r="EB361" s="39"/>
      <c r="EC361" s="39"/>
      <c r="ED361" s="39"/>
      <c r="EE361" s="39"/>
      <c r="EF361" s="39"/>
      <c r="EG361" s="39"/>
      <c r="EH361" s="39"/>
      <c r="EI361" s="39"/>
      <c r="EJ361" s="39"/>
      <c r="EK361" s="39"/>
      <c r="EL361" s="39"/>
      <c r="EM361" s="39"/>
      <c r="EN361" s="39"/>
      <c r="EO361" s="39"/>
      <c r="EP361" s="39"/>
      <c r="EQ361" s="39"/>
      <c r="ER361" s="39"/>
      <c r="ES361" s="39"/>
      <c r="ET361" s="39"/>
      <c r="EU361" s="39"/>
      <c r="EV361" s="39"/>
      <c r="EW361" s="39"/>
      <c r="EX361" s="39"/>
      <c r="EY361" s="39"/>
      <c r="EZ361" s="39"/>
      <c r="FA361" s="39"/>
      <c r="FB361" s="39"/>
      <c r="FC361" s="39"/>
      <c r="FD361" s="39"/>
      <c r="FE361" s="39"/>
      <c r="FF361" s="39"/>
      <c r="FG361" s="39"/>
      <c r="FH361" s="39"/>
      <c r="FI361" s="39"/>
      <c r="FJ361" s="39"/>
      <c r="FK361" s="39"/>
      <c r="FL361" s="39"/>
      <c r="FM361" s="39"/>
      <c r="FN361" s="39"/>
      <c r="FO361" s="39"/>
      <c r="FP361" s="39"/>
      <c r="FQ361" s="39"/>
      <c r="FR361" s="39"/>
      <c r="FS361" s="39"/>
      <c r="FT361" s="39"/>
      <c r="FU361" s="39"/>
      <c r="FV361" s="39"/>
      <c r="FW361" s="39"/>
      <c r="FX361" s="39"/>
      <c r="FY361" s="39"/>
      <c r="FZ361" s="39"/>
      <c r="GA361" s="39"/>
      <c r="GB361" s="39"/>
      <c r="GC361" s="39"/>
      <c r="GD361" s="39"/>
      <c r="GE361" s="39"/>
      <c r="GF361" s="39"/>
      <c r="GG361" s="39"/>
      <c r="GH361" s="39"/>
      <c r="GI361" s="39"/>
      <c r="GJ361" s="39"/>
      <c r="GK361" s="39"/>
      <c r="GL361" s="39"/>
      <c r="GM361" s="39"/>
      <c r="GN361" s="39"/>
      <c r="GO361" s="39"/>
      <c r="GP361" s="39"/>
      <c r="GQ361" s="39"/>
      <c r="GR361" s="39"/>
      <c r="GS361" s="39"/>
    </row>
    <row r="362" spans="1:201" s="48" customFormat="1" ht="21.75" customHeight="1" x14ac:dyDescent="0.2">
      <c r="A362" s="192" t="s">
        <v>879</v>
      </c>
      <c r="B362" s="192"/>
      <c r="C362" s="192"/>
      <c r="D362" s="192"/>
      <c r="E362" s="192"/>
      <c r="F362" s="192"/>
      <c r="G362" s="192"/>
      <c r="H362" s="192"/>
      <c r="I362" s="192"/>
      <c r="J362" s="192"/>
      <c r="K362" s="192"/>
      <c r="L362" s="192"/>
      <c r="M362" s="192"/>
      <c r="N362" s="192"/>
      <c r="O362" s="192"/>
      <c r="P362" s="192"/>
      <c r="Q362" s="192"/>
      <c r="R362" s="192"/>
      <c r="S362" s="192"/>
      <c r="T362" s="192"/>
      <c r="U362" s="192"/>
      <c r="V362" s="192"/>
      <c r="W362" s="192"/>
      <c r="X362" s="192"/>
      <c r="Y362" s="192"/>
      <c r="Z362" s="192"/>
      <c r="AA362" s="192"/>
      <c r="AB362" s="192"/>
      <c r="AC362" s="192"/>
      <c r="AD362" s="192"/>
      <c r="AE362" s="192"/>
      <c r="AF362" s="192"/>
      <c r="AG362" s="192"/>
      <c r="AH362" s="141"/>
      <c r="AI362" s="39"/>
      <c r="AJ362" s="39"/>
      <c r="AK362" s="39"/>
      <c r="AL362" s="39"/>
      <c r="AM362" s="39"/>
      <c r="AN362" s="39"/>
      <c r="AO362" s="39"/>
      <c r="AP362" s="39"/>
      <c r="AQ362" s="39"/>
      <c r="AR362" s="39"/>
      <c r="AS362" s="39"/>
      <c r="AT362" s="39"/>
      <c r="AU362" s="39"/>
      <c r="AV362" s="39"/>
      <c r="AW362" s="39"/>
      <c r="BF362" s="39"/>
      <c r="BG362" s="39"/>
      <c r="BH362" s="39"/>
      <c r="BI362" s="39"/>
      <c r="BN362" s="39"/>
      <c r="BO362" s="39"/>
      <c r="BP362" s="39"/>
      <c r="BQ362" s="39"/>
      <c r="BR362" s="39"/>
      <c r="BS362" s="39"/>
      <c r="BT362" s="39"/>
      <c r="BU362" s="39"/>
      <c r="CH362" s="39"/>
      <c r="CI362" s="39"/>
      <c r="CJ362" s="39"/>
      <c r="CK362" s="39"/>
      <c r="CL362" s="39"/>
      <c r="CM362" s="39"/>
      <c r="CN362" s="39"/>
      <c r="CO362" s="39"/>
      <c r="DB362" s="39"/>
      <c r="DC362" s="39"/>
      <c r="DD362" s="39"/>
      <c r="DE362" s="39"/>
      <c r="DF362" s="39"/>
      <c r="DG362" s="39"/>
      <c r="DH362" s="39"/>
      <c r="DI362" s="39"/>
      <c r="DJ362" s="39"/>
      <c r="DK362" s="39"/>
      <c r="DL362" s="39"/>
      <c r="DM362" s="39"/>
      <c r="DN362" s="39"/>
      <c r="DO362" s="39"/>
      <c r="DP362" s="39"/>
      <c r="DQ362" s="39"/>
      <c r="DR362" s="39"/>
      <c r="DS362" s="39"/>
      <c r="DT362" s="39"/>
      <c r="DU362" s="39"/>
      <c r="DV362" s="39"/>
      <c r="DW362" s="39"/>
      <c r="DX362" s="39"/>
      <c r="DY362" s="39"/>
      <c r="DZ362" s="39"/>
      <c r="EA362" s="39"/>
      <c r="EB362" s="39"/>
      <c r="EC362" s="39"/>
      <c r="ED362" s="39"/>
      <c r="EE362" s="39"/>
      <c r="EF362" s="39"/>
      <c r="EG362" s="39"/>
      <c r="EH362" s="39"/>
      <c r="EI362" s="39"/>
      <c r="EJ362" s="39"/>
      <c r="EK362" s="39"/>
      <c r="EL362" s="39"/>
      <c r="EM362" s="39"/>
      <c r="EN362" s="39"/>
      <c r="EO362" s="39"/>
      <c r="EP362" s="39"/>
      <c r="EQ362" s="39"/>
      <c r="ER362" s="39"/>
      <c r="ES362" s="39"/>
      <c r="ET362" s="39"/>
      <c r="EU362" s="39"/>
      <c r="EV362" s="39"/>
      <c r="EW362" s="39"/>
      <c r="EX362" s="39"/>
      <c r="EY362" s="39"/>
      <c r="EZ362" s="39"/>
      <c r="FA362" s="39"/>
      <c r="FB362" s="39"/>
      <c r="FC362" s="39"/>
      <c r="FD362" s="39"/>
      <c r="FE362" s="39"/>
      <c r="FF362" s="39"/>
      <c r="FG362" s="39"/>
      <c r="FH362" s="39"/>
      <c r="FI362" s="39"/>
      <c r="FJ362" s="39"/>
      <c r="FK362" s="39"/>
      <c r="FL362" s="39"/>
      <c r="FM362" s="39"/>
      <c r="FN362" s="39"/>
      <c r="FO362" s="39"/>
      <c r="FP362" s="39"/>
      <c r="FQ362" s="39"/>
      <c r="FR362" s="39"/>
      <c r="FS362" s="39"/>
      <c r="FT362" s="39"/>
      <c r="FU362" s="39"/>
      <c r="FV362" s="39"/>
      <c r="FW362" s="39"/>
      <c r="FX362" s="39"/>
      <c r="FY362" s="39"/>
      <c r="FZ362" s="39"/>
      <c r="GA362" s="39"/>
      <c r="GB362" s="39"/>
      <c r="GC362" s="39"/>
      <c r="GD362" s="39"/>
      <c r="GE362" s="39"/>
      <c r="GF362" s="39"/>
      <c r="GG362" s="39"/>
      <c r="GH362" s="39"/>
      <c r="GI362" s="39"/>
      <c r="GJ362" s="39"/>
      <c r="GK362" s="39"/>
      <c r="GL362" s="39"/>
      <c r="GM362" s="39"/>
      <c r="GN362" s="39"/>
      <c r="GO362" s="39"/>
      <c r="GP362" s="39"/>
      <c r="GQ362" s="39"/>
      <c r="GR362" s="39"/>
      <c r="GS362" s="39"/>
    </row>
    <row r="363" spans="1:201" s="48" customFormat="1" ht="34.5" customHeight="1" x14ac:dyDescent="0.2">
      <c r="A363" s="192" t="s">
        <v>913</v>
      </c>
      <c r="B363" s="254"/>
      <c r="C363" s="254"/>
      <c r="D363" s="254"/>
      <c r="E363" s="254"/>
      <c r="F363" s="254"/>
      <c r="G363" s="254"/>
      <c r="H363" s="254"/>
      <c r="I363" s="254"/>
      <c r="J363" s="254"/>
      <c r="K363" s="254"/>
      <c r="L363" s="254"/>
      <c r="M363" s="254"/>
      <c r="N363" s="254"/>
      <c r="O363" s="254"/>
      <c r="P363" s="254"/>
      <c r="Q363" s="254"/>
      <c r="R363" s="254"/>
      <c r="S363" s="254"/>
      <c r="T363" s="254"/>
      <c r="U363" s="254"/>
      <c r="V363" s="254"/>
      <c r="W363" s="254"/>
      <c r="X363" s="254"/>
      <c r="Y363" s="254"/>
      <c r="Z363" s="254"/>
      <c r="AA363" s="254"/>
      <c r="AB363" s="254"/>
      <c r="AC363" s="254"/>
      <c r="AD363" s="254"/>
      <c r="AE363" s="254"/>
      <c r="AF363" s="254"/>
      <c r="AG363" s="254"/>
      <c r="AH363" s="141"/>
      <c r="AI363" s="39"/>
      <c r="AJ363" s="39"/>
      <c r="AK363" s="39"/>
      <c r="AL363" s="39"/>
      <c r="AM363" s="39"/>
      <c r="AN363" s="39"/>
      <c r="AO363" s="39"/>
      <c r="AP363" s="39"/>
      <c r="AQ363" s="39"/>
      <c r="AR363" s="39"/>
      <c r="AS363" s="39"/>
      <c r="AT363" s="39"/>
      <c r="AU363" s="39"/>
      <c r="AV363" s="39"/>
      <c r="AW363" s="39"/>
      <c r="BF363" s="39"/>
      <c r="BG363" s="39"/>
      <c r="BH363" s="39"/>
      <c r="BI363" s="39"/>
      <c r="BN363" s="39"/>
      <c r="BO363" s="39"/>
      <c r="BP363" s="39"/>
      <c r="BQ363" s="39"/>
      <c r="BR363" s="39"/>
      <c r="BS363" s="39"/>
      <c r="BT363" s="39"/>
      <c r="BU363" s="39"/>
      <c r="CH363" s="39"/>
      <c r="CI363" s="39"/>
      <c r="CJ363" s="39"/>
      <c r="CK363" s="39"/>
      <c r="CL363" s="39"/>
      <c r="CM363" s="39"/>
      <c r="CN363" s="39"/>
      <c r="CO363" s="39"/>
      <c r="DB363" s="39"/>
      <c r="DC363" s="39"/>
      <c r="DD363" s="39"/>
      <c r="DE363" s="39"/>
      <c r="DF363" s="39"/>
      <c r="DG363" s="39"/>
      <c r="DH363" s="39"/>
      <c r="DI363" s="39"/>
      <c r="DJ363" s="39"/>
      <c r="DK363" s="39"/>
      <c r="DL363" s="39"/>
      <c r="DM363" s="39"/>
      <c r="DN363" s="39"/>
      <c r="DO363" s="39"/>
      <c r="DP363" s="39"/>
      <c r="DQ363" s="39"/>
      <c r="DR363" s="39"/>
      <c r="DS363" s="39"/>
      <c r="DT363" s="39"/>
      <c r="DU363" s="39"/>
      <c r="DV363" s="39"/>
      <c r="DW363" s="39"/>
      <c r="DX363" s="39"/>
      <c r="DY363" s="39"/>
      <c r="DZ363" s="39"/>
      <c r="EA363" s="39"/>
      <c r="EB363" s="39"/>
      <c r="EC363" s="39"/>
      <c r="ED363" s="39"/>
      <c r="EE363" s="39"/>
      <c r="EF363" s="39"/>
      <c r="EG363" s="39"/>
      <c r="EH363" s="39"/>
      <c r="EI363" s="39"/>
      <c r="EJ363" s="39"/>
      <c r="EK363" s="39"/>
      <c r="EL363" s="39"/>
      <c r="EM363" s="39"/>
      <c r="EN363" s="39"/>
      <c r="EO363" s="39"/>
      <c r="EP363" s="39"/>
      <c r="EQ363" s="39"/>
      <c r="ER363" s="39"/>
      <c r="ES363" s="39"/>
      <c r="ET363" s="39"/>
      <c r="EU363" s="39"/>
      <c r="EV363" s="39"/>
      <c r="EW363" s="39"/>
      <c r="EX363" s="39"/>
      <c r="EY363" s="39"/>
      <c r="EZ363" s="39"/>
      <c r="FA363" s="39"/>
      <c r="FB363" s="39"/>
      <c r="FC363" s="39"/>
      <c r="FD363" s="39"/>
      <c r="FE363" s="39"/>
      <c r="FF363" s="39"/>
      <c r="FG363" s="39"/>
      <c r="FH363" s="39"/>
      <c r="FI363" s="39"/>
      <c r="FJ363" s="39"/>
      <c r="FK363" s="39"/>
      <c r="FL363" s="39"/>
      <c r="FM363" s="39"/>
      <c r="FN363" s="39"/>
      <c r="FO363" s="39"/>
      <c r="FP363" s="39"/>
      <c r="FQ363" s="39"/>
      <c r="FR363" s="39"/>
      <c r="FS363" s="39"/>
      <c r="FT363" s="39"/>
      <c r="FU363" s="39"/>
      <c r="FV363" s="39"/>
      <c r="FW363" s="39"/>
      <c r="FX363" s="39"/>
      <c r="FY363" s="39"/>
      <c r="FZ363" s="39"/>
      <c r="GA363" s="39"/>
      <c r="GB363" s="39"/>
      <c r="GC363" s="39"/>
      <c r="GD363" s="39"/>
      <c r="GE363" s="39"/>
      <c r="GF363" s="39"/>
      <c r="GG363" s="39"/>
      <c r="GH363" s="39"/>
      <c r="GI363" s="39"/>
      <c r="GJ363" s="39"/>
      <c r="GK363" s="39"/>
      <c r="GL363" s="39"/>
      <c r="GM363" s="39"/>
      <c r="GN363" s="39"/>
      <c r="GO363" s="39"/>
      <c r="GP363" s="39"/>
      <c r="GQ363" s="39"/>
      <c r="GR363" s="39"/>
      <c r="GS363" s="39"/>
    </row>
    <row r="364" spans="1:201" s="48" customFormat="1" ht="24.75" customHeight="1" x14ac:dyDescent="0.2">
      <c r="A364" s="192" t="s">
        <v>934</v>
      </c>
      <c r="B364" s="192"/>
      <c r="C364" s="192"/>
      <c r="D364" s="192"/>
      <c r="E364" s="192"/>
      <c r="F364" s="192"/>
      <c r="G364" s="192"/>
      <c r="H364" s="192"/>
      <c r="I364" s="192"/>
      <c r="J364" s="192"/>
      <c r="K364" s="192"/>
      <c r="L364" s="192"/>
      <c r="M364" s="192"/>
      <c r="N364" s="192"/>
      <c r="O364" s="192"/>
      <c r="P364" s="192"/>
      <c r="Q364" s="192"/>
      <c r="R364" s="192"/>
      <c r="S364" s="192"/>
      <c r="T364" s="192"/>
      <c r="U364" s="192"/>
      <c r="V364" s="192"/>
      <c r="W364" s="192"/>
      <c r="X364" s="192"/>
      <c r="Y364" s="192"/>
      <c r="Z364" s="192"/>
      <c r="AA364" s="192"/>
      <c r="AB364" s="192"/>
      <c r="AC364" s="192"/>
      <c r="AD364" s="192"/>
      <c r="AE364" s="192"/>
      <c r="AF364" s="192"/>
      <c r="AG364" s="192"/>
      <c r="AH364" s="145"/>
      <c r="AI364" s="39"/>
      <c r="AJ364" s="39"/>
      <c r="AK364" s="39"/>
      <c r="AL364" s="39"/>
      <c r="AM364" s="39"/>
      <c r="AN364" s="39"/>
      <c r="AO364" s="39"/>
      <c r="AP364" s="39"/>
      <c r="AQ364" s="39"/>
      <c r="AR364" s="39"/>
      <c r="AS364" s="39"/>
      <c r="AT364" s="39"/>
      <c r="AU364" s="39"/>
      <c r="AV364" s="39"/>
      <c r="AW364" s="39"/>
      <c r="BF364" s="39"/>
      <c r="BG364" s="39"/>
      <c r="BH364" s="39"/>
      <c r="BI364" s="39"/>
      <c r="BN364" s="39"/>
      <c r="BO364" s="39"/>
      <c r="BP364" s="39"/>
      <c r="BQ364" s="39"/>
      <c r="BR364" s="39"/>
      <c r="BS364" s="39"/>
      <c r="BT364" s="39"/>
      <c r="BU364" s="39"/>
      <c r="CH364" s="39"/>
      <c r="CI364" s="39"/>
      <c r="CJ364" s="39"/>
      <c r="CK364" s="39"/>
      <c r="CL364" s="39"/>
      <c r="CM364" s="39"/>
      <c r="CN364" s="39"/>
      <c r="CO364" s="39"/>
      <c r="DB364" s="39"/>
      <c r="DC364" s="39"/>
      <c r="DD364" s="39"/>
      <c r="DE364" s="39"/>
      <c r="DF364" s="39"/>
      <c r="DG364" s="39"/>
      <c r="DH364" s="39"/>
      <c r="DI364" s="39"/>
      <c r="DJ364" s="39"/>
      <c r="DK364" s="39"/>
      <c r="DL364" s="39"/>
      <c r="DM364" s="39"/>
      <c r="DN364" s="39"/>
      <c r="DO364" s="39"/>
      <c r="DP364" s="39"/>
      <c r="DQ364" s="39"/>
      <c r="DR364" s="39"/>
      <c r="DS364" s="39"/>
      <c r="DT364" s="39"/>
      <c r="DU364" s="39"/>
      <c r="DV364" s="39"/>
      <c r="DW364" s="39"/>
      <c r="DX364" s="39"/>
      <c r="DY364" s="39"/>
      <c r="DZ364" s="39"/>
      <c r="EA364" s="39"/>
      <c r="EB364" s="39"/>
      <c r="EC364" s="39"/>
      <c r="ED364" s="39"/>
      <c r="EE364" s="39"/>
      <c r="EF364" s="39"/>
      <c r="EG364" s="39"/>
      <c r="EH364" s="39"/>
      <c r="EI364" s="39"/>
      <c r="EJ364" s="39"/>
      <c r="EK364" s="39"/>
      <c r="EL364" s="39"/>
      <c r="EM364" s="39"/>
      <c r="EN364" s="39"/>
      <c r="EO364" s="39"/>
      <c r="EP364" s="39"/>
      <c r="EQ364" s="39"/>
      <c r="ER364" s="39"/>
      <c r="ES364" s="39"/>
      <c r="ET364" s="39"/>
      <c r="EU364" s="39"/>
      <c r="EV364" s="39"/>
      <c r="EW364" s="39"/>
      <c r="EX364" s="39"/>
      <c r="EY364" s="39"/>
      <c r="EZ364" s="39"/>
      <c r="FA364" s="39"/>
      <c r="FB364" s="39"/>
      <c r="FC364" s="39"/>
      <c r="FD364" s="39"/>
      <c r="FE364" s="39"/>
      <c r="FF364" s="39"/>
      <c r="FG364" s="39"/>
      <c r="FH364" s="39"/>
      <c r="FI364" s="39"/>
      <c r="FJ364" s="39"/>
      <c r="FK364" s="39"/>
      <c r="FL364" s="39"/>
      <c r="FM364" s="39"/>
      <c r="FN364" s="39"/>
      <c r="FO364" s="39"/>
      <c r="FP364" s="39"/>
      <c r="FQ364" s="39"/>
      <c r="FR364" s="39"/>
      <c r="FS364" s="39"/>
      <c r="FT364" s="39"/>
      <c r="FU364" s="39"/>
      <c r="FV364" s="39"/>
      <c r="FW364" s="39"/>
      <c r="FX364" s="39"/>
      <c r="FY364" s="39"/>
      <c r="FZ364" s="39"/>
      <c r="GA364" s="39"/>
      <c r="GB364" s="39"/>
      <c r="GC364" s="39"/>
      <c r="GD364" s="39"/>
      <c r="GE364" s="39"/>
      <c r="GF364" s="39"/>
      <c r="GG364" s="39"/>
      <c r="GH364" s="39"/>
      <c r="GI364" s="39"/>
      <c r="GJ364" s="39"/>
      <c r="GK364" s="39"/>
      <c r="GL364" s="39"/>
      <c r="GM364" s="39"/>
      <c r="GN364" s="39"/>
      <c r="GO364" s="39"/>
      <c r="GP364" s="39"/>
      <c r="GQ364" s="39"/>
      <c r="GR364" s="39"/>
      <c r="GS364" s="39"/>
    </row>
    <row r="365" spans="1:201" s="48" customFormat="1" ht="30" customHeight="1" x14ac:dyDescent="0.2">
      <c r="A365" s="192" t="s">
        <v>942</v>
      </c>
      <c r="B365" s="192"/>
      <c r="C365" s="192"/>
      <c r="D365" s="192"/>
      <c r="E365" s="192"/>
      <c r="F365" s="192"/>
      <c r="G365" s="192"/>
      <c r="H365" s="192"/>
      <c r="I365" s="192"/>
      <c r="J365" s="192"/>
      <c r="K365" s="192"/>
      <c r="L365" s="192"/>
      <c r="M365" s="192"/>
      <c r="N365" s="192"/>
      <c r="O365" s="192"/>
      <c r="P365" s="192"/>
      <c r="Q365" s="192"/>
      <c r="R365" s="192"/>
      <c r="S365" s="192"/>
      <c r="T365" s="192"/>
      <c r="U365" s="192"/>
      <c r="V365" s="192"/>
      <c r="W365" s="192"/>
      <c r="X365" s="192"/>
      <c r="Y365" s="192"/>
      <c r="Z365" s="192"/>
      <c r="AA365" s="192"/>
      <c r="AB365" s="192"/>
      <c r="AC365" s="192"/>
      <c r="AD365" s="192"/>
      <c r="AE365" s="192"/>
      <c r="AF365" s="192"/>
      <c r="AG365" s="192"/>
      <c r="AH365" s="145"/>
      <c r="AI365" s="39"/>
      <c r="AJ365" s="39"/>
      <c r="AK365" s="39"/>
      <c r="AL365" s="39"/>
      <c r="AM365" s="39"/>
      <c r="AN365" s="39"/>
      <c r="AO365" s="39"/>
      <c r="AP365" s="39"/>
      <c r="AQ365" s="39"/>
      <c r="AR365" s="39"/>
      <c r="AS365" s="39"/>
      <c r="AT365" s="39"/>
      <c r="AU365" s="39"/>
      <c r="AV365" s="39"/>
      <c r="AW365" s="39"/>
      <c r="BF365" s="39"/>
      <c r="BG365" s="39"/>
      <c r="BH365" s="39"/>
      <c r="BI365" s="39"/>
      <c r="BN365" s="39"/>
      <c r="BO365" s="39"/>
      <c r="BP365" s="39"/>
      <c r="BQ365" s="39"/>
      <c r="BR365" s="39"/>
      <c r="BS365" s="39"/>
      <c r="BT365" s="39"/>
      <c r="BU365" s="39"/>
      <c r="CH365" s="39"/>
      <c r="CI365" s="39"/>
      <c r="CJ365" s="39"/>
      <c r="CK365" s="39"/>
      <c r="CL365" s="39"/>
      <c r="CM365" s="39"/>
      <c r="CN365" s="39"/>
      <c r="CO365" s="39"/>
      <c r="DB365" s="39"/>
      <c r="DC365" s="39"/>
      <c r="DD365" s="39"/>
      <c r="DE365" s="39"/>
      <c r="DF365" s="39"/>
      <c r="DG365" s="39"/>
      <c r="DH365" s="39"/>
      <c r="DI365" s="39"/>
      <c r="DJ365" s="39"/>
      <c r="DK365" s="39"/>
      <c r="DL365" s="39"/>
      <c r="DM365" s="39"/>
      <c r="DN365" s="39"/>
      <c r="DO365" s="39"/>
      <c r="DP365" s="39"/>
      <c r="DQ365" s="39"/>
      <c r="DR365" s="39"/>
      <c r="DS365" s="39"/>
      <c r="DT365" s="39"/>
      <c r="DU365" s="39"/>
      <c r="DV365" s="39"/>
      <c r="DW365" s="39"/>
      <c r="DX365" s="39"/>
      <c r="DY365" s="39"/>
      <c r="DZ365" s="39"/>
      <c r="EA365" s="39"/>
      <c r="EB365" s="39"/>
      <c r="EC365" s="39"/>
      <c r="ED365" s="39"/>
      <c r="EE365" s="39"/>
      <c r="EF365" s="39"/>
      <c r="EG365" s="39"/>
      <c r="EH365" s="39"/>
      <c r="EI365" s="39"/>
      <c r="EJ365" s="39"/>
      <c r="EK365" s="39"/>
      <c r="EL365" s="39"/>
      <c r="EM365" s="39"/>
      <c r="EN365" s="39"/>
      <c r="EO365" s="39"/>
      <c r="EP365" s="39"/>
      <c r="EQ365" s="39"/>
      <c r="ER365" s="39"/>
      <c r="ES365" s="39"/>
      <c r="ET365" s="39"/>
      <c r="EU365" s="39"/>
      <c r="EV365" s="39"/>
      <c r="EW365" s="39"/>
      <c r="EX365" s="39"/>
      <c r="EY365" s="39"/>
      <c r="EZ365" s="39"/>
      <c r="FA365" s="39"/>
      <c r="FB365" s="39"/>
      <c r="FC365" s="39"/>
      <c r="FD365" s="39"/>
      <c r="FE365" s="39"/>
      <c r="FF365" s="39"/>
      <c r="FG365" s="39"/>
      <c r="FH365" s="39"/>
      <c r="FI365" s="39"/>
      <c r="FJ365" s="39"/>
      <c r="FK365" s="39"/>
      <c r="FL365" s="39"/>
      <c r="FM365" s="39"/>
      <c r="FN365" s="39"/>
      <c r="FO365" s="39"/>
      <c r="FP365" s="39"/>
      <c r="FQ365" s="39"/>
      <c r="FR365" s="39"/>
      <c r="FS365" s="39"/>
      <c r="FT365" s="39"/>
      <c r="FU365" s="39"/>
      <c r="FV365" s="39"/>
      <c r="FW365" s="39"/>
      <c r="FX365" s="39"/>
      <c r="FY365" s="39"/>
      <c r="FZ365" s="39"/>
      <c r="GA365" s="39"/>
      <c r="GB365" s="39"/>
      <c r="GC365" s="39"/>
      <c r="GD365" s="39"/>
      <c r="GE365" s="39"/>
      <c r="GF365" s="39"/>
      <c r="GG365" s="39"/>
      <c r="GH365" s="39"/>
      <c r="GI365" s="39"/>
      <c r="GJ365" s="39"/>
      <c r="GK365" s="39"/>
      <c r="GL365" s="39"/>
      <c r="GM365" s="39"/>
      <c r="GN365" s="39"/>
      <c r="GO365" s="39"/>
      <c r="GP365" s="39"/>
      <c r="GQ365" s="39"/>
      <c r="GR365" s="39"/>
      <c r="GS365" s="39"/>
    </row>
    <row r="366" spans="1:201" s="48" customFormat="1" ht="34.5" customHeight="1" x14ac:dyDescent="0.2">
      <c r="A366" s="192" t="s">
        <v>937</v>
      </c>
      <c r="B366" s="254"/>
      <c r="C366" s="254"/>
      <c r="D366" s="254"/>
      <c r="E366" s="254"/>
      <c r="F366" s="254"/>
      <c r="G366" s="254"/>
      <c r="H366" s="254"/>
      <c r="I366" s="254"/>
      <c r="J366" s="254"/>
      <c r="K366" s="254"/>
      <c r="L366" s="254"/>
      <c r="M366" s="254"/>
      <c r="N366" s="254"/>
      <c r="O366" s="254"/>
      <c r="P366" s="254"/>
      <c r="Q366" s="254"/>
      <c r="R366" s="254"/>
      <c r="S366" s="254"/>
      <c r="T366" s="254"/>
      <c r="U366" s="254"/>
      <c r="V366" s="254"/>
      <c r="W366" s="254"/>
      <c r="X366" s="254"/>
      <c r="Y366" s="254"/>
      <c r="Z366" s="254"/>
      <c r="AA366" s="254"/>
      <c r="AB366" s="254"/>
      <c r="AC366" s="254"/>
      <c r="AD366" s="254"/>
      <c r="AE366" s="254"/>
      <c r="AF366" s="254"/>
      <c r="AG366" s="254"/>
      <c r="AH366" s="145"/>
      <c r="AI366" s="39"/>
      <c r="AJ366" s="39"/>
      <c r="AK366" s="39"/>
      <c r="AL366" s="39"/>
      <c r="AM366" s="39"/>
      <c r="AN366" s="39"/>
      <c r="AO366" s="39"/>
      <c r="AP366" s="39"/>
      <c r="AQ366" s="39"/>
      <c r="AR366" s="39"/>
      <c r="AS366" s="39"/>
      <c r="AT366" s="39"/>
      <c r="AU366" s="39"/>
      <c r="AV366" s="39"/>
      <c r="AW366" s="39"/>
      <c r="BF366" s="39"/>
      <c r="BG366" s="39"/>
      <c r="BH366" s="39"/>
      <c r="BI366" s="39"/>
      <c r="BN366" s="39"/>
      <c r="BO366" s="39"/>
      <c r="BP366" s="39"/>
      <c r="BQ366" s="39"/>
      <c r="BR366" s="39"/>
      <c r="BS366" s="39"/>
      <c r="BT366" s="39"/>
      <c r="BU366" s="39"/>
      <c r="CH366" s="39"/>
      <c r="CI366" s="39"/>
      <c r="CJ366" s="39"/>
      <c r="CK366" s="39"/>
      <c r="CL366" s="39"/>
      <c r="CM366" s="39"/>
      <c r="CN366" s="39"/>
      <c r="CO366" s="39"/>
      <c r="DB366" s="39"/>
      <c r="DC366" s="39"/>
      <c r="DD366" s="39"/>
      <c r="DE366" s="39"/>
      <c r="DF366" s="39"/>
      <c r="DG366" s="39"/>
      <c r="DH366" s="39"/>
      <c r="DI366" s="39"/>
      <c r="DJ366" s="39"/>
      <c r="DK366" s="39"/>
      <c r="DL366" s="39"/>
      <c r="DM366" s="39"/>
      <c r="DN366" s="39"/>
      <c r="DO366" s="39"/>
      <c r="DP366" s="39"/>
      <c r="DQ366" s="39"/>
      <c r="DR366" s="39"/>
      <c r="DS366" s="39"/>
      <c r="DT366" s="39"/>
      <c r="DU366" s="39"/>
      <c r="DV366" s="39"/>
      <c r="DW366" s="39"/>
      <c r="DX366" s="39"/>
      <c r="DY366" s="39"/>
      <c r="DZ366" s="39"/>
      <c r="EA366" s="39"/>
      <c r="EB366" s="39"/>
      <c r="EC366" s="39"/>
      <c r="ED366" s="39"/>
      <c r="EE366" s="39"/>
      <c r="EF366" s="39"/>
      <c r="EG366" s="39"/>
      <c r="EH366" s="39"/>
      <c r="EI366" s="39"/>
      <c r="EJ366" s="39"/>
      <c r="EK366" s="39"/>
      <c r="EL366" s="39"/>
      <c r="EM366" s="39"/>
      <c r="EN366" s="39"/>
      <c r="EO366" s="39"/>
      <c r="EP366" s="39"/>
      <c r="EQ366" s="39"/>
      <c r="ER366" s="39"/>
      <c r="ES366" s="39"/>
      <c r="ET366" s="39"/>
      <c r="EU366" s="39"/>
      <c r="EV366" s="39"/>
      <c r="EW366" s="39"/>
      <c r="EX366" s="39"/>
      <c r="EY366" s="39"/>
      <c r="EZ366" s="39"/>
      <c r="FA366" s="39"/>
      <c r="FB366" s="39"/>
      <c r="FC366" s="39"/>
      <c r="FD366" s="39"/>
      <c r="FE366" s="39"/>
      <c r="FF366" s="39"/>
      <c r="FG366" s="39"/>
      <c r="FH366" s="39"/>
      <c r="FI366" s="39"/>
      <c r="FJ366" s="39"/>
      <c r="FK366" s="39"/>
      <c r="FL366" s="39"/>
      <c r="FM366" s="39"/>
      <c r="FN366" s="39"/>
      <c r="FO366" s="39"/>
      <c r="FP366" s="39"/>
      <c r="FQ366" s="39"/>
      <c r="FR366" s="39"/>
      <c r="FS366" s="39"/>
      <c r="FT366" s="39"/>
      <c r="FU366" s="39"/>
      <c r="FV366" s="39"/>
      <c r="FW366" s="39"/>
      <c r="FX366" s="39"/>
      <c r="FY366" s="39"/>
      <c r="FZ366" s="39"/>
      <c r="GA366" s="39"/>
      <c r="GB366" s="39"/>
      <c r="GC366" s="39"/>
      <c r="GD366" s="39"/>
      <c r="GE366" s="39"/>
      <c r="GF366" s="39"/>
      <c r="GG366" s="39"/>
      <c r="GH366" s="39"/>
      <c r="GI366" s="39"/>
      <c r="GJ366" s="39"/>
      <c r="GK366" s="39"/>
      <c r="GL366" s="39"/>
      <c r="GM366" s="39"/>
      <c r="GN366" s="39"/>
      <c r="GO366" s="39"/>
      <c r="GP366" s="39"/>
      <c r="GQ366" s="39"/>
      <c r="GR366" s="39"/>
      <c r="GS366" s="39"/>
    </row>
    <row r="367" spans="1:201" s="48" customFormat="1" ht="24.75" customHeight="1" x14ac:dyDescent="0.2">
      <c r="A367" s="192" t="s">
        <v>938</v>
      </c>
      <c r="B367" s="254"/>
      <c r="C367" s="254"/>
      <c r="D367" s="254"/>
      <c r="E367" s="254"/>
      <c r="F367" s="254"/>
      <c r="G367" s="254"/>
      <c r="H367" s="254"/>
      <c r="I367" s="254"/>
      <c r="J367" s="254"/>
      <c r="K367" s="254"/>
      <c r="L367" s="254"/>
      <c r="M367" s="254"/>
      <c r="N367" s="254"/>
      <c r="O367" s="254"/>
      <c r="P367" s="254"/>
      <c r="Q367" s="254"/>
      <c r="R367" s="254"/>
      <c r="S367" s="254"/>
      <c r="T367" s="254"/>
      <c r="U367" s="254"/>
      <c r="V367" s="254"/>
      <c r="W367" s="254"/>
      <c r="X367" s="254"/>
      <c r="Y367" s="254"/>
      <c r="Z367" s="254"/>
      <c r="AA367" s="254"/>
      <c r="AB367" s="254"/>
      <c r="AC367" s="254"/>
      <c r="AD367" s="254"/>
      <c r="AE367" s="254"/>
      <c r="AF367" s="254"/>
      <c r="AG367" s="254"/>
      <c r="AH367" s="145"/>
      <c r="AI367" s="39"/>
      <c r="AJ367" s="39"/>
      <c r="AK367" s="39"/>
      <c r="AL367" s="39"/>
      <c r="AM367" s="39"/>
      <c r="AN367" s="39"/>
      <c r="AO367" s="39"/>
      <c r="AP367" s="39"/>
      <c r="AQ367" s="39"/>
      <c r="AR367" s="39"/>
      <c r="AS367" s="39"/>
      <c r="AT367" s="39"/>
      <c r="AU367" s="39"/>
      <c r="AV367" s="39"/>
      <c r="AW367" s="39"/>
      <c r="BF367" s="39"/>
      <c r="BG367" s="39"/>
      <c r="BH367" s="39"/>
      <c r="BI367" s="39"/>
      <c r="BN367" s="39"/>
      <c r="BO367" s="39"/>
      <c r="BP367" s="39"/>
      <c r="BQ367" s="39"/>
      <c r="BR367" s="39"/>
      <c r="BS367" s="39"/>
      <c r="BT367" s="39"/>
      <c r="BU367" s="39"/>
      <c r="CH367" s="39"/>
      <c r="CI367" s="39"/>
      <c r="CJ367" s="39"/>
      <c r="CK367" s="39"/>
      <c r="CL367" s="39"/>
      <c r="CM367" s="39"/>
      <c r="CN367" s="39"/>
      <c r="CO367" s="39"/>
      <c r="DB367" s="39"/>
      <c r="DC367" s="39"/>
      <c r="DD367" s="39"/>
      <c r="DE367" s="39"/>
      <c r="DF367" s="39"/>
      <c r="DG367" s="39"/>
      <c r="DH367" s="39"/>
      <c r="DI367" s="39"/>
      <c r="DJ367" s="39"/>
      <c r="DK367" s="39"/>
      <c r="DL367" s="39"/>
      <c r="DM367" s="39"/>
      <c r="DN367" s="39"/>
      <c r="DO367" s="39"/>
      <c r="DP367" s="39"/>
      <c r="DQ367" s="39"/>
      <c r="DR367" s="39"/>
      <c r="DS367" s="39"/>
      <c r="DT367" s="39"/>
      <c r="DU367" s="39"/>
      <c r="DV367" s="39"/>
      <c r="DW367" s="39"/>
      <c r="DX367" s="39"/>
      <c r="DY367" s="39"/>
      <c r="DZ367" s="39"/>
      <c r="EA367" s="39"/>
      <c r="EB367" s="39"/>
      <c r="EC367" s="39"/>
      <c r="ED367" s="39"/>
      <c r="EE367" s="39"/>
      <c r="EF367" s="39"/>
      <c r="EG367" s="39"/>
      <c r="EH367" s="39"/>
      <c r="EI367" s="39"/>
      <c r="EJ367" s="39"/>
      <c r="EK367" s="39"/>
      <c r="EL367" s="39"/>
      <c r="EM367" s="39"/>
      <c r="EN367" s="39"/>
      <c r="EO367" s="39"/>
      <c r="EP367" s="39"/>
      <c r="EQ367" s="39"/>
      <c r="ER367" s="39"/>
      <c r="ES367" s="39"/>
      <c r="ET367" s="39"/>
      <c r="EU367" s="39"/>
      <c r="EV367" s="39"/>
      <c r="EW367" s="39"/>
      <c r="EX367" s="39"/>
      <c r="EY367" s="39"/>
      <c r="EZ367" s="39"/>
      <c r="FA367" s="39"/>
      <c r="FB367" s="39"/>
      <c r="FC367" s="39"/>
      <c r="FD367" s="39"/>
      <c r="FE367" s="39"/>
      <c r="FF367" s="39"/>
      <c r="FG367" s="39"/>
      <c r="FH367" s="39"/>
      <c r="FI367" s="39"/>
      <c r="FJ367" s="39"/>
      <c r="FK367" s="39"/>
      <c r="FL367" s="39"/>
      <c r="FM367" s="39"/>
      <c r="FN367" s="39"/>
      <c r="FO367" s="39"/>
      <c r="FP367" s="39"/>
      <c r="FQ367" s="39"/>
      <c r="FR367" s="39"/>
      <c r="FS367" s="39"/>
      <c r="FT367" s="39"/>
      <c r="FU367" s="39"/>
      <c r="FV367" s="39"/>
      <c r="FW367" s="39"/>
      <c r="FX367" s="39"/>
      <c r="FY367" s="39"/>
      <c r="FZ367" s="39"/>
      <c r="GA367" s="39"/>
      <c r="GB367" s="39"/>
      <c r="GC367" s="39"/>
      <c r="GD367" s="39"/>
      <c r="GE367" s="39"/>
      <c r="GF367" s="39"/>
      <c r="GG367" s="39"/>
      <c r="GH367" s="39"/>
      <c r="GI367" s="39"/>
      <c r="GJ367" s="39"/>
      <c r="GK367" s="39"/>
      <c r="GL367" s="39"/>
      <c r="GM367" s="39"/>
      <c r="GN367" s="39"/>
      <c r="GO367" s="39"/>
      <c r="GP367" s="39"/>
      <c r="GQ367" s="39"/>
      <c r="GR367" s="39"/>
      <c r="GS367" s="39"/>
    </row>
    <row r="368" spans="1:201" s="48" customFormat="1" ht="20.25" customHeight="1" x14ac:dyDescent="0.2">
      <c r="A368" s="192" t="s">
        <v>939</v>
      </c>
      <c r="B368" s="192"/>
      <c r="C368" s="192"/>
      <c r="D368" s="192"/>
      <c r="E368" s="192"/>
      <c r="F368" s="192"/>
      <c r="G368" s="192"/>
      <c r="H368" s="192"/>
      <c r="I368" s="192"/>
      <c r="J368" s="192"/>
      <c r="K368" s="192"/>
      <c r="L368" s="192"/>
      <c r="M368" s="192"/>
      <c r="N368" s="192"/>
      <c r="O368" s="192"/>
      <c r="P368" s="192"/>
      <c r="Q368" s="192"/>
      <c r="R368" s="192"/>
      <c r="S368" s="192"/>
      <c r="T368" s="192"/>
      <c r="U368" s="192"/>
      <c r="V368" s="192"/>
      <c r="W368" s="192"/>
      <c r="X368" s="192"/>
      <c r="Y368" s="192"/>
      <c r="Z368" s="192"/>
      <c r="AA368" s="192"/>
      <c r="AB368" s="192"/>
      <c r="AC368" s="192"/>
      <c r="AD368" s="192"/>
      <c r="AE368" s="192"/>
      <c r="AF368" s="192"/>
      <c r="AG368" s="192"/>
      <c r="AH368" s="141"/>
      <c r="AI368" s="39"/>
      <c r="AJ368" s="39"/>
      <c r="AK368" s="39"/>
      <c r="AL368" s="39"/>
      <c r="AM368" s="39"/>
      <c r="AN368" s="39"/>
      <c r="AO368" s="39"/>
      <c r="AP368" s="39"/>
      <c r="AQ368" s="39"/>
      <c r="AR368" s="39"/>
      <c r="AS368" s="39"/>
      <c r="AT368" s="39"/>
      <c r="AU368" s="39"/>
      <c r="AV368" s="39"/>
      <c r="AW368" s="39"/>
      <c r="BF368" s="39"/>
      <c r="BG368" s="39"/>
      <c r="BH368" s="39"/>
      <c r="BI368" s="39"/>
      <c r="BN368" s="39"/>
      <c r="BO368" s="39"/>
      <c r="BP368" s="39"/>
      <c r="BQ368" s="39"/>
      <c r="BR368" s="39"/>
      <c r="BS368" s="39"/>
      <c r="BT368" s="39"/>
      <c r="BU368" s="39"/>
      <c r="CH368" s="39"/>
      <c r="CI368" s="39"/>
      <c r="CJ368" s="39"/>
      <c r="CK368" s="39"/>
      <c r="CL368" s="39"/>
      <c r="CM368" s="39"/>
      <c r="CN368" s="39"/>
      <c r="CO368" s="39"/>
      <c r="DB368" s="39"/>
      <c r="DC368" s="39"/>
      <c r="DD368" s="39"/>
      <c r="DE368" s="39"/>
      <c r="DF368" s="39"/>
      <c r="DG368" s="39"/>
      <c r="DH368" s="39"/>
      <c r="DI368" s="39"/>
      <c r="DJ368" s="39"/>
      <c r="DK368" s="39"/>
      <c r="DL368" s="39"/>
      <c r="DM368" s="39"/>
      <c r="DN368" s="39"/>
      <c r="DO368" s="39"/>
      <c r="DP368" s="39"/>
      <c r="DQ368" s="39"/>
      <c r="DR368" s="39"/>
      <c r="DS368" s="39"/>
      <c r="DT368" s="39"/>
      <c r="DU368" s="39"/>
      <c r="DV368" s="39"/>
      <c r="DW368" s="39"/>
      <c r="DX368" s="39"/>
      <c r="DY368" s="39"/>
      <c r="DZ368" s="39"/>
      <c r="EA368" s="39"/>
      <c r="EB368" s="39"/>
      <c r="EC368" s="39"/>
      <c r="ED368" s="39"/>
      <c r="EE368" s="39"/>
      <c r="EF368" s="39"/>
      <c r="EG368" s="39"/>
      <c r="EH368" s="39"/>
      <c r="EI368" s="39"/>
      <c r="EJ368" s="39"/>
      <c r="EK368" s="39"/>
      <c r="EL368" s="39"/>
      <c r="EM368" s="39"/>
      <c r="EN368" s="39"/>
      <c r="EO368" s="39"/>
      <c r="EP368" s="39"/>
      <c r="EQ368" s="39"/>
      <c r="ER368" s="39"/>
      <c r="ES368" s="39"/>
      <c r="ET368" s="39"/>
      <c r="EU368" s="39"/>
      <c r="EV368" s="39"/>
      <c r="EW368" s="39"/>
      <c r="EX368" s="39"/>
      <c r="EY368" s="39"/>
      <c r="EZ368" s="39"/>
      <c r="FA368" s="39"/>
      <c r="FB368" s="39"/>
      <c r="FC368" s="39"/>
      <c r="FD368" s="39"/>
      <c r="FE368" s="39"/>
      <c r="FF368" s="39"/>
      <c r="FG368" s="39"/>
      <c r="FH368" s="39"/>
      <c r="FI368" s="39"/>
      <c r="FJ368" s="39"/>
      <c r="FK368" s="39"/>
      <c r="FL368" s="39"/>
      <c r="FM368" s="39"/>
      <c r="FN368" s="39"/>
      <c r="FO368" s="39"/>
      <c r="FP368" s="39"/>
      <c r="FQ368" s="39"/>
      <c r="FR368" s="39"/>
      <c r="FS368" s="39"/>
      <c r="FT368" s="39"/>
      <c r="FU368" s="39"/>
      <c r="FV368" s="39"/>
      <c r="FW368" s="39"/>
      <c r="FX368" s="39"/>
      <c r="FY368" s="39"/>
      <c r="FZ368" s="39"/>
      <c r="GA368" s="39"/>
      <c r="GB368" s="39"/>
      <c r="GC368" s="39"/>
      <c r="GD368" s="39"/>
      <c r="GE368" s="39"/>
      <c r="GF368" s="39"/>
      <c r="GG368" s="39"/>
      <c r="GH368" s="39"/>
      <c r="GI368" s="39"/>
      <c r="GJ368" s="39"/>
      <c r="GK368" s="39"/>
      <c r="GL368" s="39"/>
      <c r="GM368" s="39"/>
      <c r="GN368" s="39"/>
      <c r="GO368" s="39"/>
      <c r="GP368" s="39"/>
      <c r="GQ368" s="39"/>
      <c r="GR368" s="39"/>
      <c r="GS368" s="39"/>
    </row>
    <row r="369" spans="3:15" x14ac:dyDescent="0.2">
      <c r="O369" s="89" t="s">
        <v>795</v>
      </c>
    </row>
    <row r="370" spans="3:15" x14ac:dyDescent="0.2">
      <c r="C370" s="71"/>
      <c r="D370" s="71"/>
    </row>
    <row r="372" spans="3:15" x14ac:dyDescent="0.2">
      <c r="C372" s="157"/>
      <c r="D372" s="157"/>
    </row>
    <row r="374" spans="3:15" x14ac:dyDescent="0.2">
      <c r="C374" s="71"/>
      <c r="D374" s="71"/>
    </row>
    <row r="375" spans="3:15" x14ac:dyDescent="0.2">
      <c r="C375" s="71"/>
    </row>
    <row r="376" spans="3:15" x14ac:dyDescent="0.2">
      <c r="G376" s="71"/>
    </row>
  </sheetData>
  <mergeCells count="119">
    <mergeCell ref="HV6:HY6"/>
    <mergeCell ref="A367:AG367"/>
    <mergeCell ref="GX6:HA6"/>
    <mergeCell ref="HB6:HE6"/>
    <mergeCell ref="HF6:HI6"/>
    <mergeCell ref="HR6:HU6"/>
    <mergeCell ref="A366:AG366"/>
    <mergeCell ref="HJ6:HM6"/>
    <mergeCell ref="A364:AG364"/>
    <mergeCell ref="HN6:HQ6"/>
    <mergeCell ref="A365:AG365"/>
    <mergeCell ref="A359:AG359"/>
    <mergeCell ref="A353:AG353"/>
    <mergeCell ref="A354:AG354"/>
    <mergeCell ref="A355:AG355"/>
    <mergeCell ref="A356:AG356"/>
    <mergeCell ref="A357:AG357"/>
    <mergeCell ref="A358:AG358"/>
    <mergeCell ref="R6:U6"/>
    <mergeCell ref="A360:AG360"/>
    <mergeCell ref="A361:AG361"/>
    <mergeCell ref="A362:AG362"/>
    <mergeCell ref="A363:AG363"/>
    <mergeCell ref="A352:AG352"/>
    <mergeCell ref="FJ6:FM6"/>
    <mergeCell ref="BR6:BU6"/>
    <mergeCell ref="A368:AG368"/>
    <mergeCell ref="AD6:AG6"/>
    <mergeCell ref="AH6:AK6"/>
    <mergeCell ref="AL6:AO6"/>
    <mergeCell ref="AP6:AS6"/>
    <mergeCell ref="AT6:AW6"/>
    <mergeCell ref="CH6:CK6"/>
    <mergeCell ref="CL6:CO6"/>
    <mergeCell ref="CP6:CS6"/>
    <mergeCell ref="A5:A7"/>
    <mergeCell ref="V6:Y6"/>
    <mergeCell ref="Z6:AC6"/>
    <mergeCell ref="BV6:BY6"/>
    <mergeCell ref="BZ6:CC6"/>
    <mergeCell ref="CD6:CG6"/>
    <mergeCell ref="B5:E6"/>
    <mergeCell ref="F6:I6"/>
    <mergeCell ref="J6:M6"/>
    <mergeCell ref="N6:Q6"/>
    <mergeCell ref="EP6:ES6"/>
    <mergeCell ref="ET6:EW6"/>
    <mergeCell ref="EX6:FA6"/>
    <mergeCell ref="FB6:FE6"/>
    <mergeCell ref="FF6:FI6"/>
    <mergeCell ref="CT6:CW6"/>
    <mergeCell ref="AX6:BA6"/>
    <mergeCell ref="BB6:BE6"/>
    <mergeCell ref="BF6:BI6"/>
    <mergeCell ref="BJ6:BM6"/>
    <mergeCell ref="BN6:BQ6"/>
    <mergeCell ref="DR6:DU6"/>
    <mergeCell ref="DV6:DY6"/>
    <mergeCell ref="DZ6:EC6"/>
    <mergeCell ref="ED6:EG6"/>
    <mergeCell ref="EH6:EK6"/>
    <mergeCell ref="EL6:EO6"/>
    <mergeCell ref="CX6:DA6"/>
    <mergeCell ref="DB6:DE6"/>
    <mergeCell ref="DJ6:DM6"/>
    <mergeCell ref="DF6:DI6"/>
    <mergeCell ref="DN6:DQ6"/>
    <mergeCell ref="GT6:GW6"/>
    <mergeCell ref="GD6:GG6"/>
    <mergeCell ref="GH6:GK6"/>
    <mergeCell ref="GL6:GO6"/>
    <mergeCell ref="GP6:GS6"/>
    <mergeCell ref="GJ1:GK1"/>
    <mergeCell ref="FZ6:GC6"/>
    <mergeCell ref="FV6:FY6"/>
    <mergeCell ref="FN5:GK5"/>
    <mergeCell ref="FO2:GK2"/>
    <mergeCell ref="GL5:HI5"/>
    <mergeCell ref="GM2:HI2"/>
    <mergeCell ref="HH4:HI4"/>
    <mergeCell ref="FN6:FQ6"/>
    <mergeCell ref="FR6:FU6"/>
    <mergeCell ref="GJ4:GK4"/>
    <mergeCell ref="F5:Y5"/>
    <mergeCell ref="C2:Y2"/>
    <mergeCell ref="X4:Y4"/>
    <mergeCell ref="AA2:AW2"/>
    <mergeCell ref="Z5:AW5"/>
    <mergeCell ref="AV1:AW1"/>
    <mergeCell ref="AX5:BU5"/>
    <mergeCell ref="AZ2:BU2"/>
    <mergeCell ref="BW2:CS2"/>
    <mergeCell ref="BV5:CS5"/>
    <mergeCell ref="AV4:AW4"/>
    <mergeCell ref="AN4:AO4"/>
    <mergeCell ref="BT4:BU4"/>
    <mergeCell ref="CN4:CO4"/>
    <mergeCell ref="CR4:CS4"/>
    <mergeCell ref="AN1:AO1"/>
    <mergeCell ref="BT1:BU1"/>
    <mergeCell ref="CN1:CO1"/>
    <mergeCell ref="CR1:CS1"/>
    <mergeCell ref="HK2:HY2"/>
    <mergeCell ref="HJ5:HY5"/>
    <mergeCell ref="HX1:HY1"/>
    <mergeCell ref="DP4:DQ4"/>
    <mergeCell ref="CT5:DQ5"/>
    <mergeCell ref="DP1:DQ1"/>
    <mergeCell ref="DS2:EO2"/>
    <mergeCell ref="EN1:EO1"/>
    <mergeCell ref="DR5:EO5"/>
    <mergeCell ref="EQ2:FM2"/>
    <mergeCell ref="EP5:FM5"/>
    <mergeCell ref="HG1:HI1"/>
    <mergeCell ref="FL4:FM4"/>
    <mergeCell ref="HX4:HY4"/>
    <mergeCell ref="EN4:EO4"/>
    <mergeCell ref="FL1:FM1"/>
    <mergeCell ref="CU2:DQ2"/>
  </mergeCells>
  <pageMargins left="0.31496062992125984" right="0.31496062992125984" top="0.35433070866141736" bottom="0.35433070866141736" header="0" footer="0"/>
  <pageSetup paperSize="9" scale="25" fitToWidth="0" orientation="portrait" r:id="rId1"/>
  <colBreaks count="3" manualBreakCount="3">
    <brk id="145" max="367" man="1"/>
    <brk id="169" max="367" man="1"/>
    <brk id="193" max="363"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380"/>
  <sheetViews>
    <sheetView showZeros="0" view="pageBreakPreview" zoomScale="70" zoomScaleNormal="40" zoomScaleSheetLayoutView="70" workbookViewId="0">
      <pane xSplit="1" ySplit="9" topLeftCell="B10" activePane="bottomRight" state="frozen"/>
      <selection activeCell="H29" sqref="H29"/>
      <selection pane="topRight" activeCell="H29" sqref="H29"/>
      <selection pane="bottomLeft" activeCell="H29" sqref="H29"/>
      <selection pane="bottomRight" activeCell="B374" sqref="B374"/>
    </sheetView>
  </sheetViews>
  <sheetFormatPr defaultRowHeight="14.25" x14ac:dyDescent="0.2"/>
  <cols>
    <col min="1" max="1" width="25.25" style="39" customWidth="1"/>
    <col min="2" max="2" width="15.625" style="39" customWidth="1"/>
    <col min="3" max="3" width="16.25" style="39" customWidth="1"/>
    <col min="4" max="4" width="15.5" style="39" customWidth="1"/>
    <col min="5" max="5" width="13" style="39" customWidth="1"/>
    <col min="6" max="6" width="14.875" style="39" customWidth="1"/>
    <col min="7" max="7" width="14.75" style="39" customWidth="1"/>
    <col min="8" max="8" width="13.25" style="39" customWidth="1"/>
    <col min="9" max="9" width="12.625" style="39" customWidth="1"/>
    <col min="10" max="10" width="15.375" style="39" customWidth="1"/>
    <col min="11" max="11" width="14.25" style="39" customWidth="1"/>
    <col min="12" max="12" width="13" style="39" customWidth="1"/>
    <col min="13" max="13" width="11.75" style="39" customWidth="1"/>
    <col min="14" max="14" width="13.75" style="39" customWidth="1"/>
    <col min="15" max="15" width="14.875" style="39" customWidth="1"/>
    <col min="16" max="16" width="12.625" style="39" customWidth="1"/>
    <col min="17" max="17" width="13.125" style="39" customWidth="1"/>
    <col min="18" max="18" width="14.75" style="39" customWidth="1"/>
    <col min="19" max="19" width="15.5" style="39" customWidth="1"/>
    <col min="20" max="20" width="12.875" style="39" customWidth="1"/>
    <col min="21" max="21" width="12.25" style="39" customWidth="1"/>
    <col min="22" max="22" width="13.625" style="39" customWidth="1"/>
    <col min="23" max="23" width="15.375" style="39" customWidth="1"/>
    <col min="24" max="24" width="11.25" style="39" customWidth="1"/>
    <col min="25" max="25" width="12.75" style="39" customWidth="1"/>
    <col min="26" max="26" width="15.5" style="39" customWidth="1"/>
    <col min="27" max="27" width="15" style="39" customWidth="1"/>
    <col min="28" max="28" width="11.5" style="39" customWidth="1"/>
    <col min="29" max="29" width="12.5" style="39" customWidth="1"/>
    <col min="30" max="30" width="14.5" style="39" customWidth="1"/>
    <col min="31" max="31" width="14.625" style="39" customWidth="1"/>
    <col min="32" max="32" width="12.875" style="39" customWidth="1"/>
    <col min="33" max="33" width="11.75" style="39" customWidth="1"/>
    <col min="34" max="34" width="14" style="39" customWidth="1"/>
    <col min="35" max="35" width="14.5" style="39" customWidth="1"/>
    <col min="36" max="36" width="13.75" style="39" customWidth="1"/>
    <col min="37" max="37" width="12.25" style="39" customWidth="1"/>
    <col min="38" max="38" width="13.625" style="39" customWidth="1"/>
    <col min="39" max="39" width="14.75" style="39" customWidth="1"/>
    <col min="40" max="40" width="13.375" style="39" customWidth="1"/>
    <col min="41" max="41" width="12" style="39" customWidth="1"/>
    <col min="42" max="43" width="14.375" style="39" customWidth="1"/>
    <col min="44" max="44" width="12.375" style="39" customWidth="1"/>
    <col min="45" max="45" width="11.75" style="39" customWidth="1"/>
    <col min="46" max="46" width="13.625" style="39" customWidth="1"/>
    <col min="47" max="47" width="14.375" style="39" customWidth="1"/>
    <col min="48" max="48" width="12.875" style="39" customWidth="1"/>
    <col min="49" max="49" width="11.75" style="39" customWidth="1"/>
    <col min="50" max="50" width="13.75" style="39" customWidth="1"/>
    <col min="51" max="51" width="15" style="39" customWidth="1"/>
    <col min="52" max="52" width="12.125" style="39" customWidth="1"/>
    <col min="53" max="53" width="12.5" style="39" customWidth="1"/>
    <col min="54" max="54" width="13.875" style="39" customWidth="1"/>
    <col min="55" max="55" width="14.75" style="39" customWidth="1"/>
    <col min="56" max="56" width="13" style="39" customWidth="1"/>
    <col min="57" max="57" width="12.25" style="39" customWidth="1"/>
    <col min="58" max="58" width="13.875" style="39" customWidth="1"/>
    <col min="59" max="59" width="15.875" style="39" customWidth="1"/>
    <col min="60" max="61" width="12.375" style="39" customWidth="1"/>
    <col min="62" max="62" width="14.5" style="39" customWidth="1"/>
    <col min="63" max="63" width="14.375" style="39" customWidth="1"/>
    <col min="64" max="64" width="11.5" style="39" customWidth="1"/>
    <col min="65" max="65" width="12" style="39" customWidth="1"/>
    <col min="66" max="66" width="14.25" style="39" customWidth="1"/>
    <col min="67" max="67" width="15.125" style="39" customWidth="1"/>
    <col min="68" max="68" width="13" style="39" customWidth="1"/>
    <col min="69" max="69" width="13.125" style="39" customWidth="1"/>
    <col min="70" max="70" width="14.75" style="39" customWidth="1"/>
    <col min="71" max="71" width="15" style="39" customWidth="1"/>
    <col min="72" max="72" width="11.25" style="39" customWidth="1"/>
    <col min="73" max="73" width="12.75" style="39" customWidth="1"/>
    <col min="74" max="74" width="13.875" style="39" customWidth="1"/>
    <col min="75" max="75" width="16.5" style="39" customWidth="1"/>
    <col min="76" max="76" width="12.375" style="39" customWidth="1"/>
    <col min="77" max="77" width="11.375" style="39" customWidth="1"/>
    <col min="78" max="78" width="15" style="39" customWidth="1"/>
    <col min="79" max="79" width="15.375" style="39" customWidth="1"/>
    <col min="80" max="80" width="10.875" style="39" customWidth="1"/>
    <col min="81" max="81" width="12" style="39" customWidth="1"/>
    <col min="82" max="82" width="15.125" style="39" customWidth="1"/>
    <col min="83" max="83" width="16" style="39" customWidth="1"/>
    <col min="84" max="84" width="12.125" style="39" customWidth="1"/>
    <col min="85" max="85" width="13.25" style="39" customWidth="1"/>
    <col min="86" max="86" width="14.125" style="39" customWidth="1"/>
    <col min="87" max="87" width="15.375" style="39" customWidth="1"/>
    <col min="88" max="88" width="11" style="39" customWidth="1"/>
    <col min="89" max="89" width="11.875" style="39" customWidth="1"/>
    <col min="90" max="16384" width="9" style="39"/>
  </cols>
  <sheetData>
    <row r="1" spans="1:89" ht="18.75" x14ac:dyDescent="0.3">
      <c r="AV1" s="237" t="s">
        <v>663</v>
      </c>
      <c r="AW1" s="237"/>
      <c r="BC1" s="106"/>
      <c r="BF1" s="163"/>
      <c r="BT1" s="237" t="s">
        <v>663</v>
      </c>
      <c r="BU1" s="237"/>
      <c r="BV1" s="163"/>
      <c r="BX1" s="237"/>
      <c r="BY1" s="237"/>
      <c r="BZ1" s="164"/>
      <c r="CJ1" s="256" t="s">
        <v>663</v>
      </c>
      <c r="CK1" s="256"/>
    </row>
    <row r="2" spans="1:89" x14ac:dyDescent="0.2">
      <c r="BC2" s="107"/>
      <c r="BD2" s="107"/>
      <c r="BE2" s="107"/>
      <c r="BF2" s="107"/>
      <c r="CF2" s="163"/>
      <c r="CG2" s="163"/>
      <c r="CH2" s="163"/>
    </row>
    <row r="3" spans="1:89" ht="52.5" customHeight="1" x14ac:dyDescent="0.2">
      <c r="C3" s="200" t="s">
        <v>874</v>
      </c>
      <c r="D3" s="200"/>
      <c r="E3" s="200"/>
      <c r="F3" s="200"/>
      <c r="G3" s="200"/>
      <c r="H3" s="200"/>
      <c r="I3" s="200"/>
      <c r="J3" s="200"/>
      <c r="K3" s="200"/>
      <c r="L3" s="200"/>
      <c r="M3" s="200"/>
      <c r="N3" s="200"/>
      <c r="O3" s="200"/>
      <c r="P3" s="200"/>
      <c r="Q3" s="200"/>
      <c r="R3" s="200"/>
      <c r="S3" s="200"/>
      <c r="T3" s="200"/>
      <c r="U3" s="200"/>
      <c r="V3" s="200"/>
      <c r="W3" s="200"/>
      <c r="X3" s="200"/>
      <c r="Y3" s="200"/>
      <c r="Z3" s="91"/>
      <c r="AA3" s="200" t="s">
        <v>874</v>
      </c>
      <c r="AB3" s="200"/>
      <c r="AC3" s="200"/>
      <c r="AD3" s="200"/>
      <c r="AE3" s="200"/>
      <c r="AF3" s="200"/>
      <c r="AG3" s="200"/>
      <c r="AH3" s="200"/>
      <c r="AI3" s="200"/>
      <c r="AJ3" s="200"/>
      <c r="AK3" s="200"/>
      <c r="AL3" s="200"/>
      <c r="AM3" s="200"/>
      <c r="AN3" s="200"/>
      <c r="AO3" s="200"/>
      <c r="AP3" s="200"/>
      <c r="AQ3" s="200"/>
      <c r="AR3" s="200"/>
      <c r="AS3" s="200"/>
      <c r="AT3" s="200"/>
      <c r="AU3" s="200"/>
      <c r="AV3" s="200"/>
      <c r="AW3" s="200"/>
      <c r="AX3" s="91"/>
      <c r="AY3" s="200" t="s">
        <v>874</v>
      </c>
      <c r="AZ3" s="200"/>
      <c r="BA3" s="200"/>
      <c r="BB3" s="200"/>
      <c r="BC3" s="200"/>
      <c r="BD3" s="200"/>
      <c r="BE3" s="200"/>
      <c r="BF3" s="200"/>
      <c r="BG3" s="200"/>
      <c r="BH3" s="200"/>
      <c r="BI3" s="200"/>
      <c r="BJ3" s="200"/>
      <c r="BK3" s="200"/>
      <c r="BL3" s="200"/>
      <c r="BM3" s="200"/>
      <c r="BN3" s="200"/>
      <c r="BO3" s="200"/>
      <c r="BP3" s="200"/>
      <c r="BQ3" s="200"/>
      <c r="BR3" s="200"/>
      <c r="BS3" s="200"/>
      <c r="BT3" s="200"/>
      <c r="BU3" s="200"/>
      <c r="BV3" s="91"/>
      <c r="BW3" s="216" t="s">
        <v>874</v>
      </c>
      <c r="BX3" s="216"/>
      <c r="BY3" s="216"/>
      <c r="BZ3" s="216"/>
      <c r="CA3" s="216"/>
      <c r="CB3" s="216"/>
      <c r="CC3" s="216"/>
      <c r="CD3" s="216"/>
      <c r="CE3" s="216"/>
      <c r="CF3" s="216"/>
      <c r="CG3" s="216"/>
      <c r="CH3" s="216"/>
      <c r="CI3" s="216"/>
      <c r="CJ3" s="216"/>
      <c r="CK3" s="216"/>
    </row>
    <row r="4" spans="1:89" ht="20.25" x14ac:dyDescent="0.2">
      <c r="C4" s="159"/>
      <c r="D4" s="159"/>
      <c r="E4" s="159"/>
      <c r="F4" s="159"/>
      <c r="G4" s="159"/>
      <c r="H4" s="159"/>
      <c r="I4" s="159"/>
      <c r="J4" s="159"/>
      <c r="K4" s="159"/>
      <c r="L4" s="159"/>
      <c r="M4" s="159"/>
      <c r="N4" s="159"/>
      <c r="O4" s="159"/>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59"/>
      <c r="AP4" s="159"/>
      <c r="AQ4" s="159"/>
      <c r="AR4" s="159"/>
      <c r="AS4" s="159"/>
      <c r="AT4" s="159"/>
      <c r="AU4" s="159"/>
      <c r="AV4" s="159"/>
      <c r="AW4" s="159"/>
      <c r="AX4" s="159"/>
      <c r="AY4" s="159"/>
      <c r="AZ4" s="159"/>
      <c r="BA4" s="159"/>
      <c r="BB4" s="159"/>
      <c r="BC4" s="159"/>
      <c r="BD4" s="159"/>
      <c r="BE4" s="91"/>
      <c r="BF4" s="91"/>
      <c r="BG4" s="159"/>
      <c r="BH4" s="159"/>
      <c r="BI4" s="159"/>
      <c r="BJ4" s="159"/>
      <c r="BK4" s="159"/>
      <c r="BL4" s="159"/>
      <c r="BM4" s="159"/>
      <c r="BN4" s="159"/>
      <c r="BO4" s="159"/>
      <c r="BP4" s="159"/>
      <c r="BQ4" s="159"/>
      <c r="BR4" s="159"/>
      <c r="BS4" s="159"/>
      <c r="BT4" s="159"/>
      <c r="BU4" s="159"/>
      <c r="BV4" s="159"/>
      <c r="BW4" s="159"/>
      <c r="BX4" s="159"/>
      <c r="BY4" s="91"/>
      <c r="BZ4" s="91"/>
      <c r="CA4" s="91"/>
      <c r="CB4" s="91"/>
      <c r="CC4" s="91"/>
      <c r="CD4" s="91"/>
      <c r="CE4" s="91"/>
      <c r="CF4" s="91"/>
      <c r="CG4" s="91"/>
      <c r="CH4" s="91"/>
    </row>
    <row r="5" spans="1:89" ht="14.25" customHeight="1" x14ac:dyDescent="0.3">
      <c r="A5" s="217"/>
      <c r="B5" s="217"/>
      <c r="C5" s="217"/>
      <c r="D5" s="217"/>
      <c r="E5" s="217"/>
      <c r="F5" s="217"/>
      <c r="G5" s="217"/>
      <c r="H5" s="217"/>
      <c r="I5" s="217"/>
      <c r="J5" s="217"/>
      <c r="K5" s="217"/>
      <c r="L5" s="217"/>
      <c r="M5" s="217"/>
      <c r="N5" s="217"/>
      <c r="O5" s="217"/>
      <c r="P5" s="217"/>
      <c r="Q5" s="217"/>
      <c r="R5" s="217"/>
      <c r="S5" s="217"/>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17"/>
      <c r="BD5" s="217"/>
      <c r="BE5" s="217"/>
      <c r="BF5" s="217"/>
      <c r="BG5" s="217"/>
      <c r="BH5" s="217"/>
      <c r="BI5" s="217"/>
      <c r="BJ5" s="217"/>
      <c r="BK5" s="217"/>
      <c r="BL5" s="217"/>
      <c r="BM5" s="217"/>
      <c r="BN5" s="217"/>
      <c r="BO5" s="217"/>
      <c r="BP5" s="217"/>
      <c r="BQ5" s="217"/>
      <c r="BR5" s="217"/>
      <c r="BS5" s="217"/>
      <c r="BT5" s="217"/>
      <c r="BU5" s="217"/>
      <c r="BV5" s="217"/>
      <c r="BW5" s="217"/>
      <c r="BX5" s="217"/>
      <c r="BY5" s="217"/>
      <c r="BZ5" s="217"/>
      <c r="CA5" s="217"/>
      <c r="CB5" s="217"/>
      <c r="CC5" s="217"/>
      <c r="CD5" s="161"/>
    </row>
    <row r="6" spans="1:89" x14ac:dyDescent="0.2">
      <c r="X6" s="218" t="s">
        <v>278</v>
      </c>
      <c r="Y6" s="218"/>
      <c r="AD6" s="162"/>
      <c r="AV6" s="218" t="s">
        <v>278</v>
      </c>
      <c r="AW6" s="218"/>
      <c r="BF6" s="162"/>
      <c r="BT6" s="218" t="s">
        <v>278</v>
      </c>
      <c r="BU6" s="218"/>
      <c r="BV6" s="162"/>
      <c r="BX6" s="218"/>
      <c r="BY6" s="218"/>
      <c r="BZ6" s="162"/>
      <c r="CJ6" s="218" t="s">
        <v>278</v>
      </c>
      <c r="CK6" s="218"/>
    </row>
    <row r="7" spans="1:89" s="48" customFormat="1" ht="17.25" customHeight="1" x14ac:dyDescent="0.2">
      <c r="A7" s="214" t="s">
        <v>279</v>
      </c>
      <c r="B7" s="263" t="s">
        <v>796</v>
      </c>
      <c r="C7" s="264"/>
      <c r="D7" s="264"/>
      <c r="E7" s="265"/>
      <c r="F7" s="214" t="s">
        <v>665</v>
      </c>
      <c r="G7" s="214"/>
      <c r="H7" s="214"/>
      <c r="I7" s="214"/>
      <c r="J7" s="214"/>
      <c r="K7" s="214"/>
      <c r="L7" s="214"/>
      <c r="M7" s="214"/>
      <c r="N7" s="214"/>
      <c r="O7" s="214"/>
      <c r="P7" s="214"/>
      <c r="Q7" s="214"/>
      <c r="R7" s="214"/>
      <c r="S7" s="214"/>
      <c r="T7" s="214"/>
      <c r="U7" s="214"/>
      <c r="V7" s="214"/>
      <c r="W7" s="214"/>
      <c r="X7" s="214"/>
      <c r="Y7" s="214"/>
      <c r="Z7" s="214" t="s">
        <v>665</v>
      </c>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t="s">
        <v>665</v>
      </c>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t="s">
        <v>665</v>
      </c>
      <c r="BW7" s="214"/>
      <c r="BX7" s="214"/>
      <c r="BY7" s="214"/>
      <c r="BZ7" s="214"/>
      <c r="CA7" s="214"/>
      <c r="CB7" s="214"/>
      <c r="CC7" s="214"/>
      <c r="CD7" s="214"/>
      <c r="CE7" s="214"/>
      <c r="CF7" s="214"/>
      <c r="CG7" s="214"/>
      <c r="CH7" s="214"/>
      <c r="CI7" s="214"/>
      <c r="CJ7" s="214"/>
      <c r="CK7" s="214"/>
    </row>
    <row r="8" spans="1:89" s="48" customFormat="1" ht="186" customHeight="1" x14ac:dyDescent="0.2">
      <c r="A8" s="214"/>
      <c r="B8" s="266"/>
      <c r="C8" s="267"/>
      <c r="D8" s="267"/>
      <c r="E8" s="268"/>
      <c r="F8" s="260" t="s">
        <v>797</v>
      </c>
      <c r="G8" s="261"/>
      <c r="H8" s="261"/>
      <c r="I8" s="262"/>
      <c r="J8" s="260" t="s">
        <v>798</v>
      </c>
      <c r="K8" s="261"/>
      <c r="L8" s="261"/>
      <c r="M8" s="262"/>
      <c r="N8" s="260" t="s">
        <v>799</v>
      </c>
      <c r="O8" s="261"/>
      <c r="P8" s="261"/>
      <c r="Q8" s="262"/>
      <c r="R8" s="260" t="s">
        <v>800</v>
      </c>
      <c r="S8" s="261"/>
      <c r="T8" s="261"/>
      <c r="U8" s="262"/>
      <c r="V8" s="257" t="s">
        <v>801</v>
      </c>
      <c r="W8" s="258"/>
      <c r="X8" s="258"/>
      <c r="Y8" s="259"/>
      <c r="Z8" s="257" t="s">
        <v>802</v>
      </c>
      <c r="AA8" s="258"/>
      <c r="AB8" s="258"/>
      <c r="AC8" s="259"/>
      <c r="AD8" s="257" t="s">
        <v>803</v>
      </c>
      <c r="AE8" s="258"/>
      <c r="AF8" s="258"/>
      <c r="AG8" s="259"/>
      <c r="AH8" s="257" t="s">
        <v>804</v>
      </c>
      <c r="AI8" s="258"/>
      <c r="AJ8" s="258"/>
      <c r="AK8" s="259"/>
      <c r="AL8" s="257" t="s">
        <v>805</v>
      </c>
      <c r="AM8" s="258"/>
      <c r="AN8" s="258"/>
      <c r="AO8" s="259"/>
      <c r="AP8" s="257" t="s">
        <v>806</v>
      </c>
      <c r="AQ8" s="258"/>
      <c r="AR8" s="258"/>
      <c r="AS8" s="259"/>
      <c r="AT8" s="257" t="s">
        <v>807</v>
      </c>
      <c r="AU8" s="258"/>
      <c r="AV8" s="258"/>
      <c r="AW8" s="259"/>
      <c r="AX8" s="257" t="s">
        <v>808</v>
      </c>
      <c r="AY8" s="258"/>
      <c r="AZ8" s="258"/>
      <c r="BA8" s="259"/>
      <c r="BB8" s="257" t="s">
        <v>809</v>
      </c>
      <c r="BC8" s="258"/>
      <c r="BD8" s="258"/>
      <c r="BE8" s="259"/>
      <c r="BF8" s="257" t="s">
        <v>810</v>
      </c>
      <c r="BG8" s="258"/>
      <c r="BH8" s="258"/>
      <c r="BI8" s="259"/>
      <c r="BJ8" s="257" t="s">
        <v>811</v>
      </c>
      <c r="BK8" s="258"/>
      <c r="BL8" s="258"/>
      <c r="BM8" s="259"/>
      <c r="BN8" s="257" t="s">
        <v>812</v>
      </c>
      <c r="BO8" s="258"/>
      <c r="BP8" s="258"/>
      <c r="BQ8" s="259"/>
      <c r="BR8" s="257" t="s">
        <v>813</v>
      </c>
      <c r="BS8" s="258"/>
      <c r="BT8" s="258"/>
      <c r="BU8" s="259"/>
      <c r="BV8" s="257" t="s">
        <v>814</v>
      </c>
      <c r="BW8" s="258"/>
      <c r="BX8" s="258"/>
      <c r="BY8" s="259"/>
      <c r="BZ8" s="257" t="s">
        <v>815</v>
      </c>
      <c r="CA8" s="258"/>
      <c r="CB8" s="258"/>
      <c r="CC8" s="259"/>
      <c r="CD8" s="257" t="s">
        <v>816</v>
      </c>
      <c r="CE8" s="258"/>
      <c r="CF8" s="258"/>
      <c r="CG8" s="259"/>
      <c r="CH8" s="257" t="s">
        <v>817</v>
      </c>
      <c r="CI8" s="258"/>
      <c r="CJ8" s="258"/>
      <c r="CK8" s="259"/>
    </row>
    <row r="9" spans="1:89" s="48" customFormat="1" ht="57" customHeight="1" x14ac:dyDescent="0.2">
      <c r="A9" s="214"/>
      <c r="B9" s="160" t="s">
        <v>865</v>
      </c>
      <c r="C9" s="160" t="s">
        <v>717</v>
      </c>
      <c r="D9" s="160" t="s">
        <v>284</v>
      </c>
      <c r="E9" s="160" t="s">
        <v>6</v>
      </c>
      <c r="F9" s="109" t="s">
        <v>865</v>
      </c>
      <c r="G9" s="109" t="s">
        <v>717</v>
      </c>
      <c r="H9" s="109" t="s">
        <v>284</v>
      </c>
      <c r="I9" s="109" t="s">
        <v>6</v>
      </c>
      <c r="J9" s="109" t="s">
        <v>865</v>
      </c>
      <c r="K9" s="109" t="s">
        <v>717</v>
      </c>
      <c r="L9" s="109" t="s">
        <v>284</v>
      </c>
      <c r="M9" s="109" t="s">
        <v>6</v>
      </c>
      <c r="N9" s="109" t="s">
        <v>865</v>
      </c>
      <c r="O9" s="109" t="s">
        <v>717</v>
      </c>
      <c r="P9" s="109" t="s">
        <v>284</v>
      </c>
      <c r="Q9" s="109" t="s">
        <v>6</v>
      </c>
      <c r="R9" s="109" t="s">
        <v>865</v>
      </c>
      <c r="S9" s="109" t="s">
        <v>717</v>
      </c>
      <c r="T9" s="109" t="s">
        <v>284</v>
      </c>
      <c r="U9" s="109" t="s">
        <v>6</v>
      </c>
      <c r="V9" s="109" t="s">
        <v>865</v>
      </c>
      <c r="W9" s="109" t="s">
        <v>717</v>
      </c>
      <c r="X9" s="109" t="s">
        <v>284</v>
      </c>
      <c r="Y9" s="109" t="s">
        <v>6</v>
      </c>
      <c r="Z9" s="109" t="s">
        <v>865</v>
      </c>
      <c r="AA9" s="109" t="s">
        <v>717</v>
      </c>
      <c r="AB9" s="109" t="s">
        <v>284</v>
      </c>
      <c r="AC9" s="109" t="s">
        <v>6</v>
      </c>
      <c r="AD9" s="109" t="s">
        <v>865</v>
      </c>
      <c r="AE9" s="109" t="s">
        <v>717</v>
      </c>
      <c r="AF9" s="109" t="s">
        <v>284</v>
      </c>
      <c r="AG9" s="109" t="s">
        <v>6</v>
      </c>
      <c r="AH9" s="109" t="s">
        <v>865</v>
      </c>
      <c r="AI9" s="109" t="s">
        <v>717</v>
      </c>
      <c r="AJ9" s="109" t="s">
        <v>284</v>
      </c>
      <c r="AK9" s="109" t="s">
        <v>6</v>
      </c>
      <c r="AL9" s="109" t="s">
        <v>865</v>
      </c>
      <c r="AM9" s="109" t="s">
        <v>717</v>
      </c>
      <c r="AN9" s="109" t="s">
        <v>284</v>
      </c>
      <c r="AO9" s="109" t="s">
        <v>6</v>
      </c>
      <c r="AP9" s="109" t="s">
        <v>865</v>
      </c>
      <c r="AQ9" s="109" t="s">
        <v>717</v>
      </c>
      <c r="AR9" s="109" t="s">
        <v>284</v>
      </c>
      <c r="AS9" s="109" t="s">
        <v>6</v>
      </c>
      <c r="AT9" s="109" t="s">
        <v>865</v>
      </c>
      <c r="AU9" s="109" t="s">
        <v>717</v>
      </c>
      <c r="AV9" s="109" t="s">
        <v>284</v>
      </c>
      <c r="AW9" s="109" t="s">
        <v>6</v>
      </c>
      <c r="AX9" s="109" t="s">
        <v>865</v>
      </c>
      <c r="AY9" s="109" t="s">
        <v>717</v>
      </c>
      <c r="AZ9" s="109" t="s">
        <v>284</v>
      </c>
      <c r="BA9" s="109" t="s">
        <v>6</v>
      </c>
      <c r="BB9" s="109" t="s">
        <v>865</v>
      </c>
      <c r="BC9" s="109" t="s">
        <v>717</v>
      </c>
      <c r="BD9" s="109" t="s">
        <v>284</v>
      </c>
      <c r="BE9" s="109" t="s">
        <v>6</v>
      </c>
      <c r="BF9" s="109" t="s">
        <v>865</v>
      </c>
      <c r="BG9" s="109" t="s">
        <v>717</v>
      </c>
      <c r="BH9" s="109" t="s">
        <v>284</v>
      </c>
      <c r="BI9" s="109" t="s">
        <v>6</v>
      </c>
      <c r="BJ9" s="109" t="s">
        <v>865</v>
      </c>
      <c r="BK9" s="109" t="s">
        <v>717</v>
      </c>
      <c r="BL9" s="109" t="s">
        <v>284</v>
      </c>
      <c r="BM9" s="109" t="s">
        <v>6</v>
      </c>
      <c r="BN9" s="109" t="s">
        <v>865</v>
      </c>
      <c r="BO9" s="109" t="s">
        <v>717</v>
      </c>
      <c r="BP9" s="109" t="s">
        <v>284</v>
      </c>
      <c r="BQ9" s="109" t="s">
        <v>6</v>
      </c>
      <c r="BR9" s="109" t="s">
        <v>865</v>
      </c>
      <c r="BS9" s="109" t="s">
        <v>717</v>
      </c>
      <c r="BT9" s="109" t="s">
        <v>284</v>
      </c>
      <c r="BU9" s="109" t="s">
        <v>6</v>
      </c>
      <c r="BV9" s="109" t="s">
        <v>865</v>
      </c>
      <c r="BW9" s="109" t="s">
        <v>717</v>
      </c>
      <c r="BX9" s="109" t="s">
        <v>284</v>
      </c>
      <c r="BY9" s="109" t="s">
        <v>6</v>
      </c>
      <c r="BZ9" s="109" t="s">
        <v>865</v>
      </c>
      <c r="CA9" s="109" t="s">
        <v>717</v>
      </c>
      <c r="CB9" s="109" t="s">
        <v>284</v>
      </c>
      <c r="CC9" s="109" t="s">
        <v>6</v>
      </c>
      <c r="CD9" s="109" t="s">
        <v>865</v>
      </c>
      <c r="CE9" s="109" t="s">
        <v>717</v>
      </c>
      <c r="CF9" s="109" t="s">
        <v>284</v>
      </c>
      <c r="CG9" s="109" t="s">
        <v>6</v>
      </c>
      <c r="CH9" s="109" t="s">
        <v>865</v>
      </c>
      <c r="CI9" s="109" t="s">
        <v>717</v>
      </c>
      <c r="CJ9" s="109" t="s">
        <v>284</v>
      </c>
      <c r="CK9" s="109" t="s">
        <v>6</v>
      </c>
    </row>
    <row r="10" spans="1:89" s="48" customFormat="1" ht="30.75" customHeight="1" x14ac:dyDescent="0.25">
      <c r="A10" s="110" t="s">
        <v>285</v>
      </c>
      <c r="B10" s="111">
        <f>SUM(B11:B48)</f>
        <v>12570852.800000003</v>
      </c>
      <c r="C10" s="111">
        <f>SUM(C11:C48)</f>
        <v>13290743.086999997</v>
      </c>
      <c r="D10" s="111">
        <f>SUM(D11:D48)</f>
        <v>13203048.75127</v>
      </c>
      <c r="E10" s="111">
        <f t="shared" ref="E10:E70" si="0">D10/C10*100</f>
        <v>99.340184855309005</v>
      </c>
      <c r="F10" s="111">
        <f>SUM(F11:F48)</f>
        <v>56895.399999999994</v>
      </c>
      <c r="G10" s="111">
        <f t="shared" ref="G10:H10" si="1">SUM(G11:G48)</f>
        <v>57146.299999999996</v>
      </c>
      <c r="H10" s="111">
        <f t="shared" si="1"/>
        <v>56239.880300000004</v>
      </c>
      <c r="I10" s="111">
        <f>H10/G10*100</f>
        <v>98.413861089869343</v>
      </c>
      <c r="J10" s="111">
        <f t="shared" ref="J10:BT10" si="2">SUM(J11:J48)</f>
        <v>12347.600000000002</v>
      </c>
      <c r="K10" s="111">
        <f t="shared" si="2"/>
        <v>13219.400000000001</v>
      </c>
      <c r="L10" s="111">
        <f t="shared" si="2"/>
        <v>13105.060920000002</v>
      </c>
      <c r="M10" s="111">
        <f>L10/K10*100</f>
        <v>99.135066039305869</v>
      </c>
      <c r="N10" s="111">
        <f t="shared" si="2"/>
        <v>278572.59999999998</v>
      </c>
      <c r="O10" s="111">
        <f t="shared" si="2"/>
        <v>311445.59999999998</v>
      </c>
      <c r="P10" s="111">
        <f t="shared" si="2"/>
        <v>311079.7255</v>
      </c>
      <c r="Q10" s="111">
        <f>P10/O10*100</f>
        <v>99.882523785855383</v>
      </c>
      <c r="R10" s="111">
        <f t="shared" si="2"/>
        <v>2908280.3999999994</v>
      </c>
      <c r="S10" s="111">
        <f t="shared" si="2"/>
        <v>3054508</v>
      </c>
      <c r="T10" s="111">
        <f t="shared" si="2"/>
        <v>3048543.4775000005</v>
      </c>
      <c r="U10" s="111">
        <f t="shared" ref="U10:U53" si="3">T10/S10*100</f>
        <v>99.804730499969239</v>
      </c>
      <c r="V10" s="111">
        <f>SUM(V11:V48)</f>
        <v>198196.40000000002</v>
      </c>
      <c r="W10" s="111">
        <f t="shared" ref="W10:X10" si="4">SUM(W11:W48)</f>
        <v>187686.19999999998</v>
      </c>
      <c r="X10" s="111">
        <f t="shared" si="4"/>
        <v>184130.30899000002</v>
      </c>
      <c r="Y10" s="111">
        <f>X10/W10*100</f>
        <v>98.105406252564137</v>
      </c>
      <c r="Z10" s="111">
        <f t="shared" si="2"/>
        <v>12474.099999999999</v>
      </c>
      <c r="AA10" s="111">
        <f t="shared" si="2"/>
        <v>12428.599999999999</v>
      </c>
      <c r="AB10" s="111">
        <f t="shared" si="2"/>
        <v>12352.707969999999</v>
      </c>
      <c r="AC10" s="111">
        <f>AB10/AA10*100</f>
        <v>99.389375874997995</v>
      </c>
      <c r="AD10" s="111">
        <f t="shared" si="2"/>
        <v>8500278.3999999985</v>
      </c>
      <c r="AE10" s="111">
        <f t="shared" si="2"/>
        <v>9050451.4999999981</v>
      </c>
      <c r="AF10" s="111">
        <f t="shared" si="2"/>
        <v>9046505.8406299986</v>
      </c>
      <c r="AG10" s="111">
        <f>AF10/AE10*100</f>
        <v>99.956403728918943</v>
      </c>
      <c r="AH10" s="111">
        <f>SUM(AH11:AH48)</f>
        <v>28026.199999999983</v>
      </c>
      <c r="AI10" s="111">
        <f t="shared" ref="AI10:AJ10" si="5">SUM(AI11:AI48)</f>
        <v>28026.199999999983</v>
      </c>
      <c r="AJ10" s="111">
        <f t="shared" si="5"/>
        <v>27807.712639999987</v>
      </c>
      <c r="AK10" s="111">
        <f>AJ10/AI10*100</f>
        <v>99.220417466513481</v>
      </c>
      <c r="AL10" s="111">
        <f t="shared" si="2"/>
        <v>1237.7999999999997</v>
      </c>
      <c r="AM10" s="111">
        <f t="shared" si="2"/>
        <v>1215.3109999999999</v>
      </c>
      <c r="AN10" s="111">
        <f t="shared" si="2"/>
        <v>1026.9667300000001</v>
      </c>
      <c r="AO10" s="111">
        <f>AN10/AM10*100</f>
        <v>84.502380872056619</v>
      </c>
      <c r="AP10" s="111">
        <f t="shared" si="2"/>
        <v>22920.199999999979</v>
      </c>
      <c r="AQ10" s="111">
        <f t="shared" si="2"/>
        <v>22920.199999999979</v>
      </c>
      <c r="AR10" s="111">
        <f t="shared" si="2"/>
        <v>22913.43755999998</v>
      </c>
      <c r="AS10" s="111">
        <f>AR10/AQ10*100</f>
        <v>99.970495719932643</v>
      </c>
      <c r="AT10" s="111">
        <f t="shared" si="2"/>
        <v>418273.79999999993</v>
      </c>
      <c r="AU10" s="111">
        <f t="shared" si="2"/>
        <v>418703.79999999993</v>
      </c>
      <c r="AV10" s="111">
        <f t="shared" si="2"/>
        <v>350056.26561</v>
      </c>
      <c r="AW10" s="111">
        <f>AV10/AU10*100</f>
        <v>83.604750090636884</v>
      </c>
      <c r="AX10" s="111">
        <f t="shared" si="2"/>
        <v>14421.700000000008</v>
      </c>
      <c r="AY10" s="111">
        <f t="shared" si="2"/>
        <v>14421.700000000008</v>
      </c>
      <c r="AZ10" s="111">
        <f t="shared" si="2"/>
        <v>14225.714380000007</v>
      </c>
      <c r="BA10" s="111">
        <f t="shared" ref="BA10" si="6">AZ10/AY10*100</f>
        <v>98.641036632297158</v>
      </c>
      <c r="BB10" s="111">
        <f t="shared" si="2"/>
        <v>9551.2000000000007</v>
      </c>
      <c r="BC10" s="111">
        <f t="shared" si="2"/>
        <v>9551.2000000000007</v>
      </c>
      <c r="BD10" s="111">
        <f t="shared" si="2"/>
        <v>9314.0072700000001</v>
      </c>
      <c r="BE10" s="111">
        <f t="shared" ref="BE10" si="7">BD10/BC10*100</f>
        <v>97.516618540078724</v>
      </c>
      <c r="BF10" s="111">
        <f t="shared" si="2"/>
        <v>75675.599999999991</v>
      </c>
      <c r="BG10" s="111">
        <f t="shared" si="2"/>
        <v>75104.775999999998</v>
      </c>
      <c r="BH10" s="111">
        <f t="shared" si="2"/>
        <v>74951.326000000001</v>
      </c>
      <c r="BI10" s="111">
        <f t="shared" ref="BI10" si="8">BH10/BG10*100</f>
        <v>99.795685430178239</v>
      </c>
      <c r="BJ10" s="111">
        <f t="shared" si="2"/>
        <v>7710.2999999999993</v>
      </c>
      <c r="BK10" s="111">
        <f t="shared" si="2"/>
        <v>7710.2999999999993</v>
      </c>
      <c r="BL10" s="111">
        <f t="shared" si="2"/>
        <v>7655.9457399999992</v>
      </c>
      <c r="BM10" s="111">
        <f t="shared" ref="BM10" si="9">BL10/BK10*100</f>
        <v>99.295043513222566</v>
      </c>
      <c r="BN10" s="111"/>
      <c r="BO10" s="111">
        <f t="shared" si="2"/>
        <v>0</v>
      </c>
      <c r="BP10" s="111">
        <f t="shared" si="2"/>
        <v>0</v>
      </c>
      <c r="BQ10" s="111"/>
      <c r="BR10" s="111">
        <f t="shared" si="2"/>
        <v>8634.4000000000051</v>
      </c>
      <c r="BS10" s="111">
        <f t="shared" si="2"/>
        <v>8634.4000000000051</v>
      </c>
      <c r="BT10" s="111">
        <f t="shared" si="2"/>
        <v>8611.6419200000055</v>
      </c>
      <c r="BU10" s="111">
        <f t="shared" ref="BU10" si="10">BT10/BS10*100</f>
        <v>99.736425460946904</v>
      </c>
      <c r="BV10" s="111">
        <f t="shared" ref="BV10:CF10" si="11">SUM(BV11:BV48)</f>
        <v>11696.199999999992</v>
      </c>
      <c r="BW10" s="111">
        <f t="shared" si="11"/>
        <v>11696.199999999992</v>
      </c>
      <c r="BX10" s="111">
        <f t="shared" si="11"/>
        <v>11437.134609999992</v>
      </c>
      <c r="BY10" s="111">
        <f t="shared" ref="BY10" si="12">BX10/BW10*100</f>
        <v>97.785046510832572</v>
      </c>
      <c r="BZ10" s="111">
        <f>SUM(BZ11:BZ48)</f>
        <v>147.29999999999995</v>
      </c>
      <c r="CA10" s="111">
        <f t="shared" ref="CA10:CB10" si="13">SUM(CA11:CA48)</f>
        <v>147.29999999999995</v>
      </c>
      <c r="CB10" s="111">
        <f t="shared" si="13"/>
        <v>73.540000000000006</v>
      </c>
      <c r="CC10" s="111">
        <f t="shared" ref="CC10" si="14">CB10/CA10*100</f>
        <v>49.925322471147339</v>
      </c>
      <c r="CD10" s="111">
        <f t="shared" si="11"/>
        <v>5513.1999999999989</v>
      </c>
      <c r="CE10" s="111">
        <f t="shared" si="11"/>
        <v>5513.1999999999989</v>
      </c>
      <c r="CF10" s="111">
        <f t="shared" si="11"/>
        <v>2818.165</v>
      </c>
      <c r="CG10" s="111">
        <f t="shared" ref="CG10" si="15">CF10/CE10*100</f>
        <v>51.116683595733882</v>
      </c>
      <c r="CH10" s="111"/>
      <c r="CI10" s="111">
        <f t="shared" ref="CI10:CJ10" si="16">SUM(CI11:CI48)</f>
        <v>212.90000000000006</v>
      </c>
      <c r="CJ10" s="111">
        <f t="shared" si="16"/>
        <v>199.89200000000002</v>
      </c>
      <c r="CK10" s="111">
        <f t="shared" ref="CK10" si="17">CJ10/CI10*100</f>
        <v>93.890089243776416</v>
      </c>
    </row>
    <row r="11" spans="1:89" s="48" customFormat="1" ht="19.5" customHeight="1" x14ac:dyDescent="0.25">
      <c r="A11" s="49" t="s">
        <v>286</v>
      </c>
      <c r="B11" s="51">
        <f>F11+J11+N11+R11+V11+Z11+AD11+AH11+AL11+AP11+AT11+AX11+BB11+BF11+BJ11+BN11+BR11+BV11+BZ11+CD11+CH11</f>
        <v>181945.7</v>
      </c>
      <c r="C11" s="51">
        <f t="shared" ref="C11:D11" si="18">G11+K11+O11+S11+W11+AA11+AE11+AI11+AM11+AQ11+AU11+AY11+BC11+BG11+BK11+BO11+BS11+BW11+CA11+CE11+CI11</f>
        <v>193716.2</v>
      </c>
      <c r="D11" s="51">
        <f t="shared" si="18"/>
        <v>193243.02341000002</v>
      </c>
      <c r="E11" s="51">
        <f t="shared" si="0"/>
        <v>99.755737212478877</v>
      </c>
      <c r="F11" s="51">
        <v>926.3</v>
      </c>
      <c r="G11" s="51">
        <v>840.1</v>
      </c>
      <c r="H11" s="51">
        <v>840.024</v>
      </c>
      <c r="I11" s="51">
        <f>H11/G11*100</f>
        <v>99.990953457921677</v>
      </c>
      <c r="J11" s="51">
        <v>118.5</v>
      </c>
      <c r="K11" s="51">
        <v>103.5</v>
      </c>
      <c r="L11" s="51">
        <v>103.5</v>
      </c>
      <c r="M11" s="51">
        <f>L11/K11*100</f>
        <v>100</v>
      </c>
      <c r="N11" s="51">
        <v>1949.8</v>
      </c>
      <c r="O11" s="51">
        <v>790.5</v>
      </c>
      <c r="P11" s="51">
        <v>790.5</v>
      </c>
      <c r="Q11" s="51">
        <f>P11/O11*100</f>
        <v>100</v>
      </c>
      <c r="R11" s="51">
        <v>20955.400000000001</v>
      </c>
      <c r="S11" s="51">
        <v>21361.7</v>
      </c>
      <c r="T11" s="51">
        <v>21361.7</v>
      </c>
      <c r="U11" s="51">
        <f t="shared" si="3"/>
        <v>100</v>
      </c>
      <c r="V11" s="51">
        <v>3451.4</v>
      </c>
      <c r="W11" s="51">
        <v>3079.7</v>
      </c>
      <c r="X11" s="51">
        <v>3079.7</v>
      </c>
      <c r="Y11" s="51">
        <f>X11/W11*100</f>
        <v>100</v>
      </c>
      <c r="Z11" s="51">
        <v>172.7</v>
      </c>
      <c r="AA11" s="51">
        <v>172.7</v>
      </c>
      <c r="AB11" s="51">
        <v>172.7</v>
      </c>
      <c r="AC11" s="51">
        <f>AB11/AA11*100</f>
        <v>100</v>
      </c>
      <c r="AD11" s="51">
        <v>150852.4</v>
      </c>
      <c r="AE11" s="51">
        <v>163846.79999999999</v>
      </c>
      <c r="AF11" s="51">
        <v>163846.46359999999</v>
      </c>
      <c r="AG11" s="51">
        <f>AF11/AE11*100</f>
        <v>99.999794686255697</v>
      </c>
      <c r="AH11" s="51">
        <v>230.2</v>
      </c>
      <c r="AI11" s="51">
        <v>230.2</v>
      </c>
      <c r="AJ11" s="51">
        <v>230.2</v>
      </c>
      <c r="AK11" s="50">
        <f>AJ11/AI11*100</f>
        <v>100</v>
      </c>
      <c r="AL11" s="50"/>
      <c r="AM11" s="51"/>
      <c r="AN11" s="51"/>
      <c r="AO11" s="51"/>
      <c r="AP11" s="51">
        <v>242.2</v>
      </c>
      <c r="AQ11" s="51">
        <v>242.2</v>
      </c>
      <c r="AR11" s="51">
        <v>242.2</v>
      </c>
      <c r="AS11" s="51">
        <f>AR11/AQ11*100</f>
        <v>100</v>
      </c>
      <c r="AT11" s="51">
        <v>1277.4000000000001</v>
      </c>
      <c r="AU11" s="51">
        <v>1277.4000000000001</v>
      </c>
      <c r="AV11" s="51">
        <v>854.63581000000011</v>
      </c>
      <c r="AW11" s="51">
        <f>AV11/AU11*100</f>
        <v>66.904322060435263</v>
      </c>
      <c r="AX11" s="51">
        <v>249</v>
      </c>
      <c r="AY11" s="51">
        <v>249</v>
      </c>
      <c r="AZ11" s="51">
        <v>249</v>
      </c>
      <c r="BA11" s="51">
        <f>AZ11/AY11*100</f>
        <v>100</v>
      </c>
      <c r="BB11" s="51">
        <v>240.4</v>
      </c>
      <c r="BC11" s="51">
        <v>240.4</v>
      </c>
      <c r="BD11" s="51">
        <v>240.4</v>
      </c>
      <c r="BE11" s="51">
        <f>BD11/BC11*100</f>
        <v>100</v>
      </c>
      <c r="BF11" s="51">
        <v>737.5</v>
      </c>
      <c r="BG11" s="51">
        <v>737.5</v>
      </c>
      <c r="BH11" s="51">
        <v>737.5</v>
      </c>
      <c r="BI11" s="51">
        <f>BH11/BG11*100</f>
        <v>100</v>
      </c>
      <c r="BJ11" s="51"/>
      <c r="BK11" s="51">
        <v>0</v>
      </c>
      <c r="BL11" s="51">
        <v>0</v>
      </c>
      <c r="BM11" s="51"/>
      <c r="BN11" s="51"/>
      <c r="BO11" s="51"/>
      <c r="BP11" s="51"/>
      <c r="BQ11" s="51"/>
      <c r="BR11" s="51">
        <v>240.2</v>
      </c>
      <c r="BS11" s="51">
        <v>240.2</v>
      </c>
      <c r="BT11" s="51">
        <v>240.2</v>
      </c>
      <c r="BU11" s="51">
        <f>BT11/BS11*100</f>
        <v>100</v>
      </c>
      <c r="BV11" s="51">
        <v>252.3</v>
      </c>
      <c r="BW11" s="51">
        <v>252.3</v>
      </c>
      <c r="BX11" s="51">
        <v>252.3</v>
      </c>
      <c r="BY11" s="51">
        <f>BX11/BW11*100</f>
        <v>100</v>
      </c>
      <c r="BZ11" s="51">
        <v>1.3</v>
      </c>
      <c r="CA11" s="51">
        <v>1.3</v>
      </c>
      <c r="CB11" s="51">
        <v>0</v>
      </c>
      <c r="CC11" s="51">
        <v>0</v>
      </c>
      <c r="CD11" s="51">
        <v>48.7</v>
      </c>
      <c r="CE11" s="51">
        <v>48.7</v>
      </c>
      <c r="CF11" s="51">
        <v>0</v>
      </c>
      <c r="CG11" s="51">
        <v>0</v>
      </c>
      <c r="CH11" s="51"/>
      <c r="CI11" s="51">
        <v>2</v>
      </c>
      <c r="CJ11" s="51">
        <v>2</v>
      </c>
      <c r="CK11" s="51">
        <f>CJ11/CI11*100</f>
        <v>100</v>
      </c>
    </row>
    <row r="12" spans="1:89" s="48" customFormat="1" ht="15.75" x14ac:dyDescent="0.25">
      <c r="A12" s="49" t="s">
        <v>287</v>
      </c>
      <c r="B12" s="51">
        <f t="shared" ref="B12:B48" si="19">F12+J12+N12+R12+V12+Z12+AD12+AH12+AL12+AP12+AT12+AX12+BB12+BF12+BJ12+BN12+BR12+BV12+BZ12+CD12+CH12</f>
        <v>198469.79999999996</v>
      </c>
      <c r="C12" s="51">
        <f t="shared" ref="C12:C48" si="20">G12+K12+O12+S12+W12+AA12+AE12+AI12+AM12+AQ12+AU12+AY12+BC12+BG12+BK12+BO12+BS12+BW12+CA12+CE12+CI12</f>
        <v>211414.09999999998</v>
      </c>
      <c r="D12" s="51">
        <f t="shared" ref="D12:D48" si="21">H12+L12+P12+T12+X12+AB12+AF12+AJ12+AN12+AR12+AV12+AZ12+BD12+BH12+BL12+BP12+BT12+BX12+CB12+CF12+CJ12</f>
        <v>211201.49922999996</v>
      </c>
      <c r="E12" s="51">
        <f t="shared" si="0"/>
        <v>99.899438698743353</v>
      </c>
      <c r="F12" s="51">
        <v>1065.4000000000001</v>
      </c>
      <c r="G12" s="51">
        <v>1065.4000000000001</v>
      </c>
      <c r="H12" s="51">
        <v>1065.4000000000001</v>
      </c>
      <c r="I12" s="51">
        <f t="shared" ref="I12:I52" si="22">H12/G12*100</f>
        <v>100</v>
      </c>
      <c r="J12" s="51">
        <v>134.6</v>
      </c>
      <c r="K12" s="51">
        <v>134.6</v>
      </c>
      <c r="L12" s="51">
        <v>134.6</v>
      </c>
      <c r="M12" s="51">
        <f t="shared" ref="M12:M52" si="23">L12/K12*100</f>
        <v>100</v>
      </c>
      <c r="N12" s="51">
        <v>1783.4</v>
      </c>
      <c r="O12" s="51">
        <v>2080.8000000000002</v>
      </c>
      <c r="P12" s="51">
        <v>2080.8000000000002</v>
      </c>
      <c r="Q12" s="51">
        <f t="shared" ref="Q12:Q52" si="24">P12/O12*100</f>
        <v>100</v>
      </c>
      <c r="R12" s="51">
        <v>25285.4</v>
      </c>
      <c r="S12" s="51">
        <v>32919.4</v>
      </c>
      <c r="T12" s="51">
        <v>32919.4</v>
      </c>
      <c r="U12" s="51">
        <f t="shared" si="3"/>
        <v>100</v>
      </c>
      <c r="V12" s="51">
        <v>3596.5</v>
      </c>
      <c r="W12" s="51">
        <v>3518.3</v>
      </c>
      <c r="X12" s="51">
        <v>3518.3</v>
      </c>
      <c r="Y12" s="51">
        <f t="shared" ref="Y12:Y52" si="25">X12/W12*100</f>
        <v>100</v>
      </c>
      <c r="Z12" s="51">
        <v>152.1</v>
      </c>
      <c r="AA12" s="51">
        <v>152.1</v>
      </c>
      <c r="AB12" s="51">
        <v>152.1</v>
      </c>
      <c r="AC12" s="51">
        <f t="shared" ref="AC12:AC52" si="26">AB12/AA12*100</f>
        <v>100</v>
      </c>
      <c r="AD12" s="51">
        <v>159707.5</v>
      </c>
      <c r="AE12" s="51">
        <v>164736.6</v>
      </c>
      <c r="AF12" s="51">
        <v>164736.6</v>
      </c>
      <c r="AG12" s="51">
        <f t="shared" ref="AG12:AG52" si="27">AF12/AE12*100</f>
        <v>100</v>
      </c>
      <c r="AH12" s="51">
        <v>202.8</v>
      </c>
      <c r="AI12" s="51">
        <v>202.8</v>
      </c>
      <c r="AJ12" s="51">
        <v>202.8</v>
      </c>
      <c r="AK12" s="50">
        <f t="shared" ref="AK12:AK52" si="28">AJ12/AI12*100</f>
        <v>100</v>
      </c>
      <c r="AL12" s="50">
        <v>69.2</v>
      </c>
      <c r="AM12" s="50">
        <v>127.7</v>
      </c>
      <c r="AN12" s="50">
        <v>118.50208000000001</v>
      </c>
      <c r="AO12" s="51">
        <f>AN12/AM12*100</f>
        <v>92.797243539545818</v>
      </c>
      <c r="AP12" s="51">
        <v>214.8</v>
      </c>
      <c r="AQ12" s="51">
        <v>214.8</v>
      </c>
      <c r="AR12" s="51">
        <v>214.8</v>
      </c>
      <c r="AS12" s="51">
        <f t="shared" ref="AS12:AS52" si="29">AR12/AQ12*100</f>
        <v>100</v>
      </c>
      <c r="AT12" s="51">
        <v>4269</v>
      </c>
      <c r="AU12" s="51">
        <v>4269</v>
      </c>
      <c r="AV12" s="51">
        <v>4115.5971499999996</v>
      </c>
      <c r="AW12" s="51">
        <f t="shared" ref="AW12:AW52" si="30">AV12/AU12*100</f>
        <v>96.406585851487463</v>
      </c>
      <c r="AX12" s="51">
        <v>221.6</v>
      </c>
      <c r="AY12" s="51">
        <v>221.6</v>
      </c>
      <c r="AZ12" s="51">
        <v>221.6</v>
      </c>
      <c r="BA12" s="51">
        <f t="shared" ref="BA12:BA52" si="31">AZ12/AY12*100</f>
        <v>100</v>
      </c>
      <c r="BB12" s="51">
        <v>213</v>
      </c>
      <c r="BC12" s="51">
        <v>213</v>
      </c>
      <c r="BD12" s="51">
        <v>213</v>
      </c>
      <c r="BE12" s="51">
        <f t="shared" ref="BE12:BE52" si="32">BD12/BC12*100</f>
        <v>100</v>
      </c>
      <c r="BF12" s="51">
        <v>1066.8</v>
      </c>
      <c r="BG12" s="51">
        <v>1066.8</v>
      </c>
      <c r="BH12" s="51">
        <v>1066.8</v>
      </c>
      <c r="BI12" s="51">
        <f t="shared" ref="BI12:BI48" si="33">BH12/BG12*100</f>
        <v>100</v>
      </c>
      <c r="BJ12" s="51"/>
      <c r="BK12" s="51">
        <v>0</v>
      </c>
      <c r="BL12" s="51">
        <v>0</v>
      </c>
      <c r="BM12" s="51"/>
      <c r="BN12" s="51"/>
      <c r="BO12" s="51"/>
      <c r="BP12" s="51"/>
      <c r="BQ12" s="51"/>
      <c r="BR12" s="51">
        <v>212.8</v>
      </c>
      <c r="BS12" s="51">
        <v>212.8</v>
      </c>
      <c r="BT12" s="51">
        <v>212.8</v>
      </c>
      <c r="BU12" s="51">
        <f t="shared" ref="BU12:BU52" si="34">BT12/BS12*100</f>
        <v>100</v>
      </c>
      <c r="BV12" s="51">
        <v>224.9</v>
      </c>
      <c r="BW12" s="51">
        <v>224.9</v>
      </c>
      <c r="BX12" s="51">
        <v>224.9</v>
      </c>
      <c r="BY12" s="51">
        <f t="shared" ref="BY12:BY52" si="35">BX12/BW12*100</f>
        <v>100</v>
      </c>
      <c r="BZ12" s="51">
        <v>1.3</v>
      </c>
      <c r="CA12" s="51">
        <v>1.3</v>
      </c>
      <c r="CB12" s="51">
        <v>0</v>
      </c>
      <c r="CC12" s="51">
        <v>0</v>
      </c>
      <c r="CD12" s="51">
        <v>48.7</v>
      </c>
      <c r="CE12" s="51">
        <v>48.7</v>
      </c>
      <c r="CF12" s="51">
        <v>0</v>
      </c>
      <c r="CG12" s="51">
        <v>0</v>
      </c>
      <c r="CH12" s="51"/>
      <c r="CI12" s="51">
        <v>3.5</v>
      </c>
      <c r="CJ12" s="51">
        <v>3.5</v>
      </c>
      <c r="CK12" s="51">
        <f t="shared" ref="CK12:CK53" si="36">CJ12/CI12*100</f>
        <v>100</v>
      </c>
    </row>
    <row r="13" spans="1:89" s="48" customFormat="1" ht="15.75" x14ac:dyDescent="0.25">
      <c r="A13" s="49" t="s">
        <v>288</v>
      </c>
      <c r="B13" s="51">
        <f t="shared" si="19"/>
        <v>321457.29999999987</v>
      </c>
      <c r="C13" s="51">
        <f t="shared" si="20"/>
        <v>340901.39999999991</v>
      </c>
      <c r="D13" s="51">
        <f t="shared" si="21"/>
        <v>340120.68753</v>
      </c>
      <c r="E13" s="51">
        <f t="shared" si="0"/>
        <v>99.77098584224062</v>
      </c>
      <c r="F13" s="51">
        <v>406.6</v>
      </c>
      <c r="G13" s="51">
        <v>906.6</v>
      </c>
      <c r="H13" s="51">
        <v>906.6</v>
      </c>
      <c r="I13" s="51">
        <f t="shared" si="22"/>
        <v>100</v>
      </c>
      <c r="J13" s="51">
        <v>257.7</v>
      </c>
      <c r="K13" s="51">
        <v>257.7</v>
      </c>
      <c r="L13" s="51">
        <v>257.7</v>
      </c>
      <c r="M13" s="51">
        <f t="shared" si="23"/>
        <v>100</v>
      </c>
      <c r="N13" s="51">
        <v>4639.1000000000004</v>
      </c>
      <c r="O13" s="51">
        <v>3726.2</v>
      </c>
      <c r="P13" s="51">
        <v>3726.2</v>
      </c>
      <c r="Q13" s="51">
        <f t="shared" si="24"/>
        <v>100</v>
      </c>
      <c r="R13" s="51">
        <v>27748.400000000001</v>
      </c>
      <c r="S13" s="51">
        <v>29802.1</v>
      </c>
      <c r="T13" s="51">
        <v>29802.1</v>
      </c>
      <c r="U13" s="51">
        <f t="shared" si="3"/>
        <v>100</v>
      </c>
      <c r="V13" s="51">
        <v>5312.3</v>
      </c>
      <c r="W13" s="51">
        <v>4812.3</v>
      </c>
      <c r="X13" s="51">
        <v>4812.3</v>
      </c>
      <c r="Y13" s="51">
        <f t="shared" si="25"/>
        <v>100</v>
      </c>
      <c r="Z13" s="51">
        <v>253.5</v>
      </c>
      <c r="AA13" s="51">
        <v>253.5</v>
      </c>
      <c r="AB13" s="51">
        <v>253.5</v>
      </c>
      <c r="AC13" s="51">
        <f t="shared" si="26"/>
        <v>100</v>
      </c>
      <c r="AD13" s="51">
        <v>273201.59999999998</v>
      </c>
      <c r="AE13" s="51">
        <v>291479.3</v>
      </c>
      <c r="AF13" s="51">
        <v>291199.8</v>
      </c>
      <c r="AG13" s="51">
        <f t="shared" si="27"/>
        <v>99.90410982872541</v>
      </c>
      <c r="AH13" s="51">
        <v>608.4</v>
      </c>
      <c r="AI13" s="51">
        <v>608.4</v>
      </c>
      <c r="AJ13" s="51">
        <v>608.4</v>
      </c>
      <c r="AK13" s="50">
        <f t="shared" si="28"/>
        <v>100</v>
      </c>
      <c r="AL13" s="50">
        <v>36.799999999999997</v>
      </c>
      <c r="AM13" s="50">
        <v>36.799999999999997</v>
      </c>
      <c r="AN13" s="50">
        <v>36.75</v>
      </c>
      <c r="AO13" s="51">
        <f t="shared" ref="AO13:AO48" si="37">AN13/AM13*100</f>
        <v>99.864130434782624</v>
      </c>
      <c r="AP13" s="51">
        <v>214.8</v>
      </c>
      <c r="AQ13" s="51">
        <v>214.8</v>
      </c>
      <c r="AR13" s="51">
        <v>214.8</v>
      </c>
      <c r="AS13" s="51">
        <f t="shared" si="29"/>
        <v>100</v>
      </c>
      <c r="AT13" s="51">
        <v>5539.6</v>
      </c>
      <c r="AU13" s="51">
        <v>5559.6</v>
      </c>
      <c r="AV13" s="51">
        <v>5108.44553</v>
      </c>
      <c r="AW13" s="51">
        <f t="shared" si="30"/>
        <v>91.885127167422112</v>
      </c>
      <c r="AX13" s="51">
        <v>417.6</v>
      </c>
      <c r="AY13" s="51">
        <v>417.6</v>
      </c>
      <c r="AZ13" s="51">
        <v>417.6</v>
      </c>
      <c r="BA13" s="51">
        <f t="shared" si="31"/>
        <v>100</v>
      </c>
      <c r="BB13" s="51">
        <v>213</v>
      </c>
      <c r="BC13" s="51">
        <v>213</v>
      </c>
      <c r="BD13" s="51">
        <v>213</v>
      </c>
      <c r="BE13" s="51">
        <f t="shared" si="32"/>
        <v>100</v>
      </c>
      <c r="BF13" s="51">
        <v>1895.3</v>
      </c>
      <c r="BG13" s="51">
        <v>1895.3</v>
      </c>
      <c r="BH13" s="51">
        <v>1895.3</v>
      </c>
      <c r="BI13" s="51">
        <f t="shared" si="33"/>
        <v>100</v>
      </c>
      <c r="BJ13" s="51"/>
      <c r="BK13" s="51"/>
      <c r="BL13" s="51"/>
      <c r="BM13" s="51"/>
      <c r="BN13" s="51"/>
      <c r="BO13" s="51"/>
      <c r="BP13" s="51"/>
      <c r="BQ13" s="51"/>
      <c r="BR13" s="51">
        <v>212.8</v>
      </c>
      <c r="BS13" s="51">
        <v>212.8</v>
      </c>
      <c r="BT13" s="51">
        <v>212.8</v>
      </c>
      <c r="BU13" s="51">
        <f t="shared" si="34"/>
        <v>100</v>
      </c>
      <c r="BV13" s="51">
        <v>449.8</v>
      </c>
      <c r="BW13" s="51">
        <v>449.8</v>
      </c>
      <c r="BX13" s="51">
        <v>449.8</v>
      </c>
      <c r="BY13" s="51">
        <f t="shared" si="35"/>
        <v>100</v>
      </c>
      <c r="BZ13" s="51">
        <v>1.3</v>
      </c>
      <c r="CA13" s="51">
        <v>1.3</v>
      </c>
      <c r="CB13" s="51">
        <v>0</v>
      </c>
      <c r="CC13" s="51">
        <v>0</v>
      </c>
      <c r="CD13" s="51">
        <v>48.7</v>
      </c>
      <c r="CE13" s="51">
        <v>48.7</v>
      </c>
      <c r="CF13" s="51">
        <v>0</v>
      </c>
      <c r="CG13" s="51">
        <v>0</v>
      </c>
      <c r="CH13" s="51"/>
      <c r="CI13" s="51">
        <v>5.6</v>
      </c>
      <c r="CJ13" s="51">
        <v>5.5919999999999996</v>
      </c>
      <c r="CK13" s="51">
        <f t="shared" si="36"/>
        <v>99.857142857142861</v>
      </c>
    </row>
    <row r="14" spans="1:89" s="48" customFormat="1" ht="15.75" x14ac:dyDescent="0.25">
      <c r="A14" s="49" t="s">
        <v>289</v>
      </c>
      <c r="B14" s="51">
        <f t="shared" si="19"/>
        <v>258762.3</v>
      </c>
      <c r="C14" s="51">
        <f t="shared" si="20"/>
        <v>267851.99999999988</v>
      </c>
      <c r="D14" s="51">
        <f t="shared" si="21"/>
        <v>267467.63932999992</v>
      </c>
      <c r="E14" s="51">
        <f t="shared" si="0"/>
        <v>99.856502594716503</v>
      </c>
      <c r="F14" s="51">
        <v>1452.9</v>
      </c>
      <c r="G14" s="51">
        <v>1452.9</v>
      </c>
      <c r="H14" s="51">
        <v>1452.9</v>
      </c>
      <c r="I14" s="51">
        <f t="shared" si="22"/>
        <v>100</v>
      </c>
      <c r="J14" s="51">
        <v>250.5</v>
      </c>
      <c r="K14" s="51">
        <v>250.5</v>
      </c>
      <c r="L14" s="51">
        <v>250.5</v>
      </c>
      <c r="M14" s="51">
        <f t="shared" si="23"/>
        <v>100</v>
      </c>
      <c r="N14" s="51">
        <v>4534.3</v>
      </c>
      <c r="O14" s="51">
        <v>5027.3999999999996</v>
      </c>
      <c r="P14" s="51">
        <v>5027.3999999999996</v>
      </c>
      <c r="Q14" s="51">
        <f t="shared" si="24"/>
        <v>100</v>
      </c>
      <c r="R14" s="51">
        <v>51901.2</v>
      </c>
      <c r="S14" s="51">
        <v>57400.6</v>
      </c>
      <c r="T14" s="51">
        <v>57400.6</v>
      </c>
      <c r="U14" s="51">
        <f t="shared" si="3"/>
        <v>100</v>
      </c>
      <c r="V14" s="51">
        <v>5169.3999999999996</v>
      </c>
      <c r="W14" s="51">
        <v>4246.8999999999996</v>
      </c>
      <c r="X14" s="51">
        <v>4246.8999999999996</v>
      </c>
      <c r="Y14" s="51">
        <f t="shared" si="25"/>
        <v>100</v>
      </c>
      <c r="Z14" s="51">
        <v>202.9</v>
      </c>
      <c r="AA14" s="51">
        <v>202.9</v>
      </c>
      <c r="AB14" s="51">
        <v>202.9</v>
      </c>
      <c r="AC14" s="51">
        <f t="shared" si="26"/>
        <v>100</v>
      </c>
      <c r="AD14" s="51">
        <v>186631.9</v>
      </c>
      <c r="AE14" s="51">
        <v>190647.3</v>
      </c>
      <c r="AF14" s="51">
        <v>190647.3</v>
      </c>
      <c r="AG14" s="51">
        <f t="shared" si="27"/>
        <v>100</v>
      </c>
      <c r="AH14" s="51">
        <v>405.6</v>
      </c>
      <c r="AI14" s="51">
        <v>405.6</v>
      </c>
      <c r="AJ14" s="51">
        <v>405.6</v>
      </c>
      <c r="AK14" s="50">
        <f t="shared" si="28"/>
        <v>100</v>
      </c>
      <c r="AL14" s="50"/>
      <c r="AM14" s="50"/>
      <c r="AN14" s="50"/>
      <c r="AO14" s="51"/>
      <c r="AP14" s="51">
        <v>214.8</v>
      </c>
      <c r="AQ14" s="51">
        <v>214.8</v>
      </c>
      <c r="AR14" s="51">
        <v>214.8</v>
      </c>
      <c r="AS14" s="51">
        <f t="shared" si="29"/>
        <v>100</v>
      </c>
      <c r="AT14" s="51">
        <v>5269.6</v>
      </c>
      <c r="AU14" s="51">
        <v>5269.6</v>
      </c>
      <c r="AV14" s="51">
        <v>4935.2393300000003</v>
      </c>
      <c r="AW14" s="51">
        <f t="shared" si="30"/>
        <v>93.654913655685448</v>
      </c>
      <c r="AX14" s="51">
        <v>221.6</v>
      </c>
      <c r="AY14" s="51">
        <v>221.6</v>
      </c>
      <c r="AZ14" s="51">
        <v>221.6</v>
      </c>
      <c r="BA14" s="51">
        <f t="shared" si="31"/>
        <v>100</v>
      </c>
      <c r="BB14" s="51">
        <v>213</v>
      </c>
      <c r="BC14" s="51">
        <v>213</v>
      </c>
      <c r="BD14" s="51">
        <v>213</v>
      </c>
      <c r="BE14" s="51">
        <f t="shared" si="32"/>
        <v>100</v>
      </c>
      <c r="BF14" s="51">
        <v>1357.2</v>
      </c>
      <c r="BG14" s="51">
        <v>1357.2</v>
      </c>
      <c r="BH14" s="51">
        <v>1357.2</v>
      </c>
      <c r="BI14" s="51">
        <f t="shared" si="33"/>
        <v>100</v>
      </c>
      <c r="BJ14" s="51"/>
      <c r="BK14" s="51"/>
      <c r="BL14" s="51"/>
      <c r="BM14" s="51"/>
      <c r="BN14" s="51"/>
      <c r="BO14" s="51"/>
      <c r="BP14" s="51"/>
      <c r="BQ14" s="51"/>
      <c r="BR14" s="51">
        <v>212.8</v>
      </c>
      <c r="BS14" s="51">
        <v>212.8</v>
      </c>
      <c r="BT14" s="51">
        <v>212.8</v>
      </c>
      <c r="BU14" s="51">
        <f t="shared" si="34"/>
        <v>100</v>
      </c>
      <c r="BV14" s="51">
        <v>674.6</v>
      </c>
      <c r="BW14" s="51">
        <v>674.6</v>
      </c>
      <c r="BX14" s="51">
        <v>674.6</v>
      </c>
      <c r="BY14" s="51">
        <f t="shared" si="35"/>
        <v>100</v>
      </c>
      <c r="BZ14" s="51">
        <v>1.3</v>
      </c>
      <c r="CA14" s="51">
        <v>1.3</v>
      </c>
      <c r="CB14" s="51">
        <v>0</v>
      </c>
      <c r="CC14" s="51">
        <v>0</v>
      </c>
      <c r="CD14" s="51">
        <v>48.7</v>
      </c>
      <c r="CE14" s="51">
        <v>48.7</v>
      </c>
      <c r="CF14" s="51">
        <v>0</v>
      </c>
      <c r="CG14" s="51">
        <v>0</v>
      </c>
      <c r="CH14" s="51"/>
      <c r="CI14" s="51">
        <v>4.3</v>
      </c>
      <c r="CJ14" s="51">
        <v>4.3</v>
      </c>
      <c r="CK14" s="51">
        <f t="shared" si="36"/>
        <v>100</v>
      </c>
    </row>
    <row r="15" spans="1:89" s="48" customFormat="1" ht="15.75" x14ac:dyDescent="0.25">
      <c r="A15" s="49" t="s">
        <v>290</v>
      </c>
      <c r="B15" s="51">
        <f t="shared" si="19"/>
        <v>1484907.9999999995</v>
      </c>
      <c r="C15" s="51">
        <f t="shared" si="20"/>
        <v>1548788.6999999997</v>
      </c>
      <c r="D15" s="51">
        <f t="shared" si="21"/>
        <v>1523423.6781200001</v>
      </c>
      <c r="E15" s="51">
        <f t="shared" si="0"/>
        <v>98.362267113648244</v>
      </c>
      <c r="F15" s="51">
        <v>7854.9</v>
      </c>
      <c r="G15" s="51">
        <v>8307.5</v>
      </c>
      <c r="H15" s="51">
        <v>8307.5</v>
      </c>
      <c r="I15" s="51">
        <f t="shared" si="22"/>
        <v>100</v>
      </c>
      <c r="J15" s="51">
        <v>2099.8000000000002</v>
      </c>
      <c r="K15" s="51">
        <v>2352.6999999999998</v>
      </c>
      <c r="L15" s="51">
        <v>2297.04781</v>
      </c>
      <c r="M15" s="51">
        <f t="shared" si="23"/>
        <v>97.634539465295205</v>
      </c>
      <c r="N15" s="51">
        <v>53630.7</v>
      </c>
      <c r="O15" s="51">
        <v>59756</v>
      </c>
      <c r="P15" s="51">
        <v>59756</v>
      </c>
      <c r="Q15" s="51">
        <f t="shared" si="24"/>
        <v>100</v>
      </c>
      <c r="R15" s="51">
        <v>491594.5</v>
      </c>
      <c r="S15" s="51">
        <v>508046.5</v>
      </c>
      <c r="T15" s="51">
        <v>508046.49962000002</v>
      </c>
      <c r="U15" s="51">
        <f t="shared" si="3"/>
        <v>99.999999925203696</v>
      </c>
      <c r="V15" s="51">
        <v>20432</v>
      </c>
      <c r="W15" s="51">
        <v>21795.4</v>
      </c>
      <c r="X15" s="51">
        <v>21795.4</v>
      </c>
      <c r="Y15" s="51">
        <f t="shared" si="25"/>
        <v>100</v>
      </c>
      <c r="Z15" s="51">
        <v>1774.7</v>
      </c>
      <c r="AA15" s="51">
        <v>1774.7</v>
      </c>
      <c r="AB15" s="51">
        <v>1712.0196299999998</v>
      </c>
      <c r="AC15" s="51">
        <f t="shared" si="26"/>
        <v>96.468114610920139</v>
      </c>
      <c r="AD15" s="51">
        <v>781709.3</v>
      </c>
      <c r="AE15" s="51">
        <v>820916.7</v>
      </c>
      <c r="AF15" s="51">
        <v>820916.7</v>
      </c>
      <c r="AG15" s="51">
        <f t="shared" si="27"/>
        <v>100</v>
      </c>
      <c r="AH15" s="51">
        <v>3992.9</v>
      </c>
      <c r="AI15" s="51">
        <v>3992.9</v>
      </c>
      <c r="AJ15" s="51">
        <v>3986.06808</v>
      </c>
      <c r="AK15" s="50">
        <f t="shared" si="28"/>
        <v>99.828898294472694</v>
      </c>
      <c r="AL15" s="50">
        <v>136.9</v>
      </c>
      <c r="AM15" s="50">
        <v>136.9</v>
      </c>
      <c r="AN15" s="50">
        <v>110.34544</v>
      </c>
      <c r="AO15" s="51">
        <f t="shared" si="37"/>
        <v>80.602951059167268</v>
      </c>
      <c r="AP15" s="51">
        <v>5050.8</v>
      </c>
      <c r="AQ15" s="51">
        <v>5050.8</v>
      </c>
      <c r="AR15" s="51">
        <v>5050.8</v>
      </c>
      <c r="AS15" s="51">
        <f t="shared" si="29"/>
        <v>100</v>
      </c>
      <c r="AT15" s="51">
        <v>102181.2</v>
      </c>
      <c r="AU15" s="51">
        <v>102181.2</v>
      </c>
      <c r="AV15" s="51">
        <v>77372.548469999994</v>
      </c>
      <c r="AW15" s="51">
        <f t="shared" si="30"/>
        <v>75.720923682634378</v>
      </c>
      <c r="AX15" s="51">
        <v>936.9</v>
      </c>
      <c r="AY15" s="51">
        <v>936.9</v>
      </c>
      <c r="AZ15" s="51">
        <v>934.67539999999997</v>
      </c>
      <c r="BA15" s="51">
        <f t="shared" si="31"/>
        <v>99.76255737005016</v>
      </c>
      <c r="BB15" s="51">
        <v>696.1</v>
      </c>
      <c r="BC15" s="51">
        <v>696.1</v>
      </c>
      <c r="BD15" s="51">
        <v>694.62131000000011</v>
      </c>
      <c r="BE15" s="51">
        <f t="shared" si="32"/>
        <v>99.787575061054454</v>
      </c>
      <c r="BF15" s="51">
        <v>9898.9</v>
      </c>
      <c r="BG15" s="51">
        <v>9898.9</v>
      </c>
      <c r="BH15" s="51">
        <v>9898.9</v>
      </c>
      <c r="BI15" s="51">
        <f t="shared" si="33"/>
        <v>100</v>
      </c>
      <c r="BJ15" s="51">
        <v>1348.4</v>
      </c>
      <c r="BK15" s="51">
        <v>1348.4</v>
      </c>
      <c r="BL15" s="51">
        <v>1339.9</v>
      </c>
      <c r="BM15" s="51">
        <f>BL15/BK15*100</f>
        <v>99.369623257193709</v>
      </c>
      <c r="BN15" s="51"/>
      <c r="BO15" s="51"/>
      <c r="BP15" s="51"/>
      <c r="BQ15" s="51"/>
      <c r="BR15" s="51">
        <v>463.7</v>
      </c>
      <c r="BS15" s="51">
        <v>463.7</v>
      </c>
      <c r="BT15" s="51">
        <v>458.48689000000002</v>
      </c>
      <c r="BU15" s="51">
        <f t="shared" si="34"/>
        <v>98.875758033211142</v>
      </c>
      <c r="BV15" s="51">
        <v>731.7</v>
      </c>
      <c r="BW15" s="51">
        <v>731.7</v>
      </c>
      <c r="BX15" s="51">
        <v>730.16547000000003</v>
      </c>
      <c r="BY15" s="51">
        <f t="shared" si="35"/>
        <v>99.790278802788023</v>
      </c>
      <c r="BZ15" s="51">
        <v>9.8000000000000007</v>
      </c>
      <c r="CA15" s="51">
        <v>9.8000000000000007</v>
      </c>
      <c r="CB15" s="51">
        <v>0</v>
      </c>
      <c r="CC15" s="51">
        <v>0</v>
      </c>
      <c r="CD15" s="51">
        <v>364.8</v>
      </c>
      <c r="CE15" s="51">
        <v>364.8</v>
      </c>
      <c r="CF15" s="51">
        <v>0</v>
      </c>
      <c r="CG15" s="51">
        <v>0</v>
      </c>
      <c r="CH15" s="51"/>
      <c r="CI15" s="51">
        <v>27.1</v>
      </c>
      <c r="CJ15" s="51">
        <v>16</v>
      </c>
      <c r="CK15" s="51">
        <f t="shared" si="36"/>
        <v>59.040590405904055</v>
      </c>
    </row>
    <row r="16" spans="1:89" s="48" customFormat="1" ht="15.75" x14ac:dyDescent="0.25">
      <c r="A16" s="49" t="s">
        <v>291</v>
      </c>
      <c r="B16" s="51">
        <f t="shared" si="19"/>
        <v>738108.39999999991</v>
      </c>
      <c r="C16" s="51">
        <f t="shared" si="20"/>
        <v>780961.79999999993</v>
      </c>
      <c r="D16" s="51">
        <f t="shared" si="21"/>
        <v>772008.22563999996</v>
      </c>
      <c r="E16" s="51">
        <f t="shared" si="0"/>
        <v>98.853519549867869</v>
      </c>
      <c r="F16" s="51">
        <v>4975.5</v>
      </c>
      <c r="G16" s="51">
        <v>4975.5</v>
      </c>
      <c r="H16" s="51">
        <v>4354.4810399999997</v>
      </c>
      <c r="I16" s="51">
        <f t="shared" si="22"/>
        <v>87.518461260174846</v>
      </c>
      <c r="J16" s="51">
        <v>503.6</v>
      </c>
      <c r="K16" s="51">
        <v>503.6</v>
      </c>
      <c r="L16" s="51">
        <v>503.6</v>
      </c>
      <c r="M16" s="51">
        <f t="shared" si="23"/>
        <v>100</v>
      </c>
      <c r="N16" s="51">
        <v>8782.7999999999993</v>
      </c>
      <c r="O16" s="51">
        <v>10101.1</v>
      </c>
      <c r="P16" s="51">
        <v>10101.1</v>
      </c>
      <c r="Q16" s="51">
        <f t="shared" si="24"/>
        <v>100</v>
      </c>
      <c r="R16" s="51">
        <v>175271.9</v>
      </c>
      <c r="S16" s="51">
        <v>195904.7</v>
      </c>
      <c r="T16" s="51">
        <v>193809.01744999998</v>
      </c>
      <c r="U16" s="51">
        <f t="shared" si="3"/>
        <v>98.930254072515851</v>
      </c>
      <c r="V16" s="51">
        <v>13938.7</v>
      </c>
      <c r="W16" s="51">
        <v>10978.1</v>
      </c>
      <c r="X16" s="51">
        <v>10738.88378</v>
      </c>
      <c r="Y16" s="51">
        <f t="shared" si="25"/>
        <v>97.820968837959214</v>
      </c>
      <c r="Z16" s="51">
        <v>795.8</v>
      </c>
      <c r="AA16" s="51">
        <v>795.8</v>
      </c>
      <c r="AB16" s="51">
        <v>795.8</v>
      </c>
      <c r="AC16" s="51">
        <f t="shared" si="26"/>
        <v>100</v>
      </c>
      <c r="AD16" s="51">
        <v>471727.3</v>
      </c>
      <c r="AE16" s="51">
        <v>495532.7</v>
      </c>
      <c r="AF16" s="51">
        <v>495532.7</v>
      </c>
      <c r="AG16" s="51">
        <f t="shared" si="27"/>
        <v>100</v>
      </c>
      <c r="AH16" s="51">
        <v>1697.7</v>
      </c>
      <c r="AI16" s="51">
        <v>1697.7</v>
      </c>
      <c r="AJ16" s="51">
        <v>1685.8714</v>
      </c>
      <c r="AK16" s="50">
        <f t="shared" si="28"/>
        <v>99.303257348176942</v>
      </c>
      <c r="AL16" s="50">
        <v>90</v>
      </c>
      <c r="AM16" s="50">
        <v>133.19999999999999</v>
      </c>
      <c r="AN16" s="50">
        <v>110.27200999999999</v>
      </c>
      <c r="AO16" s="51">
        <f t="shared" si="37"/>
        <v>82.786794294294296</v>
      </c>
      <c r="AP16" s="51">
        <v>2562.1</v>
      </c>
      <c r="AQ16" s="51">
        <v>2562.1</v>
      </c>
      <c r="AR16" s="51">
        <v>2561.0327299999999</v>
      </c>
      <c r="AS16" s="51">
        <f t="shared" si="29"/>
        <v>99.958343936614497</v>
      </c>
      <c r="AT16" s="51">
        <v>49615.3</v>
      </c>
      <c r="AU16" s="51">
        <v>49615.3</v>
      </c>
      <c r="AV16" s="51">
        <v>43704.843119999998</v>
      </c>
      <c r="AW16" s="51">
        <f t="shared" si="30"/>
        <v>88.08743093360313</v>
      </c>
      <c r="AX16" s="51">
        <v>635.29999999999995</v>
      </c>
      <c r="AY16" s="51">
        <v>635.29999999999995</v>
      </c>
      <c r="AZ16" s="51">
        <v>635.29999999999995</v>
      </c>
      <c r="BA16" s="51">
        <f t="shared" si="31"/>
        <v>100</v>
      </c>
      <c r="BB16" s="51">
        <v>444.8</v>
      </c>
      <c r="BC16" s="51">
        <v>444.8</v>
      </c>
      <c r="BD16" s="51">
        <v>444.8</v>
      </c>
      <c r="BE16" s="51">
        <f t="shared" si="32"/>
        <v>100</v>
      </c>
      <c r="BF16" s="51">
        <v>5036.1000000000004</v>
      </c>
      <c r="BG16" s="51">
        <v>5036.1000000000004</v>
      </c>
      <c r="BH16" s="51">
        <v>5036.1000000000004</v>
      </c>
      <c r="BI16" s="51">
        <f t="shared" si="33"/>
        <v>100</v>
      </c>
      <c r="BJ16" s="51">
        <v>1290.7</v>
      </c>
      <c r="BK16" s="51">
        <v>1290.7</v>
      </c>
      <c r="BL16" s="51">
        <v>1290.69264</v>
      </c>
      <c r="BM16" s="51">
        <f t="shared" ref="BM16:BM48" si="38">BL16/BK16*100</f>
        <v>99.999429766793213</v>
      </c>
      <c r="BN16" s="51"/>
      <c r="BO16" s="51"/>
      <c r="BP16" s="51"/>
      <c r="BQ16" s="51"/>
      <c r="BR16" s="51">
        <v>222.2</v>
      </c>
      <c r="BS16" s="51">
        <v>222.2</v>
      </c>
      <c r="BT16" s="51">
        <v>220.83147</v>
      </c>
      <c r="BU16" s="51">
        <f t="shared" si="34"/>
        <v>99.384099909990994</v>
      </c>
      <c r="BV16" s="51">
        <v>468.6</v>
      </c>
      <c r="BW16" s="51">
        <v>468.6</v>
      </c>
      <c r="BX16" s="51">
        <v>468.6</v>
      </c>
      <c r="BY16" s="51">
        <f t="shared" si="35"/>
        <v>100</v>
      </c>
      <c r="BZ16" s="51">
        <v>1.3</v>
      </c>
      <c r="CA16" s="51">
        <v>1.3</v>
      </c>
      <c r="CB16" s="51">
        <v>0</v>
      </c>
      <c r="CC16" s="51">
        <v>0</v>
      </c>
      <c r="CD16" s="51">
        <v>48.7</v>
      </c>
      <c r="CE16" s="51">
        <v>48.7</v>
      </c>
      <c r="CF16" s="51">
        <v>0</v>
      </c>
      <c r="CG16" s="51">
        <v>0</v>
      </c>
      <c r="CH16" s="51"/>
      <c r="CI16" s="51">
        <v>14.3</v>
      </c>
      <c r="CJ16" s="51">
        <v>14.3</v>
      </c>
      <c r="CK16" s="51">
        <f t="shared" si="36"/>
        <v>100</v>
      </c>
    </row>
    <row r="17" spans="1:89" s="48" customFormat="1" ht="15.75" x14ac:dyDescent="0.25">
      <c r="A17" s="49" t="s">
        <v>292</v>
      </c>
      <c r="B17" s="51">
        <f t="shared" si="19"/>
        <v>118553.90000000002</v>
      </c>
      <c r="C17" s="51">
        <f t="shared" si="20"/>
        <v>118429.2</v>
      </c>
      <c r="D17" s="51">
        <f t="shared" si="21"/>
        <v>117867.0445</v>
      </c>
      <c r="E17" s="51">
        <f t="shared" si="0"/>
        <v>99.525323568849572</v>
      </c>
      <c r="F17" s="51">
        <v>637.6</v>
      </c>
      <c r="G17" s="51">
        <v>637.6</v>
      </c>
      <c r="H17" s="51">
        <v>581.88199999999995</v>
      </c>
      <c r="I17" s="51">
        <f t="shared" si="22"/>
        <v>91.261292346298603</v>
      </c>
      <c r="J17" s="51">
        <v>72.099999999999994</v>
      </c>
      <c r="K17" s="51">
        <v>72.099999999999994</v>
      </c>
      <c r="L17" s="51">
        <v>72.099999999999994</v>
      </c>
      <c r="M17" s="51">
        <f t="shared" si="23"/>
        <v>100</v>
      </c>
      <c r="N17" s="51">
        <v>1420.1</v>
      </c>
      <c r="O17" s="51">
        <v>1320.4</v>
      </c>
      <c r="P17" s="51">
        <v>1320.1</v>
      </c>
      <c r="Q17" s="51">
        <f t="shared" si="24"/>
        <v>99.977279612238704</v>
      </c>
      <c r="R17" s="51">
        <v>22786.1</v>
      </c>
      <c r="S17" s="51">
        <v>23481.8</v>
      </c>
      <c r="T17" s="51">
        <v>23481.8</v>
      </c>
      <c r="U17" s="51">
        <f t="shared" si="3"/>
        <v>100</v>
      </c>
      <c r="V17" s="51">
        <v>1989.8</v>
      </c>
      <c r="W17" s="51">
        <v>1679.4</v>
      </c>
      <c r="X17" s="51">
        <v>1411.98</v>
      </c>
      <c r="Y17" s="51">
        <f t="shared" si="25"/>
        <v>84.076455877098965</v>
      </c>
      <c r="Z17" s="51">
        <v>101.4</v>
      </c>
      <c r="AA17" s="51">
        <v>101.4</v>
      </c>
      <c r="AB17" s="51">
        <v>101.4</v>
      </c>
      <c r="AC17" s="51">
        <f t="shared" si="26"/>
        <v>100</v>
      </c>
      <c r="AD17" s="51">
        <v>87080.1</v>
      </c>
      <c r="AE17" s="51">
        <v>86534.399999999994</v>
      </c>
      <c r="AF17" s="51">
        <v>86515</v>
      </c>
      <c r="AG17" s="51">
        <f t="shared" si="27"/>
        <v>99.977581170031797</v>
      </c>
      <c r="AH17" s="51">
        <v>202.8</v>
      </c>
      <c r="AI17" s="51">
        <v>202.8</v>
      </c>
      <c r="AJ17" s="51">
        <v>202.8</v>
      </c>
      <c r="AK17" s="50">
        <f t="shared" si="28"/>
        <v>100</v>
      </c>
      <c r="AL17" s="50"/>
      <c r="AM17" s="50"/>
      <c r="AN17" s="50"/>
      <c r="AO17" s="51"/>
      <c r="AP17" s="51">
        <v>214.8</v>
      </c>
      <c r="AQ17" s="51">
        <v>214.8</v>
      </c>
      <c r="AR17" s="51">
        <v>214.8</v>
      </c>
      <c r="AS17" s="51">
        <f t="shared" si="29"/>
        <v>100</v>
      </c>
      <c r="AT17" s="51">
        <v>2596.1</v>
      </c>
      <c r="AU17" s="51">
        <v>2736.1</v>
      </c>
      <c r="AV17" s="51">
        <v>2566.7824999999998</v>
      </c>
      <c r="AW17" s="51">
        <f t="shared" si="30"/>
        <v>93.811721062826649</v>
      </c>
      <c r="AX17" s="51">
        <v>221.6</v>
      </c>
      <c r="AY17" s="51">
        <v>221.6</v>
      </c>
      <c r="AZ17" s="51">
        <v>221.6</v>
      </c>
      <c r="BA17" s="51">
        <f t="shared" si="31"/>
        <v>100</v>
      </c>
      <c r="BB17" s="51">
        <v>213</v>
      </c>
      <c r="BC17" s="51">
        <v>213</v>
      </c>
      <c r="BD17" s="51">
        <v>213</v>
      </c>
      <c r="BE17" s="51">
        <f t="shared" si="32"/>
        <v>100</v>
      </c>
      <c r="BF17" s="51">
        <v>530.70000000000005</v>
      </c>
      <c r="BG17" s="51">
        <v>524.4</v>
      </c>
      <c r="BH17" s="51">
        <v>524.4</v>
      </c>
      <c r="BI17" s="51">
        <f t="shared" si="33"/>
        <v>100</v>
      </c>
      <c r="BJ17" s="51"/>
      <c r="BK17" s="51"/>
      <c r="BL17" s="51"/>
      <c r="BM17" s="51"/>
      <c r="BN17" s="51"/>
      <c r="BO17" s="51"/>
      <c r="BP17" s="51"/>
      <c r="BQ17" s="51"/>
      <c r="BR17" s="51">
        <v>212.8</v>
      </c>
      <c r="BS17" s="51">
        <v>212.8</v>
      </c>
      <c r="BT17" s="51">
        <v>212.8</v>
      </c>
      <c r="BU17" s="51">
        <f t="shared" si="34"/>
        <v>100</v>
      </c>
      <c r="BV17" s="51">
        <v>224.9</v>
      </c>
      <c r="BW17" s="51">
        <v>224.9</v>
      </c>
      <c r="BX17" s="51">
        <v>224.9</v>
      </c>
      <c r="BY17" s="51">
        <f t="shared" si="35"/>
        <v>100</v>
      </c>
      <c r="BZ17" s="51">
        <v>1.3</v>
      </c>
      <c r="CA17" s="51">
        <v>1.3</v>
      </c>
      <c r="CB17" s="51">
        <v>0</v>
      </c>
      <c r="CC17" s="51">
        <v>0</v>
      </c>
      <c r="CD17" s="51">
        <v>48.7</v>
      </c>
      <c r="CE17" s="51">
        <v>48.7</v>
      </c>
      <c r="CF17" s="51">
        <v>0</v>
      </c>
      <c r="CG17" s="51">
        <v>0</v>
      </c>
      <c r="CH17" s="51"/>
      <c r="CI17" s="51">
        <v>1.7</v>
      </c>
      <c r="CJ17" s="51">
        <v>1.7</v>
      </c>
      <c r="CK17" s="51">
        <f t="shared" si="36"/>
        <v>100</v>
      </c>
    </row>
    <row r="18" spans="1:89" s="48" customFormat="1" ht="15.75" x14ac:dyDescent="0.25">
      <c r="A18" s="49" t="s">
        <v>293</v>
      </c>
      <c r="B18" s="51">
        <f t="shared" si="19"/>
        <v>664321.10000000009</v>
      </c>
      <c r="C18" s="51">
        <f t="shared" si="20"/>
        <v>722868.29999999993</v>
      </c>
      <c r="D18" s="51">
        <f t="shared" si="21"/>
        <v>716793.73438999988</v>
      </c>
      <c r="E18" s="51">
        <f t="shared" si="0"/>
        <v>99.159658044210801</v>
      </c>
      <c r="F18" s="51">
        <v>4698.8</v>
      </c>
      <c r="G18" s="51">
        <v>4478.8</v>
      </c>
      <c r="H18" s="51">
        <v>4478.8</v>
      </c>
      <c r="I18" s="51">
        <f t="shared" si="22"/>
        <v>100</v>
      </c>
      <c r="J18" s="51">
        <v>869.5</v>
      </c>
      <c r="K18" s="51">
        <v>969.5</v>
      </c>
      <c r="L18" s="51">
        <v>969.5</v>
      </c>
      <c r="M18" s="51">
        <f t="shared" si="23"/>
        <v>100</v>
      </c>
      <c r="N18" s="51">
        <v>17823.900000000001</v>
      </c>
      <c r="O18" s="51">
        <v>20023.8</v>
      </c>
      <c r="P18" s="51">
        <v>20023.8</v>
      </c>
      <c r="Q18" s="51">
        <f t="shared" si="24"/>
        <v>100</v>
      </c>
      <c r="R18" s="51">
        <v>216374.8</v>
      </c>
      <c r="S18" s="51">
        <v>233107.9</v>
      </c>
      <c r="T18" s="51">
        <v>233107.74</v>
      </c>
      <c r="U18" s="51">
        <f t="shared" si="3"/>
        <v>99.99993136225757</v>
      </c>
      <c r="V18" s="51">
        <v>9381.1</v>
      </c>
      <c r="W18" s="51">
        <v>9718.7999999999993</v>
      </c>
      <c r="X18" s="51">
        <v>9621.9165199999989</v>
      </c>
      <c r="Y18" s="51">
        <f t="shared" si="25"/>
        <v>99.003133308638922</v>
      </c>
      <c r="Z18" s="51">
        <v>689.7</v>
      </c>
      <c r="AA18" s="51">
        <v>758.7</v>
      </c>
      <c r="AB18" s="51">
        <v>757.37890000000004</v>
      </c>
      <c r="AC18" s="51">
        <f t="shared" si="26"/>
        <v>99.825873204165021</v>
      </c>
      <c r="AD18" s="51">
        <v>369913.4</v>
      </c>
      <c r="AE18" s="51">
        <v>409146.1</v>
      </c>
      <c r="AF18" s="51">
        <v>409142.84999000002</v>
      </c>
      <c r="AG18" s="51">
        <f t="shared" si="27"/>
        <v>99.999205660276374</v>
      </c>
      <c r="AH18" s="51">
        <v>1697.7</v>
      </c>
      <c r="AI18" s="51">
        <v>1697.7</v>
      </c>
      <c r="AJ18" s="51">
        <v>1697.7</v>
      </c>
      <c r="AK18" s="50">
        <f t="shared" si="28"/>
        <v>100</v>
      </c>
      <c r="AL18" s="50">
        <v>35</v>
      </c>
      <c r="AM18" s="50">
        <v>118.1</v>
      </c>
      <c r="AN18" s="50">
        <v>46.050510000000003</v>
      </c>
      <c r="AO18" s="51">
        <f t="shared" si="37"/>
        <v>38.992811176968672</v>
      </c>
      <c r="AP18" s="51">
        <v>1537</v>
      </c>
      <c r="AQ18" s="51">
        <v>1537</v>
      </c>
      <c r="AR18" s="51">
        <v>1537</v>
      </c>
      <c r="AS18" s="51">
        <f t="shared" si="29"/>
        <v>100</v>
      </c>
      <c r="AT18" s="51">
        <v>33617.5</v>
      </c>
      <c r="AU18" s="51">
        <v>33617.5</v>
      </c>
      <c r="AV18" s="51">
        <v>27949.545399999999</v>
      </c>
      <c r="AW18" s="51">
        <f t="shared" si="30"/>
        <v>83.139868818323791</v>
      </c>
      <c r="AX18" s="51">
        <v>635.29999999999995</v>
      </c>
      <c r="AY18" s="51">
        <v>635.29999999999995</v>
      </c>
      <c r="AZ18" s="51">
        <v>635.29999999999995</v>
      </c>
      <c r="BA18" s="51">
        <f t="shared" si="31"/>
        <v>100</v>
      </c>
      <c r="BB18" s="51">
        <v>444.8</v>
      </c>
      <c r="BC18" s="51">
        <v>444.8</v>
      </c>
      <c r="BD18" s="51">
        <v>444.8</v>
      </c>
      <c r="BE18" s="51">
        <f t="shared" si="32"/>
        <v>100</v>
      </c>
      <c r="BF18" s="51">
        <v>4199.8</v>
      </c>
      <c r="BG18" s="51">
        <v>4199.8</v>
      </c>
      <c r="BH18" s="51">
        <v>4199.8</v>
      </c>
      <c r="BI18" s="51">
        <f t="shared" si="33"/>
        <v>100</v>
      </c>
      <c r="BJ18" s="51">
        <v>1290.7</v>
      </c>
      <c r="BK18" s="51">
        <v>1290.7</v>
      </c>
      <c r="BL18" s="51">
        <v>1244.8531</v>
      </c>
      <c r="BM18" s="51">
        <f t="shared" si="38"/>
        <v>96.447904238010381</v>
      </c>
      <c r="BN18" s="51"/>
      <c r="BO18" s="51"/>
      <c r="BP18" s="51"/>
      <c r="BQ18" s="51"/>
      <c r="BR18" s="51">
        <v>222.2</v>
      </c>
      <c r="BS18" s="51">
        <v>222.2</v>
      </c>
      <c r="BT18" s="51">
        <v>222.2</v>
      </c>
      <c r="BU18" s="51">
        <f t="shared" si="34"/>
        <v>100</v>
      </c>
      <c r="BV18" s="51">
        <v>702.8</v>
      </c>
      <c r="BW18" s="51">
        <v>702.8</v>
      </c>
      <c r="BX18" s="51">
        <v>702.79996999999992</v>
      </c>
      <c r="BY18" s="51">
        <f t="shared" si="35"/>
        <v>99.999995731360272</v>
      </c>
      <c r="BZ18" s="51">
        <v>4.9000000000000004</v>
      </c>
      <c r="CA18" s="51">
        <v>4.9000000000000004</v>
      </c>
      <c r="CB18" s="51">
        <v>0</v>
      </c>
      <c r="CC18" s="51">
        <v>0</v>
      </c>
      <c r="CD18" s="51">
        <v>182.2</v>
      </c>
      <c r="CE18" s="51">
        <v>182.2</v>
      </c>
      <c r="CF18" s="51">
        <v>0</v>
      </c>
      <c r="CG18" s="51">
        <v>0</v>
      </c>
      <c r="CH18" s="51"/>
      <c r="CI18" s="51">
        <v>11.7</v>
      </c>
      <c r="CJ18" s="51">
        <v>11.7</v>
      </c>
      <c r="CK18" s="51">
        <f t="shared" si="36"/>
        <v>100</v>
      </c>
    </row>
    <row r="19" spans="1:89" s="48" customFormat="1" ht="15.75" x14ac:dyDescent="0.25">
      <c r="A19" s="49" t="s">
        <v>294</v>
      </c>
      <c r="B19" s="51">
        <f t="shared" si="19"/>
        <v>114496.90000000002</v>
      </c>
      <c r="C19" s="51">
        <f t="shared" si="20"/>
        <v>126417.30000000002</v>
      </c>
      <c r="D19" s="51">
        <f t="shared" si="21"/>
        <v>125702.19479000002</v>
      </c>
      <c r="E19" s="51">
        <f t="shared" si="0"/>
        <v>99.434329628935274</v>
      </c>
      <c r="F19" s="51">
        <v>488.4</v>
      </c>
      <c r="G19" s="51">
        <v>488.4</v>
      </c>
      <c r="H19" s="51">
        <v>466.565</v>
      </c>
      <c r="I19" s="51">
        <f t="shared" si="22"/>
        <v>95.52927927927928</v>
      </c>
      <c r="J19" s="51">
        <v>61.1</v>
      </c>
      <c r="K19" s="51">
        <v>61.1</v>
      </c>
      <c r="L19" s="51">
        <v>61.1</v>
      </c>
      <c r="M19" s="51">
        <f t="shared" si="23"/>
        <v>100</v>
      </c>
      <c r="N19" s="51">
        <v>1232.0999999999999</v>
      </c>
      <c r="O19" s="51">
        <v>1132.0999999999999</v>
      </c>
      <c r="P19" s="51">
        <v>1132.0999999999999</v>
      </c>
      <c r="Q19" s="51">
        <f t="shared" si="24"/>
        <v>100</v>
      </c>
      <c r="R19" s="51">
        <v>15177.3</v>
      </c>
      <c r="S19" s="51">
        <v>16231.6</v>
      </c>
      <c r="T19" s="51">
        <v>16230.1528</v>
      </c>
      <c r="U19" s="51">
        <f t="shared" si="3"/>
        <v>99.991084058256732</v>
      </c>
      <c r="V19" s="51">
        <v>1560.7</v>
      </c>
      <c r="W19" s="51">
        <v>1560.7</v>
      </c>
      <c r="X19" s="51">
        <v>1162.7550000000001</v>
      </c>
      <c r="Y19" s="51">
        <f t="shared" si="25"/>
        <v>74.502146472736598</v>
      </c>
      <c r="Z19" s="51">
        <v>50.7</v>
      </c>
      <c r="AA19" s="51">
        <v>50.7</v>
      </c>
      <c r="AB19" s="51">
        <v>50.213999999999999</v>
      </c>
      <c r="AC19" s="51">
        <f t="shared" si="26"/>
        <v>99.041420118343183</v>
      </c>
      <c r="AD19" s="51">
        <v>93067.1</v>
      </c>
      <c r="AE19" s="51">
        <v>104031.7</v>
      </c>
      <c r="AF19" s="51">
        <v>104029.63554</v>
      </c>
      <c r="AG19" s="51">
        <f t="shared" si="27"/>
        <v>99.998015547184181</v>
      </c>
      <c r="AH19" s="51">
        <v>202.8</v>
      </c>
      <c r="AI19" s="51">
        <v>202.8</v>
      </c>
      <c r="AJ19" s="51">
        <v>202.8</v>
      </c>
      <c r="AK19" s="50">
        <f t="shared" si="28"/>
        <v>100</v>
      </c>
      <c r="AL19" s="50"/>
      <c r="AM19" s="50"/>
      <c r="AN19" s="50"/>
      <c r="AO19" s="51"/>
      <c r="AP19" s="51">
        <v>214.8</v>
      </c>
      <c r="AQ19" s="51">
        <v>214.8</v>
      </c>
      <c r="AR19" s="51">
        <v>214.8</v>
      </c>
      <c r="AS19" s="51">
        <f t="shared" si="29"/>
        <v>100</v>
      </c>
      <c r="AT19" s="51">
        <v>955.3</v>
      </c>
      <c r="AU19" s="51">
        <v>955.3</v>
      </c>
      <c r="AV19" s="51">
        <v>844.59345999999994</v>
      </c>
      <c r="AW19" s="51">
        <f t="shared" si="30"/>
        <v>88.41133256568618</v>
      </c>
      <c r="AX19" s="51">
        <v>221.6</v>
      </c>
      <c r="AY19" s="51">
        <v>221.6</v>
      </c>
      <c r="AZ19" s="51">
        <v>221.6</v>
      </c>
      <c r="BA19" s="51">
        <f t="shared" si="31"/>
        <v>100</v>
      </c>
      <c r="BB19" s="51">
        <v>213</v>
      </c>
      <c r="BC19" s="51">
        <v>213</v>
      </c>
      <c r="BD19" s="51">
        <v>138.60398999999998</v>
      </c>
      <c r="BE19" s="51">
        <f t="shared" si="32"/>
        <v>65.072295774647884</v>
      </c>
      <c r="BF19" s="51">
        <v>564.29999999999995</v>
      </c>
      <c r="BG19" s="51">
        <v>564.29999999999995</v>
      </c>
      <c r="BH19" s="51">
        <v>564.29999999999995</v>
      </c>
      <c r="BI19" s="51">
        <f t="shared" si="33"/>
        <v>100</v>
      </c>
      <c r="BJ19" s="51"/>
      <c r="BK19" s="51"/>
      <c r="BL19" s="51"/>
      <c r="BM19" s="51"/>
      <c r="BN19" s="51"/>
      <c r="BO19" s="51"/>
      <c r="BP19" s="51"/>
      <c r="BQ19" s="51"/>
      <c r="BR19" s="51">
        <v>212.8</v>
      </c>
      <c r="BS19" s="51">
        <v>212.8</v>
      </c>
      <c r="BT19" s="51">
        <v>212.8</v>
      </c>
      <c r="BU19" s="51">
        <f t="shared" si="34"/>
        <v>100</v>
      </c>
      <c r="BV19" s="51">
        <v>224.9</v>
      </c>
      <c r="BW19" s="51">
        <v>224.9</v>
      </c>
      <c r="BX19" s="51">
        <v>168.67500000000001</v>
      </c>
      <c r="BY19" s="51">
        <f t="shared" si="35"/>
        <v>75</v>
      </c>
      <c r="BZ19" s="51">
        <v>1.3</v>
      </c>
      <c r="CA19" s="51">
        <v>1.3</v>
      </c>
      <c r="CB19" s="51">
        <v>0</v>
      </c>
      <c r="CC19" s="51">
        <v>0</v>
      </c>
      <c r="CD19" s="51">
        <v>48.7</v>
      </c>
      <c r="CE19" s="51">
        <v>48.7</v>
      </c>
      <c r="CF19" s="51">
        <v>0</v>
      </c>
      <c r="CG19" s="51">
        <v>0</v>
      </c>
      <c r="CH19" s="51"/>
      <c r="CI19" s="51">
        <v>1.5</v>
      </c>
      <c r="CJ19" s="51">
        <v>1.5</v>
      </c>
      <c r="CK19" s="51">
        <f t="shared" si="36"/>
        <v>100</v>
      </c>
    </row>
    <row r="20" spans="1:89" s="48" customFormat="1" ht="15.75" x14ac:dyDescent="0.25">
      <c r="A20" s="49" t="s">
        <v>295</v>
      </c>
      <c r="B20" s="51">
        <f t="shared" si="19"/>
        <v>191409.69999999995</v>
      </c>
      <c r="C20" s="51">
        <f t="shared" si="20"/>
        <v>207181.89999999997</v>
      </c>
      <c r="D20" s="51">
        <f t="shared" si="21"/>
        <v>206097.89663999996</v>
      </c>
      <c r="E20" s="51">
        <f t="shared" si="0"/>
        <v>99.476786649799038</v>
      </c>
      <c r="F20" s="51">
        <v>708.5</v>
      </c>
      <c r="G20" s="51">
        <v>781.5</v>
      </c>
      <c r="H20" s="51">
        <v>781.5</v>
      </c>
      <c r="I20" s="51">
        <f t="shared" si="22"/>
        <v>100</v>
      </c>
      <c r="J20" s="51">
        <v>142.80000000000001</v>
      </c>
      <c r="K20" s="51">
        <v>142.80000000000001</v>
      </c>
      <c r="L20" s="51">
        <v>142.80000000000001</v>
      </c>
      <c r="M20" s="51">
        <f t="shared" si="23"/>
        <v>100</v>
      </c>
      <c r="N20" s="51">
        <v>3631.8</v>
      </c>
      <c r="O20" s="51">
        <v>3419.6</v>
      </c>
      <c r="P20" s="51">
        <v>3419.6</v>
      </c>
      <c r="Q20" s="51">
        <f t="shared" si="24"/>
        <v>100</v>
      </c>
      <c r="R20" s="51">
        <v>32949.9</v>
      </c>
      <c r="S20" s="51">
        <v>35146.6</v>
      </c>
      <c r="T20" s="51">
        <v>35146.6</v>
      </c>
      <c r="U20" s="51">
        <f t="shared" si="3"/>
        <v>100</v>
      </c>
      <c r="V20" s="51">
        <v>2734.4</v>
      </c>
      <c r="W20" s="51">
        <v>3051.4</v>
      </c>
      <c r="X20" s="51">
        <v>3051.4</v>
      </c>
      <c r="Y20" s="51">
        <f t="shared" si="25"/>
        <v>100</v>
      </c>
      <c r="Z20" s="51">
        <v>152.1</v>
      </c>
      <c r="AA20" s="51">
        <v>152.1</v>
      </c>
      <c r="AB20" s="51">
        <v>152.1</v>
      </c>
      <c r="AC20" s="51">
        <f t="shared" si="26"/>
        <v>100</v>
      </c>
      <c r="AD20" s="51">
        <v>144560.9</v>
      </c>
      <c r="AE20" s="51">
        <v>158145.29999999999</v>
      </c>
      <c r="AF20" s="51">
        <v>158145.29999999999</v>
      </c>
      <c r="AG20" s="51">
        <f t="shared" si="27"/>
        <v>100</v>
      </c>
      <c r="AH20" s="51">
        <v>202.8</v>
      </c>
      <c r="AI20" s="51">
        <v>202.8</v>
      </c>
      <c r="AJ20" s="51">
        <v>202.8</v>
      </c>
      <c r="AK20" s="50">
        <f t="shared" si="28"/>
        <v>100</v>
      </c>
      <c r="AL20" s="50">
        <v>145.4</v>
      </c>
      <c r="AM20" s="50"/>
      <c r="AN20" s="50"/>
      <c r="AO20" s="51"/>
      <c r="AP20" s="51">
        <v>214.8</v>
      </c>
      <c r="AQ20" s="51">
        <v>214.8</v>
      </c>
      <c r="AR20" s="51">
        <v>214.8</v>
      </c>
      <c r="AS20" s="51">
        <f t="shared" si="29"/>
        <v>100</v>
      </c>
      <c r="AT20" s="51">
        <v>4159.1000000000004</v>
      </c>
      <c r="AU20" s="51">
        <v>4159.1000000000004</v>
      </c>
      <c r="AV20" s="51">
        <v>3125.0966400000002</v>
      </c>
      <c r="AW20" s="51">
        <f t="shared" si="30"/>
        <v>75.138771368805749</v>
      </c>
      <c r="AX20" s="51">
        <v>221.6</v>
      </c>
      <c r="AY20" s="51">
        <v>221.6</v>
      </c>
      <c r="AZ20" s="51">
        <v>221.6</v>
      </c>
      <c r="BA20" s="51">
        <f t="shared" si="31"/>
        <v>100</v>
      </c>
      <c r="BB20" s="51">
        <v>213</v>
      </c>
      <c r="BC20" s="51">
        <v>213</v>
      </c>
      <c r="BD20" s="51">
        <v>213</v>
      </c>
      <c r="BE20" s="51">
        <f t="shared" si="32"/>
        <v>100</v>
      </c>
      <c r="BF20" s="51">
        <v>884.9</v>
      </c>
      <c r="BG20" s="51">
        <v>840.4</v>
      </c>
      <c r="BH20" s="51">
        <v>840.4</v>
      </c>
      <c r="BI20" s="51">
        <f t="shared" si="33"/>
        <v>100</v>
      </c>
      <c r="BJ20" s="51"/>
      <c r="BK20" s="51"/>
      <c r="BL20" s="51"/>
      <c r="BM20" s="51"/>
      <c r="BN20" s="51"/>
      <c r="BO20" s="51"/>
      <c r="BP20" s="51"/>
      <c r="BQ20" s="51"/>
      <c r="BR20" s="51">
        <v>212.8</v>
      </c>
      <c r="BS20" s="51">
        <v>212.8</v>
      </c>
      <c r="BT20" s="51">
        <v>212.8</v>
      </c>
      <c r="BU20" s="51">
        <f t="shared" si="34"/>
        <v>100</v>
      </c>
      <c r="BV20" s="51">
        <v>224.9</v>
      </c>
      <c r="BW20" s="51">
        <v>224.9</v>
      </c>
      <c r="BX20" s="51">
        <v>224.9</v>
      </c>
      <c r="BY20" s="51">
        <f t="shared" si="35"/>
        <v>100</v>
      </c>
      <c r="BZ20" s="51">
        <v>1.3</v>
      </c>
      <c r="CA20" s="51">
        <v>1.3</v>
      </c>
      <c r="CB20" s="51">
        <v>0</v>
      </c>
      <c r="CC20" s="51">
        <v>0</v>
      </c>
      <c r="CD20" s="51">
        <v>48.7</v>
      </c>
      <c r="CE20" s="51">
        <v>48.7</v>
      </c>
      <c r="CF20" s="51">
        <v>0</v>
      </c>
      <c r="CG20" s="51">
        <v>0</v>
      </c>
      <c r="CH20" s="51"/>
      <c r="CI20" s="51">
        <v>3.2</v>
      </c>
      <c r="CJ20" s="51">
        <v>3.2</v>
      </c>
      <c r="CK20" s="51">
        <f t="shared" si="36"/>
        <v>100</v>
      </c>
    </row>
    <row r="21" spans="1:89" s="48" customFormat="1" ht="15.75" x14ac:dyDescent="0.25">
      <c r="A21" s="49" t="s">
        <v>296</v>
      </c>
      <c r="B21" s="51">
        <f t="shared" si="19"/>
        <v>108599.8</v>
      </c>
      <c r="C21" s="51">
        <f t="shared" si="20"/>
        <v>117007.5</v>
      </c>
      <c r="D21" s="51">
        <f t="shared" si="21"/>
        <v>116638.24809000001</v>
      </c>
      <c r="E21" s="51">
        <f t="shared" si="0"/>
        <v>99.684420306390621</v>
      </c>
      <c r="F21" s="51">
        <v>486.2</v>
      </c>
      <c r="G21" s="51">
        <v>607.70000000000005</v>
      </c>
      <c r="H21" s="51">
        <v>607.70000000000005</v>
      </c>
      <c r="I21" s="51">
        <f t="shared" si="22"/>
        <v>100</v>
      </c>
      <c r="J21" s="51">
        <v>93.4</v>
      </c>
      <c r="K21" s="51">
        <v>93.4</v>
      </c>
      <c r="L21" s="51">
        <v>93.4</v>
      </c>
      <c r="M21" s="51">
        <f t="shared" si="23"/>
        <v>100</v>
      </c>
      <c r="N21" s="51">
        <v>1164.7</v>
      </c>
      <c r="O21" s="51">
        <v>1072.3</v>
      </c>
      <c r="P21" s="51">
        <v>1072.3</v>
      </c>
      <c r="Q21" s="51">
        <f t="shared" si="24"/>
        <v>100</v>
      </c>
      <c r="R21" s="51">
        <v>17756.7</v>
      </c>
      <c r="S21" s="51">
        <v>19175.2</v>
      </c>
      <c r="T21" s="51">
        <v>19175.2</v>
      </c>
      <c r="U21" s="51">
        <f t="shared" si="3"/>
        <v>100</v>
      </c>
      <c r="V21" s="51">
        <v>1522.6</v>
      </c>
      <c r="W21" s="51">
        <v>1611.3</v>
      </c>
      <c r="X21" s="51">
        <v>1611.3</v>
      </c>
      <c r="Y21" s="51">
        <f t="shared" si="25"/>
        <v>100</v>
      </c>
      <c r="Z21" s="51">
        <v>101.4</v>
      </c>
      <c r="AA21" s="51">
        <v>101.4</v>
      </c>
      <c r="AB21" s="51">
        <v>101.4</v>
      </c>
      <c r="AC21" s="51">
        <f t="shared" si="26"/>
        <v>100</v>
      </c>
      <c r="AD21" s="51">
        <v>82715.899999999994</v>
      </c>
      <c r="AE21" s="51">
        <v>89585.4</v>
      </c>
      <c r="AF21" s="51">
        <v>89585.4</v>
      </c>
      <c r="AG21" s="51">
        <f t="shared" si="27"/>
        <v>100</v>
      </c>
      <c r="AH21" s="51">
        <v>202.8</v>
      </c>
      <c r="AI21" s="51">
        <v>202.8</v>
      </c>
      <c r="AJ21" s="51">
        <v>202.8</v>
      </c>
      <c r="AK21" s="50">
        <f t="shared" si="28"/>
        <v>100</v>
      </c>
      <c r="AL21" s="50"/>
      <c r="AM21" s="50"/>
      <c r="AN21" s="50"/>
      <c r="AO21" s="51"/>
      <c r="AP21" s="51">
        <v>214.8</v>
      </c>
      <c r="AQ21" s="51">
        <v>214.8</v>
      </c>
      <c r="AR21" s="51">
        <v>214.8</v>
      </c>
      <c r="AS21" s="51">
        <f t="shared" si="29"/>
        <v>100</v>
      </c>
      <c r="AT21" s="51">
        <v>2860.4</v>
      </c>
      <c r="AU21" s="51">
        <v>2860.4</v>
      </c>
      <c r="AV21" s="51">
        <v>2541.1480899999997</v>
      </c>
      <c r="AW21" s="51">
        <f t="shared" si="30"/>
        <v>88.83890679625226</v>
      </c>
      <c r="AX21" s="51">
        <v>221.6</v>
      </c>
      <c r="AY21" s="51">
        <v>221.6</v>
      </c>
      <c r="AZ21" s="51">
        <v>221.6</v>
      </c>
      <c r="BA21" s="51">
        <f t="shared" si="31"/>
        <v>100</v>
      </c>
      <c r="BB21" s="51">
        <v>213</v>
      </c>
      <c r="BC21" s="51">
        <v>213</v>
      </c>
      <c r="BD21" s="51">
        <v>213</v>
      </c>
      <c r="BE21" s="51">
        <f t="shared" si="32"/>
        <v>100</v>
      </c>
      <c r="BF21" s="51">
        <v>558.6</v>
      </c>
      <c r="BG21" s="51">
        <v>558.6</v>
      </c>
      <c r="BH21" s="51">
        <v>558.6</v>
      </c>
      <c r="BI21" s="51">
        <f t="shared" si="33"/>
        <v>100</v>
      </c>
      <c r="BJ21" s="51"/>
      <c r="BK21" s="51"/>
      <c r="BL21" s="51"/>
      <c r="BM21" s="51"/>
      <c r="BN21" s="51"/>
      <c r="BO21" s="51"/>
      <c r="BP21" s="51"/>
      <c r="BQ21" s="51"/>
      <c r="BR21" s="51">
        <v>212.8</v>
      </c>
      <c r="BS21" s="51">
        <v>212.8</v>
      </c>
      <c r="BT21" s="51">
        <v>212.8</v>
      </c>
      <c r="BU21" s="51">
        <f t="shared" si="34"/>
        <v>100</v>
      </c>
      <c r="BV21" s="51">
        <v>224.9</v>
      </c>
      <c r="BW21" s="51">
        <v>224.9</v>
      </c>
      <c r="BX21" s="51">
        <v>224.9</v>
      </c>
      <c r="BY21" s="51">
        <f t="shared" si="35"/>
        <v>100</v>
      </c>
      <c r="BZ21" s="51">
        <v>1.3</v>
      </c>
      <c r="CA21" s="51">
        <v>1.3</v>
      </c>
      <c r="CB21" s="51">
        <v>0</v>
      </c>
      <c r="CC21" s="51">
        <v>0</v>
      </c>
      <c r="CD21" s="51">
        <v>48.7</v>
      </c>
      <c r="CE21" s="51">
        <v>48.7</v>
      </c>
      <c r="CF21" s="51">
        <v>0</v>
      </c>
      <c r="CG21" s="51">
        <v>0</v>
      </c>
      <c r="CH21" s="51"/>
      <c r="CI21" s="51">
        <v>1.9</v>
      </c>
      <c r="CJ21" s="51">
        <v>1.9</v>
      </c>
      <c r="CK21" s="51">
        <f t="shared" si="36"/>
        <v>100</v>
      </c>
    </row>
    <row r="22" spans="1:89" s="48" customFormat="1" ht="15.75" x14ac:dyDescent="0.25">
      <c r="A22" s="49" t="s">
        <v>297</v>
      </c>
      <c r="B22" s="51">
        <f t="shared" si="19"/>
        <v>184496.59999999998</v>
      </c>
      <c r="C22" s="51">
        <f t="shared" si="20"/>
        <v>199550.59999999998</v>
      </c>
      <c r="D22" s="51">
        <f t="shared" si="21"/>
        <v>199040.40539999996</v>
      </c>
      <c r="E22" s="51">
        <f t="shared" si="0"/>
        <v>99.7443282054777</v>
      </c>
      <c r="F22" s="51">
        <v>733.1</v>
      </c>
      <c r="G22" s="51">
        <v>733.1</v>
      </c>
      <c r="H22" s="51">
        <v>733.1</v>
      </c>
      <c r="I22" s="51">
        <f t="shared" si="22"/>
        <v>100</v>
      </c>
      <c r="J22" s="51">
        <v>106.9</v>
      </c>
      <c r="K22" s="51">
        <v>106.9</v>
      </c>
      <c r="L22" s="51">
        <v>106.9</v>
      </c>
      <c r="M22" s="51">
        <f t="shared" si="23"/>
        <v>100</v>
      </c>
      <c r="N22" s="51">
        <v>2246.4</v>
      </c>
      <c r="O22" s="51">
        <v>1856.5</v>
      </c>
      <c r="P22" s="51">
        <v>1856.5</v>
      </c>
      <c r="Q22" s="51">
        <f t="shared" si="24"/>
        <v>100</v>
      </c>
      <c r="R22" s="51">
        <v>17709.400000000001</v>
      </c>
      <c r="S22" s="51">
        <v>19831.3</v>
      </c>
      <c r="T22" s="51">
        <v>19831.3</v>
      </c>
      <c r="U22" s="51">
        <f t="shared" si="3"/>
        <v>100</v>
      </c>
      <c r="V22" s="51">
        <v>2632</v>
      </c>
      <c r="W22" s="51">
        <v>2279.4</v>
      </c>
      <c r="X22" s="51">
        <v>2279.4</v>
      </c>
      <c r="Y22" s="51">
        <f t="shared" si="25"/>
        <v>100</v>
      </c>
      <c r="Z22" s="51">
        <v>152.1</v>
      </c>
      <c r="AA22" s="51">
        <v>152.1</v>
      </c>
      <c r="AB22" s="51">
        <v>152.1</v>
      </c>
      <c r="AC22" s="51">
        <f t="shared" si="26"/>
        <v>100</v>
      </c>
      <c r="AD22" s="51">
        <v>157332.6</v>
      </c>
      <c r="AE22" s="51">
        <v>171004.5</v>
      </c>
      <c r="AF22" s="51">
        <v>171004.5</v>
      </c>
      <c r="AG22" s="51">
        <f t="shared" si="27"/>
        <v>100</v>
      </c>
      <c r="AH22" s="51">
        <v>202.8</v>
      </c>
      <c r="AI22" s="51">
        <v>202.8</v>
      </c>
      <c r="AJ22" s="51">
        <v>202.8</v>
      </c>
      <c r="AK22" s="50">
        <f t="shared" si="28"/>
        <v>100</v>
      </c>
      <c r="AL22" s="50"/>
      <c r="AM22" s="50"/>
      <c r="AN22" s="50"/>
      <c r="AO22" s="51"/>
      <c r="AP22" s="51">
        <v>214.8</v>
      </c>
      <c r="AQ22" s="51">
        <v>214.8</v>
      </c>
      <c r="AR22" s="51">
        <v>214.8</v>
      </c>
      <c r="AS22" s="51">
        <f t="shared" si="29"/>
        <v>100</v>
      </c>
      <c r="AT22" s="51">
        <v>1368.6</v>
      </c>
      <c r="AU22" s="51">
        <v>1368.6</v>
      </c>
      <c r="AV22" s="51">
        <v>908.40539999999999</v>
      </c>
      <c r="AW22" s="51">
        <f t="shared" si="30"/>
        <v>66.374791758000882</v>
      </c>
      <c r="AX22" s="51">
        <v>221.6</v>
      </c>
      <c r="AY22" s="51">
        <v>221.6</v>
      </c>
      <c r="AZ22" s="51">
        <v>221.6</v>
      </c>
      <c r="BA22" s="51">
        <f t="shared" si="31"/>
        <v>100</v>
      </c>
      <c r="BB22" s="51">
        <v>213</v>
      </c>
      <c r="BC22" s="51">
        <v>213</v>
      </c>
      <c r="BD22" s="51">
        <v>213</v>
      </c>
      <c r="BE22" s="51">
        <f t="shared" si="32"/>
        <v>100</v>
      </c>
      <c r="BF22" s="51">
        <v>875.6</v>
      </c>
      <c r="BG22" s="51">
        <v>875.6</v>
      </c>
      <c r="BH22" s="51">
        <v>875.6</v>
      </c>
      <c r="BI22" s="51">
        <f t="shared" si="33"/>
        <v>100</v>
      </c>
      <c r="BJ22" s="51"/>
      <c r="BK22" s="51"/>
      <c r="BL22" s="51"/>
      <c r="BM22" s="51"/>
      <c r="BN22" s="51"/>
      <c r="BO22" s="51"/>
      <c r="BP22" s="51"/>
      <c r="BQ22" s="51"/>
      <c r="BR22" s="51">
        <v>212.8</v>
      </c>
      <c r="BS22" s="51">
        <v>212.8</v>
      </c>
      <c r="BT22" s="51">
        <v>212.8</v>
      </c>
      <c r="BU22" s="51">
        <f t="shared" si="34"/>
        <v>100</v>
      </c>
      <c r="BV22" s="51">
        <v>224.9</v>
      </c>
      <c r="BW22" s="51">
        <v>224.9</v>
      </c>
      <c r="BX22" s="51">
        <v>224.9</v>
      </c>
      <c r="BY22" s="51">
        <f t="shared" si="35"/>
        <v>100</v>
      </c>
      <c r="BZ22" s="51">
        <v>1.3</v>
      </c>
      <c r="CA22" s="51">
        <v>1.3</v>
      </c>
      <c r="CB22" s="51">
        <v>0</v>
      </c>
      <c r="CC22" s="51">
        <v>0</v>
      </c>
      <c r="CD22" s="51">
        <v>48.7</v>
      </c>
      <c r="CE22" s="51">
        <v>48.7</v>
      </c>
      <c r="CF22" s="51">
        <v>0</v>
      </c>
      <c r="CG22" s="51">
        <v>0</v>
      </c>
      <c r="CH22" s="51"/>
      <c r="CI22" s="51">
        <v>2.7</v>
      </c>
      <c r="CJ22" s="51">
        <v>2.7</v>
      </c>
      <c r="CK22" s="51">
        <f t="shared" si="36"/>
        <v>100</v>
      </c>
    </row>
    <row r="23" spans="1:89" s="48" customFormat="1" ht="15.75" x14ac:dyDescent="0.25">
      <c r="A23" s="49" t="s">
        <v>298</v>
      </c>
      <c r="B23" s="51">
        <f t="shared" si="19"/>
        <v>379180.5</v>
      </c>
      <c r="C23" s="51">
        <f t="shared" si="20"/>
        <v>396587.7</v>
      </c>
      <c r="D23" s="51">
        <f t="shared" si="21"/>
        <v>394950.92440000008</v>
      </c>
      <c r="E23" s="51">
        <f t="shared" si="0"/>
        <v>99.587285334366157</v>
      </c>
      <c r="F23" s="51">
        <v>1353.2</v>
      </c>
      <c r="G23" s="51">
        <v>1353.2</v>
      </c>
      <c r="H23" s="51">
        <v>1353.2</v>
      </c>
      <c r="I23" s="51">
        <f t="shared" si="22"/>
        <v>100</v>
      </c>
      <c r="J23" s="51">
        <v>333</v>
      </c>
      <c r="K23" s="51">
        <v>333</v>
      </c>
      <c r="L23" s="51">
        <v>331.60237999999998</v>
      </c>
      <c r="M23" s="51">
        <f t="shared" si="23"/>
        <v>99.580294294294291</v>
      </c>
      <c r="N23" s="51">
        <v>7338.5</v>
      </c>
      <c r="O23" s="51">
        <v>8425.9</v>
      </c>
      <c r="P23" s="51">
        <v>8425.9</v>
      </c>
      <c r="Q23" s="51">
        <f t="shared" si="24"/>
        <v>100</v>
      </c>
      <c r="R23" s="51">
        <v>74655.8</v>
      </c>
      <c r="S23" s="51">
        <v>77423.199999999997</v>
      </c>
      <c r="T23" s="51">
        <v>77006.598760000008</v>
      </c>
      <c r="U23" s="51">
        <f t="shared" si="3"/>
        <v>99.46191678979946</v>
      </c>
      <c r="V23" s="51">
        <v>5650.5</v>
      </c>
      <c r="W23" s="51">
        <v>4542.8999999999996</v>
      </c>
      <c r="X23" s="51">
        <v>4542.8999999999996</v>
      </c>
      <c r="Y23" s="51">
        <f t="shared" si="25"/>
        <v>100</v>
      </c>
      <c r="Z23" s="51">
        <v>354.9</v>
      </c>
      <c r="AA23" s="51">
        <v>296.39999999999998</v>
      </c>
      <c r="AB23" s="51">
        <v>284.99900000000002</v>
      </c>
      <c r="AC23" s="51">
        <f t="shared" si="26"/>
        <v>96.153508771929836</v>
      </c>
      <c r="AD23" s="51">
        <v>278394.59999999998</v>
      </c>
      <c r="AE23" s="51">
        <v>293139.8</v>
      </c>
      <c r="AF23" s="51">
        <v>293139.8</v>
      </c>
      <c r="AG23" s="51">
        <f t="shared" si="27"/>
        <v>100</v>
      </c>
      <c r="AH23" s="51">
        <v>608.4</v>
      </c>
      <c r="AI23" s="51">
        <v>608.4</v>
      </c>
      <c r="AJ23" s="51">
        <v>608.4</v>
      </c>
      <c r="AK23" s="50">
        <f t="shared" si="28"/>
        <v>100</v>
      </c>
      <c r="AL23" s="50"/>
      <c r="AM23" s="50"/>
      <c r="AN23" s="50"/>
      <c r="AO23" s="51"/>
      <c r="AP23" s="51">
        <v>416.8</v>
      </c>
      <c r="AQ23" s="51">
        <v>416.8</v>
      </c>
      <c r="AR23" s="51">
        <v>416.8</v>
      </c>
      <c r="AS23" s="51">
        <f t="shared" si="29"/>
        <v>100</v>
      </c>
      <c r="AT23" s="51">
        <v>6370.9</v>
      </c>
      <c r="AU23" s="51">
        <v>6370.9</v>
      </c>
      <c r="AV23" s="51">
        <v>5225.8242599999994</v>
      </c>
      <c r="AW23" s="51">
        <f t="shared" si="30"/>
        <v>82.026468159914614</v>
      </c>
      <c r="AX23" s="51">
        <v>417.6</v>
      </c>
      <c r="AY23" s="51">
        <v>417.6</v>
      </c>
      <c r="AZ23" s="51">
        <v>417.6</v>
      </c>
      <c r="BA23" s="51">
        <f t="shared" si="31"/>
        <v>100</v>
      </c>
      <c r="BB23" s="51">
        <v>213</v>
      </c>
      <c r="BC23" s="51">
        <v>213</v>
      </c>
      <c r="BD23" s="51">
        <v>213</v>
      </c>
      <c r="BE23" s="51">
        <f t="shared" si="32"/>
        <v>100</v>
      </c>
      <c r="BF23" s="51">
        <v>1762.6</v>
      </c>
      <c r="BG23" s="51">
        <v>1729.7</v>
      </c>
      <c r="BH23" s="51">
        <v>1729.7</v>
      </c>
      <c r="BI23" s="51">
        <f t="shared" si="33"/>
        <v>100</v>
      </c>
      <c r="BJ23" s="51">
        <v>810.7</v>
      </c>
      <c r="BK23" s="51">
        <v>810.7</v>
      </c>
      <c r="BL23" s="51">
        <v>810.7</v>
      </c>
      <c r="BM23" s="51">
        <f t="shared" si="38"/>
        <v>100</v>
      </c>
      <c r="BN23" s="51"/>
      <c r="BO23" s="51"/>
      <c r="BP23" s="51"/>
      <c r="BQ23" s="51"/>
      <c r="BR23" s="51">
        <v>212.8</v>
      </c>
      <c r="BS23" s="51">
        <v>212.8</v>
      </c>
      <c r="BT23" s="51">
        <v>212.8</v>
      </c>
      <c r="BU23" s="51">
        <f t="shared" si="34"/>
        <v>100</v>
      </c>
      <c r="BV23" s="51">
        <v>224.9</v>
      </c>
      <c r="BW23" s="51">
        <v>224.9</v>
      </c>
      <c r="BX23" s="51">
        <v>224.9</v>
      </c>
      <c r="BY23" s="51">
        <f t="shared" si="35"/>
        <v>100</v>
      </c>
      <c r="BZ23" s="51">
        <v>1.6</v>
      </c>
      <c r="CA23" s="51">
        <v>1.6</v>
      </c>
      <c r="CB23" s="51">
        <v>0</v>
      </c>
      <c r="CC23" s="51">
        <v>0</v>
      </c>
      <c r="CD23" s="51">
        <v>60.7</v>
      </c>
      <c r="CE23" s="51">
        <v>60.7</v>
      </c>
      <c r="CF23" s="51">
        <v>0</v>
      </c>
      <c r="CG23" s="51">
        <v>0</v>
      </c>
      <c r="CH23" s="51"/>
      <c r="CI23" s="51">
        <v>6.2</v>
      </c>
      <c r="CJ23" s="51">
        <v>6.2</v>
      </c>
      <c r="CK23" s="51">
        <f t="shared" si="36"/>
        <v>100</v>
      </c>
    </row>
    <row r="24" spans="1:89" s="48" customFormat="1" ht="15.75" x14ac:dyDescent="0.25">
      <c r="A24" s="49" t="s">
        <v>299</v>
      </c>
      <c r="B24" s="51">
        <f t="shared" si="19"/>
        <v>187723.79999999993</v>
      </c>
      <c r="C24" s="51">
        <f t="shared" si="20"/>
        <v>194718.49999999991</v>
      </c>
      <c r="D24" s="51">
        <f t="shared" si="21"/>
        <v>193604.29132999992</v>
      </c>
      <c r="E24" s="51">
        <f t="shared" si="0"/>
        <v>99.427784894604258</v>
      </c>
      <c r="F24" s="51">
        <v>1108.7</v>
      </c>
      <c r="G24" s="51">
        <v>1108.7</v>
      </c>
      <c r="H24" s="51">
        <v>1033.0038399999999</v>
      </c>
      <c r="I24" s="51">
        <f t="shared" si="22"/>
        <v>93.172529990078459</v>
      </c>
      <c r="J24" s="51">
        <v>133.5</v>
      </c>
      <c r="K24" s="51">
        <v>133.5</v>
      </c>
      <c r="L24" s="51">
        <v>133.5</v>
      </c>
      <c r="M24" s="51">
        <f t="shared" si="23"/>
        <v>100</v>
      </c>
      <c r="N24" s="51">
        <v>2743</v>
      </c>
      <c r="O24" s="51">
        <v>3266.1</v>
      </c>
      <c r="P24" s="51">
        <v>3266.1</v>
      </c>
      <c r="Q24" s="51">
        <f t="shared" si="24"/>
        <v>100</v>
      </c>
      <c r="R24" s="51">
        <v>36343.199999999997</v>
      </c>
      <c r="S24" s="51">
        <v>35022.6</v>
      </c>
      <c r="T24" s="51">
        <v>35010.800940000001</v>
      </c>
      <c r="U24" s="51">
        <f t="shared" si="3"/>
        <v>99.966310154014849</v>
      </c>
      <c r="V24" s="51">
        <v>2648</v>
      </c>
      <c r="W24" s="51">
        <v>2473.5</v>
      </c>
      <c r="X24" s="51">
        <v>2280.77081</v>
      </c>
      <c r="Y24" s="51">
        <f t="shared" si="25"/>
        <v>92.20823974125733</v>
      </c>
      <c r="Z24" s="51">
        <v>101.4</v>
      </c>
      <c r="AA24" s="51">
        <v>101.4</v>
      </c>
      <c r="AB24" s="51">
        <v>101.4</v>
      </c>
      <c r="AC24" s="51">
        <f t="shared" si="26"/>
        <v>100</v>
      </c>
      <c r="AD24" s="51">
        <v>141602.70000000001</v>
      </c>
      <c r="AE24" s="51">
        <v>149566.5</v>
      </c>
      <c r="AF24" s="51">
        <v>149374.39200999998</v>
      </c>
      <c r="AG24" s="51">
        <f t="shared" si="27"/>
        <v>99.87155680583551</v>
      </c>
      <c r="AH24" s="51">
        <v>202.8</v>
      </c>
      <c r="AI24" s="51">
        <v>202.8</v>
      </c>
      <c r="AJ24" s="51">
        <v>202.8</v>
      </c>
      <c r="AK24" s="50">
        <f t="shared" si="28"/>
        <v>100</v>
      </c>
      <c r="AL24" s="50"/>
      <c r="AM24" s="50"/>
      <c r="AN24" s="50"/>
      <c r="AO24" s="51"/>
      <c r="AP24" s="51">
        <v>214.8</v>
      </c>
      <c r="AQ24" s="51">
        <v>214.8</v>
      </c>
      <c r="AR24" s="51">
        <v>214.8</v>
      </c>
      <c r="AS24" s="51">
        <f t="shared" si="29"/>
        <v>100</v>
      </c>
      <c r="AT24" s="51">
        <v>729</v>
      </c>
      <c r="AU24" s="51">
        <v>729</v>
      </c>
      <c r="AV24" s="51">
        <v>461.72372999999999</v>
      </c>
      <c r="AW24" s="51">
        <f t="shared" si="30"/>
        <v>63.336588477366249</v>
      </c>
      <c r="AX24" s="51">
        <v>221.6</v>
      </c>
      <c r="AY24" s="51">
        <v>221.6</v>
      </c>
      <c r="AZ24" s="51">
        <v>221.6</v>
      </c>
      <c r="BA24" s="51">
        <f t="shared" si="31"/>
        <v>100</v>
      </c>
      <c r="BB24" s="51">
        <v>213</v>
      </c>
      <c r="BC24" s="51">
        <v>213</v>
      </c>
      <c r="BD24" s="51">
        <v>213</v>
      </c>
      <c r="BE24" s="51">
        <f t="shared" si="32"/>
        <v>100</v>
      </c>
      <c r="BF24" s="51">
        <v>649.79999999999995</v>
      </c>
      <c r="BG24" s="51">
        <v>649.79999999999995</v>
      </c>
      <c r="BH24" s="51">
        <v>649.79999999999995</v>
      </c>
      <c r="BI24" s="51">
        <f t="shared" si="33"/>
        <v>100</v>
      </c>
      <c r="BJ24" s="51"/>
      <c r="BK24" s="51"/>
      <c r="BL24" s="51"/>
      <c r="BM24" s="51"/>
      <c r="BN24" s="51"/>
      <c r="BO24" s="51"/>
      <c r="BP24" s="51"/>
      <c r="BQ24" s="51"/>
      <c r="BR24" s="51">
        <v>212.8</v>
      </c>
      <c r="BS24" s="51">
        <v>212.8</v>
      </c>
      <c r="BT24" s="51">
        <v>212.8</v>
      </c>
      <c r="BU24" s="51">
        <f t="shared" si="34"/>
        <v>100</v>
      </c>
      <c r="BV24" s="51">
        <v>224.9</v>
      </c>
      <c r="BW24" s="51">
        <v>224.9</v>
      </c>
      <c r="BX24" s="51">
        <v>224.9</v>
      </c>
      <c r="BY24" s="51">
        <f t="shared" si="35"/>
        <v>100</v>
      </c>
      <c r="BZ24" s="51">
        <v>9.8000000000000007</v>
      </c>
      <c r="CA24" s="51">
        <v>9.8000000000000007</v>
      </c>
      <c r="CB24" s="51">
        <v>0</v>
      </c>
      <c r="CC24" s="51">
        <f>CB24/CA24*100</f>
        <v>0</v>
      </c>
      <c r="CD24" s="51">
        <v>364.8</v>
      </c>
      <c r="CE24" s="51">
        <v>364.8</v>
      </c>
      <c r="CF24" s="51">
        <v>0</v>
      </c>
      <c r="CG24" s="51">
        <f>CF24/CE24*100</f>
        <v>0</v>
      </c>
      <c r="CH24" s="51"/>
      <c r="CI24" s="51">
        <v>2.9</v>
      </c>
      <c r="CJ24" s="51">
        <v>2.9</v>
      </c>
      <c r="CK24" s="51">
        <f t="shared" si="36"/>
        <v>100</v>
      </c>
    </row>
    <row r="25" spans="1:89" s="48" customFormat="1" ht="15.75" x14ac:dyDescent="0.25">
      <c r="A25" s="49" t="s">
        <v>300</v>
      </c>
      <c r="B25" s="51">
        <f t="shared" si="19"/>
        <v>276996.19999999995</v>
      </c>
      <c r="C25" s="51">
        <f t="shared" si="20"/>
        <v>290975.8</v>
      </c>
      <c r="D25" s="51">
        <f t="shared" si="21"/>
        <v>290583.77724999998</v>
      </c>
      <c r="E25" s="51">
        <f t="shared" si="0"/>
        <v>99.865273074255654</v>
      </c>
      <c r="F25" s="51">
        <v>1151.0999999999999</v>
      </c>
      <c r="G25" s="51">
        <v>1001.1</v>
      </c>
      <c r="H25" s="51">
        <v>1001.1</v>
      </c>
      <c r="I25" s="51">
        <f t="shared" si="22"/>
        <v>100</v>
      </c>
      <c r="J25" s="51">
        <v>235.1</v>
      </c>
      <c r="K25" s="51">
        <v>235.1</v>
      </c>
      <c r="L25" s="51">
        <v>235.1</v>
      </c>
      <c r="M25" s="51">
        <f t="shared" si="23"/>
        <v>100</v>
      </c>
      <c r="N25" s="51">
        <v>3810.6</v>
      </c>
      <c r="O25" s="51">
        <v>3390.5</v>
      </c>
      <c r="P25" s="51">
        <v>3390.5</v>
      </c>
      <c r="Q25" s="51">
        <f t="shared" si="24"/>
        <v>100</v>
      </c>
      <c r="R25" s="51">
        <v>31772.3</v>
      </c>
      <c r="S25" s="51">
        <v>31882.400000000001</v>
      </c>
      <c r="T25" s="51">
        <v>31882.400000000001</v>
      </c>
      <c r="U25" s="51">
        <f t="shared" si="3"/>
        <v>100</v>
      </c>
      <c r="V25" s="51">
        <v>4161.3999999999996</v>
      </c>
      <c r="W25" s="51">
        <v>3421.4</v>
      </c>
      <c r="X25" s="51">
        <v>3421.4</v>
      </c>
      <c r="Y25" s="51">
        <f t="shared" si="25"/>
        <v>100</v>
      </c>
      <c r="Z25" s="51">
        <v>202.9</v>
      </c>
      <c r="AA25" s="51">
        <v>202.9</v>
      </c>
      <c r="AB25" s="51">
        <v>202.9</v>
      </c>
      <c r="AC25" s="51">
        <f t="shared" si="26"/>
        <v>100</v>
      </c>
      <c r="AD25" s="51">
        <v>229372.1</v>
      </c>
      <c r="AE25" s="51">
        <v>244546.8</v>
      </c>
      <c r="AF25" s="51">
        <v>244546.8</v>
      </c>
      <c r="AG25" s="51">
        <f t="shared" si="27"/>
        <v>100</v>
      </c>
      <c r="AH25" s="51">
        <v>608.4</v>
      </c>
      <c r="AI25" s="51">
        <v>608.4</v>
      </c>
      <c r="AJ25" s="51">
        <v>608.4</v>
      </c>
      <c r="AK25" s="50">
        <f t="shared" si="28"/>
        <v>100</v>
      </c>
      <c r="AL25" s="50"/>
      <c r="AM25" s="50"/>
      <c r="AN25" s="50"/>
      <c r="AO25" s="51"/>
      <c r="AP25" s="51">
        <v>214.8</v>
      </c>
      <c r="AQ25" s="51">
        <v>214.8</v>
      </c>
      <c r="AR25" s="51">
        <v>214.8</v>
      </c>
      <c r="AS25" s="51">
        <f t="shared" si="29"/>
        <v>100</v>
      </c>
      <c r="AT25" s="51">
        <v>2895.1</v>
      </c>
      <c r="AU25" s="51">
        <v>2895.1</v>
      </c>
      <c r="AV25" s="51">
        <v>2553.0772499999998</v>
      </c>
      <c r="AW25" s="51">
        <f t="shared" si="30"/>
        <v>88.186150737452934</v>
      </c>
      <c r="AX25" s="51">
        <v>417.6</v>
      </c>
      <c r="AY25" s="51">
        <v>417.6</v>
      </c>
      <c r="AZ25" s="51">
        <v>417.6</v>
      </c>
      <c r="BA25" s="51">
        <f t="shared" si="31"/>
        <v>100</v>
      </c>
      <c r="BB25" s="51">
        <v>213</v>
      </c>
      <c r="BC25" s="51">
        <v>213</v>
      </c>
      <c r="BD25" s="51">
        <v>213</v>
      </c>
      <c r="BE25" s="51">
        <f t="shared" si="32"/>
        <v>100</v>
      </c>
      <c r="BF25" s="51">
        <v>1454.1</v>
      </c>
      <c r="BG25" s="51">
        <v>1454.1</v>
      </c>
      <c r="BH25" s="51">
        <v>1454.1</v>
      </c>
      <c r="BI25" s="51">
        <f t="shared" si="33"/>
        <v>100</v>
      </c>
      <c r="BJ25" s="51"/>
      <c r="BK25" s="51"/>
      <c r="BL25" s="51"/>
      <c r="BM25" s="51"/>
      <c r="BN25" s="51"/>
      <c r="BO25" s="51"/>
      <c r="BP25" s="51"/>
      <c r="BQ25" s="51"/>
      <c r="BR25" s="51">
        <v>212.8</v>
      </c>
      <c r="BS25" s="51">
        <v>212.8</v>
      </c>
      <c r="BT25" s="51">
        <v>212.8</v>
      </c>
      <c r="BU25" s="51">
        <f t="shared" si="34"/>
        <v>100</v>
      </c>
      <c r="BV25" s="51">
        <v>224.9</v>
      </c>
      <c r="BW25" s="51">
        <v>224.9</v>
      </c>
      <c r="BX25" s="51">
        <v>224.9</v>
      </c>
      <c r="BY25" s="51">
        <f t="shared" si="35"/>
        <v>100</v>
      </c>
      <c r="BZ25" s="51">
        <v>1.3</v>
      </c>
      <c r="CA25" s="51">
        <v>1.3</v>
      </c>
      <c r="CB25" s="51">
        <v>0</v>
      </c>
      <c r="CC25" s="51"/>
      <c r="CD25" s="51">
        <v>48.7</v>
      </c>
      <c r="CE25" s="51">
        <v>48.7</v>
      </c>
      <c r="CF25" s="51">
        <v>0</v>
      </c>
      <c r="CG25" s="51"/>
      <c r="CH25" s="51"/>
      <c r="CI25" s="51">
        <v>4.9000000000000004</v>
      </c>
      <c r="CJ25" s="51">
        <v>4.9000000000000004</v>
      </c>
      <c r="CK25" s="51">
        <f t="shared" si="36"/>
        <v>100</v>
      </c>
    </row>
    <row r="26" spans="1:89" s="48" customFormat="1" ht="15.75" x14ac:dyDescent="0.25">
      <c r="A26" s="49" t="s">
        <v>301</v>
      </c>
      <c r="B26" s="51">
        <f t="shared" si="19"/>
        <v>329702.19999999995</v>
      </c>
      <c r="C26" s="51">
        <f t="shared" si="20"/>
        <v>352408.99999999994</v>
      </c>
      <c r="D26" s="51">
        <f t="shared" si="21"/>
        <v>349113.26595999999</v>
      </c>
      <c r="E26" s="51">
        <f t="shared" si="0"/>
        <v>99.064798560763222</v>
      </c>
      <c r="F26" s="51">
        <v>2008.4</v>
      </c>
      <c r="G26" s="51">
        <v>1419.9</v>
      </c>
      <c r="H26" s="51">
        <v>1419.8979999999999</v>
      </c>
      <c r="I26" s="51">
        <f t="shared" si="22"/>
        <v>99.999859145010191</v>
      </c>
      <c r="J26" s="51">
        <v>205.2</v>
      </c>
      <c r="K26" s="51">
        <v>205.2</v>
      </c>
      <c r="L26" s="51">
        <v>205.2</v>
      </c>
      <c r="M26" s="51">
        <f t="shared" si="23"/>
        <v>100</v>
      </c>
      <c r="N26" s="51">
        <v>4932</v>
      </c>
      <c r="O26" s="51">
        <v>5265.2</v>
      </c>
      <c r="P26" s="51">
        <v>5265.2</v>
      </c>
      <c r="Q26" s="51">
        <f t="shared" si="24"/>
        <v>100</v>
      </c>
      <c r="R26" s="51">
        <v>55913.2</v>
      </c>
      <c r="S26" s="51">
        <v>63140.9</v>
      </c>
      <c r="T26" s="51">
        <v>63140.9</v>
      </c>
      <c r="U26" s="51">
        <f t="shared" si="3"/>
        <v>100</v>
      </c>
      <c r="V26" s="51">
        <v>5072</v>
      </c>
      <c r="W26" s="51">
        <v>4361.8</v>
      </c>
      <c r="X26" s="51">
        <v>4288.4960000000001</v>
      </c>
      <c r="Y26" s="51">
        <f t="shared" si="25"/>
        <v>98.319409418130135</v>
      </c>
      <c r="Z26" s="51">
        <v>253.5</v>
      </c>
      <c r="AA26" s="51">
        <v>253.5</v>
      </c>
      <c r="AB26" s="51">
        <v>253.5</v>
      </c>
      <c r="AC26" s="51">
        <f t="shared" si="26"/>
        <v>100</v>
      </c>
      <c r="AD26" s="51">
        <v>235250.2</v>
      </c>
      <c r="AE26" s="51">
        <v>251626.3</v>
      </c>
      <c r="AF26" s="51">
        <v>251626.3</v>
      </c>
      <c r="AG26" s="51">
        <f t="shared" si="27"/>
        <v>100</v>
      </c>
      <c r="AH26" s="51">
        <v>811.3</v>
      </c>
      <c r="AI26" s="51">
        <v>811.3</v>
      </c>
      <c r="AJ26" s="51">
        <v>811.3</v>
      </c>
      <c r="AK26" s="50">
        <f t="shared" si="28"/>
        <v>100</v>
      </c>
      <c r="AL26" s="50"/>
      <c r="AM26" s="50">
        <v>62.7</v>
      </c>
      <c r="AN26" s="50">
        <v>62.7</v>
      </c>
      <c r="AO26" s="51"/>
      <c r="AP26" s="51">
        <v>1169.9000000000001</v>
      </c>
      <c r="AQ26" s="51">
        <v>1169.9000000000001</v>
      </c>
      <c r="AR26" s="51">
        <v>1169.9000000000001</v>
      </c>
      <c r="AS26" s="51">
        <f t="shared" si="29"/>
        <v>100</v>
      </c>
      <c r="AT26" s="51">
        <v>20571.599999999999</v>
      </c>
      <c r="AU26" s="51">
        <v>20571.599999999999</v>
      </c>
      <c r="AV26" s="51">
        <v>17399.17196</v>
      </c>
      <c r="AW26" s="51">
        <f t="shared" si="30"/>
        <v>84.578603317194577</v>
      </c>
      <c r="AX26" s="51">
        <v>417.6</v>
      </c>
      <c r="AY26" s="51">
        <v>417.6</v>
      </c>
      <c r="AZ26" s="51">
        <v>417.6</v>
      </c>
      <c r="BA26" s="51">
        <f t="shared" si="31"/>
        <v>100</v>
      </c>
      <c r="BB26" s="51">
        <v>213</v>
      </c>
      <c r="BC26" s="51">
        <v>213</v>
      </c>
      <c r="BD26" s="51">
        <v>213</v>
      </c>
      <c r="BE26" s="51">
        <f t="shared" si="32"/>
        <v>100</v>
      </c>
      <c r="BF26" s="51">
        <v>2171.6999999999998</v>
      </c>
      <c r="BG26" s="51">
        <v>2171.6999999999998</v>
      </c>
      <c r="BH26" s="51">
        <v>2171.6999999999998</v>
      </c>
      <c r="BI26" s="51">
        <f t="shared" si="33"/>
        <v>100</v>
      </c>
      <c r="BJ26" s="51"/>
      <c r="BK26" s="51"/>
      <c r="BL26" s="51"/>
      <c r="BM26" s="51"/>
      <c r="BN26" s="51"/>
      <c r="BO26" s="51"/>
      <c r="BP26" s="51"/>
      <c r="BQ26" s="51"/>
      <c r="BR26" s="51">
        <v>212.8</v>
      </c>
      <c r="BS26" s="51">
        <v>212.8</v>
      </c>
      <c r="BT26" s="51">
        <v>212.8</v>
      </c>
      <c r="BU26" s="51">
        <f t="shared" si="34"/>
        <v>100</v>
      </c>
      <c r="BV26" s="51">
        <v>449.8</v>
      </c>
      <c r="BW26" s="51">
        <v>449.8</v>
      </c>
      <c r="BX26" s="51">
        <v>449.8</v>
      </c>
      <c r="BY26" s="51">
        <f t="shared" si="35"/>
        <v>100</v>
      </c>
      <c r="BZ26" s="51">
        <v>1.3</v>
      </c>
      <c r="CA26" s="51">
        <v>1.3</v>
      </c>
      <c r="CB26" s="51">
        <v>0</v>
      </c>
      <c r="CC26" s="51">
        <f t="shared" ref="CC26:CC36" si="39">CB26/CA26*100</f>
        <v>0</v>
      </c>
      <c r="CD26" s="51">
        <v>48.7</v>
      </c>
      <c r="CE26" s="51">
        <v>48.7</v>
      </c>
      <c r="CF26" s="51">
        <v>0</v>
      </c>
      <c r="CG26" s="51">
        <f t="shared" ref="CG26:CG48" si="40">CF26/CE26*100</f>
        <v>0</v>
      </c>
      <c r="CH26" s="51"/>
      <c r="CI26" s="51">
        <v>5.8</v>
      </c>
      <c r="CJ26" s="51">
        <v>5.8</v>
      </c>
      <c r="CK26" s="51">
        <f t="shared" si="36"/>
        <v>100</v>
      </c>
    </row>
    <row r="27" spans="1:89" s="48" customFormat="1" ht="15.75" x14ac:dyDescent="0.25">
      <c r="A27" s="49" t="s">
        <v>302</v>
      </c>
      <c r="B27" s="51">
        <f t="shared" si="19"/>
        <v>290922</v>
      </c>
      <c r="C27" s="51">
        <f t="shared" si="20"/>
        <v>294621.27600000007</v>
      </c>
      <c r="D27" s="51">
        <f t="shared" si="21"/>
        <v>292211.92401000002</v>
      </c>
      <c r="E27" s="51">
        <f t="shared" si="0"/>
        <v>99.182220638403578</v>
      </c>
      <c r="F27" s="51">
        <v>2156.5</v>
      </c>
      <c r="G27" s="51">
        <v>1959.8</v>
      </c>
      <c r="H27" s="51">
        <v>1914.0229999999999</v>
      </c>
      <c r="I27" s="51">
        <f t="shared" si="22"/>
        <v>97.66420042861516</v>
      </c>
      <c r="J27" s="51">
        <v>307.39999999999998</v>
      </c>
      <c r="K27" s="51">
        <v>307.39999999999998</v>
      </c>
      <c r="L27" s="51">
        <v>307.39999999999998</v>
      </c>
      <c r="M27" s="51">
        <f t="shared" si="23"/>
        <v>100</v>
      </c>
      <c r="N27" s="51">
        <v>6007</v>
      </c>
      <c r="O27" s="51">
        <v>6767.3</v>
      </c>
      <c r="P27" s="51">
        <v>6767.3</v>
      </c>
      <c r="Q27" s="51">
        <f t="shared" si="24"/>
        <v>100</v>
      </c>
      <c r="R27" s="51">
        <v>71769</v>
      </c>
      <c r="S27" s="51">
        <v>76908.7</v>
      </c>
      <c r="T27" s="51">
        <v>76908.7</v>
      </c>
      <c r="U27" s="51">
        <f t="shared" si="3"/>
        <v>100</v>
      </c>
      <c r="V27" s="51">
        <v>5346.1</v>
      </c>
      <c r="W27" s="51">
        <v>5096.1000000000004</v>
      </c>
      <c r="X27" s="51">
        <v>5096.1000000000004</v>
      </c>
      <c r="Y27" s="51">
        <f t="shared" si="25"/>
        <v>100</v>
      </c>
      <c r="Z27" s="51">
        <v>253.5</v>
      </c>
      <c r="AA27" s="51">
        <v>253.5</v>
      </c>
      <c r="AB27" s="51">
        <v>253.5</v>
      </c>
      <c r="AC27" s="51">
        <f t="shared" si="26"/>
        <v>100</v>
      </c>
      <c r="AD27" s="51">
        <v>196342.3</v>
      </c>
      <c r="AE27" s="51">
        <v>195046.6</v>
      </c>
      <c r="AF27" s="51">
        <v>195046.6</v>
      </c>
      <c r="AG27" s="51">
        <f t="shared" si="27"/>
        <v>100</v>
      </c>
      <c r="AH27" s="51">
        <v>608.4</v>
      </c>
      <c r="AI27" s="51">
        <v>608.4</v>
      </c>
      <c r="AJ27" s="51">
        <v>608.4</v>
      </c>
      <c r="AK27" s="50">
        <f t="shared" si="28"/>
        <v>100</v>
      </c>
      <c r="AL27" s="50">
        <v>117.2</v>
      </c>
      <c r="AM27" s="50">
        <v>117.2</v>
      </c>
      <c r="AN27" s="50">
        <v>111.67165</v>
      </c>
      <c r="AO27" s="51">
        <f t="shared" si="37"/>
        <v>95.282977815699653</v>
      </c>
      <c r="AP27" s="51">
        <v>214.8</v>
      </c>
      <c r="AQ27" s="51">
        <v>214.8</v>
      </c>
      <c r="AR27" s="51">
        <v>214.8</v>
      </c>
      <c r="AS27" s="51">
        <f t="shared" si="29"/>
        <v>100</v>
      </c>
      <c r="AT27" s="51">
        <v>5089.2</v>
      </c>
      <c r="AU27" s="51">
        <v>5089.2</v>
      </c>
      <c r="AV27" s="51">
        <v>2781.1533599999998</v>
      </c>
      <c r="AW27" s="51">
        <f t="shared" si="30"/>
        <v>54.648144305588296</v>
      </c>
      <c r="AX27" s="51">
        <v>417.6</v>
      </c>
      <c r="AY27" s="51">
        <v>417.6</v>
      </c>
      <c r="AZ27" s="51">
        <v>417.6</v>
      </c>
      <c r="BA27" s="51">
        <f t="shared" si="31"/>
        <v>100</v>
      </c>
      <c r="BB27" s="51">
        <v>213</v>
      </c>
      <c r="BC27" s="51">
        <v>213</v>
      </c>
      <c r="BD27" s="51">
        <v>213</v>
      </c>
      <c r="BE27" s="51">
        <f t="shared" si="32"/>
        <v>100</v>
      </c>
      <c r="BF27" s="51">
        <v>1592.3</v>
      </c>
      <c r="BG27" s="51">
        <v>1129.4760000000001</v>
      </c>
      <c r="BH27" s="51">
        <v>1129.4760000000001</v>
      </c>
      <c r="BI27" s="51">
        <f t="shared" si="33"/>
        <v>100</v>
      </c>
      <c r="BJ27" s="51"/>
      <c r="BK27" s="51"/>
      <c r="BL27" s="51"/>
      <c r="BM27" s="51"/>
      <c r="BN27" s="51"/>
      <c r="BO27" s="51"/>
      <c r="BP27" s="51"/>
      <c r="BQ27" s="51"/>
      <c r="BR27" s="51">
        <v>212.8</v>
      </c>
      <c r="BS27" s="51">
        <v>212.8</v>
      </c>
      <c r="BT27" s="51">
        <v>212.8</v>
      </c>
      <c r="BU27" s="51">
        <f t="shared" si="34"/>
        <v>100</v>
      </c>
      <c r="BV27" s="51">
        <v>224.9</v>
      </c>
      <c r="BW27" s="51">
        <v>224.9</v>
      </c>
      <c r="BX27" s="51">
        <v>224.9</v>
      </c>
      <c r="BY27" s="51">
        <f t="shared" si="35"/>
        <v>100</v>
      </c>
      <c r="BZ27" s="51">
        <v>1.3</v>
      </c>
      <c r="CA27" s="51">
        <v>1.3</v>
      </c>
      <c r="CB27" s="51">
        <v>0</v>
      </c>
      <c r="CC27" s="51">
        <f t="shared" si="39"/>
        <v>0</v>
      </c>
      <c r="CD27" s="51">
        <v>48.7</v>
      </c>
      <c r="CE27" s="51">
        <v>48.7</v>
      </c>
      <c r="CF27" s="51">
        <v>0</v>
      </c>
      <c r="CG27" s="51">
        <f t="shared" si="40"/>
        <v>0</v>
      </c>
      <c r="CH27" s="51"/>
      <c r="CI27" s="51">
        <v>4.5</v>
      </c>
      <c r="CJ27" s="51">
        <v>4.5</v>
      </c>
      <c r="CK27" s="51">
        <f t="shared" si="36"/>
        <v>100</v>
      </c>
    </row>
    <row r="28" spans="1:89" s="48" customFormat="1" ht="15.75" x14ac:dyDescent="0.25">
      <c r="A28" s="49" t="s">
        <v>303</v>
      </c>
      <c r="B28" s="51">
        <f t="shared" si="19"/>
        <v>109062.90000000001</v>
      </c>
      <c r="C28" s="51">
        <f t="shared" si="20"/>
        <v>124775.30000000002</v>
      </c>
      <c r="D28" s="51">
        <f t="shared" si="21"/>
        <v>123831.48147000001</v>
      </c>
      <c r="E28" s="51">
        <f t="shared" si="0"/>
        <v>99.243585445196274</v>
      </c>
      <c r="F28" s="51">
        <v>558.6</v>
      </c>
      <c r="G28" s="51">
        <v>558.6</v>
      </c>
      <c r="H28" s="51">
        <v>558.6</v>
      </c>
      <c r="I28" s="51">
        <f t="shared" si="22"/>
        <v>100</v>
      </c>
      <c r="J28" s="51">
        <v>93.1</v>
      </c>
      <c r="K28" s="51">
        <v>93.1</v>
      </c>
      <c r="L28" s="51">
        <v>35.888559999999998</v>
      </c>
      <c r="M28" s="51">
        <f t="shared" si="23"/>
        <v>38.548399570354455</v>
      </c>
      <c r="N28" s="51">
        <v>1209.2</v>
      </c>
      <c r="O28" s="51">
        <v>1284.7</v>
      </c>
      <c r="P28" s="51">
        <v>1284.7</v>
      </c>
      <c r="Q28" s="51">
        <f t="shared" si="24"/>
        <v>100</v>
      </c>
      <c r="R28" s="51">
        <v>21198.1</v>
      </c>
      <c r="S28" s="51">
        <v>23954.9</v>
      </c>
      <c r="T28" s="51">
        <v>23954.9</v>
      </c>
      <c r="U28" s="51">
        <f t="shared" si="3"/>
        <v>100</v>
      </c>
      <c r="V28" s="51">
        <v>2078.1999999999998</v>
      </c>
      <c r="W28" s="51">
        <v>2078.1999999999998</v>
      </c>
      <c r="X28" s="51">
        <v>2078.1959999999999</v>
      </c>
      <c r="Y28" s="51">
        <f t="shared" si="25"/>
        <v>99.999807525743435</v>
      </c>
      <c r="Z28" s="51">
        <v>101.4</v>
      </c>
      <c r="AA28" s="51">
        <v>101.4</v>
      </c>
      <c r="AB28" s="51">
        <v>101.4</v>
      </c>
      <c r="AC28" s="51">
        <f t="shared" si="26"/>
        <v>100</v>
      </c>
      <c r="AD28" s="51">
        <v>79362.5</v>
      </c>
      <c r="AE28" s="51">
        <v>92240</v>
      </c>
      <c r="AF28" s="51">
        <v>92240</v>
      </c>
      <c r="AG28" s="51">
        <f t="shared" si="27"/>
        <v>100</v>
      </c>
      <c r="AH28" s="51">
        <v>202.8</v>
      </c>
      <c r="AI28" s="51">
        <v>202.8</v>
      </c>
      <c r="AJ28" s="51">
        <v>202.8</v>
      </c>
      <c r="AK28" s="50">
        <f t="shared" si="28"/>
        <v>100</v>
      </c>
      <c r="AL28" s="50"/>
      <c r="AM28" s="51"/>
      <c r="AN28" s="51"/>
      <c r="AO28" s="51"/>
      <c r="AP28" s="51">
        <v>214.8</v>
      </c>
      <c r="AQ28" s="51">
        <v>214.8</v>
      </c>
      <c r="AR28" s="51">
        <v>214.8</v>
      </c>
      <c r="AS28" s="51">
        <f t="shared" si="29"/>
        <v>100</v>
      </c>
      <c r="AT28" s="51">
        <v>2595.9</v>
      </c>
      <c r="AU28" s="51">
        <v>2595.9</v>
      </c>
      <c r="AV28" s="51">
        <v>1711.79691</v>
      </c>
      <c r="AW28" s="51">
        <f t="shared" si="30"/>
        <v>65.942328672136824</v>
      </c>
      <c r="AX28" s="51">
        <v>221.6</v>
      </c>
      <c r="AY28" s="51">
        <v>221.6</v>
      </c>
      <c r="AZ28" s="51">
        <v>221.6</v>
      </c>
      <c r="BA28" s="51">
        <f t="shared" si="31"/>
        <v>100</v>
      </c>
      <c r="BB28" s="51">
        <v>213</v>
      </c>
      <c r="BC28" s="51">
        <v>213</v>
      </c>
      <c r="BD28" s="51">
        <v>213</v>
      </c>
      <c r="BE28" s="51">
        <f t="shared" si="32"/>
        <v>100</v>
      </c>
      <c r="BF28" s="51">
        <v>526</v>
      </c>
      <c r="BG28" s="51">
        <v>526</v>
      </c>
      <c r="BH28" s="51">
        <v>526</v>
      </c>
      <c r="BI28" s="51">
        <f t="shared" si="33"/>
        <v>100</v>
      </c>
      <c r="BJ28" s="51"/>
      <c r="BK28" s="51"/>
      <c r="BL28" s="51"/>
      <c r="BM28" s="51"/>
      <c r="BN28" s="51"/>
      <c r="BO28" s="51"/>
      <c r="BP28" s="51"/>
      <c r="BQ28" s="51"/>
      <c r="BR28" s="51">
        <v>212.8</v>
      </c>
      <c r="BS28" s="51">
        <v>212.8</v>
      </c>
      <c r="BT28" s="51">
        <v>212.8</v>
      </c>
      <c r="BU28" s="51">
        <f t="shared" si="34"/>
        <v>100</v>
      </c>
      <c r="BV28" s="51">
        <v>224.9</v>
      </c>
      <c r="BW28" s="51">
        <v>224.9</v>
      </c>
      <c r="BX28" s="51">
        <v>224.9</v>
      </c>
      <c r="BY28" s="51">
        <f t="shared" si="35"/>
        <v>100</v>
      </c>
      <c r="BZ28" s="51">
        <v>1.3</v>
      </c>
      <c r="CA28" s="51">
        <v>1.3</v>
      </c>
      <c r="CB28" s="51">
        <v>1.2350000000000001</v>
      </c>
      <c r="CC28" s="51">
        <f t="shared" si="39"/>
        <v>95</v>
      </c>
      <c r="CD28" s="51">
        <v>48.7</v>
      </c>
      <c r="CE28" s="51">
        <v>48.7</v>
      </c>
      <c r="CF28" s="51">
        <v>46.265000000000001</v>
      </c>
      <c r="CG28" s="51">
        <f t="shared" si="40"/>
        <v>95</v>
      </c>
      <c r="CH28" s="51"/>
      <c r="CI28" s="51">
        <v>2.6</v>
      </c>
      <c r="CJ28" s="51">
        <v>2.6</v>
      </c>
      <c r="CK28" s="51">
        <f t="shared" si="36"/>
        <v>100</v>
      </c>
    </row>
    <row r="29" spans="1:89" s="48" customFormat="1" ht="15.75" x14ac:dyDescent="0.25">
      <c r="A29" s="49" t="s">
        <v>304</v>
      </c>
      <c r="B29" s="51">
        <f t="shared" si="19"/>
        <v>193561.59999999998</v>
      </c>
      <c r="C29" s="51">
        <f t="shared" si="20"/>
        <v>202327.59999999998</v>
      </c>
      <c r="D29" s="51">
        <f t="shared" si="21"/>
        <v>201973.27238999997</v>
      </c>
      <c r="E29" s="51">
        <f t="shared" si="0"/>
        <v>99.824874307805757</v>
      </c>
      <c r="F29" s="51">
        <v>728</v>
      </c>
      <c r="G29" s="51">
        <v>728</v>
      </c>
      <c r="H29" s="51">
        <v>728</v>
      </c>
      <c r="I29" s="51">
        <f t="shared" si="22"/>
        <v>100</v>
      </c>
      <c r="J29" s="51">
        <v>148.69999999999999</v>
      </c>
      <c r="K29" s="51">
        <v>148.69999999999999</v>
      </c>
      <c r="L29" s="51">
        <v>148.69999999999999</v>
      </c>
      <c r="M29" s="51">
        <f t="shared" si="23"/>
        <v>100</v>
      </c>
      <c r="N29" s="51">
        <v>1712.2</v>
      </c>
      <c r="O29" s="51">
        <v>1234.3</v>
      </c>
      <c r="P29" s="51">
        <v>1234.3</v>
      </c>
      <c r="Q29" s="51">
        <f t="shared" si="24"/>
        <v>100</v>
      </c>
      <c r="R29" s="51">
        <v>25386.400000000001</v>
      </c>
      <c r="S29" s="51">
        <v>26072.1</v>
      </c>
      <c r="T29" s="51">
        <v>26072.1</v>
      </c>
      <c r="U29" s="51">
        <f t="shared" si="3"/>
        <v>100</v>
      </c>
      <c r="V29" s="51">
        <v>3463.1</v>
      </c>
      <c r="W29" s="51">
        <v>3463.1</v>
      </c>
      <c r="X29" s="51">
        <v>3463.1</v>
      </c>
      <c r="Y29" s="51">
        <f t="shared" si="25"/>
        <v>100</v>
      </c>
      <c r="Z29" s="51">
        <v>152.1</v>
      </c>
      <c r="AA29" s="51">
        <v>152.1</v>
      </c>
      <c r="AB29" s="51">
        <v>152.1</v>
      </c>
      <c r="AC29" s="51">
        <f t="shared" si="26"/>
        <v>100</v>
      </c>
      <c r="AD29" s="51">
        <v>158571.1</v>
      </c>
      <c r="AE29" s="51">
        <v>167126.6</v>
      </c>
      <c r="AF29" s="51">
        <v>167126.6</v>
      </c>
      <c r="AG29" s="51">
        <f t="shared" si="27"/>
        <v>100</v>
      </c>
      <c r="AH29" s="51">
        <v>202.8</v>
      </c>
      <c r="AI29" s="51">
        <v>202.8</v>
      </c>
      <c r="AJ29" s="51">
        <v>202.8</v>
      </c>
      <c r="AK29" s="50">
        <f t="shared" si="28"/>
        <v>100</v>
      </c>
      <c r="AL29" s="50"/>
      <c r="AM29" s="51"/>
      <c r="AN29" s="51"/>
      <c r="AO29" s="51"/>
      <c r="AP29" s="51">
        <v>214.8</v>
      </c>
      <c r="AQ29" s="51">
        <v>214.8</v>
      </c>
      <c r="AR29" s="51">
        <v>214.8</v>
      </c>
      <c r="AS29" s="51">
        <f t="shared" si="29"/>
        <v>100</v>
      </c>
      <c r="AT29" s="51">
        <v>1149.4000000000001</v>
      </c>
      <c r="AU29" s="51">
        <v>1149.4000000000001</v>
      </c>
      <c r="AV29" s="51">
        <v>845.07239000000004</v>
      </c>
      <c r="AW29" s="51">
        <f t="shared" si="30"/>
        <v>73.522915434139549</v>
      </c>
      <c r="AX29" s="51">
        <v>221.6</v>
      </c>
      <c r="AY29" s="51">
        <v>221.6</v>
      </c>
      <c r="AZ29" s="51">
        <v>221.6</v>
      </c>
      <c r="BA29" s="51">
        <f t="shared" si="31"/>
        <v>100</v>
      </c>
      <c r="BB29" s="51">
        <v>213</v>
      </c>
      <c r="BC29" s="51">
        <v>213</v>
      </c>
      <c r="BD29" s="51">
        <v>213</v>
      </c>
      <c r="BE29" s="51">
        <f t="shared" si="32"/>
        <v>100</v>
      </c>
      <c r="BF29" s="51">
        <v>910.7</v>
      </c>
      <c r="BG29" s="51">
        <v>910.7</v>
      </c>
      <c r="BH29" s="51">
        <v>910.7</v>
      </c>
      <c r="BI29" s="51">
        <f t="shared" si="33"/>
        <v>100</v>
      </c>
      <c r="BJ29" s="51"/>
      <c r="BK29" s="51"/>
      <c r="BL29" s="51"/>
      <c r="BM29" s="51"/>
      <c r="BN29" s="51"/>
      <c r="BO29" s="51"/>
      <c r="BP29" s="51"/>
      <c r="BQ29" s="51"/>
      <c r="BR29" s="51">
        <v>212.8</v>
      </c>
      <c r="BS29" s="51">
        <v>212.8</v>
      </c>
      <c r="BT29" s="51">
        <v>212.8</v>
      </c>
      <c r="BU29" s="51">
        <f t="shared" si="34"/>
        <v>100</v>
      </c>
      <c r="BV29" s="51">
        <v>224.9</v>
      </c>
      <c r="BW29" s="51">
        <v>224.9</v>
      </c>
      <c r="BX29" s="51">
        <v>224.9</v>
      </c>
      <c r="BY29" s="51">
        <f t="shared" si="35"/>
        <v>100</v>
      </c>
      <c r="BZ29" s="51">
        <v>1.3</v>
      </c>
      <c r="CA29" s="51">
        <v>1.3</v>
      </c>
      <c r="CB29" s="51">
        <v>0</v>
      </c>
      <c r="CC29" s="51">
        <f t="shared" si="39"/>
        <v>0</v>
      </c>
      <c r="CD29" s="51">
        <v>48.7</v>
      </c>
      <c r="CE29" s="51">
        <v>48.7</v>
      </c>
      <c r="CF29" s="51">
        <v>0</v>
      </c>
      <c r="CG29" s="51">
        <f t="shared" si="40"/>
        <v>0</v>
      </c>
      <c r="CH29" s="51"/>
      <c r="CI29" s="51">
        <v>2.7</v>
      </c>
      <c r="CJ29" s="51">
        <v>2.7</v>
      </c>
      <c r="CK29" s="51">
        <f t="shared" si="36"/>
        <v>100</v>
      </c>
    </row>
    <row r="30" spans="1:89" s="48" customFormat="1" ht="15.75" x14ac:dyDescent="0.25">
      <c r="A30" s="49" t="s">
        <v>305</v>
      </c>
      <c r="B30" s="51">
        <f t="shared" si="19"/>
        <v>510998</v>
      </c>
      <c r="C30" s="51">
        <f t="shared" si="20"/>
        <v>553903.00000000012</v>
      </c>
      <c r="D30" s="51">
        <f t="shared" si="21"/>
        <v>553853.00000000012</v>
      </c>
      <c r="E30" s="51">
        <f t="shared" si="0"/>
        <v>99.990973148728202</v>
      </c>
      <c r="F30" s="51">
        <v>1672.7</v>
      </c>
      <c r="G30" s="51">
        <v>2765.4</v>
      </c>
      <c r="H30" s="51">
        <v>2765.4</v>
      </c>
      <c r="I30" s="51">
        <f t="shared" si="22"/>
        <v>100</v>
      </c>
      <c r="J30" s="51">
        <v>438</v>
      </c>
      <c r="K30" s="51">
        <v>438</v>
      </c>
      <c r="L30" s="51">
        <v>438</v>
      </c>
      <c r="M30" s="51">
        <f t="shared" si="23"/>
        <v>100</v>
      </c>
      <c r="N30" s="51">
        <v>13536.3</v>
      </c>
      <c r="O30" s="51">
        <v>15173.6</v>
      </c>
      <c r="P30" s="51">
        <v>15173.6</v>
      </c>
      <c r="Q30" s="51">
        <f t="shared" si="24"/>
        <v>100</v>
      </c>
      <c r="R30" s="51">
        <v>82366.5</v>
      </c>
      <c r="S30" s="51">
        <v>84509.6</v>
      </c>
      <c r="T30" s="51">
        <v>84509.6</v>
      </c>
      <c r="U30" s="51">
        <f t="shared" si="3"/>
        <v>100</v>
      </c>
      <c r="V30" s="51">
        <v>8595.5</v>
      </c>
      <c r="W30" s="51">
        <v>8595.5</v>
      </c>
      <c r="X30" s="51">
        <v>8595.5</v>
      </c>
      <c r="Y30" s="51">
        <f t="shared" si="25"/>
        <v>100</v>
      </c>
      <c r="Z30" s="51">
        <v>507</v>
      </c>
      <c r="AA30" s="51">
        <v>507</v>
      </c>
      <c r="AB30" s="51">
        <v>507</v>
      </c>
      <c r="AC30" s="51">
        <f t="shared" si="26"/>
        <v>100</v>
      </c>
      <c r="AD30" s="51">
        <v>386744.6</v>
      </c>
      <c r="AE30" s="51">
        <v>424769.1</v>
      </c>
      <c r="AF30" s="51">
        <v>424769.1</v>
      </c>
      <c r="AG30" s="51">
        <f t="shared" si="27"/>
        <v>100</v>
      </c>
      <c r="AH30" s="51">
        <v>1216.9000000000001</v>
      </c>
      <c r="AI30" s="51">
        <v>1216.9000000000001</v>
      </c>
      <c r="AJ30" s="51">
        <v>1216.9000000000001</v>
      </c>
      <c r="AK30" s="50">
        <f t="shared" si="28"/>
        <v>100</v>
      </c>
      <c r="AL30" s="50">
        <v>33</v>
      </c>
      <c r="AM30" s="50">
        <v>33</v>
      </c>
      <c r="AN30" s="50">
        <v>33</v>
      </c>
      <c r="AO30" s="51">
        <f t="shared" si="37"/>
        <v>100</v>
      </c>
      <c r="AP30" s="51">
        <v>1169.9000000000001</v>
      </c>
      <c r="AQ30" s="51">
        <v>1169.9000000000001</v>
      </c>
      <c r="AR30" s="51">
        <v>1169.9000000000001</v>
      </c>
      <c r="AS30" s="51">
        <f t="shared" si="29"/>
        <v>100</v>
      </c>
      <c r="AT30" s="51">
        <v>10439.799999999999</v>
      </c>
      <c r="AU30" s="51">
        <v>10439.799999999999</v>
      </c>
      <c r="AV30" s="51">
        <v>10439.799999999999</v>
      </c>
      <c r="AW30" s="51">
        <f t="shared" si="30"/>
        <v>100</v>
      </c>
      <c r="AX30" s="51">
        <v>607.1</v>
      </c>
      <c r="AY30" s="51">
        <v>607.1</v>
      </c>
      <c r="AZ30" s="51">
        <v>607.1</v>
      </c>
      <c r="BA30" s="51">
        <f t="shared" si="31"/>
        <v>100</v>
      </c>
      <c r="BB30" s="51">
        <v>213</v>
      </c>
      <c r="BC30" s="51">
        <v>213</v>
      </c>
      <c r="BD30" s="51">
        <v>213</v>
      </c>
      <c r="BE30" s="51">
        <f t="shared" si="32"/>
        <v>100</v>
      </c>
      <c r="BF30" s="51">
        <v>2970</v>
      </c>
      <c r="BG30" s="51">
        <v>2970</v>
      </c>
      <c r="BH30" s="51">
        <v>2970</v>
      </c>
      <c r="BI30" s="51">
        <f t="shared" si="33"/>
        <v>100</v>
      </c>
      <c r="BJ30" s="51"/>
      <c r="BK30" s="51"/>
      <c r="BL30" s="51"/>
      <c r="BM30" s="51"/>
      <c r="BN30" s="51"/>
      <c r="BO30" s="51"/>
      <c r="BP30" s="51"/>
      <c r="BQ30" s="51"/>
      <c r="BR30" s="51">
        <v>212.8</v>
      </c>
      <c r="BS30" s="51">
        <v>212.8</v>
      </c>
      <c r="BT30" s="51">
        <v>212.8</v>
      </c>
      <c r="BU30" s="51">
        <f t="shared" si="34"/>
        <v>100</v>
      </c>
      <c r="BV30" s="51">
        <v>224.9</v>
      </c>
      <c r="BW30" s="51">
        <v>224.9</v>
      </c>
      <c r="BX30" s="51">
        <v>224.9</v>
      </c>
      <c r="BY30" s="51">
        <f t="shared" si="35"/>
        <v>100</v>
      </c>
      <c r="BZ30" s="51">
        <v>1.3</v>
      </c>
      <c r="CA30" s="51">
        <v>1.3</v>
      </c>
      <c r="CB30" s="51">
        <v>0</v>
      </c>
      <c r="CC30" s="51">
        <f t="shared" si="39"/>
        <v>0</v>
      </c>
      <c r="CD30" s="51">
        <v>48.7</v>
      </c>
      <c r="CE30" s="51">
        <v>48.7</v>
      </c>
      <c r="CF30" s="51">
        <v>0</v>
      </c>
      <c r="CG30" s="51">
        <f t="shared" si="40"/>
        <v>0</v>
      </c>
      <c r="CH30" s="51"/>
      <c r="CI30" s="51">
        <v>7.4</v>
      </c>
      <c r="CJ30" s="51">
        <v>7.4</v>
      </c>
      <c r="CK30" s="51">
        <f t="shared" si="36"/>
        <v>100</v>
      </c>
    </row>
    <row r="31" spans="1:89" s="48" customFormat="1" ht="15" customHeight="1" x14ac:dyDescent="0.25">
      <c r="A31" s="49" t="s">
        <v>306</v>
      </c>
      <c r="B31" s="51">
        <f t="shared" si="19"/>
        <v>148262.89999999997</v>
      </c>
      <c r="C31" s="51">
        <f t="shared" si="20"/>
        <v>160162.79999999999</v>
      </c>
      <c r="D31" s="51">
        <f t="shared" si="21"/>
        <v>159968.65471999999</v>
      </c>
      <c r="E31" s="51">
        <f t="shared" si="0"/>
        <v>99.878782538766814</v>
      </c>
      <c r="F31" s="51">
        <v>823.3</v>
      </c>
      <c r="G31" s="51">
        <v>823.3</v>
      </c>
      <c r="H31" s="51">
        <v>823.3</v>
      </c>
      <c r="I31" s="51">
        <f t="shared" si="22"/>
        <v>100</v>
      </c>
      <c r="J31" s="51">
        <v>121.4</v>
      </c>
      <c r="K31" s="51">
        <v>121.4</v>
      </c>
      <c r="L31" s="51">
        <v>121.4</v>
      </c>
      <c r="M31" s="51">
        <f t="shared" si="23"/>
        <v>100</v>
      </c>
      <c r="N31" s="51">
        <v>2163.6999999999998</v>
      </c>
      <c r="O31" s="51">
        <v>1663.7</v>
      </c>
      <c r="P31" s="51">
        <v>1663.7</v>
      </c>
      <c r="Q31" s="51">
        <f t="shared" si="24"/>
        <v>100</v>
      </c>
      <c r="R31" s="51">
        <v>32000.400000000001</v>
      </c>
      <c r="S31" s="51">
        <v>32678.9</v>
      </c>
      <c r="T31" s="51">
        <v>32678.9</v>
      </c>
      <c r="U31" s="51">
        <f t="shared" si="3"/>
        <v>100</v>
      </c>
      <c r="V31" s="51">
        <v>2626.2</v>
      </c>
      <c r="W31" s="51">
        <v>2626.2</v>
      </c>
      <c r="X31" s="51">
        <v>2626.2</v>
      </c>
      <c r="Y31" s="51">
        <f t="shared" si="25"/>
        <v>100</v>
      </c>
      <c r="Z31" s="51">
        <v>101.4</v>
      </c>
      <c r="AA31" s="51">
        <v>101.4</v>
      </c>
      <c r="AB31" s="51">
        <v>101.4</v>
      </c>
      <c r="AC31" s="51">
        <f t="shared" si="26"/>
        <v>100</v>
      </c>
      <c r="AD31" s="51">
        <v>105183.5</v>
      </c>
      <c r="AE31" s="51">
        <v>116792.8</v>
      </c>
      <c r="AF31" s="51">
        <v>116792.8</v>
      </c>
      <c r="AG31" s="51">
        <f t="shared" si="27"/>
        <v>100</v>
      </c>
      <c r="AH31" s="51">
        <v>202.8</v>
      </c>
      <c r="AI31" s="51">
        <v>202.8</v>
      </c>
      <c r="AJ31" s="51">
        <v>202.8</v>
      </c>
      <c r="AK31" s="50">
        <f t="shared" si="28"/>
        <v>100</v>
      </c>
      <c r="AL31" s="50"/>
      <c r="AM31" s="51"/>
      <c r="AN31" s="51"/>
      <c r="AO31" s="51"/>
      <c r="AP31" s="51">
        <v>214.8</v>
      </c>
      <c r="AQ31" s="51">
        <v>214.8</v>
      </c>
      <c r="AR31" s="51">
        <v>214.8</v>
      </c>
      <c r="AS31" s="51">
        <f t="shared" si="29"/>
        <v>100</v>
      </c>
      <c r="AT31" s="51">
        <v>3171.7</v>
      </c>
      <c r="AU31" s="51">
        <v>3281.7</v>
      </c>
      <c r="AV31" s="51">
        <v>3115.0547200000001</v>
      </c>
      <c r="AW31" s="51">
        <f t="shared" si="30"/>
        <v>94.921983118505665</v>
      </c>
      <c r="AX31" s="51">
        <v>221.6</v>
      </c>
      <c r="AY31" s="51">
        <v>221.6</v>
      </c>
      <c r="AZ31" s="51">
        <v>221.6</v>
      </c>
      <c r="BA31" s="51">
        <f t="shared" si="31"/>
        <v>100</v>
      </c>
      <c r="BB31" s="51">
        <v>213</v>
      </c>
      <c r="BC31" s="51">
        <v>213</v>
      </c>
      <c r="BD31" s="51">
        <v>213</v>
      </c>
      <c r="BE31" s="51">
        <f t="shared" si="32"/>
        <v>100</v>
      </c>
      <c r="BF31" s="51">
        <v>753.9</v>
      </c>
      <c r="BG31" s="51">
        <v>753.9</v>
      </c>
      <c r="BH31" s="51">
        <v>753.9</v>
      </c>
      <c r="BI31" s="51">
        <f t="shared" si="33"/>
        <v>100</v>
      </c>
      <c r="BJ31" s="51"/>
      <c r="BK31" s="51"/>
      <c r="BL31" s="51"/>
      <c r="BM31" s="51"/>
      <c r="BN31" s="51"/>
      <c r="BO31" s="51"/>
      <c r="BP31" s="51"/>
      <c r="BQ31" s="51"/>
      <c r="BR31" s="51">
        <v>212.8</v>
      </c>
      <c r="BS31" s="51">
        <v>212.8</v>
      </c>
      <c r="BT31" s="51">
        <v>212.8</v>
      </c>
      <c r="BU31" s="51">
        <f t="shared" si="34"/>
        <v>100</v>
      </c>
      <c r="BV31" s="51">
        <v>224.9</v>
      </c>
      <c r="BW31" s="51">
        <v>224.9</v>
      </c>
      <c r="BX31" s="51">
        <v>224.9</v>
      </c>
      <c r="BY31" s="51">
        <f t="shared" si="35"/>
        <v>100</v>
      </c>
      <c r="BZ31" s="51">
        <v>0.7</v>
      </c>
      <c r="CA31" s="51">
        <v>0.7</v>
      </c>
      <c r="CB31" s="51">
        <v>0</v>
      </c>
      <c r="CC31" s="51">
        <f t="shared" si="39"/>
        <v>0</v>
      </c>
      <c r="CD31" s="51">
        <v>26.8</v>
      </c>
      <c r="CE31" s="51">
        <v>26.8</v>
      </c>
      <c r="CF31" s="51">
        <v>0</v>
      </c>
      <c r="CG31" s="51">
        <f t="shared" si="40"/>
        <v>0</v>
      </c>
      <c r="CH31" s="51"/>
      <c r="CI31" s="51">
        <v>2.1</v>
      </c>
      <c r="CJ31" s="51">
        <v>2.1</v>
      </c>
      <c r="CK31" s="51">
        <f t="shared" si="36"/>
        <v>100</v>
      </c>
    </row>
    <row r="32" spans="1:89" s="48" customFormat="1" ht="15.75" x14ac:dyDescent="0.25">
      <c r="A32" s="49" t="s">
        <v>307</v>
      </c>
      <c r="B32" s="51">
        <f t="shared" si="19"/>
        <v>275399.2</v>
      </c>
      <c r="C32" s="51">
        <f t="shared" si="20"/>
        <v>272481.2</v>
      </c>
      <c r="D32" s="51">
        <f t="shared" si="21"/>
        <v>270379.15900000004</v>
      </c>
      <c r="E32" s="51">
        <f t="shared" si="0"/>
        <v>99.228555584752272</v>
      </c>
      <c r="F32" s="51">
        <v>1142.2</v>
      </c>
      <c r="G32" s="51">
        <v>1142.2</v>
      </c>
      <c r="H32" s="51">
        <v>1142.2</v>
      </c>
      <c r="I32" s="51">
        <f t="shared" si="22"/>
        <v>100</v>
      </c>
      <c r="J32" s="51">
        <v>276.39999999999998</v>
      </c>
      <c r="K32" s="51">
        <v>276.39999999999998</v>
      </c>
      <c r="L32" s="51">
        <v>276.39999999999998</v>
      </c>
      <c r="M32" s="51">
        <f t="shared" si="23"/>
        <v>100</v>
      </c>
      <c r="N32" s="51">
        <v>3318.7</v>
      </c>
      <c r="O32" s="51">
        <v>4162.3999999999996</v>
      </c>
      <c r="P32" s="51">
        <v>4162.3999999999996</v>
      </c>
      <c r="Q32" s="51">
        <f t="shared" si="24"/>
        <v>100</v>
      </c>
      <c r="R32" s="51">
        <v>67364.600000000006</v>
      </c>
      <c r="S32" s="51">
        <v>67409.2</v>
      </c>
      <c r="T32" s="51">
        <v>67409.2</v>
      </c>
      <c r="U32" s="51">
        <f t="shared" si="3"/>
        <v>100</v>
      </c>
      <c r="V32" s="51">
        <v>4750.8999999999996</v>
      </c>
      <c r="W32" s="51">
        <v>4573.3</v>
      </c>
      <c r="X32" s="51">
        <v>4240.3</v>
      </c>
      <c r="Y32" s="51">
        <f t="shared" si="25"/>
        <v>92.718605820742141</v>
      </c>
      <c r="Z32" s="51">
        <v>253.5</v>
      </c>
      <c r="AA32" s="51">
        <v>253.5</v>
      </c>
      <c r="AB32" s="51">
        <v>253.5</v>
      </c>
      <c r="AC32" s="51">
        <f t="shared" si="26"/>
        <v>100</v>
      </c>
      <c r="AD32" s="51">
        <v>189385.1</v>
      </c>
      <c r="AE32" s="51">
        <v>185838.2</v>
      </c>
      <c r="AF32" s="51">
        <v>185838.2</v>
      </c>
      <c r="AG32" s="51">
        <f t="shared" si="27"/>
        <v>100</v>
      </c>
      <c r="AH32" s="51">
        <v>608.4</v>
      </c>
      <c r="AI32" s="51">
        <v>608.4</v>
      </c>
      <c r="AJ32" s="51">
        <v>608.4</v>
      </c>
      <c r="AK32" s="50">
        <f t="shared" si="28"/>
        <v>100</v>
      </c>
      <c r="AL32" s="50">
        <v>101.1</v>
      </c>
      <c r="AM32" s="50">
        <v>15.2</v>
      </c>
      <c r="AN32" s="50">
        <v>15.2</v>
      </c>
      <c r="AO32" s="51">
        <f t="shared" si="37"/>
        <v>100</v>
      </c>
      <c r="AP32" s="51">
        <v>214.8</v>
      </c>
      <c r="AQ32" s="51">
        <v>214.8</v>
      </c>
      <c r="AR32" s="51">
        <v>214.8</v>
      </c>
      <c r="AS32" s="51">
        <f t="shared" si="29"/>
        <v>100</v>
      </c>
      <c r="AT32" s="51">
        <v>4526.8</v>
      </c>
      <c r="AU32" s="51">
        <v>4526.8</v>
      </c>
      <c r="AV32" s="51">
        <v>2919.944</v>
      </c>
      <c r="AW32" s="51">
        <f t="shared" si="30"/>
        <v>64.503490324290894</v>
      </c>
      <c r="AX32" s="51">
        <v>417.6</v>
      </c>
      <c r="AY32" s="51">
        <v>417.6</v>
      </c>
      <c r="AZ32" s="51">
        <v>417.6</v>
      </c>
      <c r="BA32" s="51">
        <f t="shared" si="31"/>
        <v>100</v>
      </c>
      <c r="BB32" s="51">
        <v>213</v>
      </c>
      <c r="BC32" s="51">
        <v>213</v>
      </c>
      <c r="BD32" s="51">
        <v>213</v>
      </c>
      <c r="BE32" s="51">
        <f t="shared" si="32"/>
        <v>100</v>
      </c>
      <c r="BF32" s="51">
        <v>1403</v>
      </c>
      <c r="BG32" s="51">
        <v>1403</v>
      </c>
      <c r="BH32" s="51">
        <v>1249.55</v>
      </c>
      <c r="BI32" s="51">
        <f t="shared" si="33"/>
        <v>89.062722736992157</v>
      </c>
      <c r="BJ32" s="51">
        <v>810.7</v>
      </c>
      <c r="BK32" s="51">
        <v>810.7</v>
      </c>
      <c r="BL32" s="51">
        <v>810.7</v>
      </c>
      <c r="BM32" s="51">
        <f t="shared" si="38"/>
        <v>100</v>
      </c>
      <c r="BN32" s="51"/>
      <c r="BO32" s="51"/>
      <c r="BP32" s="51"/>
      <c r="BQ32" s="51"/>
      <c r="BR32" s="51">
        <v>212.8</v>
      </c>
      <c r="BS32" s="51">
        <v>212.8</v>
      </c>
      <c r="BT32" s="51">
        <v>212.8</v>
      </c>
      <c r="BU32" s="51">
        <f t="shared" si="34"/>
        <v>100</v>
      </c>
      <c r="BV32" s="51">
        <v>224.9</v>
      </c>
      <c r="BW32" s="51">
        <v>224.9</v>
      </c>
      <c r="BX32" s="51">
        <v>224.9</v>
      </c>
      <c r="BY32" s="51">
        <f t="shared" si="35"/>
        <v>100</v>
      </c>
      <c r="BZ32" s="51">
        <v>4.5</v>
      </c>
      <c r="CA32" s="51">
        <v>4.5</v>
      </c>
      <c r="CB32" s="51">
        <v>4.2750000000000004</v>
      </c>
      <c r="CC32" s="51">
        <f t="shared" si="39"/>
        <v>95</v>
      </c>
      <c r="CD32" s="51">
        <v>170.2</v>
      </c>
      <c r="CE32" s="51">
        <v>170.2</v>
      </c>
      <c r="CF32" s="51">
        <v>161.69</v>
      </c>
      <c r="CG32" s="51">
        <f t="shared" si="40"/>
        <v>95</v>
      </c>
      <c r="CH32" s="51"/>
      <c r="CI32" s="51">
        <v>4.0999999999999996</v>
      </c>
      <c r="CJ32" s="51">
        <v>4.0999999999999996</v>
      </c>
      <c r="CK32" s="51">
        <f t="shared" si="36"/>
        <v>100</v>
      </c>
    </row>
    <row r="33" spans="1:89" s="48" customFormat="1" ht="15.75" x14ac:dyDescent="0.25">
      <c r="A33" s="49" t="s">
        <v>308</v>
      </c>
      <c r="B33" s="51">
        <f t="shared" si="19"/>
        <v>207891.59999999998</v>
      </c>
      <c r="C33" s="51">
        <f t="shared" si="20"/>
        <v>205527.41099999996</v>
      </c>
      <c r="D33" s="51">
        <f t="shared" si="21"/>
        <v>201401.00035999998</v>
      </c>
      <c r="E33" s="51">
        <f t="shared" si="0"/>
        <v>97.992282090295006</v>
      </c>
      <c r="F33" s="51">
        <v>1170.5999999999999</v>
      </c>
      <c r="G33" s="51">
        <v>903.9</v>
      </c>
      <c r="H33" s="51">
        <v>903.9</v>
      </c>
      <c r="I33" s="51">
        <f t="shared" si="22"/>
        <v>100</v>
      </c>
      <c r="J33" s="51">
        <v>181</v>
      </c>
      <c r="K33" s="51">
        <v>181</v>
      </c>
      <c r="L33" s="51">
        <v>181</v>
      </c>
      <c r="M33" s="51">
        <f t="shared" si="23"/>
        <v>100</v>
      </c>
      <c r="N33" s="51">
        <v>4198.8</v>
      </c>
      <c r="O33" s="51">
        <v>3779.3</v>
      </c>
      <c r="P33" s="51">
        <v>3779.3</v>
      </c>
      <c r="Q33" s="51">
        <f t="shared" si="24"/>
        <v>100</v>
      </c>
      <c r="R33" s="51">
        <v>49727.8</v>
      </c>
      <c r="S33" s="51">
        <v>40495.699999999997</v>
      </c>
      <c r="T33" s="51">
        <v>39190.051380000004</v>
      </c>
      <c r="U33" s="51">
        <f t="shared" si="3"/>
        <v>96.775833928046694</v>
      </c>
      <c r="V33" s="51">
        <v>3433</v>
      </c>
      <c r="W33" s="51">
        <v>3138</v>
      </c>
      <c r="X33" s="51">
        <v>3095.2730000000001</v>
      </c>
      <c r="Y33" s="51">
        <f t="shared" si="25"/>
        <v>98.638400254939455</v>
      </c>
      <c r="Z33" s="51">
        <v>202.9</v>
      </c>
      <c r="AA33" s="51">
        <v>146.9</v>
      </c>
      <c r="AB33" s="51">
        <v>146.89644000000001</v>
      </c>
      <c r="AC33" s="51">
        <f t="shared" si="26"/>
        <v>99.997576582709343</v>
      </c>
      <c r="AD33" s="51">
        <v>144860.1</v>
      </c>
      <c r="AE33" s="51">
        <v>152800</v>
      </c>
      <c r="AF33" s="51">
        <v>150325.24408999999</v>
      </c>
      <c r="AG33" s="51">
        <f t="shared" si="27"/>
        <v>98.380395346858634</v>
      </c>
      <c r="AH33" s="51">
        <v>405.6</v>
      </c>
      <c r="AI33" s="51">
        <v>405.6</v>
      </c>
      <c r="AJ33" s="51">
        <v>405.6</v>
      </c>
      <c r="AK33" s="50">
        <f t="shared" si="28"/>
        <v>100</v>
      </c>
      <c r="AL33" s="50">
        <v>61.3</v>
      </c>
      <c r="AM33" s="50">
        <v>23.710999999999999</v>
      </c>
      <c r="AN33" s="50">
        <v>23.710999999999999</v>
      </c>
      <c r="AO33" s="51">
        <f t="shared" si="37"/>
        <v>100</v>
      </c>
      <c r="AP33" s="51">
        <v>214.8</v>
      </c>
      <c r="AQ33" s="51">
        <v>214.8</v>
      </c>
      <c r="AR33" s="51">
        <v>214.8</v>
      </c>
      <c r="AS33" s="51">
        <f t="shared" si="29"/>
        <v>100</v>
      </c>
      <c r="AT33" s="51">
        <v>1686.9</v>
      </c>
      <c r="AU33" s="51">
        <v>1686.9</v>
      </c>
      <c r="AV33" s="51">
        <v>1433.62445</v>
      </c>
      <c r="AW33" s="51">
        <f t="shared" si="30"/>
        <v>84.98574011500385</v>
      </c>
      <c r="AX33" s="51">
        <v>221.6</v>
      </c>
      <c r="AY33" s="51">
        <v>221.6</v>
      </c>
      <c r="AZ33" s="51">
        <v>221.6</v>
      </c>
      <c r="BA33" s="51">
        <f t="shared" si="31"/>
        <v>100</v>
      </c>
      <c r="BB33" s="51">
        <v>213</v>
      </c>
      <c r="BC33" s="51">
        <v>213</v>
      </c>
      <c r="BD33" s="51">
        <v>213</v>
      </c>
      <c r="BE33" s="51">
        <f t="shared" si="32"/>
        <v>100</v>
      </c>
      <c r="BF33" s="51">
        <v>826.5</v>
      </c>
      <c r="BG33" s="51">
        <v>826.5</v>
      </c>
      <c r="BH33" s="51">
        <v>826.5</v>
      </c>
      <c r="BI33" s="51">
        <f t="shared" si="33"/>
        <v>100</v>
      </c>
      <c r="BJ33" s="51"/>
      <c r="BK33" s="51"/>
      <c r="BL33" s="51"/>
      <c r="BM33" s="51"/>
      <c r="BN33" s="51"/>
      <c r="BO33" s="51"/>
      <c r="BP33" s="51"/>
      <c r="BQ33" s="51"/>
      <c r="BR33" s="51">
        <v>212.8</v>
      </c>
      <c r="BS33" s="51">
        <v>212.8</v>
      </c>
      <c r="BT33" s="51">
        <v>212.8</v>
      </c>
      <c r="BU33" s="51">
        <f t="shared" si="34"/>
        <v>100</v>
      </c>
      <c r="BV33" s="51">
        <v>224.9</v>
      </c>
      <c r="BW33" s="51">
        <v>224.9</v>
      </c>
      <c r="BX33" s="51">
        <v>224.9</v>
      </c>
      <c r="BY33" s="51">
        <f t="shared" si="35"/>
        <v>100</v>
      </c>
      <c r="BZ33" s="51">
        <v>1.3</v>
      </c>
      <c r="CA33" s="51">
        <v>1.3</v>
      </c>
      <c r="CB33" s="51">
        <v>0</v>
      </c>
      <c r="CC33" s="51">
        <f t="shared" si="39"/>
        <v>0</v>
      </c>
      <c r="CD33" s="51">
        <v>48.7</v>
      </c>
      <c r="CE33" s="51">
        <v>48.7</v>
      </c>
      <c r="CF33" s="51">
        <v>0</v>
      </c>
      <c r="CG33" s="51">
        <f t="shared" si="40"/>
        <v>0</v>
      </c>
      <c r="CH33" s="51"/>
      <c r="CI33" s="51">
        <v>2.8</v>
      </c>
      <c r="CJ33" s="51">
        <v>2.8</v>
      </c>
      <c r="CK33" s="51">
        <f t="shared" si="36"/>
        <v>100</v>
      </c>
    </row>
    <row r="34" spans="1:89" s="48" customFormat="1" ht="15.75" x14ac:dyDescent="0.25">
      <c r="A34" s="49" t="s">
        <v>309</v>
      </c>
      <c r="B34" s="51">
        <f t="shared" si="19"/>
        <v>179578.19999999998</v>
      </c>
      <c r="C34" s="51">
        <f t="shared" si="20"/>
        <v>192625.59999999998</v>
      </c>
      <c r="D34" s="51">
        <f t="shared" si="21"/>
        <v>192409.96596999996</v>
      </c>
      <c r="E34" s="51">
        <f t="shared" si="0"/>
        <v>99.888055362319434</v>
      </c>
      <c r="F34" s="51">
        <v>894</v>
      </c>
      <c r="G34" s="51">
        <v>874</v>
      </c>
      <c r="H34" s="51">
        <v>874</v>
      </c>
      <c r="I34" s="51">
        <f t="shared" si="22"/>
        <v>100</v>
      </c>
      <c r="J34" s="51">
        <v>124.2</v>
      </c>
      <c r="K34" s="51">
        <v>124.2</v>
      </c>
      <c r="L34" s="51">
        <v>124.2</v>
      </c>
      <c r="M34" s="51">
        <f t="shared" si="23"/>
        <v>100</v>
      </c>
      <c r="N34" s="51">
        <v>2845.3</v>
      </c>
      <c r="O34" s="51">
        <v>2781.9</v>
      </c>
      <c r="P34" s="51">
        <v>2781.9</v>
      </c>
      <c r="Q34" s="51">
        <f t="shared" si="24"/>
        <v>100</v>
      </c>
      <c r="R34" s="51">
        <v>33390.5</v>
      </c>
      <c r="S34" s="51">
        <v>35053.9</v>
      </c>
      <c r="T34" s="51">
        <v>35053.9</v>
      </c>
      <c r="U34" s="51">
        <f t="shared" si="3"/>
        <v>100</v>
      </c>
      <c r="V34" s="51">
        <v>3716.4</v>
      </c>
      <c r="W34" s="51">
        <v>3297.4</v>
      </c>
      <c r="X34" s="51">
        <v>3236.2919999999999</v>
      </c>
      <c r="Y34" s="51">
        <f t="shared" si="25"/>
        <v>98.146782313337781</v>
      </c>
      <c r="Z34" s="51">
        <v>152.1</v>
      </c>
      <c r="AA34" s="51">
        <v>152.1</v>
      </c>
      <c r="AB34" s="51">
        <v>152.1</v>
      </c>
      <c r="AC34" s="51">
        <f t="shared" si="26"/>
        <v>100</v>
      </c>
      <c r="AD34" s="51">
        <v>136135.6</v>
      </c>
      <c r="AE34" s="51">
        <v>147859.9</v>
      </c>
      <c r="AF34" s="51">
        <v>147859.9</v>
      </c>
      <c r="AG34" s="51">
        <f t="shared" si="27"/>
        <v>100</v>
      </c>
      <c r="AH34" s="51">
        <v>202.8</v>
      </c>
      <c r="AI34" s="51">
        <v>202.8</v>
      </c>
      <c r="AJ34" s="51">
        <v>202.8</v>
      </c>
      <c r="AK34" s="50">
        <f t="shared" si="28"/>
        <v>100</v>
      </c>
      <c r="AL34" s="50"/>
      <c r="AM34" s="50"/>
      <c r="AN34" s="50"/>
      <c r="AO34" s="51"/>
      <c r="AP34" s="51">
        <v>214.8</v>
      </c>
      <c r="AQ34" s="51">
        <v>214.8</v>
      </c>
      <c r="AR34" s="51">
        <v>214.8</v>
      </c>
      <c r="AS34" s="51">
        <f t="shared" si="29"/>
        <v>100</v>
      </c>
      <c r="AT34" s="51">
        <v>347.6</v>
      </c>
      <c r="AU34" s="51">
        <v>507.6</v>
      </c>
      <c r="AV34" s="51">
        <v>403.07396999999997</v>
      </c>
      <c r="AW34" s="51">
        <f t="shared" si="30"/>
        <v>79.407795508274219</v>
      </c>
      <c r="AX34" s="51">
        <v>221.6</v>
      </c>
      <c r="AY34" s="51">
        <v>221.6</v>
      </c>
      <c r="AZ34" s="51">
        <v>221.6</v>
      </c>
      <c r="BA34" s="51">
        <f t="shared" si="31"/>
        <v>100</v>
      </c>
      <c r="BB34" s="51">
        <v>213</v>
      </c>
      <c r="BC34" s="51">
        <v>213</v>
      </c>
      <c r="BD34" s="51">
        <v>213</v>
      </c>
      <c r="BE34" s="51">
        <f t="shared" si="32"/>
        <v>100</v>
      </c>
      <c r="BF34" s="51">
        <v>632.6</v>
      </c>
      <c r="BG34" s="51">
        <v>632.6</v>
      </c>
      <c r="BH34" s="51">
        <v>632.6</v>
      </c>
      <c r="BI34" s="51">
        <f t="shared" si="33"/>
        <v>100</v>
      </c>
      <c r="BJ34" s="51"/>
      <c r="BK34" s="51"/>
      <c r="BL34" s="51"/>
      <c r="BM34" s="51"/>
      <c r="BN34" s="51"/>
      <c r="BO34" s="51"/>
      <c r="BP34" s="51"/>
      <c r="BQ34" s="51"/>
      <c r="BR34" s="51">
        <v>212.8</v>
      </c>
      <c r="BS34" s="51">
        <v>212.8</v>
      </c>
      <c r="BT34" s="51">
        <v>212.8</v>
      </c>
      <c r="BU34" s="51">
        <f t="shared" si="34"/>
        <v>100</v>
      </c>
      <c r="BV34" s="51">
        <v>224.9</v>
      </c>
      <c r="BW34" s="51">
        <v>224.9</v>
      </c>
      <c r="BX34" s="51">
        <v>224.9</v>
      </c>
      <c r="BY34" s="51">
        <f t="shared" si="35"/>
        <v>100</v>
      </c>
      <c r="BZ34" s="51">
        <v>1.3</v>
      </c>
      <c r="CA34" s="51">
        <v>1.3</v>
      </c>
      <c r="CB34" s="51">
        <v>0</v>
      </c>
      <c r="CC34" s="51">
        <f t="shared" si="39"/>
        <v>0</v>
      </c>
      <c r="CD34" s="51">
        <v>48.7</v>
      </c>
      <c r="CE34" s="51">
        <v>48.7</v>
      </c>
      <c r="CF34" s="51">
        <v>0</v>
      </c>
      <c r="CG34" s="51">
        <f t="shared" si="40"/>
        <v>0</v>
      </c>
      <c r="CH34" s="51"/>
      <c r="CI34" s="51">
        <v>2.1</v>
      </c>
      <c r="CJ34" s="51">
        <v>2.1</v>
      </c>
      <c r="CK34" s="51">
        <f t="shared" si="36"/>
        <v>100</v>
      </c>
    </row>
    <row r="35" spans="1:89" s="48" customFormat="1" ht="15.75" x14ac:dyDescent="0.25">
      <c r="A35" s="49" t="s">
        <v>310</v>
      </c>
      <c r="B35" s="51">
        <f t="shared" si="19"/>
        <v>296898</v>
      </c>
      <c r="C35" s="51">
        <f t="shared" si="20"/>
        <v>315162.69999999995</v>
      </c>
      <c r="D35" s="51">
        <f t="shared" si="21"/>
        <v>312589.05862999998</v>
      </c>
      <c r="E35" s="51">
        <f t="shared" si="0"/>
        <v>99.183392777762108</v>
      </c>
      <c r="F35" s="51">
        <v>2169</v>
      </c>
      <c r="G35" s="51">
        <v>1869</v>
      </c>
      <c r="H35" s="51">
        <v>1869</v>
      </c>
      <c r="I35" s="51">
        <f t="shared" si="22"/>
        <v>100</v>
      </c>
      <c r="J35" s="51">
        <v>289.8</v>
      </c>
      <c r="K35" s="51">
        <v>268.89999999999998</v>
      </c>
      <c r="L35" s="51">
        <v>268.89999999999998</v>
      </c>
      <c r="M35" s="51">
        <f t="shared" si="23"/>
        <v>100</v>
      </c>
      <c r="N35" s="51">
        <v>4649.2</v>
      </c>
      <c r="O35" s="51">
        <v>5097.8999999999996</v>
      </c>
      <c r="P35" s="51">
        <v>5097.8999999999996</v>
      </c>
      <c r="Q35" s="51">
        <f t="shared" si="24"/>
        <v>100</v>
      </c>
      <c r="R35" s="51">
        <v>57090.3</v>
      </c>
      <c r="S35" s="51">
        <v>74439.7</v>
      </c>
      <c r="T35" s="51">
        <v>74439.7</v>
      </c>
      <c r="U35" s="51">
        <f t="shared" si="3"/>
        <v>100</v>
      </c>
      <c r="V35" s="51">
        <v>5111</v>
      </c>
      <c r="W35" s="51">
        <v>4670</v>
      </c>
      <c r="X35" s="51">
        <v>4670</v>
      </c>
      <c r="Y35" s="51">
        <f t="shared" si="25"/>
        <v>100</v>
      </c>
      <c r="Z35" s="51">
        <v>253.5</v>
      </c>
      <c r="AA35" s="51">
        <v>253.5</v>
      </c>
      <c r="AB35" s="51">
        <v>253.5</v>
      </c>
      <c r="AC35" s="51">
        <f t="shared" si="26"/>
        <v>100</v>
      </c>
      <c r="AD35" s="51">
        <v>211642.9</v>
      </c>
      <c r="AE35" s="51">
        <v>212864.8</v>
      </c>
      <c r="AF35" s="51">
        <v>212864.8</v>
      </c>
      <c r="AG35" s="51">
        <f t="shared" si="27"/>
        <v>100</v>
      </c>
      <c r="AH35" s="51">
        <v>608.4</v>
      </c>
      <c r="AI35" s="51">
        <v>608.4</v>
      </c>
      <c r="AJ35" s="51">
        <v>608.4</v>
      </c>
      <c r="AK35" s="50">
        <f t="shared" si="28"/>
        <v>100</v>
      </c>
      <c r="AL35" s="50">
        <v>11.3</v>
      </c>
      <c r="AM35" s="50">
        <v>11.3</v>
      </c>
      <c r="AN35" s="50">
        <v>10.974320000000001</v>
      </c>
      <c r="AO35" s="51">
        <f t="shared" si="37"/>
        <v>97.117876106194686</v>
      </c>
      <c r="AP35" s="51">
        <v>416.8</v>
      </c>
      <c r="AQ35" s="51">
        <v>416.8</v>
      </c>
      <c r="AR35" s="51">
        <v>416.8</v>
      </c>
      <c r="AS35" s="51">
        <f t="shared" si="29"/>
        <v>100</v>
      </c>
      <c r="AT35" s="51">
        <v>10524.5</v>
      </c>
      <c r="AU35" s="51">
        <v>10524.5</v>
      </c>
      <c r="AV35" s="51">
        <v>8020.6443099999997</v>
      </c>
      <c r="AW35" s="51">
        <f t="shared" si="30"/>
        <v>76.209267043565006</v>
      </c>
      <c r="AX35" s="51">
        <v>417.6</v>
      </c>
      <c r="AY35" s="51">
        <v>417.6</v>
      </c>
      <c r="AZ35" s="51">
        <v>417.6</v>
      </c>
      <c r="BA35" s="51">
        <f t="shared" si="31"/>
        <v>100</v>
      </c>
      <c r="BB35" s="51">
        <v>213</v>
      </c>
      <c r="BC35" s="51">
        <v>213</v>
      </c>
      <c r="BD35" s="51">
        <v>213</v>
      </c>
      <c r="BE35" s="51">
        <f t="shared" si="32"/>
        <v>100</v>
      </c>
      <c r="BF35" s="51">
        <v>2002.6</v>
      </c>
      <c r="BG35" s="51">
        <v>2002.6</v>
      </c>
      <c r="BH35" s="51">
        <v>2002.6</v>
      </c>
      <c r="BI35" s="51">
        <f t="shared" si="33"/>
        <v>100</v>
      </c>
      <c r="BJ35" s="51">
        <v>810.7</v>
      </c>
      <c r="BK35" s="51">
        <v>810.7</v>
      </c>
      <c r="BL35" s="51">
        <v>810.7</v>
      </c>
      <c r="BM35" s="51">
        <f t="shared" si="38"/>
        <v>100</v>
      </c>
      <c r="BN35" s="51"/>
      <c r="BO35" s="51"/>
      <c r="BP35" s="51"/>
      <c r="BQ35" s="51"/>
      <c r="BR35" s="51">
        <v>212.8</v>
      </c>
      <c r="BS35" s="51">
        <v>212.8</v>
      </c>
      <c r="BT35" s="51">
        <v>212.8</v>
      </c>
      <c r="BU35" s="51">
        <f t="shared" si="34"/>
        <v>100</v>
      </c>
      <c r="BV35" s="51">
        <v>224.9</v>
      </c>
      <c r="BW35" s="51">
        <v>224.9</v>
      </c>
      <c r="BX35" s="51">
        <v>224.9</v>
      </c>
      <c r="BY35" s="51">
        <f t="shared" si="35"/>
        <v>100</v>
      </c>
      <c r="BZ35" s="51">
        <v>6.5</v>
      </c>
      <c r="CA35" s="51">
        <v>6.5</v>
      </c>
      <c r="CB35" s="51">
        <v>3.03</v>
      </c>
      <c r="CC35" s="51">
        <f t="shared" si="39"/>
        <v>46.615384615384613</v>
      </c>
      <c r="CD35" s="51">
        <v>243.2</v>
      </c>
      <c r="CE35" s="51">
        <v>243.2</v>
      </c>
      <c r="CF35" s="51">
        <v>177.21</v>
      </c>
      <c r="CG35" s="51">
        <f t="shared" si="40"/>
        <v>72.865953947368425</v>
      </c>
      <c r="CH35" s="51"/>
      <c r="CI35" s="51">
        <v>6.6</v>
      </c>
      <c r="CJ35" s="51">
        <v>6.6</v>
      </c>
      <c r="CK35" s="51">
        <f t="shared" si="36"/>
        <v>100</v>
      </c>
    </row>
    <row r="36" spans="1:89" s="48" customFormat="1" ht="15.75" x14ac:dyDescent="0.25">
      <c r="A36" s="49" t="s">
        <v>311</v>
      </c>
      <c r="B36" s="51">
        <f t="shared" si="19"/>
        <v>160192.89999999997</v>
      </c>
      <c r="C36" s="51">
        <f t="shared" si="20"/>
        <v>164252.59999999995</v>
      </c>
      <c r="D36" s="51">
        <f t="shared" si="21"/>
        <v>163445.01798999993</v>
      </c>
      <c r="E36" s="51">
        <f t="shared" si="0"/>
        <v>99.508329238015108</v>
      </c>
      <c r="F36" s="51">
        <v>491.5</v>
      </c>
      <c r="G36" s="51">
        <v>491.5</v>
      </c>
      <c r="H36" s="51">
        <v>491.5</v>
      </c>
      <c r="I36" s="51">
        <f t="shared" si="22"/>
        <v>100</v>
      </c>
      <c r="J36" s="51">
        <v>93.8</v>
      </c>
      <c r="K36" s="51">
        <v>93.8</v>
      </c>
      <c r="L36" s="51">
        <v>93.8</v>
      </c>
      <c r="M36" s="51">
        <f t="shared" si="23"/>
        <v>100</v>
      </c>
      <c r="N36" s="51">
        <v>1262.0999999999999</v>
      </c>
      <c r="O36" s="51">
        <v>962.1</v>
      </c>
      <c r="P36" s="51">
        <v>962.1</v>
      </c>
      <c r="Q36" s="51">
        <f t="shared" si="24"/>
        <v>100</v>
      </c>
      <c r="R36" s="51">
        <v>39369.9</v>
      </c>
      <c r="S36" s="51">
        <v>40436.1</v>
      </c>
      <c r="T36" s="51">
        <v>40436.1</v>
      </c>
      <c r="U36" s="51">
        <f t="shared" si="3"/>
        <v>100</v>
      </c>
      <c r="V36" s="51">
        <v>2885</v>
      </c>
      <c r="W36" s="51">
        <v>2885</v>
      </c>
      <c r="X36" s="51">
        <v>2885</v>
      </c>
      <c r="Y36" s="51">
        <f t="shared" si="25"/>
        <v>100</v>
      </c>
      <c r="Z36" s="51">
        <v>101.4</v>
      </c>
      <c r="AA36" s="51">
        <v>101.4</v>
      </c>
      <c r="AB36" s="51">
        <v>101.4</v>
      </c>
      <c r="AC36" s="51">
        <f t="shared" si="26"/>
        <v>100</v>
      </c>
      <c r="AD36" s="51">
        <v>111386.3</v>
      </c>
      <c r="AE36" s="51">
        <v>114677.4</v>
      </c>
      <c r="AF36" s="51">
        <v>114677.4</v>
      </c>
      <c r="AG36" s="51">
        <f t="shared" si="27"/>
        <v>100</v>
      </c>
      <c r="AH36" s="51">
        <v>202.8</v>
      </c>
      <c r="AI36" s="51">
        <v>202.8</v>
      </c>
      <c r="AJ36" s="51">
        <v>202.8</v>
      </c>
      <c r="AK36" s="50">
        <f t="shared" si="28"/>
        <v>100</v>
      </c>
      <c r="AL36" s="50"/>
      <c r="AM36" s="50"/>
      <c r="AN36" s="50"/>
      <c r="AO36" s="51"/>
      <c r="AP36" s="51">
        <v>214.8</v>
      </c>
      <c r="AQ36" s="51">
        <v>214.8</v>
      </c>
      <c r="AR36" s="51">
        <v>214.8</v>
      </c>
      <c r="AS36" s="51">
        <f t="shared" si="29"/>
        <v>100</v>
      </c>
      <c r="AT36" s="51">
        <v>2485.1999999999998</v>
      </c>
      <c r="AU36" s="51">
        <v>2485.1999999999998</v>
      </c>
      <c r="AV36" s="51">
        <v>1727.61799</v>
      </c>
      <c r="AW36" s="51">
        <f t="shared" si="30"/>
        <v>69.516255834540488</v>
      </c>
      <c r="AX36" s="51">
        <v>221.6</v>
      </c>
      <c r="AY36" s="51">
        <v>221.6</v>
      </c>
      <c r="AZ36" s="51">
        <v>221.6</v>
      </c>
      <c r="BA36" s="51">
        <f t="shared" si="31"/>
        <v>100</v>
      </c>
      <c r="BB36" s="51">
        <v>213</v>
      </c>
      <c r="BC36" s="51">
        <v>213</v>
      </c>
      <c r="BD36" s="51">
        <v>213</v>
      </c>
      <c r="BE36" s="51">
        <f t="shared" si="32"/>
        <v>100</v>
      </c>
      <c r="BF36" s="51">
        <v>777.8</v>
      </c>
      <c r="BG36" s="51">
        <v>777.8</v>
      </c>
      <c r="BH36" s="51">
        <v>777.8</v>
      </c>
      <c r="BI36" s="51">
        <f t="shared" si="33"/>
        <v>100</v>
      </c>
      <c r="BJ36" s="51"/>
      <c r="BK36" s="51"/>
      <c r="BL36" s="51"/>
      <c r="BM36" s="51"/>
      <c r="BN36" s="51"/>
      <c r="BO36" s="51"/>
      <c r="BP36" s="51"/>
      <c r="BQ36" s="51"/>
      <c r="BR36" s="51">
        <v>212.8</v>
      </c>
      <c r="BS36" s="51">
        <v>212.8</v>
      </c>
      <c r="BT36" s="51">
        <v>212.8</v>
      </c>
      <c r="BU36" s="51">
        <f t="shared" si="34"/>
        <v>100</v>
      </c>
      <c r="BV36" s="51">
        <v>224.9</v>
      </c>
      <c r="BW36" s="51">
        <v>224.9</v>
      </c>
      <c r="BX36" s="51">
        <v>224.9</v>
      </c>
      <c r="BY36" s="51">
        <f t="shared" si="35"/>
        <v>100</v>
      </c>
      <c r="BZ36" s="51">
        <v>1.3</v>
      </c>
      <c r="CA36" s="51">
        <v>1.3</v>
      </c>
      <c r="CB36" s="51">
        <v>0</v>
      </c>
      <c r="CC36" s="51">
        <f t="shared" si="39"/>
        <v>0</v>
      </c>
      <c r="CD36" s="51">
        <v>48.7</v>
      </c>
      <c r="CE36" s="51">
        <v>48.7</v>
      </c>
      <c r="CF36" s="51">
        <v>0</v>
      </c>
      <c r="CG36" s="51">
        <f t="shared" si="40"/>
        <v>0</v>
      </c>
      <c r="CH36" s="51"/>
      <c r="CI36" s="51">
        <v>2.4</v>
      </c>
      <c r="CJ36" s="51">
        <v>2.4</v>
      </c>
      <c r="CK36" s="51">
        <f t="shared" si="36"/>
        <v>100</v>
      </c>
    </row>
    <row r="37" spans="1:89" s="48" customFormat="1" ht="15.75" x14ac:dyDescent="0.25">
      <c r="A37" s="49" t="s">
        <v>312</v>
      </c>
      <c r="B37" s="51">
        <f t="shared" si="19"/>
        <v>452118.8</v>
      </c>
      <c r="C37" s="51">
        <f t="shared" si="20"/>
        <v>487911.5</v>
      </c>
      <c r="D37" s="51">
        <f t="shared" si="21"/>
        <v>487088.32529000001</v>
      </c>
      <c r="E37" s="51">
        <f t="shared" si="0"/>
        <v>99.831286061099206</v>
      </c>
      <c r="F37" s="51">
        <v>1659.7</v>
      </c>
      <c r="G37" s="51">
        <v>1490.2</v>
      </c>
      <c r="H37" s="51">
        <v>1490.2</v>
      </c>
      <c r="I37" s="51">
        <f t="shared" si="22"/>
        <v>100</v>
      </c>
      <c r="J37" s="51">
        <v>422.7</v>
      </c>
      <c r="K37" s="51">
        <v>422.7</v>
      </c>
      <c r="L37" s="51">
        <v>422.7</v>
      </c>
      <c r="M37" s="51">
        <f t="shared" si="23"/>
        <v>100</v>
      </c>
      <c r="N37" s="51">
        <v>9081.7999999999993</v>
      </c>
      <c r="O37" s="51">
        <v>8431.9</v>
      </c>
      <c r="P37" s="51">
        <v>8431.7999999999993</v>
      </c>
      <c r="Q37" s="51">
        <f t="shared" si="24"/>
        <v>99.998814027680595</v>
      </c>
      <c r="R37" s="51">
        <v>110470.5</v>
      </c>
      <c r="S37" s="51">
        <v>117378.5</v>
      </c>
      <c r="T37" s="51">
        <v>117378.5</v>
      </c>
      <c r="U37" s="51">
        <f t="shared" si="3"/>
        <v>100</v>
      </c>
      <c r="V37" s="51">
        <v>7342.5</v>
      </c>
      <c r="W37" s="51">
        <v>7046</v>
      </c>
      <c r="X37" s="51">
        <v>7046</v>
      </c>
      <c r="Y37" s="51">
        <f t="shared" si="25"/>
        <v>100</v>
      </c>
      <c r="Z37" s="51">
        <v>507</v>
      </c>
      <c r="AA37" s="51">
        <v>507</v>
      </c>
      <c r="AB37" s="51">
        <v>507</v>
      </c>
      <c r="AC37" s="51">
        <f t="shared" si="26"/>
        <v>100</v>
      </c>
      <c r="AD37" s="51">
        <v>309753.5</v>
      </c>
      <c r="AE37" s="51">
        <v>339746.7</v>
      </c>
      <c r="AF37" s="51">
        <v>339733.8</v>
      </c>
      <c r="AG37" s="51">
        <f t="shared" si="27"/>
        <v>99.99620305362788</v>
      </c>
      <c r="AH37" s="51">
        <v>1014.1</v>
      </c>
      <c r="AI37" s="51">
        <v>1014.1</v>
      </c>
      <c r="AJ37" s="51">
        <v>1014.1</v>
      </c>
      <c r="AK37" s="50">
        <f t="shared" si="28"/>
        <v>100</v>
      </c>
      <c r="AL37" s="50"/>
      <c r="AM37" s="50"/>
      <c r="AN37" s="50"/>
      <c r="AO37" s="51"/>
      <c r="AP37" s="51">
        <v>214.8</v>
      </c>
      <c r="AQ37" s="51">
        <v>214.8</v>
      </c>
      <c r="AR37" s="51">
        <v>214.8</v>
      </c>
      <c r="AS37" s="51">
        <f t="shared" si="29"/>
        <v>100</v>
      </c>
      <c r="AT37" s="51">
        <v>7584.7</v>
      </c>
      <c r="AU37" s="51">
        <v>7584.7</v>
      </c>
      <c r="AV37" s="51">
        <v>6824.5252899999996</v>
      </c>
      <c r="AW37" s="51">
        <f t="shared" si="30"/>
        <v>89.977524358247521</v>
      </c>
      <c r="AX37" s="51">
        <v>607.1</v>
      </c>
      <c r="AY37" s="51">
        <v>607.1</v>
      </c>
      <c r="AZ37" s="51">
        <v>607.1</v>
      </c>
      <c r="BA37" s="51">
        <f t="shared" si="31"/>
        <v>100</v>
      </c>
      <c r="BB37" s="51">
        <v>213</v>
      </c>
      <c r="BC37" s="51">
        <v>213</v>
      </c>
      <c r="BD37" s="51">
        <v>213</v>
      </c>
      <c r="BE37" s="51">
        <f t="shared" si="32"/>
        <v>100</v>
      </c>
      <c r="BF37" s="51">
        <v>2759.7</v>
      </c>
      <c r="BG37" s="51">
        <v>2759.7</v>
      </c>
      <c r="BH37" s="51">
        <v>2759.7</v>
      </c>
      <c r="BI37" s="51">
        <f t="shared" si="33"/>
        <v>100</v>
      </c>
      <c r="BJ37" s="51"/>
      <c r="BK37" s="51"/>
      <c r="BL37" s="51"/>
      <c r="BM37" s="51"/>
      <c r="BN37" s="51"/>
      <c r="BO37" s="51"/>
      <c r="BP37" s="51"/>
      <c r="BQ37" s="51"/>
      <c r="BR37" s="51">
        <v>212.8</v>
      </c>
      <c r="BS37" s="51">
        <v>212.8</v>
      </c>
      <c r="BT37" s="51">
        <v>212.8</v>
      </c>
      <c r="BU37" s="51">
        <f t="shared" si="34"/>
        <v>100</v>
      </c>
      <c r="BV37" s="51">
        <v>224.9</v>
      </c>
      <c r="BW37" s="51">
        <v>224.9</v>
      </c>
      <c r="BX37" s="51">
        <v>224.9</v>
      </c>
      <c r="BY37" s="51">
        <f t="shared" si="35"/>
        <v>100</v>
      </c>
      <c r="BZ37" s="51">
        <v>1.3</v>
      </c>
      <c r="CA37" s="51">
        <v>1.3</v>
      </c>
      <c r="CB37" s="51">
        <v>0</v>
      </c>
      <c r="CC37" s="51">
        <v>0</v>
      </c>
      <c r="CD37" s="51">
        <v>48.7</v>
      </c>
      <c r="CE37" s="51">
        <v>48.7</v>
      </c>
      <c r="CF37" s="51">
        <v>0</v>
      </c>
      <c r="CG37" s="51"/>
      <c r="CH37" s="51"/>
      <c r="CI37" s="51">
        <v>7.4</v>
      </c>
      <c r="CJ37" s="51">
        <v>7.4</v>
      </c>
      <c r="CK37" s="51">
        <f t="shared" si="36"/>
        <v>100</v>
      </c>
    </row>
    <row r="38" spans="1:89" s="48" customFormat="1" ht="15.75" x14ac:dyDescent="0.25">
      <c r="A38" s="49" t="s">
        <v>313</v>
      </c>
      <c r="B38" s="51">
        <f t="shared" si="19"/>
        <v>168442.09999999998</v>
      </c>
      <c r="C38" s="51">
        <f t="shared" si="20"/>
        <v>173482.1</v>
      </c>
      <c r="D38" s="51">
        <f t="shared" si="21"/>
        <v>172855.81226999999</v>
      </c>
      <c r="E38" s="51">
        <f t="shared" si="0"/>
        <v>99.63898999954462</v>
      </c>
      <c r="F38" s="51">
        <v>1126.8</v>
      </c>
      <c r="G38" s="51">
        <v>1126.8</v>
      </c>
      <c r="H38" s="51">
        <v>1126.8</v>
      </c>
      <c r="I38" s="51">
        <f t="shared" si="22"/>
        <v>100</v>
      </c>
      <c r="J38" s="51">
        <v>140.5</v>
      </c>
      <c r="K38" s="51">
        <v>140.5</v>
      </c>
      <c r="L38" s="51">
        <v>140.5</v>
      </c>
      <c r="M38" s="51">
        <f t="shared" si="23"/>
        <v>100</v>
      </c>
      <c r="N38" s="51">
        <v>2579.6999999999998</v>
      </c>
      <c r="O38" s="51">
        <v>1539.7</v>
      </c>
      <c r="P38" s="51">
        <v>1539.7</v>
      </c>
      <c r="Q38" s="51">
        <f t="shared" si="24"/>
        <v>100</v>
      </c>
      <c r="R38" s="51">
        <v>35921.4</v>
      </c>
      <c r="S38" s="51">
        <v>36593</v>
      </c>
      <c r="T38" s="51">
        <v>36593</v>
      </c>
      <c r="U38" s="51">
        <f t="shared" si="3"/>
        <v>100</v>
      </c>
      <c r="V38" s="51">
        <v>3445.5</v>
      </c>
      <c r="W38" s="51">
        <v>3445.5</v>
      </c>
      <c r="X38" s="51">
        <v>3445.5</v>
      </c>
      <c r="Y38" s="51">
        <f t="shared" si="25"/>
        <v>100</v>
      </c>
      <c r="Z38" s="51">
        <v>152.1</v>
      </c>
      <c r="AA38" s="51">
        <v>152.1</v>
      </c>
      <c r="AB38" s="51">
        <v>152.1</v>
      </c>
      <c r="AC38" s="51">
        <f t="shared" si="26"/>
        <v>100</v>
      </c>
      <c r="AD38" s="51">
        <v>121554.8</v>
      </c>
      <c r="AE38" s="51">
        <v>127083.5</v>
      </c>
      <c r="AF38" s="51">
        <v>127083.5</v>
      </c>
      <c r="AG38" s="51">
        <f t="shared" si="27"/>
        <v>100</v>
      </c>
      <c r="AH38" s="51">
        <v>405.6</v>
      </c>
      <c r="AI38" s="51">
        <v>405.6</v>
      </c>
      <c r="AJ38" s="51">
        <v>317.17578000000003</v>
      </c>
      <c r="AK38" s="50">
        <f t="shared" si="28"/>
        <v>78.199156804733732</v>
      </c>
      <c r="AL38" s="50">
        <v>201.9</v>
      </c>
      <c r="AM38" s="50">
        <v>79.2</v>
      </c>
      <c r="AN38" s="50">
        <v>79.2</v>
      </c>
      <c r="AO38" s="51">
        <f t="shared" si="37"/>
        <v>100</v>
      </c>
      <c r="AP38" s="51">
        <v>214.8</v>
      </c>
      <c r="AQ38" s="51">
        <v>214.8</v>
      </c>
      <c r="AR38" s="51">
        <v>213.29606000000001</v>
      </c>
      <c r="AS38" s="51">
        <f t="shared" si="29"/>
        <v>99.29984171322161</v>
      </c>
      <c r="AT38" s="51">
        <v>971.5</v>
      </c>
      <c r="AU38" s="51">
        <v>971.5</v>
      </c>
      <c r="AV38" s="51">
        <v>570.43617000000006</v>
      </c>
      <c r="AW38" s="51">
        <f t="shared" si="30"/>
        <v>58.717053010808037</v>
      </c>
      <c r="AX38" s="51">
        <v>221.6</v>
      </c>
      <c r="AY38" s="51">
        <v>221.6</v>
      </c>
      <c r="AZ38" s="51">
        <v>215.38197</v>
      </c>
      <c r="BA38" s="51">
        <f t="shared" si="31"/>
        <v>97.194029783393503</v>
      </c>
      <c r="BB38" s="51">
        <v>213</v>
      </c>
      <c r="BC38" s="51">
        <v>213</v>
      </c>
      <c r="BD38" s="51">
        <v>151.95788000000002</v>
      </c>
      <c r="BE38" s="51">
        <f t="shared" si="32"/>
        <v>71.341727699530523</v>
      </c>
      <c r="BF38" s="51">
        <v>805.2</v>
      </c>
      <c r="BG38" s="51">
        <v>805.2</v>
      </c>
      <c r="BH38" s="51">
        <v>805.2</v>
      </c>
      <c r="BI38" s="51">
        <f t="shared" si="33"/>
        <v>100</v>
      </c>
      <c r="BJ38" s="51"/>
      <c r="BK38" s="51"/>
      <c r="BL38" s="51"/>
      <c r="BM38" s="51"/>
      <c r="BN38" s="51"/>
      <c r="BO38" s="51"/>
      <c r="BP38" s="51"/>
      <c r="BQ38" s="51"/>
      <c r="BR38" s="51">
        <v>212.8</v>
      </c>
      <c r="BS38" s="51">
        <v>212.8</v>
      </c>
      <c r="BT38" s="51">
        <v>197.24557999999999</v>
      </c>
      <c r="BU38" s="51">
        <f t="shared" si="34"/>
        <v>92.69059210526315</v>
      </c>
      <c r="BV38" s="51">
        <v>224.9</v>
      </c>
      <c r="BW38" s="51">
        <v>224.9</v>
      </c>
      <c r="BX38" s="51">
        <v>222.41882999999999</v>
      </c>
      <c r="BY38" s="51">
        <f t="shared" si="35"/>
        <v>98.896767452200976</v>
      </c>
      <c r="BZ38" s="51">
        <v>1.3</v>
      </c>
      <c r="CA38" s="51">
        <v>1.3</v>
      </c>
      <c r="CB38" s="51">
        <v>0</v>
      </c>
      <c r="CC38" s="51">
        <v>0</v>
      </c>
      <c r="CD38" s="51">
        <v>48.7</v>
      </c>
      <c r="CE38" s="51">
        <v>48.7</v>
      </c>
      <c r="CF38" s="51">
        <v>0</v>
      </c>
      <c r="CG38" s="51">
        <f t="shared" si="40"/>
        <v>0</v>
      </c>
      <c r="CH38" s="51"/>
      <c r="CI38" s="51">
        <v>2.4</v>
      </c>
      <c r="CJ38" s="51">
        <v>2.4</v>
      </c>
      <c r="CK38" s="51">
        <f t="shared" si="36"/>
        <v>100</v>
      </c>
    </row>
    <row r="39" spans="1:89" s="48" customFormat="1" ht="15.75" x14ac:dyDescent="0.25">
      <c r="A39" s="49" t="s">
        <v>314</v>
      </c>
      <c r="B39" s="51">
        <f t="shared" si="19"/>
        <v>109024.00000000003</v>
      </c>
      <c r="C39" s="51">
        <f t="shared" si="20"/>
        <v>117076.70000000001</v>
      </c>
      <c r="D39" s="51">
        <f t="shared" si="21"/>
        <v>115906.84098000001</v>
      </c>
      <c r="E39" s="51">
        <f t="shared" si="0"/>
        <v>99.000775542870613</v>
      </c>
      <c r="F39" s="51">
        <v>633.1</v>
      </c>
      <c r="G39" s="51">
        <v>633.1</v>
      </c>
      <c r="H39" s="51">
        <v>629.21893</v>
      </c>
      <c r="I39" s="51">
        <f t="shared" si="22"/>
        <v>99.38697362186069</v>
      </c>
      <c r="J39" s="51">
        <v>78.2</v>
      </c>
      <c r="K39" s="51">
        <v>78.2</v>
      </c>
      <c r="L39" s="51">
        <v>78.122169999999997</v>
      </c>
      <c r="M39" s="51">
        <f t="shared" si="23"/>
        <v>99.90047314578004</v>
      </c>
      <c r="N39" s="51">
        <v>967.4</v>
      </c>
      <c r="O39" s="51">
        <v>597.4</v>
      </c>
      <c r="P39" s="51">
        <v>596.99649999999997</v>
      </c>
      <c r="Q39" s="51">
        <f t="shared" si="24"/>
        <v>99.932457315031812</v>
      </c>
      <c r="R39" s="51">
        <v>15197.9</v>
      </c>
      <c r="S39" s="51">
        <v>16559</v>
      </c>
      <c r="T39" s="51">
        <v>16559</v>
      </c>
      <c r="U39" s="51">
        <f t="shared" si="3"/>
        <v>100</v>
      </c>
      <c r="V39" s="51">
        <v>1845.3</v>
      </c>
      <c r="W39" s="51">
        <v>1845.3</v>
      </c>
      <c r="X39" s="51">
        <v>1780.5074199999999</v>
      </c>
      <c r="Y39" s="51">
        <f t="shared" si="25"/>
        <v>96.48877797648079</v>
      </c>
      <c r="Z39" s="51">
        <v>101.4</v>
      </c>
      <c r="AA39" s="51">
        <v>101.4</v>
      </c>
      <c r="AB39" s="51">
        <v>101.4</v>
      </c>
      <c r="AC39" s="51">
        <f t="shared" si="26"/>
        <v>100</v>
      </c>
      <c r="AD39" s="51">
        <v>87215.6</v>
      </c>
      <c r="AE39" s="51">
        <v>94275</v>
      </c>
      <c r="AF39" s="51">
        <v>93316.831059999997</v>
      </c>
      <c r="AG39" s="51">
        <f t="shared" si="27"/>
        <v>98.983644720233357</v>
      </c>
      <c r="AH39" s="51">
        <v>202.8</v>
      </c>
      <c r="AI39" s="51">
        <v>202.8</v>
      </c>
      <c r="AJ39" s="51">
        <v>202.8</v>
      </c>
      <c r="AK39" s="50">
        <f t="shared" si="28"/>
        <v>100</v>
      </c>
      <c r="AL39" s="50"/>
      <c r="AM39" s="51"/>
      <c r="AN39" s="51"/>
      <c r="AO39" s="51"/>
      <c r="AP39" s="51">
        <v>214.8</v>
      </c>
      <c r="AQ39" s="51">
        <v>214.8</v>
      </c>
      <c r="AR39" s="51">
        <v>214.8</v>
      </c>
      <c r="AS39" s="51">
        <f t="shared" si="29"/>
        <v>100</v>
      </c>
      <c r="AT39" s="51">
        <v>971.6</v>
      </c>
      <c r="AU39" s="51">
        <v>971.6</v>
      </c>
      <c r="AV39" s="51">
        <v>879.06490000000008</v>
      </c>
      <c r="AW39" s="51">
        <f t="shared" si="30"/>
        <v>90.476008645533142</v>
      </c>
      <c r="AX39" s="51">
        <v>221.6</v>
      </c>
      <c r="AY39" s="51">
        <v>221.6</v>
      </c>
      <c r="AZ39" s="51">
        <v>221.6</v>
      </c>
      <c r="BA39" s="51">
        <f t="shared" si="31"/>
        <v>100</v>
      </c>
      <c r="BB39" s="51">
        <v>213</v>
      </c>
      <c r="BC39" s="51">
        <v>213</v>
      </c>
      <c r="BD39" s="51">
        <v>213</v>
      </c>
      <c r="BE39" s="51">
        <f t="shared" si="32"/>
        <v>100</v>
      </c>
      <c r="BF39" s="51">
        <v>673.6</v>
      </c>
      <c r="BG39" s="51">
        <v>673.6</v>
      </c>
      <c r="BH39" s="51">
        <v>673.6</v>
      </c>
      <c r="BI39" s="51">
        <f t="shared" si="33"/>
        <v>100</v>
      </c>
      <c r="BJ39" s="51"/>
      <c r="BK39" s="51"/>
      <c r="BL39" s="51"/>
      <c r="BM39" s="51"/>
      <c r="BN39" s="51"/>
      <c r="BO39" s="51"/>
      <c r="BP39" s="51"/>
      <c r="BQ39" s="51"/>
      <c r="BR39" s="51">
        <v>212.8</v>
      </c>
      <c r="BS39" s="51">
        <v>212.8</v>
      </c>
      <c r="BT39" s="51">
        <v>212.8</v>
      </c>
      <c r="BU39" s="51">
        <f t="shared" si="34"/>
        <v>100</v>
      </c>
      <c r="BV39" s="51">
        <v>224.9</v>
      </c>
      <c r="BW39" s="51">
        <v>224.9</v>
      </c>
      <c r="BX39" s="51">
        <v>224.9</v>
      </c>
      <c r="BY39" s="51">
        <f t="shared" si="35"/>
        <v>100</v>
      </c>
      <c r="BZ39" s="51">
        <v>1.3</v>
      </c>
      <c r="CA39" s="51">
        <v>1.3</v>
      </c>
      <c r="CB39" s="51">
        <v>0</v>
      </c>
      <c r="CC39" s="51">
        <v>0</v>
      </c>
      <c r="CD39" s="51">
        <v>48.7</v>
      </c>
      <c r="CE39" s="51">
        <v>48.7</v>
      </c>
      <c r="CF39" s="51">
        <v>0</v>
      </c>
      <c r="CG39" s="51"/>
      <c r="CH39" s="51"/>
      <c r="CI39" s="51">
        <v>2.2000000000000002</v>
      </c>
      <c r="CJ39" s="51">
        <v>2.2000000000000002</v>
      </c>
      <c r="CK39" s="51">
        <f t="shared" si="36"/>
        <v>100</v>
      </c>
    </row>
    <row r="40" spans="1:89" s="48" customFormat="1" ht="15.75" x14ac:dyDescent="0.25">
      <c r="A40" s="49" t="s">
        <v>315</v>
      </c>
      <c r="B40" s="51">
        <f t="shared" si="19"/>
        <v>362727.39999999997</v>
      </c>
      <c r="C40" s="51">
        <f t="shared" si="20"/>
        <v>394878.8</v>
      </c>
      <c r="D40" s="51">
        <f t="shared" si="21"/>
        <v>393454.56388999999</v>
      </c>
      <c r="E40" s="51">
        <f t="shared" si="0"/>
        <v>99.63932322778534</v>
      </c>
      <c r="F40" s="51">
        <v>732.8</v>
      </c>
      <c r="G40" s="51">
        <v>882.8</v>
      </c>
      <c r="H40" s="51">
        <v>873.24099000000001</v>
      </c>
      <c r="I40" s="51">
        <f t="shared" si="22"/>
        <v>98.917194154961493</v>
      </c>
      <c r="J40" s="51">
        <v>355</v>
      </c>
      <c r="K40" s="51">
        <v>355</v>
      </c>
      <c r="L40" s="51">
        <v>355</v>
      </c>
      <c r="M40" s="51">
        <f t="shared" si="23"/>
        <v>100</v>
      </c>
      <c r="N40" s="51">
        <v>6411.9</v>
      </c>
      <c r="O40" s="51">
        <v>7041.8</v>
      </c>
      <c r="P40" s="51">
        <v>7041.8</v>
      </c>
      <c r="Q40" s="51">
        <f t="shared" si="24"/>
        <v>100</v>
      </c>
      <c r="R40" s="51">
        <v>92161.600000000006</v>
      </c>
      <c r="S40" s="51">
        <v>104534.39999999999</v>
      </c>
      <c r="T40" s="51">
        <v>104534.39999999999</v>
      </c>
      <c r="U40" s="51">
        <f t="shared" si="3"/>
        <v>100</v>
      </c>
      <c r="V40" s="51">
        <v>4748</v>
      </c>
      <c r="W40" s="51">
        <v>4520.3999999999996</v>
      </c>
      <c r="X40" s="51">
        <v>4350.0444100000004</v>
      </c>
      <c r="Y40" s="51">
        <f t="shared" si="25"/>
        <v>96.231404521723761</v>
      </c>
      <c r="Z40" s="51">
        <v>354.9</v>
      </c>
      <c r="AA40" s="51">
        <v>354.9</v>
      </c>
      <c r="AB40" s="51">
        <v>354.9</v>
      </c>
      <c r="AC40" s="51">
        <f t="shared" si="26"/>
        <v>100</v>
      </c>
      <c r="AD40" s="51">
        <v>237862.8</v>
      </c>
      <c r="AE40" s="51">
        <v>257081.7</v>
      </c>
      <c r="AF40" s="51">
        <v>257081.7</v>
      </c>
      <c r="AG40" s="51">
        <f t="shared" si="27"/>
        <v>100</v>
      </c>
      <c r="AH40" s="51">
        <v>811.3</v>
      </c>
      <c r="AI40" s="51">
        <v>811.3</v>
      </c>
      <c r="AJ40" s="51">
        <v>732.35</v>
      </c>
      <c r="AK40" s="50">
        <f t="shared" si="28"/>
        <v>90.268704548255897</v>
      </c>
      <c r="AL40" s="50">
        <v>59.8</v>
      </c>
      <c r="AM40" s="51">
        <v>59.8</v>
      </c>
      <c r="AN40" s="51">
        <v>8.9</v>
      </c>
      <c r="AO40" s="51">
        <f t="shared" si="37"/>
        <v>14.88294314381271</v>
      </c>
      <c r="AP40" s="51">
        <v>618.70000000000005</v>
      </c>
      <c r="AQ40" s="51">
        <v>618.70000000000005</v>
      </c>
      <c r="AR40" s="51">
        <v>614.50877000000003</v>
      </c>
      <c r="AS40" s="51">
        <f t="shared" si="29"/>
        <v>99.32257475351544</v>
      </c>
      <c r="AT40" s="51">
        <v>14727.3</v>
      </c>
      <c r="AU40" s="51">
        <v>14727.3</v>
      </c>
      <c r="AV40" s="51">
        <v>13668.320800000001</v>
      </c>
      <c r="AW40" s="51">
        <f t="shared" si="30"/>
        <v>92.809413809727531</v>
      </c>
      <c r="AX40" s="51">
        <v>607.1</v>
      </c>
      <c r="AY40" s="51">
        <v>607.1</v>
      </c>
      <c r="AZ40" s="51">
        <v>607.01900000000001</v>
      </c>
      <c r="BA40" s="51">
        <f t="shared" si="31"/>
        <v>99.986657881732825</v>
      </c>
      <c r="BB40" s="51">
        <v>213</v>
      </c>
      <c r="BC40" s="51">
        <v>213</v>
      </c>
      <c r="BD40" s="51">
        <v>211.77992</v>
      </c>
      <c r="BE40" s="51">
        <f t="shared" si="32"/>
        <v>99.427192488262918</v>
      </c>
      <c r="BF40" s="51">
        <v>2575.5</v>
      </c>
      <c r="BG40" s="51">
        <v>2575.5</v>
      </c>
      <c r="BH40" s="51">
        <v>2575.5</v>
      </c>
      <c r="BI40" s="51">
        <f t="shared" si="33"/>
        <v>100</v>
      </c>
      <c r="BJ40" s="51"/>
      <c r="BK40" s="51">
        <v>0</v>
      </c>
      <c r="BL40" s="51">
        <v>0</v>
      </c>
      <c r="BM40" s="51"/>
      <c r="BN40" s="51"/>
      <c r="BO40" s="51"/>
      <c r="BP40" s="51"/>
      <c r="BQ40" s="51"/>
      <c r="BR40" s="51">
        <v>212.8</v>
      </c>
      <c r="BS40" s="51">
        <v>212.8</v>
      </c>
      <c r="BT40" s="51">
        <v>212.8</v>
      </c>
      <c r="BU40" s="51">
        <f t="shared" si="34"/>
        <v>100</v>
      </c>
      <c r="BV40" s="51">
        <v>224.9</v>
      </c>
      <c r="BW40" s="51">
        <v>224.9</v>
      </c>
      <c r="BX40" s="51">
        <v>224.9</v>
      </c>
      <c r="BY40" s="51">
        <f t="shared" si="35"/>
        <v>100</v>
      </c>
      <c r="BZ40" s="51">
        <v>1.3</v>
      </c>
      <c r="CA40" s="51">
        <v>1.3</v>
      </c>
      <c r="CB40" s="51">
        <v>0</v>
      </c>
      <c r="CC40" s="51">
        <v>0</v>
      </c>
      <c r="CD40" s="51">
        <v>48.7</v>
      </c>
      <c r="CE40" s="51">
        <v>48.7</v>
      </c>
      <c r="CF40" s="51">
        <v>0</v>
      </c>
      <c r="CG40" s="51"/>
      <c r="CH40" s="51"/>
      <c r="CI40" s="51">
        <v>7.4</v>
      </c>
      <c r="CJ40" s="51">
        <v>7.4</v>
      </c>
      <c r="CK40" s="51">
        <f t="shared" si="36"/>
        <v>100</v>
      </c>
    </row>
    <row r="41" spans="1:89" s="48" customFormat="1" ht="15.75" x14ac:dyDescent="0.25">
      <c r="A41" s="49" t="s">
        <v>316</v>
      </c>
      <c r="B41" s="51">
        <f t="shared" si="19"/>
        <v>162598.19999999995</v>
      </c>
      <c r="C41" s="51">
        <f t="shared" si="20"/>
        <v>192502.39999999997</v>
      </c>
      <c r="D41" s="51">
        <f t="shared" si="21"/>
        <v>191625.58912999998</v>
      </c>
      <c r="E41" s="51">
        <f t="shared" si="0"/>
        <v>99.544519512484015</v>
      </c>
      <c r="F41" s="51">
        <v>951.4</v>
      </c>
      <c r="G41" s="51">
        <v>951.4</v>
      </c>
      <c r="H41" s="51">
        <v>951.4</v>
      </c>
      <c r="I41" s="51">
        <f t="shared" si="22"/>
        <v>100</v>
      </c>
      <c r="J41" s="51">
        <v>84.3</v>
      </c>
      <c r="K41" s="51">
        <v>84.3</v>
      </c>
      <c r="L41" s="51">
        <v>84.3</v>
      </c>
      <c r="M41" s="51">
        <f t="shared" si="23"/>
        <v>100</v>
      </c>
      <c r="N41" s="51">
        <v>1383.5</v>
      </c>
      <c r="O41" s="51">
        <v>1383.6</v>
      </c>
      <c r="P41" s="51">
        <v>1383.5</v>
      </c>
      <c r="Q41" s="51">
        <f t="shared" si="24"/>
        <v>99.992772477594684</v>
      </c>
      <c r="R41" s="51">
        <v>15988.7</v>
      </c>
      <c r="S41" s="51">
        <v>24624.6</v>
      </c>
      <c r="T41" s="51">
        <v>24624.6</v>
      </c>
      <c r="U41" s="51">
        <f t="shared" si="3"/>
        <v>100</v>
      </c>
      <c r="V41" s="51">
        <v>3245.2</v>
      </c>
      <c r="W41" s="51">
        <v>3245.2</v>
      </c>
      <c r="X41" s="51">
        <v>2610.1999999999998</v>
      </c>
      <c r="Y41" s="51">
        <f t="shared" si="25"/>
        <v>80.4326389744854</v>
      </c>
      <c r="Z41" s="51">
        <v>101.4</v>
      </c>
      <c r="AA41" s="51">
        <v>101.4</v>
      </c>
      <c r="AB41" s="51">
        <v>101.4</v>
      </c>
      <c r="AC41" s="51">
        <f t="shared" si="26"/>
        <v>100</v>
      </c>
      <c r="AD41" s="51">
        <v>137400.29999999999</v>
      </c>
      <c r="AE41" s="51">
        <v>158665.60000000001</v>
      </c>
      <c r="AF41" s="51">
        <v>158665.60000000001</v>
      </c>
      <c r="AG41" s="51">
        <f t="shared" si="27"/>
        <v>100</v>
      </c>
      <c r="AH41" s="51">
        <v>202.8</v>
      </c>
      <c r="AI41" s="51">
        <v>202.8</v>
      </c>
      <c r="AJ41" s="51">
        <v>201.88099</v>
      </c>
      <c r="AK41" s="50">
        <f t="shared" si="28"/>
        <v>99.546839250493093</v>
      </c>
      <c r="AL41" s="50"/>
      <c r="AM41" s="51"/>
      <c r="AN41" s="51"/>
      <c r="AO41" s="51"/>
      <c r="AP41" s="51">
        <v>214.8</v>
      </c>
      <c r="AQ41" s="51">
        <v>214.8</v>
      </c>
      <c r="AR41" s="51">
        <v>214.8</v>
      </c>
      <c r="AS41" s="51">
        <f t="shared" si="29"/>
        <v>100</v>
      </c>
      <c r="AT41" s="51">
        <v>1237.8</v>
      </c>
      <c r="AU41" s="51">
        <v>1237.8</v>
      </c>
      <c r="AV41" s="51">
        <v>1049.3331499999999</v>
      </c>
      <c r="AW41" s="51">
        <f t="shared" si="30"/>
        <v>84.774046695750528</v>
      </c>
      <c r="AX41" s="51">
        <v>221.6</v>
      </c>
      <c r="AY41" s="51">
        <v>221.6</v>
      </c>
      <c r="AZ41" s="51">
        <v>221.59989999999999</v>
      </c>
      <c r="BA41" s="51">
        <f t="shared" si="31"/>
        <v>99.999954873646217</v>
      </c>
      <c r="BB41" s="51">
        <v>213</v>
      </c>
      <c r="BC41" s="51">
        <v>213</v>
      </c>
      <c r="BD41" s="51">
        <v>212.39160000000001</v>
      </c>
      <c r="BE41" s="51">
        <f t="shared" si="32"/>
        <v>99.714366197183097</v>
      </c>
      <c r="BF41" s="51">
        <v>865.7</v>
      </c>
      <c r="BG41" s="51">
        <v>865.7</v>
      </c>
      <c r="BH41" s="51">
        <v>865.7</v>
      </c>
      <c r="BI41" s="51">
        <f t="shared" si="33"/>
        <v>100</v>
      </c>
      <c r="BJ41" s="51"/>
      <c r="BK41" s="51">
        <v>0</v>
      </c>
      <c r="BL41" s="51">
        <v>0</v>
      </c>
      <c r="BM41" s="51"/>
      <c r="BN41" s="51"/>
      <c r="BO41" s="51"/>
      <c r="BP41" s="51"/>
      <c r="BQ41" s="51"/>
      <c r="BR41" s="51">
        <v>212.8</v>
      </c>
      <c r="BS41" s="51">
        <v>212.8</v>
      </c>
      <c r="BT41" s="51">
        <v>212.8</v>
      </c>
      <c r="BU41" s="51">
        <f t="shared" si="34"/>
        <v>100</v>
      </c>
      <c r="BV41" s="51">
        <v>224.9</v>
      </c>
      <c r="BW41" s="51">
        <v>224.9</v>
      </c>
      <c r="BX41" s="51">
        <v>223.18348999999998</v>
      </c>
      <c r="BY41" s="51">
        <f t="shared" si="35"/>
        <v>99.236767452200965</v>
      </c>
      <c r="BZ41" s="51">
        <v>1.3</v>
      </c>
      <c r="CA41" s="51">
        <v>1.3</v>
      </c>
      <c r="CB41" s="51">
        <v>0</v>
      </c>
      <c r="CC41" s="51">
        <v>0</v>
      </c>
      <c r="CD41" s="51">
        <v>48.7</v>
      </c>
      <c r="CE41" s="51">
        <v>48.7</v>
      </c>
      <c r="CF41" s="51">
        <v>0</v>
      </c>
      <c r="CG41" s="51"/>
      <c r="CH41" s="51"/>
      <c r="CI41" s="51">
        <v>2.9</v>
      </c>
      <c r="CJ41" s="51">
        <v>2.9</v>
      </c>
      <c r="CK41" s="51">
        <f t="shared" si="36"/>
        <v>100</v>
      </c>
    </row>
    <row r="42" spans="1:89" s="48" customFormat="1" ht="15.75" x14ac:dyDescent="0.25">
      <c r="A42" s="49" t="s">
        <v>317</v>
      </c>
      <c r="B42" s="51">
        <f t="shared" si="19"/>
        <v>381722.49999999994</v>
      </c>
      <c r="C42" s="51">
        <f t="shared" si="20"/>
        <v>413477.99999999994</v>
      </c>
      <c r="D42" s="51">
        <f t="shared" si="21"/>
        <v>411535.30410999997</v>
      </c>
      <c r="E42" s="51">
        <f t="shared" si="0"/>
        <v>99.53015737475755</v>
      </c>
      <c r="F42" s="51">
        <v>1695.4</v>
      </c>
      <c r="G42" s="51">
        <v>1532.1</v>
      </c>
      <c r="H42" s="51">
        <v>1505.2355</v>
      </c>
      <c r="I42" s="51">
        <f t="shared" si="22"/>
        <v>98.246557013249785</v>
      </c>
      <c r="J42" s="51">
        <v>401.1</v>
      </c>
      <c r="K42" s="51">
        <v>401.1</v>
      </c>
      <c r="L42" s="51">
        <v>401.1</v>
      </c>
      <c r="M42" s="51">
        <f t="shared" si="23"/>
        <v>100</v>
      </c>
      <c r="N42" s="51">
        <v>12260.2</v>
      </c>
      <c r="O42" s="51">
        <v>6742.6</v>
      </c>
      <c r="P42" s="51">
        <v>6560.2</v>
      </c>
      <c r="Q42" s="51">
        <f t="shared" si="24"/>
        <v>97.294812090291572</v>
      </c>
      <c r="R42" s="51">
        <v>102130.3</v>
      </c>
      <c r="S42" s="51">
        <v>118015.2</v>
      </c>
      <c r="T42" s="51">
        <v>118015.2</v>
      </c>
      <c r="U42" s="51">
        <f t="shared" si="3"/>
        <v>100</v>
      </c>
      <c r="V42" s="51">
        <v>6476.2</v>
      </c>
      <c r="W42" s="51">
        <v>6349.6</v>
      </c>
      <c r="X42" s="51">
        <v>5536.6719999999996</v>
      </c>
      <c r="Y42" s="51">
        <f t="shared" si="25"/>
        <v>87.197177774977945</v>
      </c>
      <c r="Z42" s="51">
        <v>354.9</v>
      </c>
      <c r="AA42" s="51">
        <v>354.9</v>
      </c>
      <c r="AB42" s="51">
        <v>354.9</v>
      </c>
      <c r="AC42" s="51">
        <f t="shared" si="26"/>
        <v>100</v>
      </c>
      <c r="AD42" s="51">
        <v>251360</v>
      </c>
      <c r="AE42" s="51">
        <v>272905.40000000002</v>
      </c>
      <c r="AF42" s="51">
        <v>272905.40000000002</v>
      </c>
      <c r="AG42" s="51">
        <f t="shared" si="27"/>
        <v>100</v>
      </c>
      <c r="AH42" s="51">
        <v>811.3</v>
      </c>
      <c r="AI42" s="51">
        <v>811.3</v>
      </c>
      <c r="AJ42" s="51">
        <v>811.3</v>
      </c>
      <c r="AK42" s="50">
        <f t="shared" si="28"/>
        <v>100</v>
      </c>
      <c r="AL42" s="50"/>
      <c r="AM42" s="51">
        <v>126.6</v>
      </c>
      <c r="AN42" s="51">
        <v>126.6</v>
      </c>
      <c r="AO42" s="51">
        <f t="shared" si="37"/>
        <v>100</v>
      </c>
      <c r="AP42" s="51">
        <v>214.8</v>
      </c>
      <c r="AQ42" s="51">
        <v>214.8</v>
      </c>
      <c r="AR42" s="51">
        <v>214.8</v>
      </c>
      <c r="AS42" s="51">
        <f t="shared" si="29"/>
        <v>100</v>
      </c>
      <c r="AT42" s="51">
        <v>2338.6999999999998</v>
      </c>
      <c r="AU42" s="51">
        <v>2338.6999999999998</v>
      </c>
      <c r="AV42" s="51">
        <v>1680.0895800000001</v>
      </c>
      <c r="AW42" s="51">
        <f t="shared" si="30"/>
        <v>71.838610339077263</v>
      </c>
      <c r="AX42" s="51">
        <v>607.1</v>
      </c>
      <c r="AY42" s="51">
        <v>607.1</v>
      </c>
      <c r="AZ42" s="51">
        <v>429.91014000000001</v>
      </c>
      <c r="BA42" s="51">
        <f t="shared" si="31"/>
        <v>70.813727557239332</v>
      </c>
      <c r="BB42" s="51">
        <v>213</v>
      </c>
      <c r="BC42" s="51">
        <v>213</v>
      </c>
      <c r="BD42" s="51">
        <v>190.59689</v>
      </c>
      <c r="BE42" s="51">
        <f t="shared" si="32"/>
        <v>89.482107981220665</v>
      </c>
      <c r="BF42" s="51">
        <v>2359.5</v>
      </c>
      <c r="BG42" s="51">
        <v>2359.5</v>
      </c>
      <c r="BH42" s="51">
        <v>2359.5</v>
      </c>
      <c r="BI42" s="51">
        <f t="shared" si="33"/>
        <v>100</v>
      </c>
      <c r="BJ42" s="51"/>
      <c r="BK42" s="51">
        <v>0</v>
      </c>
      <c r="BL42" s="51">
        <v>0</v>
      </c>
      <c r="BM42" s="51"/>
      <c r="BN42" s="51"/>
      <c r="BO42" s="51"/>
      <c r="BP42" s="51"/>
      <c r="BQ42" s="51"/>
      <c r="BR42" s="51">
        <v>212.8</v>
      </c>
      <c r="BS42" s="51">
        <v>212.8</v>
      </c>
      <c r="BT42" s="51">
        <v>212.8</v>
      </c>
      <c r="BU42" s="51">
        <f t="shared" si="34"/>
        <v>100</v>
      </c>
      <c r="BV42" s="51">
        <v>224.9</v>
      </c>
      <c r="BW42" s="51">
        <v>224.9</v>
      </c>
      <c r="BX42" s="51">
        <v>224.9</v>
      </c>
      <c r="BY42" s="51">
        <f t="shared" si="35"/>
        <v>100</v>
      </c>
      <c r="BZ42" s="51">
        <v>1.6</v>
      </c>
      <c r="CA42" s="51">
        <v>1.6</v>
      </c>
      <c r="CB42" s="51">
        <v>0</v>
      </c>
      <c r="CC42" s="51">
        <v>0</v>
      </c>
      <c r="CD42" s="51">
        <v>60.7</v>
      </c>
      <c r="CE42" s="51">
        <v>60.7</v>
      </c>
      <c r="CF42" s="51">
        <v>0</v>
      </c>
      <c r="CG42" s="51"/>
      <c r="CH42" s="51"/>
      <c r="CI42" s="51">
        <v>6.1</v>
      </c>
      <c r="CJ42" s="51">
        <v>6.1</v>
      </c>
      <c r="CK42" s="51">
        <f t="shared" si="36"/>
        <v>100</v>
      </c>
    </row>
    <row r="43" spans="1:89" s="48" customFormat="1" ht="15.75" x14ac:dyDescent="0.25">
      <c r="A43" s="49" t="s">
        <v>318</v>
      </c>
      <c r="B43" s="51">
        <f t="shared" si="19"/>
        <v>178449.29999999996</v>
      </c>
      <c r="C43" s="51">
        <f t="shared" si="20"/>
        <v>188452.09999999998</v>
      </c>
      <c r="D43" s="51">
        <f t="shared" si="21"/>
        <v>187414.59989999997</v>
      </c>
      <c r="E43" s="51">
        <f t="shared" si="0"/>
        <v>99.449462171023825</v>
      </c>
      <c r="F43" s="51">
        <v>1113.2</v>
      </c>
      <c r="G43" s="51">
        <v>1135.2</v>
      </c>
      <c r="H43" s="51">
        <v>1089.2080000000001</v>
      </c>
      <c r="I43" s="51">
        <f t="shared" si="22"/>
        <v>95.948555320648339</v>
      </c>
      <c r="J43" s="51">
        <v>278.2</v>
      </c>
      <c r="K43" s="51">
        <v>278.2</v>
      </c>
      <c r="L43" s="51">
        <v>278.2</v>
      </c>
      <c r="M43" s="51">
        <f t="shared" si="23"/>
        <v>100</v>
      </c>
      <c r="N43" s="51">
        <v>4608.8</v>
      </c>
      <c r="O43" s="51">
        <v>3008.8</v>
      </c>
      <c r="P43" s="51">
        <v>3008.8</v>
      </c>
      <c r="Q43" s="51">
        <f t="shared" si="24"/>
        <v>100</v>
      </c>
      <c r="R43" s="51">
        <v>42026.2</v>
      </c>
      <c r="S43" s="51">
        <v>47817.7</v>
      </c>
      <c r="T43" s="51">
        <v>47817.7</v>
      </c>
      <c r="U43" s="51">
        <f t="shared" si="3"/>
        <v>100</v>
      </c>
      <c r="V43" s="51">
        <v>3211.2</v>
      </c>
      <c r="W43" s="51">
        <v>3182.1</v>
      </c>
      <c r="X43" s="51">
        <v>3081.4193300000002</v>
      </c>
      <c r="Y43" s="51">
        <f t="shared" si="25"/>
        <v>96.836030608717522</v>
      </c>
      <c r="Z43" s="51">
        <v>202.9</v>
      </c>
      <c r="AA43" s="51">
        <v>202.9</v>
      </c>
      <c r="AB43" s="51">
        <v>202.9</v>
      </c>
      <c r="AC43" s="51">
        <f t="shared" si="26"/>
        <v>100</v>
      </c>
      <c r="AD43" s="51">
        <v>120801.2</v>
      </c>
      <c r="AE43" s="51">
        <v>126615.8</v>
      </c>
      <c r="AF43" s="51">
        <v>126615.8</v>
      </c>
      <c r="AG43" s="51">
        <f t="shared" si="27"/>
        <v>100</v>
      </c>
      <c r="AH43" s="51">
        <v>405.6</v>
      </c>
      <c r="AI43" s="51">
        <v>405.6</v>
      </c>
      <c r="AJ43" s="51">
        <v>405.6</v>
      </c>
      <c r="AK43" s="50">
        <f t="shared" si="28"/>
        <v>100</v>
      </c>
      <c r="AL43" s="50"/>
      <c r="AM43" s="51"/>
      <c r="AN43" s="51"/>
      <c r="AO43" s="51"/>
      <c r="AP43" s="51">
        <v>214.8</v>
      </c>
      <c r="AQ43" s="51">
        <v>214.8</v>
      </c>
      <c r="AR43" s="51">
        <v>214.8</v>
      </c>
      <c r="AS43" s="51">
        <f t="shared" si="29"/>
        <v>100</v>
      </c>
      <c r="AT43" s="51">
        <v>3420.1</v>
      </c>
      <c r="AU43" s="51">
        <v>3420.1</v>
      </c>
      <c r="AV43" s="51">
        <v>2579.2725699999996</v>
      </c>
      <c r="AW43" s="51">
        <f t="shared" si="30"/>
        <v>75.41512148767579</v>
      </c>
      <c r="AX43" s="51">
        <v>221.6</v>
      </c>
      <c r="AY43" s="51">
        <v>221.6</v>
      </c>
      <c r="AZ43" s="51">
        <v>221.6</v>
      </c>
      <c r="BA43" s="51">
        <f t="shared" si="31"/>
        <v>100</v>
      </c>
      <c r="BB43" s="51">
        <v>213</v>
      </c>
      <c r="BC43" s="51">
        <v>213</v>
      </c>
      <c r="BD43" s="51">
        <v>213</v>
      </c>
      <c r="BE43" s="51">
        <f t="shared" si="32"/>
        <v>100</v>
      </c>
      <c r="BF43" s="51">
        <v>1244.8</v>
      </c>
      <c r="BG43" s="51">
        <v>1244.8</v>
      </c>
      <c r="BH43" s="51">
        <v>1244.8</v>
      </c>
      <c r="BI43" s="51">
        <f t="shared" si="33"/>
        <v>100</v>
      </c>
      <c r="BJ43" s="51"/>
      <c r="BK43" s="51">
        <v>0</v>
      </c>
      <c r="BL43" s="51">
        <v>0</v>
      </c>
      <c r="BM43" s="51"/>
      <c r="BN43" s="51"/>
      <c r="BO43" s="51"/>
      <c r="BP43" s="51"/>
      <c r="BQ43" s="51"/>
      <c r="BR43" s="51">
        <v>212.8</v>
      </c>
      <c r="BS43" s="51">
        <v>212.8</v>
      </c>
      <c r="BT43" s="51">
        <v>212.8</v>
      </c>
      <c r="BU43" s="51">
        <f t="shared" si="34"/>
        <v>100</v>
      </c>
      <c r="BV43" s="51">
        <v>224.9</v>
      </c>
      <c r="BW43" s="51">
        <v>224.9</v>
      </c>
      <c r="BX43" s="51">
        <v>224.9</v>
      </c>
      <c r="BY43" s="51">
        <f t="shared" si="35"/>
        <v>100</v>
      </c>
      <c r="BZ43" s="51">
        <v>1.3</v>
      </c>
      <c r="CA43" s="51">
        <v>1.3</v>
      </c>
      <c r="CB43" s="51">
        <v>0</v>
      </c>
      <c r="CC43" s="51">
        <v>0</v>
      </c>
      <c r="CD43" s="51">
        <v>48.7</v>
      </c>
      <c r="CE43" s="51">
        <v>48.7</v>
      </c>
      <c r="CF43" s="51">
        <v>0</v>
      </c>
      <c r="CG43" s="51">
        <f t="shared" si="40"/>
        <v>0</v>
      </c>
      <c r="CH43" s="51"/>
      <c r="CI43" s="51">
        <v>3.8</v>
      </c>
      <c r="CJ43" s="51">
        <v>3.8</v>
      </c>
      <c r="CK43" s="51">
        <f t="shared" si="36"/>
        <v>100</v>
      </c>
    </row>
    <row r="44" spans="1:89" s="48" customFormat="1" ht="15.75" x14ac:dyDescent="0.25">
      <c r="A44" s="49" t="s">
        <v>319</v>
      </c>
      <c r="B44" s="51">
        <f t="shared" si="19"/>
        <v>236177.39999999997</v>
      </c>
      <c r="C44" s="51">
        <f t="shared" si="20"/>
        <v>258366.59999999995</v>
      </c>
      <c r="D44" s="51">
        <f t="shared" si="21"/>
        <v>255775.81216000003</v>
      </c>
      <c r="E44" s="51">
        <f t="shared" si="0"/>
        <v>98.997243513674022</v>
      </c>
      <c r="F44" s="51">
        <v>321.3</v>
      </c>
      <c r="G44" s="51">
        <v>321.3</v>
      </c>
      <c r="H44" s="51">
        <v>321.3</v>
      </c>
      <c r="I44" s="51">
        <f t="shared" si="22"/>
        <v>100</v>
      </c>
      <c r="J44" s="51">
        <v>170.6</v>
      </c>
      <c r="K44" s="51">
        <v>170.6</v>
      </c>
      <c r="L44" s="51">
        <v>170.6</v>
      </c>
      <c r="M44" s="51">
        <f t="shared" si="23"/>
        <v>100</v>
      </c>
      <c r="N44" s="51">
        <v>5518.5</v>
      </c>
      <c r="O44" s="51">
        <v>5290.4</v>
      </c>
      <c r="P44" s="51">
        <v>5290.4</v>
      </c>
      <c r="Q44" s="51">
        <f t="shared" si="24"/>
        <v>100</v>
      </c>
      <c r="R44" s="51">
        <v>23393.1</v>
      </c>
      <c r="S44" s="51">
        <v>31115.3</v>
      </c>
      <c r="T44" s="51">
        <v>28982.116550000002</v>
      </c>
      <c r="U44" s="51">
        <f t="shared" si="3"/>
        <v>93.144261986868202</v>
      </c>
      <c r="V44" s="51">
        <v>2931.3</v>
      </c>
      <c r="W44" s="51">
        <v>3417.4</v>
      </c>
      <c r="X44" s="51">
        <v>3417.4</v>
      </c>
      <c r="Y44" s="51">
        <f t="shared" si="25"/>
        <v>100</v>
      </c>
      <c r="Z44" s="51">
        <v>202.9</v>
      </c>
      <c r="AA44" s="51">
        <v>202.9</v>
      </c>
      <c r="AB44" s="51">
        <v>202.9</v>
      </c>
      <c r="AC44" s="51">
        <f t="shared" si="26"/>
        <v>100</v>
      </c>
      <c r="AD44" s="51">
        <v>199661.9</v>
      </c>
      <c r="AE44" s="51">
        <v>213872.1</v>
      </c>
      <c r="AF44" s="51">
        <v>213872.1</v>
      </c>
      <c r="AG44" s="51">
        <f t="shared" si="27"/>
        <v>100</v>
      </c>
      <c r="AH44" s="51">
        <v>608.4</v>
      </c>
      <c r="AI44" s="51">
        <v>608.4</v>
      </c>
      <c r="AJ44" s="51">
        <v>585.17958999999996</v>
      </c>
      <c r="AK44" s="50">
        <f t="shared" si="28"/>
        <v>96.183364562787631</v>
      </c>
      <c r="AL44" s="50">
        <v>9.8000000000000007</v>
      </c>
      <c r="AM44" s="51">
        <v>4.8</v>
      </c>
      <c r="AN44" s="51">
        <v>4.78972</v>
      </c>
      <c r="AO44" s="51">
        <f t="shared" si="37"/>
        <v>99.785833333333343</v>
      </c>
      <c r="AP44" s="51">
        <v>214.8</v>
      </c>
      <c r="AQ44" s="51">
        <v>214.8</v>
      </c>
      <c r="AR44" s="51">
        <v>214.8</v>
      </c>
      <c r="AS44" s="51">
        <f t="shared" si="29"/>
        <v>100</v>
      </c>
      <c r="AT44" s="51">
        <v>651.6</v>
      </c>
      <c r="AU44" s="51">
        <v>651.6</v>
      </c>
      <c r="AV44" s="51">
        <v>436.96686999999997</v>
      </c>
      <c r="AW44" s="51">
        <f t="shared" si="30"/>
        <v>67.060600061387348</v>
      </c>
      <c r="AX44" s="51">
        <v>417.6</v>
      </c>
      <c r="AY44" s="51">
        <v>417.6</v>
      </c>
      <c r="AZ44" s="51">
        <v>407.32796999999999</v>
      </c>
      <c r="BA44" s="51">
        <f t="shared" si="31"/>
        <v>97.540222701149418</v>
      </c>
      <c r="BB44" s="51">
        <v>213</v>
      </c>
      <c r="BC44" s="51">
        <v>213</v>
      </c>
      <c r="BD44" s="51">
        <v>173.84880999999999</v>
      </c>
      <c r="BE44" s="51">
        <f t="shared" si="32"/>
        <v>81.619159624413143</v>
      </c>
      <c r="BF44" s="51">
        <v>1374.9</v>
      </c>
      <c r="BG44" s="51">
        <v>1374.9</v>
      </c>
      <c r="BH44" s="51">
        <v>1374.9</v>
      </c>
      <c r="BI44" s="51">
        <f t="shared" si="33"/>
        <v>100</v>
      </c>
      <c r="BJ44" s="51"/>
      <c r="BK44" s="51">
        <v>0</v>
      </c>
      <c r="BL44" s="51">
        <v>0</v>
      </c>
      <c r="BM44" s="51"/>
      <c r="BN44" s="51"/>
      <c r="BO44" s="51"/>
      <c r="BP44" s="51"/>
      <c r="BQ44" s="51"/>
      <c r="BR44" s="51">
        <v>212.8</v>
      </c>
      <c r="BS44" s="51">
        <v>212.8</v>
      </c>
      <c r="BT44" s="51">
        <v>212.17798000000002</v>
      </c>
      <c r="BU44" s="51">
        <f t="shared" si="34"/>
        <v>99.707697368421051</v>
      </c>
      <c r="BV44" s="51">
        <v>224.9</v>
      </c>
      <c r="BW44" s="51">
        <v>224.9</v>
      </c>
      <c r="BX44" s="51">
        <v>105.20466999999999</v>
      </c>
      <c r="BY44" s="51">
        <f t="shared" si="35"/>
        <v>46.778421520675849</v>
      </c>
      <c r="BZ44" s="51">
        <v>1.3</v>
      </c>
      <c r="CA44" s="51">
        <v>1.3</v>
      </c>
      <c r="CB44" s="51">
        <v>0</v>
      </c>
      <c r="CC44" s="51">
        <v>0</v>
      </c>
      <c r="CD44" s="51">
        <v>48.7</v>
      </c>
      <c r="CE44" s="51">
        <v>48.7</v>
      </c>
      <c r="CF44" s="51">
        <v>0</v>
      </c>
      <c r="CG44" s="51">
        <f t="shared" si="40"/>
        <v>0</v>
      </c>
      <c r="CH44" s="51"/>
      <c r="CI44" s="51">
        <v>3.8</v>
      </c>
      <c r="CJ44" s="51">
        <v>3.8</v>
      </c>
      <c r="CK44" s="51">
        <f t="shared" si="36"/>
        <v>100</v>
      </c>
    </row>
    <row r="45" spans="1:89" s="48" customFormat="1" ht="15.75" x14ac:dyDescent="0.25">
      <c r="A45" s="49" t="s">
        <v>320</v>
      </c>
      <c r="B45" s="51">
        <f t="shared" si="19"/>
        <v>105609.30000000002</v>
      </c>
      <c r="C45" s="51">
        <f t="shared" si="20"/>
        <v>118183.50000000001</v>
      </c>
      <c r="D45" s="51">
        <f t="shared" si="21"/>
        <v>117773.2441</v>
      </c>
      <c r="E45" s="51">
        <f t="shared" si="0"/>
        <v>99.652865332301019</v>
      </c>
      <c r="F45" s="51">
        <v>411.1</v>
      </c>
      <c r="G45" s="51">
        <v>411.1</v>
      </c>
      <c r="H45" s="51">
        <v>411.1</v>
      </c>
      <c r="I45" s="51">
        <f t="shared" si="22"/>
        <v>100</v>
      </c>
      <c r="J45" s="51">
        <v>47.4</v>
      </c>
      <c r="K45" s="51">
        <v>47.4</v>
      </c>
      <c r="L45" s="51">
        <v>47.4</v>
      </c>
      <c r="M45" s="51">
        <f t="shared" si="23"/>
        <v>100</v>
      </c>
      <c r="N45" s="51">
        <v>643.29999999999995</v>
      </c>
      <c r="O45" s="51">
        <v>643.4</v>
      </c>
      <c r="P45" s="51">
        <v>460.92899999999997</v>
      </c>
      <c r="Q45" s="51">
        <f t="shared" si="24"/>
        <v>71.639571028908918</v>
      </c>
      <c r="R45" s="51">
        <v>13091.4</v>
      </c>
      <c r="S45" s="51">
        <v>16823.099999999999</v>
      </c>
      <c r="T45" s="51">
        <v>16823.099999999999</v>
      </c>
      <c r="U45" s="51">
        <f t="shared" si="3"/>
        <v>100</v>
      </c>
      <c r="V45" s="51">
        <v>1684.5</v>
      </c>
      <c r="W45" s="51">
        <v>1684.5</v>
      </c>
      <c r="X45" s="51">
        <v>1616.70272</v>
      </c>
      <c r="Y45" s="51">
        <f t="shared" si="25"/>
        <v>95.975228257643224</v>
      </c>
      <c r="Z45" s="51">
        <v>50.7</v>
      </c>
      <c r="AA45" s="51">
        <v>50.7</v>
      </c>
      <c r="AB45" s="51">
        <v>50.7</v>
      </c>
      <c r="AC45" s="51">
        <f t="shared" si="26"/>
        <v>100</v>
      </c>
      <c r="AD45" s="51">
        <v>86571.6</v>
      </c>
      <c r="AE45" s="51">
        <v>95412.1</v>
      </c>
      <c r="AF45" s="51">
        <v>95408.924339999998</v>
      </c>
      <c r="AG45" s="51">
        <f t="shared" si="27"/>
        <v>99.99667163808364</v>
      </c>
      <c r="AH45" s="51">
        <v>202.8</v>
      </c>
      <c r="AI45" s="51">
        <v>202.8</v>
      </c>
      <c r="AJ45" s="51">
        <v>202.8</v>
      </c>
      <c r="AK45" s="50">
        <f t="shared" si="28"/>
        <v>100</v>
      </c>
      <c r="AL45" s="50"/>
      <c r="AM45" s="51"/>
      <c r="AN45" s="51"/>
      <c r="AO45" s="51"/>
      <c r="AP45" s="51">
        <v>214.8</v>
      </c>
      <c r="AQ45" s="51">
        <v>214.8</v>
      </c>
      <c r="AR45" s="51">
        <v>214.8</v>
      </c>
      <c r="AS45" s="51">
        <f t="shared" si="29"/>
        <v>100</v>
      </c>
      <c r="AT45" s="51">
        <v>1241.5999999999999</v>
      </c>
      <c r="AU45" s="51">
        <v>1241.5999999999999</v>
      </c>
      <c r="AV45" s="51">
        <v>1136.68804</v>
      </c>
      <c r="AW45" s="51">
        <f t="shared" si="30"/>
        <v>91.550260953608259</v>
      </c>
      <c r="AX45" s="51">
        <v>221.6</v>
      </c>
      <c r="AY45" s="51">
        <v>221.6</v>
      </c>
      <c r="AZ45" s="51">
        <v>221.6</v>
      </c>
      <c r="BA45" s="51">
        <f t="shared" si="31"/>
        <v>100</v>
      </c>
      <c r="BB45" s="51">
        <v>213</v>
      </c>
      <c r="BC45" s="51">
        <v>213</v>
      </c>
      <c r="BD45" s="51">
        <v>213</v>
      </c>
      <c r="BE45" s="51">
        <f t="shared" si="32"/>
        <v>100</v>
      </c>
      <c r="BF45" s="51">
        <v>527.79999999999995</v>
      </c>
      <c r="BG45" s="51">
        <v>527.79999999999995</v>
      </c>
      <c r="BH45" s="51">
        <v>527.79999999999995</v>
      </c>
      <c r="BI45" s="51">
        <f t="shared" si="33"/>
        <v>100</v>
      </c>
      <c r="BJ45" s="51"/>
      <c r="BK45" s="51">
        <v>0</v>
      </c>
      <c r="BL45" s="51">
        <v>0</v>
      </c>
      <c r="BM45" s="51"/>
      <c r="BN45" s="51"/>
      <c r="BO45" s="51"/>
      <c r="BP45" s="51"/>
      <c r="BQ45" s="51"/>
      <c r="BR45" s="51">
        <v>212.8</v>
      </c>
      <c r="BS45" s="51">
        <v>212.8</v>
      </c>
      <c r="BT45" s="51">
        <v>212.8</v>
      </c>
      <c r="BU45" s="51">
        <f t="shared" si="34"/>
        <v>100</v>
      </c>
      <c r="BV45" s="51">
        <v>224.9</v>
      </c>
      <c r="BW45" s="51">
        <v>224.9</v>
      </c>
      <c r="BX45" s="51">
        <v>224.9</v>
      </c>
      <c r="BY45" s="51">
        <f t="shared" si="35"/>
        <v>100</v>
      </c>
      <c r="BZ45" s="51">
        <v>1.3</v>
      </c>
      <c r="CA45" s="51">
        <v>1.3</v>
      </c>
      <c r="CB45" s="51">
        <v>0</v>
      </c>
      <c r="CC45" s="51">
        <v>0</v>
      </c>
      <c r="CD45" s="51">
        <v>48.7</v>
      </c>
      <c r="CE45" s="51">
        <v>48.7</v>
      </c>
      <c r="CF45" s="51">
        <v>0</v>
      </c>
      <c r="CG45" s="51"/>
      <c r="CH45" s="51"/>
      <c r="CI45" s="51">
        <v>1.9</v>
      </c>
      <c r="CJ45" s="51">
        <v>0</v>
      </c>
      <c r="CK45" s="51">
        <f t="shared" si="36"/>
        <v>0</v>
      </c>
    </row>
    <row r="46" spans="1:89" s="48" customFormat="1" ht="15.75" x14ac:dyDescent="0.25">
      <c r="A46" s="49" t="s">
        <v>321</v>
      </c>
      <c r="B46" s="51">
        <f t="shared" si="19"/>
        <v>172255.59999999995</v>
      </c>
      <c r="C46" s="51">
        <f t="shared" si="20"/>
        <v>186285.89999999997</v>
      </c>
      <c r="D46" s="51">
        <f t="shared" si="21"/>
        <v>186113.18085</v>
      </c>
      <c r="E46" s="51">
        <f t="shared" si="0"/>
        <v>99.907282757310156</v>
      </c>
      <c r="F46" s="51">
        <v>807.5</v>
      </c>
      <c r="G46" s="51">
        <v>807.5</v>
      </c>
      <c r="H46" s="51">
        <v>807.5</v>
      </c>
      <c r="I46" s="51">
        <f t="shared" si="22"/>
        <v>100</v>
      </c>
      <c r="J46" s="51">
        <v>124.7</v>
      </c>
      <c r="K46" s="51">
        <v>124.7</v>
      </c>
      <c r="L46" s="51">
        <v>124.7</v>
      </c>
      <c r="M46" s="51">
        <f t="shared" si="23"/>
        <v>100</v>
      </c>
      <c r="N46" s="51">
        <v>2269.6999999999998</v>
      </c>
      <c r="O46" s="51">
        <v>2269.8000000000002</v>
      </c>
      <c r="P46" s="51">
        <v>2269.6999999999998</v>
      </c>
      <c r="Q46" s="51">
        <f t="shared" si="24"/>
        <v>99.995594325491226</v>
      </c>
      <c r="R46" s="51">
        <v>26852.9</v>
      </c>
      <c r="S46" s="51">
        <v>28840.6</v>
      </c>
      <c r="T46" s="51">
        <v>28840.6</v>
      </c>
      <c r="U46" s="51">
        <f t="shared" si="3"/>
        <v>100</v>
      </c>
      <c r="V46" s="51">
        <v>2974.5</v>
      </c>
      <c r="W46" s="51">
        <v>2974.5</v>
      </c>
      <c r="X46" s="51">
        <v>2974.5</v>
      </c>
      <c r="Y46" s="51">
        <f t="shared" si="25"/>
        <v>100</v>
      </c>
      <c r="Z46" s="51">
        <v>152.1</v>
      </c>
      <c r="AA46" s="51">
        <v>152.1</v>
      </c>
      <c r="AB46" s="51">
        <v>152.1</v>
      </c>
      <c r="AC46" s="51">
        <f t="shared" si="26"/>
        <v>100</v>
      </c>
      <c r="AD46" s="51">
        <v>135109.79999999999</v>
      </c>
      <c r="AE46" s="51">
        <v>147149.6</v>
      </c>
      <c r="AF46" s="51">
        <v>147149.6</v>
      </c>
      <c r="AG46" s="51">
        <f t="shared" si="27"/>
        <v>100</v>
      </c>
      <c r="AH46" s="51">
        <v>202.8</v>
      </c>
      <c r="AI46" s="51">
        <v>202.8</v>
      </c>
      <c r="AJ46" s="51">
        <v>194.48679999999999</v>
      </c>
      <c r="AK46" s="50">
        <f t="shared" si="28"/>
        <v>95.90078895463509</v>
      </c>
      <c r="AL46" s="50"/>
      <c r="AM46" s="51"/>
      <c r="AN46" s="51"/>
      <c r="AO46" s="51"/>
      <c r="AP46" s="51">
        <v>214.8</v>
      </c>
      <c r="AQ46" s="51">
        <v>214.8</v>
      </c>
      <c r="AR46" s="51">
        <v>214.8</v>
      </c>
      <c r="AS46" s="51">
        <f t="shared" si="29"/>
        <v>100</v>
      </c>
      <c r="AT46" s="51">
        <v>1711.2</v>
      </c>
      <c r="AU46" s="51">
        <v>1711.2</v>
      </c>
      <c r="AV46" s="51">
        <v>1711.2</v>
      </c>
      <c r="AW46" s="51">
        <f t="shared" si="30"/>
        <v>100</v>
      </c>
      <c r="AX46" s="51">
        <v>221.6</v>
      </c>
      <c r="AY46" s="51">
        <v>221.6</v>
      </c>
      <c r="AZ46" s="51">
        <v>221.6</v>
      </c>
      <c r="BA46" s="51">
        <f t="shared" si="31"/>
        <v>100</v>
      </c>
      <c r="BB46" s="51">
        <v>213</v>
      </c>
      <c r="BC46" s="51">
        <v>213</v>
      </c>
      <c r="BD46" s="51">
        <v>176.10686999999999</v>
      </c>
      <c r="BE46" s="51">
        <f t="shared" si="32"/>
        <v>82.67928169014084</v>
      </c>
      <c r="BF46" s="51">
        <v>913.3</v>
      </c>
      <c r="BG46" s="51">
        <v>913.3</v>
      </c>
      <c r="BH46" s="51">
        <v>913.3</v>
      </c>
      <c r="BI46" s="51">
        <f t="shared" si="33"/>
        <v>100</v>
      </c>
      <c r="BJ46" s="51"/>
      <c r="BK46" s="51">
        <v>0</v>
      </c>
      <c r="BL46" s="51">
        <v>0</v>
      </c>
      <c r="BM46" s="51"/>
      <c r="BN46" s="51"/>
      <c r="BO46" s="51"/>
      <c r="BP46" s="51"/>
      <c r="BQ46" s="51"/>
      <c r="BR46" s="51">
        <v>212.8</v>
      </c>
      <c r="BS46" s="51">
        <v>212.8</v>
      </c>
      <c r="BT46" s="51">
        <v>212.8</v>
      </c>
      <c r="BU46" s="51">
        <f t="shared" si="34"/>
        <v>100</v>
      </c>
      <c r="BV46" s="51">
        <v>224.9</v>
      </c>
      <c r="BW46" s="51">
        <v>224.9</v>
      </c>
      <c r="BX46" s="51">
        <v>147.48718</v>
      </c>
      <c r="BY46" s="51">
        <f t="shared" si="35"/>
        <v>65.579004001778557</v>
      </c>
      <c r="BZ46" s="51">
        <v>1.3</v>
      </c>
      <c r="CA46" s="51">
        <v>1.3</v>
      </c>
      <c r="CB46" s="51">
        <v>0</v>
      </c>
      <c r="CC46" s="51">
        <v>0</v>
      </c>
      <c r="CD46" s="51">
        <v>48.7</v>
      </c>
      <c r="CE46" s="51">
        <v>48.7</v>
      </c>
      <c r="CF46" s="51">
        <v>0</v>
      </c>
      <c r="CG46" s="51"/>
      <c r="CH46" s="51"/>
      <c r="CI46" s="51">
        <v>2.7</v>
      </c>
      <c r="CJ46" s="51">
        <v>2.7</v>
      </c>
      <c r="CK46" s="51">
        <f t="shared" si="36"/>
        <v>100</v>
      </c>
    </row>
    <row r="47" spans="1:89" s="48" customFormat="1" ht="15.75" x14ac:dyDescent="0.25">
      <c r="A47" s="49" t="s">
        <v>322</v>
      </c>
      <c r="B47" s="51">
        <f t="shared" si="19"/>
        <v>172425.3</v>
      </c>
      <c r="C47" s="51">
        <f t="shared" si="20"/>
        <v>185603.89999999997</v>
      </c>
      <c r="D47" s="51">
        <f t="shared" si="21"/>
        <v>184662.95792999998</v>
      </c>
      <c r="E47" s="51">
        <f t="shared" si="0"/>
        <v>99.493037554706561</v>
      </c>
      <c r="F47" s="51">
        <v>1040.9000000000001</v>
      </c>
      <c r="G47" s="51">
        <v>1040.9000000000001</v>
      </c>
      <c r="H47" s="51">
        <v>1040.9000000000001</v>
      </c>
      <c r="I47" s="51">
        <f t="shared" si="22"/>
        <v>100</v>
      </c>
      <c r="J47" s="51">
        <v>150</v>
      </c>
      <c r="K47" s="51">
        <v>150</v>
      </c>
      <c r="L47" s="51">
        <v>150</v>
      </c>
      <c r="M47" s="51">
        <f t="shared" si="23"/>
        <v>100</v>
      </c>
      <c r="N47" s="51">
        <v>2812.4</v>
      </c>
      <c r="O47" s="51">
        <v>3945.9</v>
      </c>
      <c r="P47" s="51">
        <v>3945.9</v>
      </c>
      <c r="Q47" s="51">
        <f t="shared" si="24"/>
        <v>100</v>
      </c>
      <c r="R47" s="51">
        <v>25257.9</v>
      </c>
      <c r="S47" s="51">
        <v>27596.799999999999</v>
      </c>
      <c r="T47" s="51">
        <v>27596.799999999999</v>
      </c>
      <c r="U47" s="51">
        <f t="shared" si="3"/>
        <v>100</v>
      </c>
      <c r="V47" s="51">
        <v>3586.2</v>
      </c>
      <c r="W47" s="51">
        <v>3586.2</v>
      </c>
      <c r="X47" s="51">
        <v>3586.2</v>
      </c>
      <c r="Y47" s="51">
        <f t="shared" si="25"/>
        <v>100</v>
      </c>
      <c r="Z47" s="51">
        <v>152.1</v>
      </c>
      <c r="AA47" s="51">
        <v>152.1</v>
      </c>
      <c r="AB47" s="51">
        <v>152.1</v>
      </c>
      <c r="AC47" s="51">
        <f t="shared" si="26"/>
        <v>100</v>
      </c>
      <c r="AD47" s="51">
        <v>132703</v>
      </c>
      <c r="AE47" s="51">
        <v>142430.20000000001</v>
      </c>
      <c r="AF47" s="51">
        <v>142430.20000000001</v>
      </c>
      <c r="AG47" s="51">
        <f t="shared" si="27"/>
        <v>100</v>
      </c>
      <c r="AH47" s="51">
        <v>405.6</v>
      </c>
      <c r="AI47" s="51">
        <v>405.6</v>
      </c>
      <c r="AJ47" s="51">
        <v>405.6</v>
      </c>
      <c r="AK47" s="50">
        <f t="shared" si="28"/>
        <v>100</v>
      </c>
      <c r="AL47" s="50">
        <v>75.8</v>
      </c>
      <c r="AM47" s="51">
        <v>75.8</v>
      </c>
      <c r="AN47" s="51">
        <v>75</v>
      </c>
      <c r="AO47" s="51">
        <f t="shared" si="37"/>
        <v>98.944591029023755</v>
      </c>
      <c r="AP47" s="51">
        <v>214.8</v>
      </c>
      <c r="AQ47" s="51">
        <v>214.8</v>
      </c>
      <c r="AR47" s="51">
        <v>214.8</v>
      </c>
      <c r="AS47" s="51">
        <f t="shared" si="29"/>
        <v>100</v>
      </c>
      <c r="AT47" s="51">
        <v>3842.4</v>
      </c>
      <c r="AU47" s="51">
        <v>3842.4</v>
      </c>
      <c r="AV47" s="51">
        <v>3151.95793</v>
      </c>
      <c r="AW47" s="51">
        <f t="shared" si="30"/>
        <v>82.030968405163435</v>
      </c>
      <c r="AX47" s="51">
        <v>221.6</v>
      </c>
      <c r="AY47" s="51">
        <v>221.6</v>
      </c>
      <c r="AZ47" s="51">
        <v>221.6</v>
      </c>
      <c r="BA47" s="51">
        <f t="shared" si="31"/>
        <v>100</v>
      </c>
      <c r="BB47" s="51">
        <v>213</v>
      </c>
      <c r="BC47" s="51">
        <v>213</v>
      </c>
      <c r="BD47" s="51">
        <v>213</v>
      </c>
      <c r="BE47" s="51">
        <f t="shared" si="32"/>
        <v>100</v>
      </c>
      <c r="BF47" s="51">
        <v>1062.2</v>
      </c>
      <c r="BG47" s="51">
        <v>1037.9000000000001</v>
      </c>
      <c r="BH47" s="51">
        <v>1037.9000000000001</v>
      </c>
      <c r="BI47" s="51">
        <f t="shared" si="33"/>
        <v>100</v>
      </c>
      <c r="BJ47" s="51"/>
      <c r="BK47" s="51">
        <v>0</v>
      </c>
      <c r="BL47" s="51">
        <v>0</v>
      </c>
      <c r="BM47" s="51"/>
      <c r="BN47" s="51"/>
      <c r="BO47" s="51"/>
      <c r="BP47" s="51"/>
      <c r="BQ47" s="51"/>
      <c r="BR47" s="51">
        <v>212.8</v>
      </c>
      <c r="BS47" s="51">
        <v>212.8</v>
      </c>
      <c r="BT47" s="51">
        <v>212.8</v>
      </c>
      <c r="BU47" s="51">
        <f t="shared" si="34"/>
        <v>100</v>
      </c>
      <c r="BV47" s="51">
        <v>224.9</v>
      </c>
      <c r="BW47" s="51">
        <v>224.9</v>
      </c>
      <c r="BX47" s="51">
        <v>224.9</v>
      </c>
      <c r="BY47" s="51">
        <f t="shared" si="35"/>
        <v>100</v>
      </c>
      <c r="BZ47" s="51">
        <v>6.5</v>
      </c>
      <c r="CA47" s="51">
        <v>6.5</v>
      </c>
      <c r="CB47" s="51">
        <v>0</v>
      </c>
      <c r="CC47" s="51">
        <v>0</v>
      </c>
      <c r="CD47" s="51">
        <v>243.2</v>
      </c>
      <c r="CE47" s="51">
        <v>243.2</v>
      </c>
      <c r="CF47" s="51">
        <v>0</v>
      </c>
      <c r="CG47" s="51">
        <f t="shared" si="40"/>
        <v>0</v>
      </c>
      <c r="CH47" s="51"/>
      <c r="CI47" s="51">
        <v>3.3</v>
      </c>
      <c r="CJ47" s="51">
        <v>3.3</v>
      </c>
      <c r="CK47" s="51">
        <f t="shared" si="36"/>
        <v>100</v>
      </c>
    </row>
    <row r="48" spans="1:89" s="48" customFormat="1" ht="15.75" x14ac:dyDescent="0.25">
      <c r="A48" s="49" t="s">
        <v>323</v>
      </c>
      <c r="B48" s="51">
        <f t="shared" si="19"/>
        <v>1957403.4000000001</v>
      </c>
      <c r="C48" s="51">
        <f t="shared" si="20"/>
        <v>2018902.1</v>
      </c>
      <c r="D48" s="51">
        <f t="shared" si="21"/>
        <v>2008923.4501100001</v>
      </c>
      <c r="E48" s="51">
        <f t="shared" si="0"/>
        <v>99.505738792881544</v>
      </c>
      <c r="F48" s="51">
        <v>4540.2</v>
      </c>
      <c r="G48" s="51">
        <v>4540.2</v>
      </c>
      <c r="H48" s="51">
        <v>4540.2</v>
      </c>
      <c r="I48" s="51">
        <f t="shared" si="22"/>
        <v>100</v>
      </c>
      <c r="J48" s="51">
        <v>2403.8000000000002</v>
      </c>
      <c r="K48" s="51">
        <v>2958.6</v>
      </c>
      <c r="L48" s="51">
        <v>2958.6</v>
      </c>
      <c r="M48" s="51">
        <f t="shared" si="23"/>
        <v>100</v>
      </c>
      <c r="N48" s="51">
        <v>67469.7</v>
      </c>
      <c r="O48" s="51">
        <v>96988.7</v>
      </c>
      <c r="P48" s="51">
        <v>96988.7</v>
      </c>
      <c r="Q48" s="51">
        <f t="shared" si="24"/>
        <v>100</v>
      </c>
      <c r="R48" s="51">
        <v>611929.5</v>
      </c>
      <c r="S48" s="51">
        <v>582772.5</v>
      </c>
      <c r="T48" s="51">
        <v>582772.5</v>
      </c>
      <c r="U48" s="51">
        <f t="shared" si="3"/>
        <v>100</v>
      </c>
      <c r="V48" s="51">
        <v>25447.8</v>
      </c>
      <c r="W48" s="51">
        <v>22835.4</v>
      </c>
      <c r="X48" s="51">
        <v>22835.4</v>
      </c>
      <c r="Y48" s="51">
        <f t="shared" si="25"/>
        <v>100</v>
      </c>
      <c r="Z48" s="51">
        <v>2551.1</v>
      </c>
      <c r="AA48" s="51">
        <v>2551.1</v>
      </c>
      <c r="AB48" s="51">
        <v>2551.1</v>
      </c>
      <c r="AC48" s="51">
        <f t="shared" si="26"/>
        <v>100</v>
      </c>
      <c r="AD48" s="51">
        <v>1117550.3</v>
      </c>
      <c r="AE48" s="51">
        <v>1180712.2</v>
      </c>
      <c r="AF48" s="51">
        <v>1180712.2</v>
      </c>
      <c r="AG48" s="51">
        <f t="shared" si="27"/>
        <v>100</v>
      </c>
      <c r="AH48" s="51">
        <v>6211.2</v>
      </c>
      <c r="AI48" s="51">
        <v>6211.2</v>
      </c>
      <c r="AJ48" s="51">
        <v>6211.2</v>
      </c>
      <c r="AK48" s="50">
        <f t="shared" si="28"/>
        <v>100</v>
      </c>
      <c r="AL48" s="50">
        <v>53.3</v>
      </c>
      <c r="AM48" s="51">
        <v>53.3</v>
      </c>
      <c r="AN48" s="51">
        <v>53.3</v>
      </c>
      <c r="AO48" s="51">
        <f t="shared" si="37"/>
        <v>100</v>
      </c>
      <c r="AP48" s="51">
        <v>3721.6</v>
      </c>
      <c r="AQ48" s="51">
        <v>3721.6</v>
      </c>
      <c r="AR48" s="51">
        <v>3721.6</v>
      </c>
      <c r="AS48" s="51">
        <f t="shared" si="29"/>
        <v>100</v>
      </c>
      <c r="AT48" s="51">
        <v>93282.6</v>
      </c>
      <c r="AU48" s="51">
        <v>93282.6</v>
      </c>
      <c r="AV48" s="51">
        <v>83303.950110000005</v>
      </c>
      <c r="AW48" s="51">
        <f t="shared" si="30"/>
        <v>89.302774697532016</v>
      </c>
      <c r="AX48" s="51">
        <v>1542.4</v>
      </c>
      <c r="AY48" s="51">
        <v>1542.4</v>
      </c>
      <c r="AZ48" s="51">
        <v>1542.4</v>
      </c>
      <c r="BA48" s="51">
        <f t="shared" si="31"/>
        <v>100</v>
      </c>
      <c r="BB48" s="51">
        <v>696.1</v>
      </c>
      <c r="BC48" s="51">
        <v>696.1</v>
      </c>
      <c r="BD48" s="51">
        <v>696.1</v>
      </c>
      <c r="BE48" s="51">
        <f t="shared" si="32"/>
        <v>100</v>
      </c>
      <c r="BF48" s="51">
        <v>14474.1</v>
      </c>
      <c r="BG48" s="51">
        <v>14474.1</v>
      </c>
      <c r="BH48" s="51">
        <v>14474.1</v>
      </c>
      <c r="BI48" s="51">
        <f t="shared" si="33"/>
        <v>100</v>
      </c>
      <c r="BJ48" s="51">
        <v>1348.4</v>
      </c>
      <c r="BK48" s="51">
        <v>1348.4</v>
      </c>
      <c r="BL48" s="51">
        <v>1348.4</v>
      </c>
      <c r="BM48" s="51">
        <f t="shared" si="38"/>
        <v>100</v>
      </c>
      <c r="BN48" s="51"/>
      <c r="BO48" s="51"/>
      <c r="BP48" s="51"/>
      <c r="BQ48" s="51"/>
      <c r="BR48" s="51">
        <v>463.7</v>
      </c>
      <c r="BS48" s="51">
        <v>463.7</v>
      </c>
      <c r="BT48" s="51">
        <v>463.7</v>
      </c>
      <c r="BU48" s="51">
        <f t="shared" si="34"/>
        <v>100</v>
      </c>
      <c r="BV48" s="51">
        <v>1219.5999999999999</v>
      </c>
      <c r="BW48" s="51">
        <v>1219.5999999999999</v>
      </c>
      <c r="BX48" s="51">
        <v>1219.5999999999999</v>
      </c>
      <c r="BY48" s="51">
        <f t="shared" si="35"/>
        <v>100</v>
      </c>
      <c r="BZ48" s="51">
        <v>65</v>
      </c>
      <c r="CA48" s="51">
        <v>65</v>
      </c>
      <c r="CB48" s="51">
        <v>65</v>
      </c>
      <c r="CC48" s="51">
        <f>CB48/CA48*100</f>
        <v>100</v>
      </c>
      <c r="CD48" s="51">
        <v>2433</v>
      </c>
      <c r="CE48" s="51">
        <v>2433</v>
      </c>
      <c r="CF48" s="51">
        <v>2433</v>
      </c>
      <c r="CG48" s="51">
        <f t="shared" si="40"/>
        <v>100</v>
      </c>
      <c r="CH48" s="51"/>
      <c r="CI48" s="51">
        <v>32.4</v>
      </c>
      <c r="CJ48" s="51">
        <v>32.4</v>
      </c>
      <c r="CK48" s="51">
        <f t="shared" si="36"/>
        <v>100</v>
      </c>
    </row>
    <row r="49" spans="1:89" s="48" customFormat="1" ht="33.75" customHeight="1" x14ac:dyDescent="0.25">
      <c r="A49" s="110" t="s">
        <v>324</v>
      </c>
      <c r="B49" s="111">
        <f>SUM(B50:B53)</f>
        <v>5379781.9000000004</v>
      </c>
      <c r="C49" s="111">
        <f>SUM(C50:C53)</f>
        <v>5389800.4000000022</v>
      </c>
      <c r="D49" s="111">
        <f>SUM(D50:D53)</f>
        <v>5358154.548750001</v>
      </c>
      <c r="E49" s="111">
        <f t="shared" si="0"/>
        <v>99.41285671265301</v>
      </c>
      <c r="F49" s="111">
        <f>SUM(F50:F53)</f>
        <v>19634.499999999996</v>
      </c>
      <c r="G49" s="111">
        <f>SUM(G50:G53)</f>
        <v>19198.299999999996</v>
      </c>
      <c r="H49" s="111">
        <f>SUM(H50:H53)</f>
        <v>19172.678599999999</v>
      </c>
      <c r="I49" s="111">
        <f t="shared" si="22"/>
        <v>99.866543391862834</v>
      </c>
      <c r="J49" s="111">
        <f>SUM(J50:J53)</f>
        <v>8446.2999999999993</v>
      </c>
      <c r="K49" s="111">
        <f>SUM(K50:K53)</f>
        <v>7747.2999999999993</v>
      </c>
      <c r="L49" s="111">
        <f t="shared" ref="L49:BW49" si="41">SUM(L50:L53)</f>
        <v>7451.8304600000001</v>
      </c>
      <c r="M49" s="111">
        <f t="shared" si="23"/>
        <v>96.186161114194633</v>
      </c>
      <c r="N49" s="111">
        <f t="shared" si="41"/>
        <v>290740.7</v>
      </c>
      <c r="O49" s="111">
        <f t="shared" si="41"/>
        <v>199572.80000000002</v>
      </c>
      <c r="P49" s="111">
        <f t="shared" si="41"/>
        <v>199365.09576000003</v>
      </c>
      <c r="Q49" s="111">
        <f t="shared" si="24"/>
        <v>99.895925577032543</v>
      </c>
      <c r="R49" s="111">
        <f t="shared" si="41"/>
        <v>1748990</v>
      </c>
      <c r="S49" s="111">
        <f t="shared" si="41"/>
        <v>1744827.2000000002</v>
      </c>
      <c r="T49" s="111">
        <f t="shared" si="41"/>
        <v>1744314.0498500001</v>
      </c>
      <c r="U49" s="111">
        <f t="shared" si="3"/>
        <v>99.970590202284782</v>
      </c>
      <c r="V49" s="111">
        <f t="shared" si="41"/>
        <v>78354</v>
      </c>
      <c r="W49" s="111">
        <f t="shared" si="41"/>
        <v>74185.599999999991</v>
      </c>
      <c r="X49" s="111">
        <f t="shared" si="41"/>
        <v>71298.59530999999</v>
      </c>
      <c r="Y49" s="111">
        <f t="shared" si="25"/>
        <v>96.108402857158254</v>
      </c>
      <c r="Z49" s="111">
        <f t="shared" si="41"/>
        <v>7356.9999999999991</v>
      </c>
      <c r="AA49" s="111">
        <f t="shared" si="41"/>
        <v>7576.2999999999993</v>
      </c>
      <c r="AB49" s="111">
        <f t="shared" si="41"/>
        <v>7571.9026800000001</v>
      </c>
      <c r="AC49" s="111">
        <f t="shared" si="26"/>
        <v>99.941959531697549</v>
      </c>
      <c r="AD49" s="111">
        <f>SUM(AD50:AD53)</f>
        <v>2881833.2</v>
      </c>
      <c r="AE49" s="111">
        <f>SUM(AE50:AE53)</f>
        <v>2992678.0999999996</v>
      </c>
      <c r="AF49" s="111">
        <f t="shared" si="41"/>
        <v>2991155.6004399997</v>
      </c>
      <c r="AG49" s="111">
        <f t="shared" si="27"/>
        <v>99.949125849519206</v>
      </c>
      <c r="AH49" s="111">
        <f t="shared" si="41"/>
        <v>16802</v>
      </c>
      <c r="AI49" s="111">
        <f t="shared" si="41"/>
        <v>16802</v>
      </c>
      <c r="AJ49" s="111">
        <f t="shared" si="41"/>
        <v>16769.75476</v>
      </c>
      <c r="AK49" s="111">
        <f t="shared" si="28"/>
        <v>99.808086894417329</v>
      </c>
      <c r="AL49" s="111">
        <f t="shared" si="41"/>
        <v>631.4</v>
      </c>
      <c r="AM49" s="111">
        <f t="shared" si="41"/>
        <v>490.9</v>
      </c>
      <c r="AN49" s="111">
        <f t="shared" si="41"/>
        <v>424.78415000000001</v>
      </c>
      <c r="AO49" s="111">
        <f>AN49/AM49*100</f>
        <v>86.531707068649425</v>
      </c>
      <c r="AP49" s="111">
        <f t="shared" si="41"/>
        <v>19252.599999999999</v>
      </c>
      <c r="AQ49" s="111">
        <f t="shared" si="41"/>
        <v>19252.599999999999</v>
      </c>
      <c r="AR49" s="111">
        <f t="shared" si="41"/>
        <v>19152.884160000001</v>
      </c>
      <c r="AS49" s="111">
        <f t="shared" si="29"/>
        <v>99.482065591140952</v>
      </c>
      <c r="AT49" s="111">
        <f t="shared" si="41"/>
        <v>292347.89999999997</v>
      </c>
      <c r="AU49" s="111">
        <f t="shared" si="41"/>
        <v>291917.89999999997</v>
      </c>
      <c r="AV49" s="111">
        <f>SUM(AV50:AV53)</f>
        <v>266424.07808999997</v>
      </c>
      <c r="AW49" s="111">
        <f t="shared" si="30"/>
        <v>91.266783602512902</v>
      </c>
      <c r="AX49" s="111">
        <f t="shared" si="41"/>
        <v>4813.7000000000007</v>
      </c>
      <c r="AY49" s="111">
        <f t="shared" si="41"/>
        <v>4813.7000000000007</v>
      </c>
      <c r="AZ49" s="111">
        <f t="shared" si="41"/>
        <v>4789.5210299999999</v>
      </c>
      <c r="BA49" s="111">
        <f t="shared" si="31"/>
        <v>99.497705091717364</v>
      </c>
      <c r="BB49" s="111">
        <f t="shared" si="41"/>
        <v>2031.2</v>
      </c>
      <c r="BC49" s="111">
        <f t="shared" si="41"/>
        <v>2031.2</v>
      </c>
      <c r="BD49" s="111">
        <f t="shared" si="41"/>
        <v>1864.2837</v>
      </c>
      <c r="BE49" s="111">
        <f t="shared" si="32"/>
        <v>91.782379873966121</v>
      </c>
      <c r="BF49" s="111"/>
      <c r="BG49" s="111"/>
      <c r="BH49" s="111"/>
      <c r="BI49" s="111"/>
      <c r="BJ49" s="111">
        <f t="shared" si="41"/>
        <v>2009.7</v>
      </c>
      <c r="BK49" s="111">
        <f t="shared" si="41"/>
        <v>2009.7</v>
      </c>
      <c r="BL49" s="111">
        <f t="shared" si="41"/>
        <v>2009.7</v>
      </c>
      <c r="BM49" s="111">
        <f>BL49/BK49*100</f>
        <v>100</v>
      </c>
      <c r="BN49" s="111">
        <f>SUM(BN50:BN53)</f>
        <v>497.50000000000006</v>
      </c>
      <c r="BO49" s="111">
        <f t="shared" si="41"/>
        <v>497.50000000000006</v>
      </c>
      <c r="BP49" s="111">
        <f>SUM(BP50:BP53)</f>
        <v>497.46424000000002</v>
      </c>
      <c r="BQ49" s="111">
        <f t="shared" ref="BQ49:BQ52" si="42">BP49/BO49*100</f>
        <v>99.992812060301489</v>
      </c>
      <c r="BR49" s="111">
        <f>SUM(BR50:BR53)</f>
        <v>1565.6999999999998</v>
      </c>
      <c r="BS49" s="111">
        <f t="shared" si="41"/>
        <v>1565.6999999999998</v>
      </c>
      <c r="BT49" s="111">
        <f t="shared" si="41"/>
        <v>1459.7826700000001</v>
      </c>
      <c r="BU49" s="111">
        <f t="shared" si="34"/>
        <v>93.235145302420648</v>
      </c>
      <c r="BV49" s="111">
        <f>SUM(BV50:BV53)</f>
        <v>3075.6000000000004</v>
      </c>
      <c r="BW49" s="111">
        <f t="shared" si="41"/>
        <v>3075.6000000000004</v>
      </c>
      <c r="BX49" s="111">
        <f>SUM(BX50:BX53)</f>
        <v>3072.0788499999999</v>
      </c>
      <c r="BY49" s="111">
        <f t="shared" si="35"/>
        <v>99.885513395760157</v>
      </c>
      <c r="BZ49" s="111">
        <f t="shared" ref="BZ49:CF49" si="43">SUM(BZ50:BZ53)</f>
        <v>36.399999999999991</v>
      </c>
      <c r="CA49" s="111">
        <f t="shared" si="43"/>
        <v>36.399999999999991</v>
      </c>
      <c r="CB49" s="111">
        <f t="shared" si="43"/>
        <v>31.85</v>
      </c>
      <c r="CC49" s="111">
        <f>CB49/CA49*100</f>
        <v>87.500000000000028</v>
      </c>
      <c r="CD49" s="111">
        <f t="shared" si="43"/>
        <v>1362.5000000000002</v>
      </c>
      <c r="CE49" s="111">
        <f t="shared" si="43"/>
        <v>1362.5000000000002</v>
      </c>
      <c r="CF49" s="111">
        <f t="shared" si="43"/>
        <v>1192.17</v>
      </c>
      <c r="CG49" s="111">
        <f>CF49/CE49*100</f>
        <v>87.498715596330271</v>
      </c>
      <c r="CH49" s="111"/>
      <c r="CI49" s="111">
        <f t="shared" ref="CI49:CK49" si="44">SUM(CI50:CI53)</f>
        <v>159.10000000000002</v>
      </c>
      <c r="CJ49" s="111">
        <f t="shared" si="44"/>
        <v>136.44400000000002</v>
      </c>
      <c r="CK49" s="111">
        <f t="shared" si="44"/>
        <v>253.83783783783784</v>
      </c>
    </row>
    <row r="50" spans="1:89" s="48" customFormat="1" ht="15.75" x14ac:dyDescent="0.25">
      <c r="A50" s="49" t="s">
        <v>325</v>
      </c>
      <c r="B50" s="51">
        <f>F50+J50+N50+R50+V50+Z50+AD50+AH50+AL50+AP50+AT50+AX50+BB50+BF50+BJ50+BN50+BR50+BV50+BZ50+CD50+CH50</f>
        <v>5194855.5000000009</v>
      </c>
      <c r="C50" s="51">
        <f>G50+K50+O50+S50+W50+AA50+AE50+AI50+AM50+AQ50+AU50+AY50+BC50+BG50+BK50+BO50+BS50+BW50+CA50+CE50+CI50</f>
        <v>5198288.8000000017</v>
      </c>
      <c r="D50" s="51">
        <f>H50+L50+P50+T50+X50+AB50+AF50+AJ50+AN50+AR50+AV50+AZ50+BD50+BH50+BL50+BP50+BT50+BX50+CB50+CF50+CJ50</f>
        <v>5170124.790120001</v>
      </c>
      <c r="E50" s="50">
        <f t="shared" si="0"/>
        <v>99.45820613352609</v>
      </c>
      <c r="F50" s="51">
        <v>19070.099999999999</v>
      </c>
      <c r="G50" s="51">
        <v>18680.099999999999</v>
      </c>
      <c r="H50" s="51">
        <v>18679.786</v>
      </c>
      <c r="I50" s="50">
        <f t="shared" si="22"/>
        <v>99.998319066814418</v>
      </c>
      <c r="J50" s="50">
        <v>8132.2</v>
      </c>
      <c r="K50" s="50">
        <v>7490.2</v>
      </c>
      <c r="L50" s="50">
        <v>7202.6349400000008</v>
      </c>
      <c r="M50" s="50">
        <f t="shared" si="23"/>
        <v>96.160782622626911</v>
      </c>
      <c r="N50" s="50">
        <v>283665.09999999998</v>
      </c>
      <c r="O50" s="50">
        <v>193234.7</v>
      </c>
      <c r="P50" s="50">
        <v>193234.7</v>
      </c>
      <c r="Q50" s="50">
        <f t="shared" si="24"/>
        <v>100</v>
      </c>
      <c r="R50" s="50">
        <v>1678716.6</v>
      </c>
      <c r="S50" s="50">
        <v>1667624.6</v>
      </c>
      <c r="T50" s="50">
        <v>1667624.6</v>
      </c>
      <c r="U50" s="50">
        <f t="shared" si="3"/>
        <v>100</v>
      </c>
      <c r="V50" s="50">
        <v>76114.600000000006</v>
      </c>
      <c r="W50" s="51">
        <v>72055.5</v>
      </c>
      <c r="X50" s="51">
        <v>69396.154399999999</v>
      </c>
      <c r="Y50" s="50">
        <f t="shared" si="25"/>
        <v>96.309309351819081</v>
      </c>
      <c r="Z50" s="51">
        <v>7154.2</v>
      </c>
      <c r="AA50" s="51">
        <v>7373.5</v>
      </c>
      <c r="AB50" s="51">
        <v>7373.1385799999998</v>
      </c>
      <c r="AC50" s="50">
        <f t="shared" si="26"/>
        <v>99.995098392893468</v>
      </c>
      <c r="AD50" s="50">
        <v>2785331.7</v>
      </c>
      <c r="AE50" s="50">
        <v>2895574.3</v>
      </c>
      <c r="AF50" s="50">
        <v>2895572.9720000001</v>
      </c>
      <c r="AG50" s="50">
        <f t="shared" si="27"/>
        <v>99.999954136904734</v>
      </c>
      <c r="AH50" s="50">
        <v>16193.6</v>
      </c>
      <c r="AI50" s="50">
        <v>16193.6</v>
      </c>
      <c r="AJ50" s="50">
        <v>16184.510970000001</v>
      </c>
      <c r="AK50" s="50">
        <f t="shared" si="28"/>
        <v>99.94387270279617</v>
      </c>
      <c r="AL50" s="51">
        <v>631.4</v>
      </c>
      <c r="AM50" s="51">
        <v>490.9</v>
      </c>
      <c r="AN50" s="51">
        <v>424.78415000000001</v>
      </c>
      <c r="AO50" s="50">
        <f>AN50/AM50*100</f>
        <v>86.531707068649425</v>
      </c>
      <c r="AP50" s="50">
        <v>18608.2</v>
      </c>
      <c r="AQ50" s="50">
        <v>18608.2</v>
      </c>
      <c r="AR50" s="50">
        <v>18531.965600000003</v>
      </c>
      <c r="AS50" s="50">
        <f t="shared" si="29"/>
        <v>99.590318246794439</v>
      </c>
      <c r="AT50" s="50">
        <v>289559.59999999998</v>
      </c>
      <c r="AU50" s="50">
        <v>289129.59999999998</v>
      </c>
      <c r="AV50" s="50">
        <v>264113.08597999997</v>
      </c>
      <c r="AW50" s="50">
        <f t="shared" si="30"/>
        <v>91.347646861476647</v>
      </c>
      <c r="AX50" s="50">
        <v>4148.8999999999996</v>
      </c>
      <c r="AY50" s="50">
        <v>4148.8999999999996</v>
      </c>
      <c r="AZ50" s="50">
        <v>4148.8999999999996</v>
      </c>
      <c r="BA50" s="51">
        <f t="shared" si="31"/>
        <v>100</v>
      </c>
      <c r="BB50" s="51">
        <v>1392.2</v>
      </c>
      <c r="BC50" s="51">
        <v>1392.2</v>
      </c>
      <c r="BD50" s="51">
        <v>1392.2</v>
      </c>
      <c r="BE50" s="50">
        <f t="shared" si="32"/>
        <v>100</v>
      </c>
      <c r="BF50" s="50"/>
      <c r="BG50" s="51"/>
      <c r="BH50" s="51"/>
      <c r="BI50" s="50"/>
      <c r="BJ50" s="51">
        <v>2009.7</v>
      </c>
      <c r="BK50" s="51">
        <v>2009.7</v>
      </c>
      <c r="BL50" s="51">
        <v>2009.7</v>
      </c>
      <c r="BM50" s="50">
        <f>BL50/BK50*100</f>
        <v>100</v>
      </c>
      <c r="BN50" s="50"/>
      <c r="BO50" s="51"/>
      <c r="BP50" s="51"/>
      <c r="BQ50" s="50"/>
      <c r="BR50" s="51">
        <v>927.3</v>
      </c>
      <c r="BS50" s="51">
        <v>927.3</v>
      </c>
      <c r="BT50" s="51">
        <v>927.23226</v>
      </c>
      <c r="BU50" s="50">
        <f t="shared" si="34"/>
        <v>99.992694920737634</v>
      </c>
      <c r="BV50" s="51">
        <v>1951.2</v>
      </c>
      <c r="BW50" s="51">
        <v>1951.2</v>
      </c>
      <c r="BX50" s="51">
        <v>1949.9772399999999</v>
      </c>
      <c r="BY50" s="50">
        <f t="shared" si="35"/>
        <v>99.937332923329222</v>
      </c>
      <c r="BZ50" s="51">
        <v>32.5</v>
      </c>
      <c r="CA50" s="51">
        <v>32.5</v>
      </c>
      <c r="CB50" s="51">
        <v>31.85</v>
      </c>
      <c r="CC50" s="50">
        <f>CB50/CA50*100</f>
        <v>98.000000000000014</v>
      </c>
      <c r="CD50" s="51">
        <v>1216.4000000000001</v>
      </c>
      <c r="CE50" s="51">
        <v>1216.4000000000001</v>
      </c>
      <c r="CF50" s="51">
        <v>1192.17</v>
      </c>
      <c r="CG50" s="50">
        <f>CF50/CE50*100</f>
        <v>98.008056560341998</v>
      </c>
      <c r="CH50" s="50"/>
      <c r="CI50" s="51">
        <v>155.4</v>
      </c>
      <c r="CJ50" s="51">
        <v>134.428</v>
      </c>
      <c r="CK50" s="51">
        <f t="shared" si="36"/>
        <v>86.504504504504496</v>
      </c>
    </row>
    <row r="51" spans="1:89" s="48" customFormat="1" ht="15.75" x14ac:dyDescent="0.25">
      <c r="A51" s="49" t="s">
        <v>326</v>
      </c>
      <c r="B51" s="51">
        <f t="shared" ref="B51:B53" si="45">F51+J51+N51+R51+V51+Z51+AD51+AH51+AL51+AP51+AT51+AX51+BB51+BF51+BJ51+BN51+BR51+BV51+BZ51+CD51+CH51</f>
        <v>26696.299999999996</v>
      </c>
      <c r="C51" s="51">
        <f t="shared" ref="C51:D53" si="46">G51+K51+O51+S51+W51+AA51+AE51+AI51+AM51+AQ51+AU51+AY51+BC51+BG51+BK51+BO51+BS51+BW51+CA51+CE51+CI51</f>
        <v>27874.699999999997</v>
      </c>
      <c r="D51" s="51">
        <f t="shared" si="46"/>
        <v>27703.53731</v>
      </c>
      <c r="E51" s="50">
        <f t="shared" si="0"/>
        <v>99.3859568354099</v>
      </c>
      <c r="F51" s="51">
        <v>89</v>
      </c>
      <c r="G51" s="51">
        <v>89</v>
      </c>
      <c r="H51" s="51">
        <v>89</v>
      </c>
      <c r="I51" s="50">
        <f t="shared" si="22"/>
        <v>100</v>
      </c>
      <c r="J51" s="51">
        <v>25</v>
      </c>
      <c r="K51" s="50">
        <v>25</v>
      </c>
      <c r="L51" s="50">
        <v>24.980880000000003</v>
      </c>
      <c r="M51" s="50">
        <f t="shared" si="23"/>
        <v>99.923520000000011</v>
      </c>
      <c r="N51" s="50">
        <v>386.8</v>
      </c>
      <c r="O51" s="50">
        <v>434.7</v>
      </c>
      <c r="P51" s="50">
        <v>433.63799999999998</v>
      </c>
      <c r="Q51" s="50">
        <f t="shared" si="24"/>
        <v>99.755693581780534</v>
      </c>
      <c r="R51" s="50">
        <v>8858.2000000000007</v>
      </c>
      <c r="S51" s="50">
        <v>9712.1</v>
      </c>
      <c r="T51" s="50">
        <v>9712.1</v>
      </c>
      <c r="U51" s="50">
        <f t="shared" si="3"/>
        <v>100</v>
      </c>
      <c r="V51" s="50">
        <v>285.7</v>
      </c>
      <c r="W51" s="51">
        <v>227.2</v>
      </c>
      <c r="X51" s="51">
        <v>227.2</v>
      </c>
      <c r="Y51" s="50">
        <f t="shared" si="25"/>
        <v>100</v>
      </c>
      <c r="Z51" s="51">
        <v>50.7</v>
      </c>
      <c r="AA51" s="51">
        <v>50.7</v>
      </c>
      <c r="AB51" s="51">
        <v>50.7</v>
      </c>
      <c r="AC51" s="50">
        <f t="shared" si="26"/>
        <v>100</v>
      </c>
      <c r="AD51" s="50">
        <v>14953.6</v>
      </c>
      <c r="AE51" s="50">
        <v>15288.3</v>
      </c>
      <c r="AF51" s="50">
        <v>15288.3</v>
      </c>
      <c r="AG51" s="50">
        <f t="shared" si="27"/>
        <v>100</v>
      </c>
      <c r="AH51" s="50">
        <v>202.8</v>
      </c>
      <c r="AI51" s="50">
        <v>202.8</v>
      </c>
      <c r="AJ51" s="50">
        <v>202.8</v>
      </c>
      <c r="AK51" s="50">
        <f t="shared" si="28"/>
        <v>100</v>
      </c>
      <c r="AL51" s="50"/>
      <c r="AM51" s="51">
        <v>0</v>
      </c>
      <c r="AN51" s="51">
        <v>0</v>
      </c>
      <c r="AO51" s="50"/>
      <c r="AP51" s="50">
        <v>214.8</v>
      </c>
      <c r="AQ51" s="50">
        <v>214.8</v>
      </c>
      <c r="AR51" s="50">
        <v>214.8</v>
      </c>
      <c r="AS51" s="50">
        <f t="shared" si="29"/>
        <v>100</v>
      </c>
      <c r="AT51" s="51">
        <v>174.8</v>
      </c>
      <c r="AU51" s="50">
        <v>174.8</v>
      </c>
      <c r="AV51" s="50">
        <v>54.718429999999998</v>
      </c>
      <c r="AW51" s="50">
        <f t="shared" si="30"/>
        <v>31.303449656750569</v>
      </c>
      <c r="AX51" s="50">
        <v>221.6</v>
      </c>
      <c r="AY51" s="50">
        <v>221.6</v>
      </c>
      <c r="AZ51" s="50">
        <v>221.6</v>
      </c>
      <c r="BA51" s="51">
        <f t="shared" si="31"/>
        <v>100</v>
      </c>
      <c r="BB51" s="51">
        <v>213</v>
      </c>
      <c r="BC51" s="51">
        <v>213</v>
      </c>
      <c r="BD51" s="51">
        <v>213</v>
      </c>
      <c r="BE51" s="50">
        <f t="shared" si="32"/>
        <v>100</v>
      </c>
      <c r="BF51" s="50"/>
      <c r="BG51" s="51"/>
      <c r="BH51" s="51"/>
      <c r="BI51" s="50"/>
      <c r="BJ51" s="50"/>
      <c r="BK51" s="51">
        <v>0</v>
      </c>
      <c r="BL51" s="51">
        <v>0</v>
      </c>
      <c r="BM51" s="50"/>
      <c r="BN51" s="50">
        <v>82.9</v>
      </c>
      <c r="BO51" s="50">
        <v>82.9</v>
      </c>
      <c r="BP51" s="50">
        <v>82.9</v>
      </c>
      <c r="BQ51" s="50">
        <f t="shared" si="42"/>
        <v>100</v>
      </c>
      <c r="BR51" s="51">
        <v>212.8</v>
      </c>
      <c r="BS51" s="51">
        <v>212.8</v>
      </c>
      <c r="BT51" s="51">
        <v>212.8</v>
      </c>
      <c r="BU51" s="50">
        <f t="shared" si="34"/>
        <v>100</v>
      </c>
      <c r="BV51" s="51">
        <v>674.6</v>
      </c>
      <c r="BW51" s="51">
        <v>674.6</v>
      </c>
      <c r="BX51" s="51">
        <v>674.6</v>
      </c>
      <c r="BY51" s="50">
        <f t="shared" si="35"/>
        <v>100</v>
      </c>
      <c r="BZ51" s="51">
        <v>1.3</v>
      </c>
      <c r="CA51" s="51">
        <v>1.3</v>
      </c>
      <c r="CB51" s="51">
        <v>0</v>
      </c>
      <c r="CC51" s="50">
        <v>0</v>
      </c>
      <c r="CD51" s="51">
        <v>48.7</v>
      </c>
      <c r="CE51" s="51">
        <v>48.7</v>
      </c>
      <c r="CF51" s="51">
        <v>0</v>
      </c>
      <c r="CG51" s="50">
        <v>0</v>
      </c>
      <c r="CH51" s="50"/>
      <c r="CI51" s="51">
        <v>0.4</v>
      </c>
      <c r="CJ51" s="51">
        <v>0.4</v>
      </c>
      <c r="CK51" s="51">
        <f t="shared" si="36"/>
        <v>100</v>
      </c>
    </row>
    <row r="52" spans="1:89" s="48" customFormat="1" ht="15.75" x14ac:dyDescent="0.25">
      <c r="A52" s="49" t="s">
        <v>327</v>
      </c>
      <c r="B52" s="51">
        <f t="shared" si="45"/>
        <v>99521.60000000002</v>
      </c>
      <c r="C52" s="51">
        <f t="shared" si="46"/>
        <v>106283.70000000001</v>
      </c>
      <c r="D52" s="51">
        <f t="shared" si="46"/>
        <v>103437.09457999999</v>
      </c>
      <c r="E52" s="50">
        <f t="shared" si="0"/>
        <v>97.321691454098769</v>
      </c>
      <c r="F52" s="51">
        <v>261.8</v>
      </c>
      <c r="G52" s="51">
        <v>215.6</v>
      </c>
      <c r="H52" s="51">
        <v>190.29259999999999</v>
      </c>
      <c r="I52" s="50">
        <f t="shared" si="22"/>
        <v>88.261873840445276</v>
      </c>
      <c r="J52" s="51">
        <v>209.2</v>
      </c>
      <c r="K52" s="50">
        <v>159.19999999999999</v>
      </c>
      <c r="L52" s="50">
        <v>151.31464000000003</v>
      </c>
      <c r="M52" s="50">
        <f t="shared" si="23"/>
        <v>95.04688442211058</v>
      </c>
      <c r="N52" s="50">
        <v>4631.8999999999996</v>
      </c>
      <c r="O52" s="50">
        <v>4746.3999999999996</v>
      </c>
      <c r="P52" s="50">
        <v>4539.7577599999995</v>
      </c>
      <c r="Q52" s="50">
        <f t="shared" si="24"/>
        <v>95.646337434687339</v>
      </c>
      <c r="R52" s="50">
        <v>36543.5</v>
      </c>
      <c r="S52" s="50">
        <v>42414.5</v>
      </c>
      <c r="T52" s="50">
        <v>41901.349849999999</v>
      </c>
      <c r="U52" s="50">
        <f t="shared" si="3"/>
        <v>98.790153956783641</v>
      </c>
      <c r="V52" s="50">
        <v>1300.4000000000001</v>
      </c>
      <c r="W52" s="51">
        <v>1300.4000000000001</v>
      </c>
      <c r="X52" s="51">
        <v>1097.01611</v>
      </c>
      <c r="Y52" s="50">
        <f t="shared" si="25"/>
        <v>84.359897723777294</v>
      </c>
      <c r="Z52" s="51">
        <v>101.4</v>
      </c>
      <c r="AA52" s="51">
        <v>101.4</v>
      </c>
      <c r="AB52" s="51">
        <v>100.0501</v>
      </c>
      <c r="AC52" s="50">
        <f t="shared" si="26"/>
        <v>98.668737672583816</v>
      </c>
      <c r="AD52" s="50">
        <v>54206.400000000001</v>
      </c>
      <c r="AE52" s="50">
        <v>55076.800000000003</v>
      </c>
      <c r="AF52" s="50">
        <v>53558.773540000002</v>
      </c>
      <c r="AG52" s="50">
        <f t="shared" si="27"/>
        <v>97.243800547598994</v>
      </c>
      <c r="AH52" s="50">
        <v>202.8</v>
      </c>
      <c r="AI52" s="50">
        <v>202.8</v>
      </c>
      <c r="AJ52" s="50">
        <v>179.68468999999999</v>
      </c>
      <c r="AK52" s="50">
        <f t="shared" si="28"/>
        <v>88.601918145956589</v>
      </c>
      <c r="AL52" s="50"/>
      <c r="AM52" s="51">
        <v>0</v>
      </c>
      <c r="AN52" s="51">
        <v>0</v>
      </c>
      <c r="AO52" s="50"/>
      <c r="AP52" s="50">
        <v>214.8</v>
      </c>
      <c r="AQ52" s="50">
        <v>214.8</v>
      </c>
      <c r="AR52" s="50">
        <v>191.31970000000001</v>
      </c>
      <c r="AS52" s="50">
        <f t="shared" si="29"/>
        <v>89.068761638733704</v>
      </c>
      <c r="AT52" s="51">
        <v>719.8</v>
      </c>
      <c r="AU52" s="50">
        <v>719.8</v>
      </c>
      <c r="AV52" s="50">
        <v>571.73586999999998</v>
      </c>
      <c r="AW52" s="50">
        <f t="shared" si="30"/>
        <v>79.429823562100594</v>
      </c>
      <c r="AX52" s="50">
        <v>221.6</v>
      </c>
      <c r="AY52" s="50">
        <v>221.6</v>
      </c>
      <c r="AZ52" s="50">
        <v>212.42770000000002</v>
      </c>
      <c r="BA52" s="51">
        <f t="shared" si="31"/>
        <v>95.860875451263553</v>
      </c>
      <c r="BB52" s="51">
        <v>213</v>
      </c>
      <c r="BC52" s="51">
        <v>213</v>
      </c>
      <c r="BD52" s="51">
        <v>202.86026999999999</v>
      </c>
      <c r="BE52" s="50">
        <f t="shared" si="32"/>
        <v>95.239563380281695</v>
      </c>
      <c r="BF52" s="50"/>
      <c r="BG52" s="51"/>
      <c r="BH52" s="51"/>
      <c r="BI52" s="50"/>
      <c r="BJ52" s="50"/>
      <c r="BK52" s="51">
        <v>0</v>
      </c>
      <c r="BL52" s="51">
        <v>0</v>
      </c>
      <c r="BM52" s="50"/>
      <c r="BN52" s="50">
        <v>207.3</v>
      </c>
      <c r="BO52" s="50">
        <v>207.3</v>
      </c>
      <c r="BP52" s="50">
        <v>207.26424</v>
      </c>
      <c r="BQ52" s="50">
        <f t="shared" si="42"/>
        <v>99.98274963820549</v>
      </c>
      <c r="BR52" s="51">
        <v>212.8</v>
      </c>
      <c r="BS52" s="51">
        <v>212.8</v>
      </c>
      <c r="BT52" s="51">
        <v>109.01972000000001</v>
      </c>
      <c r="BU52" s="50">
        <f t="shared" si="34"/>
        <v>51.231071428571425</v>
      </c>
      <c r="BV52" s="51">
        <v>224.9</v>
      </c>
      <c r="BW52" s="51">
        <v>224.9</v>
      </c>
      <c r="BX52" s="51">
        <v>222.61179000000001</v>
      </c>
      <c r="BY52" s="50">
        <f t="shared" si="35"/>
        <v>98.982565584704318</v>
      </c>
      <c r="BZ52" s="51">
        <v>1.3</v>
      </c>
      <c r="CA52" s="51">
        <v>1.3</v>
      </c>
      <c r="CB52" s="51">
        <v>0</v>
      </c>
      <c r="CC52" s="50">
        <v>0</v>
      </c>
      <c r="CD52" s="51">
        <v>48.7</v>
      </c>
      <c r="CE52" s="51">
        <v>48.7</v>
      </c>
      <c r="CF52" s="51">
        <v>0</v>
      </c>
      <c r="CG52" s="50">
        <v>0</v>
      </c>
      <c r="CH52" s="50"/>
      <c r="CI52" s="51">
        <v>2.4</v>
      </c>
      <c r="CJ52" s="51">
        <v>1.6160000000000001</v>
      </c>
      <c r="CK52" s="51">
        <f t="shared" si="36"/>
        <v>67.333333333333343</v>
      </c>
    </row>
    <row r="53" spans="1:89" s="48" customFormat="1" ht="15.75" x14ac:dyDescent="0.25">
      <c r="A53" s="49" t="s">
        <v>328</v>
      </c>
      <c r="B53" s="51">
        <f t="shared" si="45"/>
        <v>58708.500000000015</v>
      </c>
      <c r="C53" s="51">
        <f t="shared" si="46"/>
        <v>57353.200000000012</v>
      </c>
      <c r="D53" s="51">
        <f t="shared" si="46"/>
        <v>56889.12674</v>
      </c>
      <c r="E53" s="50">
        <f t="shared" si="0"/>
        <v>99.190850275137194</v>
      </c>
      <c r="F53" s="51">
        <v>213.6</v>
      </c>
      <c r="G53" s="51">
        <v>213.6</v>
      </c>
      <c r="H53" s="51">
        <v>213.6</v>
      </c>
      <c r="I53" s="50">
        <f>H53/G53*100</f>
        <v>100</v>
      </c>
      <c r="J53" s="51">
        <v>79.900000000000006</v>
      </c>
      <c r="K53" s="50">
        <v>72.900000000000006</v>
      </c>
      <c r="L53" s="50">
        <v>72.900000000000006</v>
      </c>
      <c r="M53" s="50">
        <f>L53/K53*100</f>
        <v>100</v>
      </c>
      <c r="N53" s="50">
        <v>2056.9</v>
      </c>
      <c r="O53" s="50">
        <v>1157</v>
      </c>
      <c r="P53" s="50">
        <v>1157</v>
      </c>
      <c r="Q53" s="50">
        <f>P53/O53*100</f>
        <v>100</v>
      </c>
      <c r="R53" s="50">
        <v>24871.7</v>
      </c>
      <c r="S53" s="50">
        <v>25076</v>
      </c>
      <c r="T53" s="50">
        <v>25076</v>
      </c>
      <c r="U53" s="50">
        <f t="shared" si="3"/>
        <v>100</v>
      </c>
      <c r="V53" s="50">
        <v>653.29999999999995</v>
      </c>
      <c r="W53" s="51">
        <v>602.5</v>
      </c>
      <c r="X53" s="51">
        <v>578.22480000000007</v>
      </c>
      <c r="Y53" s="50">
        <f>X53/W53*100</f>
        <v>95.970921161825743</v>
      </c>
      <c r="Z53" s="51">
        <v>50.7</v>
      </c>
      <c r="AA53" s="51">
        <v>50.7</v>
      </c>
      <c r="AB53" s="51">
        <v>48.014000000000003</v>
      </c>
      <c r="AC53" s="50">
        <f>AB53/AA53*100</f>
        <v>94.70216962524654</v>
      </c>
      <c r="AD53" s="50">
        <v>27341.5</v>
      </c>
      <c r="AE53" s="50">
        <v>26738.7</v>
      </c>
      <c r="AF53" s="50">
        <v>26735.554899999999</v>
      </c>
      <c r="AG53" s="50">
        <f>AF53/AE53*100</f>
        <v>99.988237648053186</v>
      </c>
      <c r="AH53" s="50">
        <v>202.8</v>
      </c>
      <c r="AI53" s="50">
        <v>202.8</v>
      </c>
      <c r="AJ53" s="50">
        <v>202.75910000000002</v>
      </c>
      <c r="AK53" s="50">
        <f>AJ53/AI53*100</f>
        <v>99.979832347140047</v>
      </c>
      <c r="AL53" s="50"/>
      <c r="AM53" s="51">
        <v>0</v>
      </c>
      <c r="AN53" s="51">
        <v>0</v>
      </c>
      <c r="AO53" s="50"/>
      <c r="AP53" s="50">
        <v>214.8</v>
      </c>
      <c r="AQ53" s="50">
        <v>214.8</v>
      </c>
      <c r="AR53" s="50">
        <v>214.79885999999999</v>
      </c>
      <c r="AS53" s="50">
        <f>AR53/AQ53*100</f>
        <v>99.999469273743003</v>
      </c>
      <c r="AT53" s="51">
        <v>1893.7</v>
      </c>
      <c r="AU53" s="50">
        <v>1893.7</v>
      </c>
      <c r="AV53" s="50">
        <v>1684.53781</v>
      </c>
      <c r="AW53" s="50">
        <f>AV53/AU53*100</f>
        <v>88.954840259808847</v>
      </c>
      <c r="AX53" s="50">
        <v>221.6</v>
      </c>
      <c r="AY53" s="50">
        <v>221.6</v>
      </c>
      <c r="AZ53" s="50">
        <v>206.59332999999998</v>
      </c>
      <c r="BA53" s="51">
        <f>AZ53/AY53*100</f>
        <v>93.228037003610098</v>
      </c>
      <c r="BB53" s="51">
        <v>213</v>
      </c>
      <c r="BC53" s="51">
        <v>213</v>
      </c>
      <c r="BD53" s="51">
        <v>56.22343</v>
      </c>
      <c r="BE53" s="50">
        <f>BD53/BC53*100</f>
        <v>26.395976525821595</v>
      </c>
      <c r="BF53" s="50"/>
      <c r="BG53" s="51"/>
      <c r="BH53" s="51"/>
      <c r="BI53" s="50"/>
      <c r="BJ53" s="50"/>
      <c r="BK53" s="51">
        <v>0</v>
      </c>
      <c r="BL53" s="51">
        <v>0</v>
      </c>
      <c r="BM53" s="50"/>
      <c r="BN53" s="50">
        <v>207.3</v>
      </c>
      <c r="BO53" s="50">
        <v>207.3</v>
      </c>
      <c r="BP53" s="50">
        <v>207.3</v>
      </c>
      <c r="BQ53" s="50">
        <f>BP53/BO53*100</f>
        <v>100</v>
      </c>
      <c r="BR53" s="51">
        <v>212.8</v>
      </c>
      <c r="BS53" s="51">
        <v>212.8</v>
      </c>
      <c r="BT53" s="51">
        <v>210.73069000000001</v>
      </c>
      <c r="BU53" s="50">
        <f>BT53/BS53*100</f>
        <v>99.027579887218039</v>
      </c>
      <c r="BV53" s="51">
        <v>224.9</v>
      </c>
      <c r="BW53" s="51">
        <v>224.9</v>
      </c>
      <c r="BX53" s="51">
        <v>224.88982000000001</v>
      </c>
      <c r="BY53" s="50">
        <f>BX53/BW53*100</f>
        <v>99.995473543797246</v>
      </c>
      <c r="BZ53" s="51">
        <v>1.3</v>
      </c>
      <c r="CA53" s="51">
        <v>1.3</v>
      </c>
      <c r="CB53" s="51">
        <v>0</v>
      </c>
      <c r="CC53" s="50">
        <v>0</v>
      </c>
      <c r="CD53" s="51">
        <v>48.7</v>
      </c>
      <c r="CE53" s="51">
        <v>48.7</v>
      </c>
      <c r="CF53" s="51">
        <v>0</v>
      </c>
      <c r="CG53" s="50">
        <v>0</v>
      </c>
      <c r="CH53" s="50"/>
      <c r="CI53" s="51">
        <v>0.9</v>
      </c>
      <c r="CJ53" s="51">
        <v>0</v>
      </c>
      <c r="CK53" s="51">
        <f t="shared" si="36"/>
        <v>0</v>
      </c>
    </row>
    <row r="54" spans="1:89" s="48" customFormat="1" ht="15.75" x14ac:dyDescent="0.25">
      <c r="A54" s="112" t="s">
        <v>329</v>
      </c>
      <c r="B54" s="111">
        <f>SUM(B55:B366)</f>
        <v>44111.000000000153</v>
      </c>
      <c r="C54" s="111">
        <f>SUM(C55:C366)</f>
        <v>45079.200000000172</v>
      </c>
      <c r="D54" s="111">
        <f>SUM(D55:D366)</f>
        <v>45070.716640000173</v>
      </c>
      <c r="E54" s="111">
        <f t="shared" si="0"/>
        <v>99.981181209959374</v>
      </c>
      <c r="F54" s="111"/>
      <c r="G54" s="113"/>
      <c r="H54" s="113"/>
      <c r="I54" s="113"/>
      <c r="J54" s="113"/>
      <c r="K54" s="113"/>
      <c r="L54" s="113"/>
      <c r="M54" s="113"/>
      <c r="N54" s="113"/>
      <c r="O54" s="113"/>
      <c r="P54" s="113"/>
      <c r="Q54" s="113"/>
      <c r="R54" s="113"/>
      <c r="S54" s="113"/>
      <c r="T54" s="113"/>
      <c r="U54" s="113"/>
      <c r="V54" s="113"/>
      <c r="W54" s="113"/>
      <c r="X54" s="113"/>
      <c r="Y54" s="113"/>
      <c r="Z54" s="113"/>
      <c r="AA54" s="113"/>
      <c r="AB54" s="113"/>
      <c r="AC54" s="113"/>
      <c r="AD54" s="113"/>
      <c r="AE54" s="113"/>
      <c r="AF54" s="113"/>
      <c r="AG54" s="113"/>
      <c r="AH54" s="113"/>
      <c r="AI54" s="113"/>
      <c r="AJ54" s="113"/>
      <c r="AK54" s="113"/>
      <c r="AL54" s="113"/>
      <c r="AM54" s="113"/>
      <c r="AN54" s="113"/>
      <c r="AO54" s="113"/>
      <c r="AP54" s="113"/>
      <c r="AQ54" s="113"/>
      <c r="AR54" s="113"/>
      <c r="AS54" s="113"/>
      <c r="AT54" s="113"/>
      <c r="AU54" s="113"/>
      <c r="AV54" s="113"/>
      <c r="AW54" s="113"/>
      <c r="AX54" s="113"/>
      <c r="AY54" s="113"/>
      <c r="AZ54" s="113"/>
      <c r="BA54" s="113"/>
      <c r="BB54" s="113"/>
      <c r="BC54" s="113"/>
      <c r="BD54" s="113"/>
      <c r="BE54" s="113"/>
      <c r="BF54" s="113"/>
      <c r="BG54" s="113"/>
      <c r="BH54" s="113"/>
      <c r="BI54" s="113"/>
      <c r="BJ54" s="113"/>
      <c r="BK54" s="113"/>
      <c r="BL54" s="113"/>
      <c r="BM54" s="113"/>
      <c r="BN54" s="111">
        <f>SUM(BN55:BN366)</f>
        <v>44111.000000000153</v>
      </c>
      <c r="BO54" s="111">
        <f t="shared" ref="BO54:BP54" si="47">SUM(BO55:BO366)</f>
        <v>45079.200000000172</v>
      </c>
      <c r="BP54" s="111">
        <f t="shared" si="47"/>
        <v>45070.716640000173</v>
      </c>
      <c r="BQ54" s="111">
        <f>BP54/BO54*100</f>
        <v>99.981181209959374</v>
      </c>
      <c r="BR54" s="111"/>
      <c r="BS54" s="113"/>
      <c r="BT54" s="113"/>
      <c r="BU54" s="113"/>
      <c r="BV54" s="113"/>
      <c r="BW54" s="113"/>
      <c r="BX54" s="113"/>
      <c r="BY54" s="113"/>
      <c r="BZ54" s="113"/>
      <c r="CA54" s="113"/>
      <c r="CB54" s="113"/>
      <c r="CC54" s="113"/>
      <c r="CD54" s="113"/>
      <c r="CE54" s="113"/>
      <c r="CF54" s="113"/>
      <c r="CG54" s="113"/>
      <c r="CH54" s="113"/>
      <c r="CI54" s="113"/>
      <c r="CJ54" s="113"/>
      <c r="CK54" s="113"/>
    </row>
    <row r="55" spans="1:89" s="58" customFormat="1" ht="51" x14ac:dyDescent="0.25">
      <c r="A55" s="54" t="s">
        <v>330</v>
      </c>
      <c r="B55" s="51">
        <f>F55+J55+N55+R55+V55+Z55+AD55+AH55+AL55+AP55+AT55+AX55+BB55+BF55+BJ55+BN55+BR55+BV55+BZ55+CD55+CH55</f>
        <v>701.1</v>
      </c>
      <c r="C55" s="51">
        <f>G55+K55+O55+S55+W55+AA55+AE55+AI55+AM55+AQ55+AU55+AY55+BC55+BG55+BK55+BO55+BS55+BW55+CA55+CE55+CI55</f>
        <v>701.1</v>
      </c>
      <c r="D55" s="51">
        <f>H55+L55+P55+T55+X55+AB55+AF55+AJ55+AN55+AR55+AV55+AZ55+BD55+BH55+BL55+BP55+BT55+BX55+CB55+CF55+CJ55</f>
        <v>701.1</v>
      </c>
      <c r="E55" s="50">
        <f t="shared" si="0"/>
        <v>100</v>
      </c>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v>701.1</v>
      </c>
      <c r="BO55" s="50">
        <v>701.1</v>
      </c>
      <c r="BP55" s="50">
        <v>701.1</v>
      </c>
      <c r="BQ55" s="50">
        <f>BP55/BO55*100</f>
        <v>100</v>
      </c>
      <c r="BR55" s="50"/>
      <c r="BS55" s="50"/>
      <c r="BT55" s="50"/>
      <c r="BU55" s="50"/>
      <c r="BV55" s="50"/>
      <c r="BW55" s="50"/>
      <c r="BX55" s="50"/>
      <c r="BY55" s="50"/>
      <c r="BZ55" s="50"/>
      <c r="CA55" s="50"/>
      <c r="CB55" s="50"/>
      <c r="CC55" s="50"/>
      <c r="CD55" s="50"/>
      <c r="CE55" s="50"/>
      <c r="CF55" s="50"/>
      <c r="CG55" s="50"/>
      <c r="CH55" s="50"/>
      <c r="CI55" s="50"/>
      <c r="CJ55" s="50"/>
      <c r="CK55" s="50"/>
    </row>
    <row r="56" spans="1:89" s="58" customFormat="1" ht="51" x14ac:dyDescent="0.25">
      <c r="A56" s="54" t="s">
        <v>331</v>
      </c>
      <c r="B56" s="51">
        <f t="shared" ref="B56:B119" si="48">F56+J56+N56+R56+V56+Z56+AD56+AH56+AL56+AP56+AT56+AX56+BB56+BF56+BJ56+BN56+BR56+BV56+BZ56+CD56+CH56</f>
        <v>93.5</v>
      </c>
      <c r="C56" s="51">
        <f t="shared" ref="C56:D87" si="49">G56+K56+O56+S56+W56+AA56+AE56+AI56+AM56+AQ56+AU56+AY56+BC56+BG56+BK56+BO56+BS56+BW56+CA56+CE56+CI56</f>
        <v>93.5</v>
      </c>
      <c r="D56" s="51">
        <f t="shared" si="49"/>
        <v>93.5</v>
      </c>
      <c r="E56" s="50">
        <f t="shared" si="0"/>
        <v>100</v>
      </c>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v>93.5</v>
      </c>
      <c r="BO56" s="50">
        <v>93.5</v>
      </c>
      <c r="BP56" s="50">
        <v>93.5</v>
      </c>
      <c r="BQ56" s="50">
        <f t="shared" ref="BQ56:BQ120" si="50">BP56/BO56*100</f>
        <v>100</v>
      </c>
      <c r="BR56" s="50"/>
      <c r="BS56" s="50"/>
      <c r="BT56" s="50"/>
      <c r="BU56" s="50"/>
      <c r="BV56" s="50"/>
      <c r="BW56" s="50"/>
      <c r="BX56" s="50"/>
      <c r="BY56" s="50"/>
      <c r="BZ56" s="50"/>
      <c r="CA56" s="50"/>
      <c r="CB56" s="50"/>
      <c r="CC56" s="50"/>
      <c r="CD56" s="50"/>
      <c r="CE56" s="50"/>
      <c r="CF56" s="50"/>
      <c r="CG56" s="50"/>
      <c r="CH56" s="50"/>
      <c r="CI56" s="50"/>
      <c r="CJ56" s="50"/>
      <c r="CK56" s="50"/>
    </row>
    <row r="57" spans="1:89" s="58" customFormat="1" ht="41.25" customHeight="1" x14ac:dyDescent="0.25">
      <c r="A57" s="54" t="s">
        <v>332</v>
      </c>
      <c r="B57" s="51">
        <f t="shared" si="48"/>
        <v>621.9</v>
      </c>
      <c r="C57" s="51">
        <f t="shared" si="49"/>
        <v>621.9</v>
      </c>
      <c r="D57" s="51">
        <f t="shared" si="49"/>
        <v>621.9</v>
      </c>
      <c r="E57" s="50">
        <f t="shared" si="0"/>
        <v>100</v>
      </c>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v>621.9</v>
      </c>
      <c r="BO57" s="50">
        <v>621.9</v>
      </c>
      <c r="BP57" s="50">
        <v>621.9</v>
      </c>
      <c r="BQ57" s="50">
        <f t="shared" si="50"/>
        <v>100</v>
      </c>
      <c r="BR57" s="50"/>
      <c r="BS57" s="50"/>
      <c r="BT57" s="50"/>
      <c r="BU57" s="50"/>
      <c r="BV57" s="50"/>
      <c r="BW57" s="50"/>
      <c r="BX57" s="50"/>
      <c r="BY57" s="50"/>
      <c r="BZ57" s="50"/>
      <c r="CA57" s="50"/>
      <c r="CB57" s="50"/>
      <c r="CC57" s="50"/>
      <c r="CD57" s="50"/>
      <c r="CE57" s="50"/>
      <c r="CF57" s="50"/>
      <c r="CG57" s="50"/>
      <c r="CH57" s="50"/>
      <c r="CI57" s="50"/>
      <c r="CJ57" s="50"/>
      <c r="CK57" s="50"/>
    </row>
    <row r="58" spans="1:89" s="58" customFormat="1" ht="51" x14ac:dyDescent="0.25">
      <c r="A58" s="54" t="s">
        <v>333</v>
      </c>
      <c r="B58" s="51">
        <f t="shared" si="48"/>
        <v>82.9</v>
      </c>
      <c r="C58" s="51">
        <f t="shared" si="49"/>
        <v>82.9</v>
      </c>
      <c r="D58" s="51">
        <f t="shared" si="49"/>
        <v>82.9</v>
      </c>
      <c r="E58" s="50">
        <f t="shared" si="0"/>
        <v>100</v>
      </c>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v>82.9</v>
      </c>
      <c r="BO58" s="50">
        <v>82.9</v>
      </c>
      <c r="BP58" s="50">
        <v>82.9</v>
      </c>
      <c r="BQ58" s="50">
        <f t="shared" si="50"/>
        <v>100</v>
      </c>
      <c r="BR58" s="50"/>
      <c r="BS58" s="50"/>
      <c r="BT58" s="50"/>
      <c r="BU58" s="50"/>
      <c r="BV58" s="50"/>
      <c r="BW58" s="50"/>
      <c r="BX58" s="50"/>
      <c r="BY58" s="50"/>
      <c r="BZ58" s="50"/>
      <c r="CA58" s="50"/>
      <c r="CB58" s="50"/>
      <c r="CC58" s="50"/>
      <c r="CD58" s="50"/>
      <c r="CE58" s="50"/>
      <c r="CF58" s="50"/>
      <c r="CG58" s="50"/>
      <c r="CH58" s="50"/>
      <c r="CI58" s="50"/>
      <c r="CJ58" s="50"/>
      <c r="CK58" s="50"/>
    </row>
    <row r="59" spans="1:89" s="58" customFormat="1" ht="51" x14ac:dyDescent="0.25">
      <c r="A59" s="54" t="s">
        <v>334</v>
      </c>
      <c r="B59" s="51">
        <f t="shared" si="48"/>
        <v>82.9</v>
      </c>
      <c r="C59" s="51">
        <f t="shared" si="49"/>
        <v>82.9</v>
      </c>
      <c r="D59" s="51">
        <f t="shared" si="49"/>
        <v>82.9</v>
      </c>
      <c r="E59" s="50">
        <f t="shared" si="0"/>
        <v>100</v>
      </c>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v>82.9</v>
      </c>
      <c r="BO59" s="50">
        <v>82.9</v>
      </c>
      <c r="BP59" s="50">
        <v>82.9</v>
      </c>
      <c r="BQ59" s="50">
        <f t="shared" si="50"/>
        <v>100</v>
      </c>
      <c r="BR59" s="50"/>
      <c r="BS59" s="50"/>
      <c r="BT59" s="50"/>
      <c r="BU59" s="50"/>
      <c r="BV59" s="50"/>
      <c r="BW59" s="50"/>
      <c r="BX59" s="50"/>
      <c r="BY59" s="50"/>
      <c r="BZ59" s="50"/>
      <c r="CA59" s="50"/>
      <c r="CB59" s="50"/>
      <c r="CC59" s="50"/>
      <c r="CD59" s="50"/>
      <c r="CE59" s="50"/>
      <c r="CF59" s="50"/>
      <c r="CG59" s="50"/>
      <c r="CH59" s="50"/>
      <c r="CI59" s="50"/>
      <c r="CJ59" s="50"/>
      <c r="CK59" s="50"/>
    </row>
    <row r="60" spans="1:89" s="58" customFormat="1" ht="38.25" x14ac:dyDescent="0.25">
      <c r="A60" s="54" t="s">
        <v>335</v>
      </c>
      <c r="B60" s="51">
        <f t="shared" si="48"/>
        <v>82.9</v>
      </c>
      <c r="C60" s="51">
        <f t="shared" si="49"/>
        <v>82.9</v>
      </c>
      <c r="D60" s="51">
        <f t="shared" si="49"/>
        <v>82.9</v>
      </c>
      <c r="E60" s="50">
        <f t="shared" si="0"/>
        <v>100</v>
      </c>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v>82.9</v>
      </c>
      <c r="BO60" s="50">
        <v>82.9</v>
      </c>
      <c r="BP60" s="50">
        <v>82.9</v>
      </c>
      <c r="BQ60" s="50">
        <f t="shared" si="50"/>
        <v>100</v>
      </c>
      <c r="BR60" s="50"/>
      <c r="BS60" s="50"/>
      <c r="BT60" s="50"/>
      <c r="BU60" s="50"/>
      <c r="BV60" s="50"/>
      <c r="BW60" s="50"/>
      <c r="BX60" s="50"/>
      <c r="BY60" s="50"/>
      <c r="BZ60" s="50"/>
      <c r="CA60" s="50"/>
      <c r="CB60" s="50"/>
      <c r="CC60" s="50"/>
      <c r="CD60" s="50"/>
      <c r="CE60" s="50"/>
      <c r="CF60" s="50"/>
      <c r="CG60" s="50"/>
      <c r="CH60" s="50"/>
      <c r="CI60" s="50"/>
      <c r="CJ60" s="50"/>
      <c r="CK60" s="50"/>
    </row>
    <row r="61" spans="1:89" s="58" customFormat="1" ht="38.25" x14ac:dyDescent="0.25">
      <c r="A61" s="54" t="s">
        <v>336</v>
      </c>
      <c r="B61" s="51">
        <f t="shared" si="48"/>
        <v>82.9</v>
      </c>
      <c r="C61" s="51">
        <f t="shared" si="49"/>
        <v>82.9</v>
      </c>
      <c r="D61" s="51">
        <f t="shared" si="49"/>
        <v>82.9</v>
      </c>
      <c r="E61" s="50">
        <f t="shared" si="0"/>
        <v>100</v>
      </c>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v>82.9</v>
      </c>
      <c r="BO61" s="50">
        <v>82.9</v>
      </c>
      <c r="BP61" s="50">
        <v>82.9</v>
      </c>
      <c r="BQ61" s="50">
        <f t="shared" si="50"/>
        <v>100</v>
      </c>
      <c r="BR61" s="50"/>
      <c r="BS61" s="50"/>
      <c r="BT61" s="50"/>
      <c r="BU61" s="50"/>
      <c r="BV61" s="50"/>
      <c r="BW61" s="50"/>
      <c r="BX61" s="50"/>
      <c r="BY61" s="50"/>
      <c r="BZ61" s="50"/>
      <c r="CA61" s="50"/>
      <c r="CB61" s="50"/>
      <c r="CC61" s="50"/>
      <c r="CD61" s="50"/>
      <c r="CE61" s="50"/>
      <c r="CF61" s="50"/>
      <c r="CG61" s="50"/>
      <c r="CH61" s="50"/>
      <c r="CI61" s="50"/>
      <c r="CJ61" s="50"/>
      <c r="CK61" s="50"/>
    </row>
    <row r="62" spans="1:89" s="58" customFormat="1" ht="38.25" x14ac:dyDescent="0.25">
      <c r="A62" s="54" t="s">
        <v>337</v>
      </c>
      <c r="B62" s="51">
        <f t="shared" si="48"/>
        <v>207.3</v>
      </c>
      <c r="C62" s="51">
        <f t="shared" si="49"/>
        <v>207.3</v>
      </c>
      <c r="D62" s="51">
        <f t="shared" si="49"/>
        <v>207.3</v>
      </c>
      <c r="E62" s="50">
        <f t="shared" si="0"/>
        <v>100</v>
      </c>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v>207.3</v>
      </c>
      <c r="BO62" s="50">
        <v>207.3</v>
      </c>
      <c r="BP62" s="50">
        <v>207.3</v>
      </c>
      <c r="BQ62" s="50">
        <f t="shared" si="50"/>
        <v>100</v>
      </c>
      <c r="BR62" s="50"/>
      <c r="BS62" s="50"/>
      <c r="BT62" s="50"/>
      <c r="BU62" s="50"/>
      <c r="BV62" s="50"/>
      <c r="BW62" s="50"/>
      <c r="BX62" s="50"/>
      <c r="BY62" s="50"/>
      <c r="BZ62" s="50"/>
      <c r="CA62" s="50"/>
      <c r="CB62" s="50"/>
      <c r="CC62" s="50"/>
      <c r="CD62" s="50"/>
      <c r="CE62" s="50"/>
      <c r="CF62" s="50"/>
      <c r="CG62" s="50"/>
      <c r="CH62" s="50"/>
      <c r="CI62" s="50"/>
      <c r="CJ62" s="50"/>
      <c r="CK62" s="50"/>
    </row>
    <row r="63" spans="1:89" s="58" customFormat="1" ht="51" customHeight="1" x14ac:dyDescent="0.25">
      <c r="A63" s="54" t="s">
        <v>338</v>
      </c>
      <c r="B63" s="51">
        <f t="shared" si="48"/>
        <v>82.9</v>
      </c>
      <c r="C63" s="51">
        <f t="shared" si="49"/>
        <v>82.9</v>
      </c>
      <c r="D63" s="51">
        <f t="shared" si="49"/>
        <v>82.9</v>
      </c>
      <c r="E63" s="50">
        <f t="shared" si="0"/>
        <v>100</v>
      </c>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v>82.9</v>
      </c>
      <c r="BO63" s="50">
        <v>82.9</v>
      </c>
      <c r="BP63" s="50">
        <v>82.9</v>
      </c>
      <c r="BQ63" s="50">
        <f t="shared" si="50"/>
        <v>100</v>
      </c>
      <c r="BR63" s="50"/>
      <c r="BS63" s="50"/>
      <c r="BT63" s="50"/>
      <c r="BU63" s="50"/>
      <c r="BV63" s="50"/>
      <c r="BW63" s="50"/>
      <c r="BX63" s="50"/>
      <c r="BY63" s="50"/>
      <c r="BZ63" s="50"/>
      <c r="CA63" s="50"/>
      <c r="CB63" s="50"/>
      <c r="CC63" s="50"/>
      <c r="CD63" s="50"/>
      <c r="CE63" s="50"/>
      <c r="CF63" s="50"/>
      <c r="CG63" s="50"/>
      <c r="CH63" s="50"/>
      <c r="CI63" s="50"/>
      <c r="CJ63" s="50"/>
      <c r="CK63" s="50"/>
    </row>
    <row r="64" spans="1:89" s="58" customFormat="1" ht="38.25" x14ac:dyDescent="0.25">
      <c r="A64" s="54" t="s">
        <v>340</v>
      </c>
      <c r="B64" s="51">
        <f t="shared" si="48"/>
        <v>82.9</v>
      </c>
      <c r="C64" s="51">
        <f t="shared" si="49"/>
        <v>82.9</v>
      </c>
      <c r="D64" s="51">
        <f t="shared" si="49"/>
        <v>82.9</v>
      </c>
      <c r="E64" s="50">
        <f t="shared" si="0"/>
        <v>100</v>
      </c>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v>82.9</v>
      </c>
      <c r="BO64" s="50">
        <v>82.9</v>
      </c>
      <c r="BP64" s="50">
        <v>82.9</v>
      </c>
      <c r="BQ64" s="50">
        <f t="shared" si="50"/>
        <v>100</v>
      </c>
      <c r="BR64" s="50"/>
      <c r="BS64" s="50"/>
      <c r="BT64" s="50"/>
      <c r="BU64" s="50"/>
      <c r="BV64" s="50"/>
      <c r="BW64" s="50"/>
      <c r="BX64" s="50"/>
      <c r="BY64" s="50"/>
      <c r="BZ64" s="50"/>
      <c r="CA64" s="50"/>
      <c r="CB64" s="50"/>
      <c r="CC64" s="50"/>
      <c r="CD64" s="50"/>
      <c r="CE64" s="50"/>
      <c r="CF64" s="50"/>
      <c r="CG64" s="50"/>
      <c r="CH64" s="50"/>
      <c r="CI64" s="50"/>
      <c r="CJ64" s="50"/>
      <c r="CK64" s="50"/>
    </row>
    <row r="65" spans="1:89" s="58" customFormat="1" ht="51" x14ac:dyDescent="0.25">
      <c r="A65" s="54" t="s">
        <v>341</v>
      </c>
      <c r="B65" s="51">
        <f t="shared" si="48"/>
        <v>0</v>
      </c>
      <c r="C65" s="51">
        <f t="shared" si="49"/>
        <v>0</v>
      </c>
      <c r="D65" s="51">
        <f t="shared" si="49"/>
        <v>0</v>
      </c>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row>
    <row r="66" spans="1:89" s="58" customFormat="1" ht="38.25" x14ac:dyDescent="0.25">
      <c r="A66" s="54" t="s">
        <v>342</v>
      </c>
      <c r="B66" s="51">
        <f t="shared" si="48"/>
        <v>207.3</v>
      </c>
      <c r="C66" s="51">
        <f t="shared" si="49"/>
        <v>207.3</v>
      </c>
      <c r="D66" s="51">
        <f t="shared" si="49"/>
        <v>207.3</v>
      </c>
      <c r="E66" s="50">
        <f t="shared" si="0"/>
        <v>100</v>
      </c>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v>207.3</v>
      </c>
      <c r="BO66" s="50">
        <v>207.3</v>
      </c>
      <c r="BP66" s="50">
        <v>207.3</v>
      </c>
      <c r="BQ66" s="50">
        <f t="shared" si="50"/>
        <v>100</v>
      </c>
      <c r="BR66" s="50"/>
      <c r="BS66" s="50"/>
      <c r="BT66" s="50"/>
      <c r="BU66" s="50"/>
      <c r="BV66" s="50"/>
      <c r="BW66" s="50"/>
      <c r="BX66" s="50"/>
      <c r="BY66" s="50"/>
      <c r="BZ66" s="50"/>
      <c r="CA66" s="50"/>
      <c r="CB66" s="50"/>
      <c r="CC66" s="50"/>
      <c r="CD66" s="50"/>
      <c r="CE66" s="50"/>
      <c r="CF66" s="50"/>
      <c r="CG66" s="50"/>
      <c r="CH66" s="50"/>
      <c r="CI66" s="50"/>
      <c r="CJ66" s="50"/>
      <c r="CK66" s="50"/>
    </row>
    <row r="67" spans="1:89" s="58" customFormat="1" ht="38.25" x14ac:dyDescent="0.25">
      <c r="A67" s="54" t="s">
        <v>343</v>
      </c>
      <c r="B67" s="51">
        <f t="shared" si="48"/>
        <v>82.9</v>
      </c>
      <c r="C67" s="51">
        <f t="shared" si="49"/>
        <v>82.9</v>
      </c>
      <c r="D67" s="51">
        <f t="shared" si="49"/>
        <v>82.9</v>
      </c>
      <c r="E67" s="50">
        <f t="shared" si="0"/>
        <v>100</v>
      </c>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v>82.9</v>
      </c>
      <c r="BO67" s="50">
        <v>82.9</v>
      </c>
      <c r="BP67" s="50">
        <v>82.9</v>
      </c>
      <c r="BQ67" s="50">
        <f t="shared" si="50"/>
        <v>100</v>
      </c>
      <c r="BR67" s="50"/>
      <c r="BS67" s="50"/>
      <c r="BT67" s="50"/>
      <c r="BU67" s="50"/>
      <c r="BV67" s="50"/>
      <c r="BW67" s="50"/>
      <c r="BX67" s="50"/>
      <c r="BY67" s="50"/>
      <c r="BZ67" s="50"/>
      <c r="CA67" s="50"/>
      <c r="CB67" s="50"/>
      <c r="CC67" s="50"/>
      <c r="CD67" s="50"/>
      <c r="CE67" s="50"/>
      <c r="CF67" s="50"/>
      <c r="CG67" s="50"/>
      <c r="CH67" s="50"/>
      <c r="CI67" s="50"/>
      <c r="CJ67" s="50"/>
      <c r="CK67" s="50"/>
    </row>
    <row r="68" spans="1:89" s="58" customFormat="1" ht="38.25" x14ac:dyDescent="0.25">
      <c r="A68" s="54" t="s">
        <v>344</v>
      </c>
      <c r="B68" s="51">
        <f t="shared" si="48"/>
        <v>207.3</v>
      </c>
      <c r="C68" s="51">
        <f t="shared" si="49"/>
        <v>207.3</v>
      </c>
      <c r="D68" s="51">
        <f t="shared" si="49"/>
        <v>207.3</v>
      </c>
      <c r="E68" s="50">
        <f t="shared" si="0"/>
        <v>100</v>
      </c>
      <c r="F68" s="50"/>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v>207.3</v>
      </c>
      <c r="BO68" s="50">
        <v>207.3</v>
      </c>
      <c r="BP68" s="50">
        <v>207.3</v>
      </c>
      <c r="BQ68" s="50">
        <f t="shared" si="50"/>
        <v>100</v>
      </c>
      <c r="BR68" s="50"/>
      <c r="BS68" s="50"/>
      <c r="BT68" s="50"/>
      <c r="BU68" s="50"/>
      <c r="BV68" s="50"/>
      <c r="BW68" s="50"/>
      <c r="BX68" s="50"/>
      <c r="BY68" s="50"/>
      <c r="BZ68" s="50"/>
      <c r="CA68" s="50"/>
      <c r="CB68" s="50"/>
      <c r="CC68" s="50"/>
      <c r="CD68" s="50"/>
      <c r="CE68" s="50"/>
      <c r="CF68" s="50"/>
      <c r="CG68" s="50"/>
      <c r="CH68" s="50"/>
      <c r="CI68" s="50"/>
      <c r="CJ68" s="50"/>
      <c r="CK68" s="50"/>
    </row>
    <row r="69" spans="1:89" s="58" customFormat="1" ht="38.25" x14ac:dyDescent="0.25">
      <c r="A69" s="54" t="s">
        <v>345</v>
      </c>
      <c r="B69" s="51">
        <f t="shared" si="48"/>
        <v>82.9</v>
      </c>
      <c r="C69" s="51">
        <f t="shared" si="49"/>
        <v>82.9</v>
      </c>
      <c r="D69" s="51">
        <f t="shared" si="49"/>
        <v>82.9</v>
      </c>
      <c r="E69" s="50">
        <f t="shared" si="0"/>
        <v>100</v>
      </c>
      <c r="F69" s="50"/>
      <c r="G69" s="50"/>
      <c r="H69" s="50"/>
      <c r="I69" s="50"/>
      <c r="J69" s="50"/>
      <c r="K69" s="50"/>
      <c r="L69" s="50"/>
      <c r="M69" s="50"/>
      <c r="N69" s="50"/>
      <c r="O69" s="50"/>
      <c r="P69" s="50"/>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v>82.9</v>
      </c>
      <c r="BO69" s="50">
        <v>82.9</v>
      </c>
      <c r="BP69" s="50">
        <v>82.9</v>
      </c>
      <c r="BQ69" s="50">
        <f t="shared" si="50"/>
        <v>100</v>
      </c>
      <c r="BR69" s="50"/>
      <c r="BS69" s="50"/>
      <c r="BT69" s="50"/>
      <c r="BU69" s="50"/>
      <c r="BV69" s="50"/>
      <c r="BW69" s="50"/>
      <c r="BX69" s="50"/>
      <c r="BY69" s="50"/>
      <c r="BZ69" s="50"/>
      <c r="CA69" s="50"/>
      <c r="CB69" s="50"/>
      <c r="CC69" s="50"/>
      <c r="CD69" s="50"/>
      <c r="CE69" s="50"/>
      <c r="CF69" s="50"/>
      <c r="CG69" s="50"/>
      <c r="CH69" s="50"/>
      <c r="CI69" s="50"/>
      <c r="CJ69" s="50"/>
      <c r="CK69" s="50"/>
    </row>
    <row r="70" spans="1:89" s="58" customFormat="1" ht="38.25" x14ac:dyDescent="0.25">
      <c r="A70" s="54" t="s">
        <v>346</v>
      </c>
      <c r="B70" s="51">
        <f t="shared" si="48"/>
        <v>82.9</v>
      </c>
      <c r="C70" s="51">
        <f t="shared" si="49"/>
        <v>82.9</v>
      </c>
      <c r="D70" s="51">
        <f t="shared" si="49"/>
        <v>82.9</v>
      </c>
      <c r="E70" s="50">
        <f t="shared" si="0"/>
        <v>100</v>
      </c>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v>82.9</v>
      </c>
      <c r="BO70" s="50">
        <v>82.9</v>
      </c>
      <c r="BP70" s="50">
        <v>82.9</v>
      </c>
      <c r="BQ70" s="50">
        <f t="shared" si="50"/>
        <v>100</v>
      </c>
      <c r="BR70" s="50"/>
      <c r="BS70" s="50"/>
      <c r="BT70" s="50"/>
      <c r="BU70" s="50"/>
      <c r="BV70" s="50"/>
      <c r="BW70" s="50"/>
      <c r="BX70" s="50"/>
      <c r="BY70" s="50"/>
      <c r="BZ70" s="50"/>
      <c r="CA70" s="50"/>
      <c r="CB70" s="50"/>
      <c r="CC70" s="50"/>
      <c r="CD70" s="50"/>
      <c r="CE70" s="50"/>
      <c r="CF70" s="50"/>
      <c r="CG70" s="50"/>
      <c r="CH70" s="50"/>
      <c r="CI70" s="50"/>
      <c r="CJ70" s="50"/>
      <c r="CK70" s="50"/>
    </row>
    <row r="71" spans="1:89" s="58" customFormat="1" ht="38.25" x14ac:dyDescent="0.25">
      <c r="A71" s="54" t="s">
        <v>347</v>
      </c>
      <c r="B71" s="51">
        <f t="shared" si="48"/>
        <v>0</v>
      </c>
      <c r="C71" s="51">
        <f t="shared" si="49"/>
        <v>0</v>
      </c>
      <c r="D71" s="51">
        <f t="shared" si="49"/>
        <v>0</v>
      </c>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row>
    <row r="72" spans="1:89" s="58" customFormat="1" ht="38.25" x14ac:dyDescent="0.25">
      <c r="A72" s="54" t="s">
        <v>348</v>
      </c>
      <c r="B72" s="51">
        <f t="shared" si="48"/>
        <v>0</v>
      </c>
      <c r="C72" s="51">
        <f t="shared" si="49"/>
        <v>0</v>
      </c>
      <c r="D72" s="51">
        <f t="shared" si="49"/>
        <v>0</v>
      </c>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row>
    <row r="73" spans="1:89" s="58" customFormat="1" ht="38.25" x14ac:dyDescent="0.25">
      <c r="A73" s="54" t="s">
        <v>349</v>
      </c>
      <c r="B73" s="51">
        <f t="shared" si="48"/>
        <v>0</v>
      </c>
      <c r="C73" s="51">
        <f t="shared" si="49"/>
        <v>0</v>
      </c>
      <c r="D73" s="51">
        <f t="shared" si="49"/>
        <v>0</v>
      </c>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row>
    <row r="74" spans="1:89" s="58" customFormat="1" ht="38.25" x14ac:dyDescent="0.25">
      <c r="A74" s="54" t="s">
        <v>350</v>
      </c>
      <c r="B74" s="51">
        <f t="shared" si="48"/>
        <v>0</v>
      </c>
      <c r="C74" s="51">
        <f t="shared" si="49"/>
        <v>0</v>
      </c>
      <c r="D74" s="51">
        <f t="shared" si="49"/>
        <v>0</v>
      </c>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row>
    <row r="75" spans="1:89" s="58" customFormat="1" ht="38.25" x14ac:dyDescent="0.25">
      <c r="A75" s="54" t="s">
        <v>339</v>
      </c>
      <c r="B75" s="51">
        <f t="shared" si="48"/>
        <v>0</v>
      </c>
      <c r="C75" s="51">
        <f t="shared" si="49"/>
        <v>440</v>
      </c>
      <c r="D75" s="51">
        <f t="shared" si="49"/>
        <v>440</v>
      </c>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v>440</v>
      </c>
      <c r="BP75" s="50">
        <v>440</v>
      </c>
      <c r="BQ75" s="50">
        <f t="shared" si="50"/>
        <v>100</v>
      </c>
      <c r="BR75" s="50"/>
      <c r="BS75" s="50"/>
      <c r="BT75" s="50"/>
      <c r="BU75" s="50"/>
      <c r="BV75" s="50"/>
      <c r="BW75" s="50"/>
      <c r="BX75" s="50"/>
      <c r="BY75" s="50"/>
      <c r="BZ75" s="50"/>
      <c r="CA75" s="50"/>
      <c r="CB75" s="50"/>
      <c r="CC75" s="50"/>
      <c r="CD75" s="50"/>
      <c r="CE75" s="50"/>
      <c r="CF75" s="50"/>
      <c r="CG75" s="50"/>
      <c r="CH75" s="50"/>
      <c r="CI75" s="50"/>
      <c r="CJ75" s="50"/>
      <c r="CK75" s="50"/>
    </row>
    <row r="76" spans="1:89" s="58" customFormat="1" ht="51" x14ac:dyDescent="0.25">
      <c r="A76" s="54" t="s">
        <v>351</v>
      </c>
      <c r="B76" s="51">
        <f t="shared" si="48"/>
        <v>207.3</v>
      </c>
      <c r="C76" s="51">
        <f t="shared" si="49"/>
        <v>207.3</v>
      </c>
      <c r="D76" s="51">
        <f t="shared" si="49"/>
        <v>207.3</v>
      </c>
      <c r="E76" s="50">
        <f t="shared" ref="E76:E139" si="51">D76/C76*100</f>
        <v>100</v>
      </c>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v>207.3</v>
      </c>
      <c r="BO76" s="50">
        <v>207.3</v>
      </c>
      <c r="BP76" s="50">
        <v>207.3</v>
      </c>
      <c r="BQ76" s="50">
        <f t="shared" si="50"/>
        <v>100</v>
      </c>
      <c r="BR76" s="50"/>
      <c r="BS76" s="50"/>
      <c r="BT76" s="50"/>
      <c r="BU76" s="50"/>
      <c r="BV76" s="50"/>
      <c r="BW76" s="50"/>
      <c r="BX76" s="50"/>
      <c r="BY76" s="50"/>
      <c r="BZ76" s="50"/>
      <c r="CA76" s="50"/>
      <c r="CB76" s="50"/>
      <c r="CC76" s="50"/>
      <c r="CD76" s="50"/>
      <c r="CE76" s="50"/>
      <c r="CF76" s="50"/>
      <c r="CG76" s="50"/>
      <c r="CH76" s="50"/>
      <c r="CI76" s="50"/>
      <c r="CJ76" s="50"/>
      <c r="CK76" s="50"/>
    </row>
    <row r="77" spans="1:89" s="58" customFormat="1" ht="51" x14ac:dyDescent="0.25">
      <c r="A77" s="54" t="s">
        <v>353</v>
      </c>
      <c r="B77" s="51">
        <f t="shared" si="48"/>
        <v>82.9</v>
      </c>
      <c r="C77" s="51">
        <f t="shared" si="49"/>
        <v>82.9</v>
      </c>
      <c r="D77" s="51">
        <f t="shared" si="49"/>
        <v>82.9</v>
      </c>
      <c r="E77" s="50">
        <f t="shared" si="51"/>
        <v>100</v>
      </c>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v>82.9</v>
      </c>
      <c r="BO77" s="50">
        <v>82.9</v>
      </c>
      <c r="BP77" s="50">
        <v>82.9</v>
      </c>
      <c r="BQ77" s="50">
        <f t="shared" si="50"/>
        <v>100</v>
      </c>
      <c r="BR77" s="50"/>
      <c r="BS77" s="50"/>
      <c r="BT77" s="50"/>
      <c r="BU77" s="50"/>
      <c r="BV77" s="50"/>
      <c r="BW77" s="50"/>
      <c r="BX77" s="50"/>
      <c r="BY77" s="50"/>
      <c r="BZ77" s="50"/>
      <c r="CA77" s="50"/>
      <c r="CB77" s="50"/>
      <c r="CC77" s="50"/>
      <c r="CD77" s="50"/>
      <c r="CE77" s="50"/>
      <c r="CF77" s="50"/>
      <c r="CG77" s="50"/>
      <c r="CH77" s="50"/>
      <c r="CI77" s="50"/>
      <c r="CJ77" s="50"/>
      <c r="CK77" s="50"/>
    </row>
    <row r="78" spans="1:89" s="58" customFormat="1" ht="51" x14ac:dyDescent="0.25">
      <c r="A78" s="54" t="s">
        <v>354</v>
      </c>
      <c r="B78" s="51">
        <f t="shared" si="48"/>
        <v>0</v>
      </c>
      <c r="C78" s="51">
        <f t="shared" si="49"/>
        <v>0</v>
      </c>
      <c r="D78" s="51">
        <f t="shared" si="49"/>
        <v>0</v>
      </c>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row>
    <row r="79" spans="1:89" s="58" customFormat="1" ht="51" x14ac:dyDescent="0.25">
      <c r="A79" s="54" t="s">
        <v>355</v>
      </c>
      <c r="B79" s="51">
        <f t="shared" si="48"/>
        <v>207.3</v>
      </c>
      <c r="C79" s="51">
        <f t="shared" si="49"/>
        <v>207.3</v>
      </c>
      <c r="D79" s="51">
        <f t="shared" si="49"/>
        <v>207.3</v>
      </c>
      <c r="E79" s="50">
        <f t="shared" si="51"/>
        <v>100</v>
      </c>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v>207.3</v>
      </c>
      <c r="BO79" s="50">
        <v>207.3</v>
      </c>
      <c r="BP79" s="50">
        <v>207.3</v>
      </c>
      <c r="BQ79" s="50">
        <f t="shared" si="50"/>
        <v>100</v>
      </c>
      <c r="BR79" s="50"/>
      <c r="BS79" s="50"/>
      <c r="BT79" s="50"/>
      <c r="BU79" s="50"/>
      <c r="BV79" s="50"/>
      <c r="BW79" s="50"/>
      <c r="BX79" s="50"/>
      <c r="BY79" s="50"/>
      <c r="BZ79" s="50"/>
      <c r="CA79" s="50"/>
      <c r="CB79" s="50"/>
      <c r="CC79" s="50"/>
      <c r="CD79" s="50"/>
      <c r="CE79" s="50"/>
      <c r="CF79" s="50"/>
      <c r="CG79" s="50"/>
      <c r="CH79" s="50"/>
      <c r="CI79" s="50"/>
      <c r="CJ79" s="50"/>
      <c r="CK79" s="50"/>
    </row>
    <row r="80" spans="1:89" s="58" customFormat="1" ht="51" x14ac:dyDescent="0.25">
      <c r="A80" s="54" t="s">
        <v>356</v>
      </c>
      <c r="B80" s="51">
        <f t="shared" si="48"/>
        <v>207.3</v>
      </c>
      <c r="C80" s="51">
        <f t="shared" si="49"/>
        <v>207.3</v>
      </c>
      <c r="D80" s="51">
        <f t="shared" si="49"/>
        <v>207.3</v>
      </c>
      <c r="E80" s="50">
        <f t="shared" si="51"/>
        <v>100</v>
      </c>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v>207.3</v>
      </c>
      <c r="BO80" s="50">
        <v>207.3</v>
      </c>
      <c r="BP80" s="50">
        <v>207.3</v>
      </c>
      <c r="BQ80" s="50">
        <f t="shared" si="50"/>
        <v>100</v>
      </c>
      <c r="BR80" s="50"/>
      <c r="BS80" s="50"/>
      <c r="BT80" s="50"/>
      <c r="BU80" s="50"/>
      <c r="BV80" s="50"/>
      <c r="BW80" s="50"/>
      <c r="BX80" s="50"/>
      <c r="BY80" s="50"/>
      <c r="BZ80" s="50"/>
      <c r="CA80" s="50"/>
      <c r="CB80" s="50"/>
      <c r="CC80" s="50"/>
      <c r="CD80" s="50"/>
      <c r="CE80" s="50"/>
      <c r="CF80" s="50"/>
      <c r="CG80" s="50"/>
      <c r="CH80" s="50"/>
      <c r="CI80" s="50"/>
      <c r="CJ80" s="50"/>
      <c r="CK80" s="50"/>
    </row>
    <row r="81" spans="1:89" s="58" customFormat="1" ht="51" x14ac:dyDescent="0.25">
      <c r="A81" s="54" t="s">
        <v>357</v>
      </c>
      <c r="B81" s="51">
        <f t="shared" si="48"/>
        <v>207.3</v>
      </c>
      <c r="C81" s="51">
        <f t="shared" si="49"/>
        <v>207.3</v>
      </c>
      <c r="D81" s="51">
        <f t="shared" si="49"/>
        <v>207.3</v>
      </c>
      <c r="E81" s="50">
        <f t="shared" si="51"/>
        <v>100</v>
      </c>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v>207.3</v>
      </c>
      <c r="BO81" s="50">
        <v>207.3</v>
      </c>
      <c r="BP81" s="50">
        <v>207.3</v>
      </c>
      <c r="BQ81" s="50">
        <f t="shared" si="50"/>
        <v>100</v>
      </c>
      <c r="BR81" s="50"/>
      <c r="BS81" s="50"/>
      <c r="BT81" s="50"/>
      <c r="BU81" s="50"/>
      <c r="BV81" s="50"/>
      <c r="BW81" s="50"/>
      <c r="BX81" s="50"/>
      <c r="BY81" s="50"/>
      <c r="BZ81" s="50"/>
      <c r="CA81" s="50"/>
      <c r="CB81" s="50"/>
      <c r="CC81" s="50"/>
      <c r="CD81" s="50"/>
      <c r="CE81" s="50"/>
      <c r="CF81" s="50"/>
      <c r="CG81" s="50"/>
      <c r="CH81" s="50"/>
      <c r="CI81" s="50"/>
      <c r="CJ81" s="50"/>
      <c r="CK81" s="50"/>
    </row>
    <row r="82" spans="1:89" s="58" customFormat="1" ht="51" x14ac:dyDescent="0.25">
      <c r="A82" s="54" t="s">
        <v>358</v>
      </c>
      <c r="B82" s="51">
        <f t="shared" si="48"/>
        <v>82.9</v>
      </c>
      <c r="C82" s="51">
        <f t="shared" si="49"/>
        <v>82.9</v>
      </c>
      <c r="D82" s="51">
        <f t="shared" si="49"/>
        <v>82.9</v>
      </c>
      <c r="E82" s="50">
        <f t="shared" si="51"/>
        <v>100</v>
      </c>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v>82.9</v>
      </c>
      <c r="BO82" s="50">
        <v>82.9</v>
      </c>
      <c r="BP82" s="50">
        <v>82.9</v>
      </c>
      <c r="BQ82" s="50">
        <f t="shared" si="50"/>
        <v>100</v>
      </c>
      <c r="BR82" s="50"/>
      <c r="BS82" s="50"/>
      <c r="BT82" s="50"/>
      <c r="BU82" s="50"/>
      <c r="BV82" s="50"/>
      <c r="BW82" s="50"/>
      <c r="BX82" s="50"/>
      <c r="BY82" s="50"/>
      <c r="BZ82" s="50"/>
      <c r="CA82" s="50"/>
      <c r="CB82" s="50"/>
      <c r="CC82" s="50"/>
      <c r="CD82" s="50"/>
      <c r="CE82" s="50"/>
      <c r="CF82" s="50"/>
      <c r="CG82" s="50"/>
      <c r="CH82" s="50"/>
      <c r="CI82" s="50"/>
      <c r="CJ82" s="50"/>
      <c r="CK82" s="50"/>
    </row>
    <row r="83" spans="1:89" s="58" customFormat="1" ht="51" x14ac:dyDescent="0.25">
      <c r="A83" s="54" t="s">
        <v>359</v>
      </c>
      <c r="B83" s="51">
        <f t="shared" si="48"/>
        <v>207.3</v>
      </c>
      <c r="C83" s="51">
        <f t="shared" si="49"/>
        <v>207.3</v>
      </c>
      <c r="D83" s="51">
        <f t="shared" si="49"/>
        <v>207.3</v>
      </c>
      <c r="E83" s="50">
        <f t="shared" si="51"/>
        <v>100</v>
      </c>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v>207.3</v>
      </c>
      <c r="BO83" s="50">
        <v>207.3</v>
      </c>
      <c r="BP83" s="50">
        <v>207.3</v>
      </c>
      <c r="BQ83" s="50">
        <f t="shared" si="50"/>
        <v>100</v>
      </c>
      <c r="BR83" s="50"/>
      <c r="BS83" s="50"/>
      <c r="BT83" s="50"/>
      <c r="BU83" s="50"/>
      <c r="BV83" s="50"/>
      <c r="BW83" s="50"/>
      <c r="BX83" s="50"/>
      <c r="BY83" s="50"/>
      <c r="BZ83" s="50"/>
      <c r="CA83" s="50"/>
      <c r="CB83" s="50"/>
      <c r="CC83" s="50"/>
      <c r="CD83" s="50"/>
      <c r="CE83" s="50"/>
      <c r="CF83" s="50"/>
      <c r="CG83" s="50"/>
      <c r="CH83" s="50"/>
      <c r="CI83" s="50"/>
      <c r="CJ83" s="50"/>
      <c r="CK83" s="50"/>
    </row>
    <row r="84" spans="1:89" s="58" customFormat="1" ht="51" x14ac:dyDescent="0.25">
      <c r="A84" s="54" t="s">
        <v>360</v>
      </c>
      <c r="B84" s="51">
        <f t="shared" si="48"/>
        <v>0</v>
      </c>
      <c r="C84" s="51">
        <f t="shared" si="49"/>
        <v>0</v>
      </c>
      <c r="D84" s="51">
        <f t="shared" si="49"/>
        <v>0</v>
      </c>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row>
    <row r="85" spans="1:89" s="58" customFormat="1" ht="51" x14ac:dyDescent="0.25">
      <c r="A85" s="54" t="s">
        <v>361</v>
      </c>
      <c r="B85" s="51">
        <f t="shared" si="48"/>
        <v>0</v>
      </c>
      <c r="C85" s="51">
        <f t="shared" si="49"/>
        <v>0</v>
      </c>
      <c r="D85" s="51">
        <f t="shared" si="49"/>
        <v>0</v>
      </c>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row>
    <row r="86" spans="1:89" s="58" customFormat="1" ht="51" x14ac:dyDescent="0.25">
      <c r="A86" s="54" t="s">
        <v>362</v>
      </c>
      <c r="B86" s="51">
        <f t="shared" si="48"/>
        <v>82.9</v>
      </c>
      <c r="C86" s="51">
        <f t="shared" si="49"/>
        <v>82.9</v>
      </c>
      <c r="D86" s="51">
        <f t="shared" si="49"/>
        <v>82.9</v>
      </c>
      <c r="E86" s="50">
        <f t="shared" si="51"/>
        <v>100</v>
      </c>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v>82.9</v>
      </c>
      <c r="BO86" s="50">
        <v>82.9</v>
      </c>
      <c r="BP86" s="50">
        <v>82.9</v>
      </c>
      <c r="BQ86" s="50">
        <f t="shared" si="50"/>
        <v>100</v>
      </c>
      <c r="BR86" s="50"/>
      <c r="BS86" s="50"/>
      <c r="BT86" s="50"/>
      <c r="BU86" s="50"/>
      <c r="BV86" s="50"/>
      <c r="BW86" s="50"/>
      <c r="BX86" s="50"/>
      <c r="BY86" s="50"/>
      <c r="BZ86" s="50"/>
      <c r="CA86" s="50"/>
      <c r="CB86" s="50"/>
      <c r="CC86" s="50"/>
      <c r="CD86" s="50"/>
      <c r="CE86" s="50"/>
      <c r="CF86" s="50"/>
      <c r="CG86" s="50"/>
      <c r="CH86" s="50"/>
      <c r="CI86" s="50"/>
      <c r="CJ86" s="50"/>
      <c r="CK86" s="50"/>
    </row>
    <row r="87" spans="1:89" s="58" customFormat="1" ht="51" x14ac:dyDescent="0.25">
      <c r="A87" s="54" t="s">
        <v>363</v>
      </c>
      <c r="B87" s="51">
        <f t="shared" si="48"/>
        <v>207.3</v>
      </c>
      <c r="C87" s="51">
        <f t="shared" si="49"/>
        <v>207.3</v>
      </c>
      <c r="D87" s="51">
        <f t="shared" si="49"/>
        <v>207.3</v>
      </c>
      <c r="E87" s="50">
        <f t="shared" si="51"/>
        <v>100</v>
      </c>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v>207.3</v>
      </c>
      <c r="BO87" s="50">
        <v>207.3</v>
      </c>
      <c r="BP87" s="50">
        <v>207.3</v>
      </c>
      <c r="BQ87" s="50">
        <f t="shared" si="50"/>
        <v>100</v>
      </c>
      <c r="BR87" s="50"/>
      <c r="BS87" s="50"/>
      <c r="BT87" s="50"/>
      <c r="BU87" s="50"/>
      <c r="BV87" s="50"/>
      <c r="BW87" s="50"/>
      <c r="BX87" s="50"/>
      <c r="BY87" s="50"/>
      <c r="BZ87" s="50"/>
      <c r="CA87" s="50"/>
      <c r="CB87" s="50"/>
      <c r="CC87" s="50"/>
      <c r="CD87" s="50"/>
      <c r="CE87" s="50"/>
      <c r="CF87" s="50"/>
      <c r="CG87" s="50"/>
      <c r="CH87" s="50"/>
      <c r="CI87" s="50"/>
      <c r="CJ87" s="50"/>
      <c r="CK87" s="50"/>
    </row>
    <row r="88" spans="1:89" s="58" customFormat="1" ht="51" x14ac:dyDescent="0.25">
      <c r="A88" s="54" t="s">
        <v>365</v>
      </c>
      <c r="B88" s="51">
        <f t="shared" si="48"/>
        <v>414.6</v>
      </c>
      <c r="C88" s="51">
        <f t="shared" ref="C88:D119" si="52">G88+K88+O88+S88+W88+AA88+AE88+AI88+AM88+AQ88+AU88+AY88+BC88+BG88+BK88+BO88+BS88+BW88+CA88+CE88+CI88</f>
        <v>414.6</v>
      </c>
      <c r="D88" s="51">
        <f t="shared" si="52"/>
        <v>414.6</v>
      </c>
      <c r="E88" s="50">
        <f t="shared" si="51"/>
        <v>100</v>
      </c>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v>414.6</v>
      </c>
      <c r="BO88" s="50">
        <v>414.6</v>
      </c>
      <c r="BP88" s="50">
        <v>414.6</v>
      </c>
      <c r="BQ88" s="50">
        <f t="shared" si="50"/>
        <v>100</v>
      </c>
      <c r="BR88" s="50"/>
      <c r="BS88" s="50"/>
      <c r="BT88" s="50"/>
      <c r="BU88" s="50"/>
      <c r="BV88" s="50"/>
      <c r="BW88" s="50"/>
      <c r="BX88" s="50"/>
      <c r="BY88" s="50"/>
      <c r="BZ88" s="50"/>
      <c r="CA88" s="50"/>
      <c r="CB88" s="50"/>
      <c r="CC88" s="50"/>
      <c r="CD88" s="50"/>
      <c r="CE88" s="50"/>
      <c r="CF88" s="50"/>
      <c r="CG88" s="50"/>
      <c r="CH88" s="50"/>
      <c r="CI88" s="50"/>
      <c r="CJ88" s="50"/>
      <c r="CK88" s="50"/>
    </row>
    <row r="89" spans="1:89" s="58" customFormat="1" ht="38.25" x14ac:dyDescent="0.25">
      <c r="A89" s="54" t="s">
        <v>366</v>
      </c>
      <c r="B89" s="51">
        <f t="shared" si="48"/>
        <v>207.3</v>
      </c>
      <c r="C89" s="51">
        <f t="shared" si="52"/>
        <v>207.3</v>
      </c>
      <c r="D89" s="51">
        <f t="shared" si="52"/>
        <v>207.3</v>
      </c>
      <c r="E89" s="50">
        <f t="shared" si="51"/>
        <v>100</v>
      </c>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v>207.3</v>
      </c>
      <c r="BO89" s="50">
        <v>207.3</v>
      </c>
      <c r="BP89" s="50">
        <v>207.3</v>
      </c>
      <c r="BQ89" s="50">
        <f t="shared" si="50"/>
        <v>100</v>
      </c>
      <c r="BR89" s="50"/>
      <c r="BS89" s="50"/>
      <c r="BT89" s="50"/>
      <c r="BU89" s="50"/>
      <c r="BV89" s="50"/>
      <c r="BW89" s="50"/>
      <c r="BX89" s="50"/>
      <c r="BY89" s="50"/>
      <c r="BZ89" s="50"/>
      <c r="CA89" s="50"/>
      <c r="CB89" s="50"/>
      <c r="CC89" s="50"/>
      <c r="CD89" s="50"/>
      <c r="CE89" s="50"/>
      <c r="CF89" s="50"/>
      <c r="CG89" s="50"/>
      <c r="CH89" s="50"/>
      <c r="CI89" s="50"/>
      <c r="CJ89" s="50"/>
      <c r="CK89" s="50"/>
    </row>
    <row r="90" spans="1:89" s="58" customFormat="1" ht="38.25" x14ac:dyDescent="0.25">
      <c r="A90" s="54" t="s">
        <v>368</v>
      </c>
      <c r="B90" s="51">
        <f t="shared" si="48"/>
        <v>82.9</v>
      </c>
      <c r="C90" s="51">
        <f t="shared" si="52"/>
        <v>82.9</v>
      </c>
      <c r="D90" s="51">
        <f t="shared" si="52"/>
        <v>82.9</v>
      </c>
      <c r="E90" s="50">
        <f t="shared" si="51"/>
        <v>100</v>
      </c>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v>82.9</v>
      </c>
      <c r="BO90" s="50">
        <v>82.9</v>
      </c>
      <c r="BP90" s="50">
        <v>82.9</v>
      </c>
      <c r="BQ90" s="50">
        <f t="shared" si="50"/>
        <v>100</v>
      </c>
      <c r="BR90" s="50"/>
      <c r="BS90" s="50"/>
      <c r="BT90" s="50"/>
      <c r="BU90" s="50"/>
      <c r="BV90" s="50"/>
      <c r="BW90" s="50"/>
      <c r="BX90" s="50"/>
      <c r="BY90" s="50"/>
      <c r="BZ90" s="50"/>
      <c r="CA90" s="50"/>
      <c r="CB90" s="50"/>
      <c r="CC90" s="50"/>
      <c r="CD90" s="50"/>
      <c r="CE90" s="50"/>
      <c r="CF90" s="50"/>
      <c r="CG90" s="50"/>
      <c r="CH90" s="50"/>
      <c r="CI90" s="50"/>
      <c r="CJ90" s="50"/>
      <c r="CK90" s="50"/>
    </row>
    <row r="91" spans="1:89" s="58" customFormat="1" ht="51" x14ac:dyDescent="0.25">
      <c r="A91" s="54" t="s">
        <v>369</v>
      </c>
      <c r="B91" s="51">
        <f t="shared" si="48"/>
        <v>207.3</v>
      </c>
      <c r="C91" s="51">
        <f t="shared" si="52"/>
        <v>207.3</v>
      </c>
      <c r="D91" s="51">
        <f t="shared" si="52"/>
        <v>207.3</v>
      </c>
      <c r="E91" s="50">
        <f t="shared" si="51"/>
        <v>100</v>
      </c>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v>207.3</v>
      </c>
      <c r="BO91" s="50">
        <v>207.3</v>
      </c>
      <c r="BP91" s="50">
        <v>207.3</v>
      </c>
      <c r="BQ91" s="50">
        <f t="shared" si="50"/>
        <v>100</v>
      </c>
      <c r="BR91" s="50"/>
      <c r="BS91" s="50"/>
      <c r="BT91" s="50"/>
      <c r="BU91" s="50"/>
      <c r="BV91" s="50"/>
      <c r="BW91" s="50"/>
      <c r="BX91" s="50"/>
      <c r="BY91" s="50"/>
      <c r="BZ91" s="50"/>
      <c r="CA91" s="50"/>
      <c r="CB91" s="50"/>
      <c r="CC91" s="50"/>
      <c r="CD91" s="50"/>
      <c r="CE91" s="50"/>
      <c r="CF91" s="50"/>
      <c r="CG91" s="50"/>
      <c r="CH91" s="50"/>
      <c r="CI91" s="50"/>
      <c r="CJ91" s="50"/>
      <c r="CK91" s="50"/>
    </row>
    <row r="92" spans="1:89" s="58" customFormat="1" ht="38.25" x14ac:dyDescent="0.25">
      <c r="A92" s="54" t="s">
        <v>370</v>
      </c>
      <c r="B92" s="51">
        <f t="shared" si="48"/>
        <v>82.9</v>
      </c>
      <c r="C92" s="51">
        <f t="shared" si="52"/>
        <v>82.9</v>
      </c>
      <c r="D92" s="51">
        <f t="shared" si="52"/>
        <v>82.9</v>
      </c>
      <c r="E92" s="50">
        <f t="shared" si="51"/>
        <v>100</v>
      </c>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v>82.9</v>
      </c>
      <c r="BO92" s="50">
        <v>82.9</v>
      </c>
      <c r="BP92" s="50">
        <v>82.9</v>
      </c>
      <c r="BQ92" s="50">
        <f t="shared" si="50"/>
        <v>100</v>
      </c>
      <c r="BR92" s="50"/>
      <c r="BS92" s="50"/>
      <c r="BT92" s="50"/>
      <c r="BU92" s="50"/>
      <c r="BV92" s="50"/>
      <c r="BW92" s="50"/>
      <c r="BX92" s="50"/>
      <c r="BY92" s="50"/>
      <c r="BZ92" s="50"/>
      <c r="CA92" s="50"/>
      <c r="CB92" s="50"/>
      <c r="CC92" s="50"/>
      <c r="CD92" s="50"/>
      <c r="CE92" s="50"/>
      <c r="CF92" s="50"/>
      <c r="CG92" s="50"/>
      <c r="CH92" s="50"/>
      <c r="CI92" s="50"/>
      <c r="CJ92" s="50"/>
      <c r="CK92" s="50"/>
    </row>
    <row r="93" spans="1:89" s="58" customFormat="1" ht="51" x14ac:dyDescent="0.25">
      <c r="A93" s="54" t="s">
        <v>371</v>
      </c>
      <c r="B93" s="51">
        <f t="shared" si="48"/>
        <v>82.9</v>
      </c>
      <c r="C93" s="51">
        <f t="shared" si="52"/>
        <v>82.9</v>
      </c>
      <c r="D93" s="51">
        <f t="shared" si="52"/>
        <v>82.9</v>
      </c>
      <c r="E93" s="50">
        <f t="shared" si="51"/>
        <v>100</v>
      </c>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v>82.9</v>
      </c>
      <c r="BO93" s="50">
        <v>82.9</v>
      </c>
      <c r="BP93" s="50">
        <v>82.9</v>
      </c>
      <c r="BQ93" s="50">
        <f t="shared" si="50"/>
        <v>100</v>
      </c>
      <c r="BR93" s="50"/>
      <c r="BS93" s="50"/>
      <c r="BT93" s="50"/>
      <c r="BU93" s="50"/>
      <c r="BV93" s="50"/>
      <c r="BW93" s="50"/>
      <c r="BX93" s="50"/>
      <c r="BY93" s="50"/>
      <c r="BZ93" s="50"/>
      <c r="CA93" s="50"/>
      <c r="CB93" s="50"/>
      <c r="CC93" s="50"/>
      <c r="CD93" s="50"/>
      <c r="CE93" s="50"/>
      <c r="CF93" s="50"/>
      <c r="CG93" s="50"/>
      <c r="CH93" s="50"/>
      <c r="CI93" s="50"/>
      <c r="CJ93" s="50"/>
      <c r="CK93" s="50"/>
    </row>
    <row r="94" spans="1:89" s="58" customFormat="1" ht="38.25" x14ac:dyDescent="0.25">
      <c r="A94" s="54" t="s">
        <v>372</v>
      </c>
      <c r="B94" s="51">
        <f t="shared" si="48"/>
        <v>82.9</v>
      </c>
      <c r="C94" s="51">
        <f t="shared" si="52"/>
        <v>82.9</v>
      </c>
      <c r="D94" s="51">
        <f t="shared" si="52"/>
        <v>82.9</v>
      </c>
      <c r="E94" s="50">
        <f t="shared" si="51"/>
        <v>100</v>
      </c>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v>82.9</v>
      </c>
      <c r="BO94" s="50">
        <v>82.9</v>
      </c>
      <c r="BP94" s="50">
        <v>82.9</v>
      </c>
      <c r="BQ94" s="50">
        <f t="shared" si="50"/>
        <v>100</v>
      </c>
      <c r="BR94" s="50"/>
      <c r="BS94" s="50"/>
      <c r="BT94" s="50"/>
      <c r="BU94" s="50"/>
      <c r="BV94" s="50"/>
      <c r="BW94" s="50"/>
      <c r="BX94" s="50"/>
      <c r="BY94" s="50"/>
      <c r="BZ94" s="50"/>
      <c r="CA94" s="50"/>
      <c r="CB94" s="50"/>
      <c r="CC94" s="50"/>
      <c r="CD94" s="50"/>
      <c r="CE94" s="50"/>
      <c r="CF94" s="50"/>
      <c r="CG94" s="50"/>
      <c r="CH94" s="50"/>
      <c r="CI94" s="50"/>
      <c r="CJ94" s="50"/>
      <c r="CK94" s="50"/>
    </row>
    <row r="95" spans="1:89" s="58" customFormat="1" ht="38.25" x14ac:dyDescent="0.25">
      <c r="A95" s="54" t="s">
        <v>373</v>
      </c>
      <c r="B95" s="51">
        <f t="shared" si="48"/>
        <v>207.3</v>
      </c>
      <c r="C95" s="51">
        <f t="shared" si="52"/>
        <v>207.3</v>
      </c>
      <c r="D95" s="51">
        <f t="shared" si="52"/>
        <v>207.3</v>
      </c>
      <c r="E95" s="50">
        <f t="shared" si="51"/>
        <v>100</v>
      </c>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v>207.3</v>
      </c>
      <c r="BO95" s="50">
        <v>207.3</v>
      </c>
      <c r="BP95" s="50">
        <v>207.3</v>
      </c>
      <c r="BQ95" s="50">
        <f t="shared" si="50"/>
        <v>100</v>
      </c>
      <c r="BR95" s="50"/>
      <c r="BS95" s="50"/>
      <c r="BT95" s="50"/>
      <c r="BU95" s="50"/>
      <c r="BV95" s="50"/>
      <c r="BW95" s="50"/>
      <c r="BX95" s="50"/>
      <c r="BY95" s="50"/>
      <c r="BZ95" s="50"/>
      <c r="CA95" s="50"/>
      <c r="CB95" s="50"/>
      <c r="CC95" s="50"/>
      <c r="CD95" s="50"/>
      <c r="CE95" s="50"/>
      <c r="CF95" s="50"/>
      <c r="CG95" s="50"/>
      <c r="CH95" s="50"/>
      <c r="CI95" s="50"/>
      <c r="CJ95" s="50"/>
      <c r="CK95" s="50"/>
    </row>
    <row r="96" spans="1:89" s="58" customFormat="1" ht="38.25" x14ac:dyDescent="0.25">
      <c r="A96" s="54" t="s">
        <v>374</v>
      </c>
      <c r="B96" s="51">
        <f t="shared" si="48"/>
        <v>207.3</v>
      </c>
      <c r="C96" s="51">
        <f t="shared" si="52"/>
        <v>207.3</v>
      </c>
      <c r="D96" s="51">
        <f t="shared" si="52"/>
        <v>207.3</v>
      </c>
      <c r="E96" s="50">
        <f t="shared" si="51"/>
        <v>100</v>
      </c>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v>207.3</v>
      </c>
      <c r="BO96" s="50">
        <v>207.3</v>
      </c>
      <c r="BP96" s="50">
        <v>207.3</v>
      </c>
      <c r="BQ96" s="50">
        <f t="shared" si="50"/>
        <v>100</v>
      </c>
      <c r="BR96" s="50"/>
      <c r="BS96" s="50"/>
      <c r="BT96" s="50"/>
      <c r="BU96" s="50"/>
      <c r="BV96" s="50"/>
      <c r="BW96" s="50"/>
      <c r="BX96" s="50"/>
      <c r="BY96" s="50"/>
      <c r="BZ96" s="50"/>
      <c r="CA96" s="50"/>
      <c r="CB96" s="50"/>
      <c r="CC96" s="50"/>
      <c r="CD96" s="50"/>
      <c r="CE96" s="50"/>
      <c r="CF96" s="50"/>
      <c r="CG96" s="50"/>
      <c r="CH96" s="50"/>
      <c r="CI96" s="50"/>
      <c r="CJ96" s="50"/>
      <c r="CK96" s="50"/>
    </row>
    <row r="97" spans="1:89" s="58" customFormat="1" ht="38.25" x14ac:dyDescent="0.25">
      <c r="A97" s="54" t="s">
        <v>375</v>
      </c>
      <c r="B97" s="51">
        <f t="shared" si="48"/>
        <v>207.3</v>
      </c>
      <c r="C97" s="51">
        <f t="shared" si="52"/>
        <v>207.3</v>
      </c>
      <c r="D97" s="51">
        <f t="shared" si="52"/>
        <v>207.3</v>
      </c>
      <c r="E97" s="50">
        <f t="shared" si="51"/>
        <v>100</v>
      </c>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v>207.3</v>
      </c>
      <c r="BO97" s="50">
        <v>207.3</v>
      </c>
      <c r="BP97" s="50">
        <v>207.3</v>
      </c>
      <c r="BQ97" s="50">
        <f t="shared" si="50"/>
        <v>100</v>
      </c>
      <c r="BR97" s="50"/>
      <c r="BS97" s="50"/>
      <c r="BT97" s="50"/>
      <c r="BU97" s="50"/>
      <c r="BV97" s="50"/>
      <c r="BW97" s="50"/>
      <c r="BX97" s="50"/>
      <c r="BY97" s="50"/>
      <c r="BZ97" s="50"/>
      <c r="CA97" s="50"/>
      <c r="CB97" s="50"/>
      <c r="CC97" s="50"/>
      <c r="CD97" s="50"/>
      <c r="CE97" s="50"/>
      <c r="CF97" s="50"/>
      <c r="CG97" s="50"/>
      <c r="CH97" s="50"/>
      <c r="CI97" s="50"/>
      <c r="CJ97" s="50"/>
      <c r="CK97" s="50"/>
    </row>
    <row r="98" spans="1:89" s="58" customFormat="1" ht="38.25" x14ac:dyDescent="0.25">
      <c r="A98" s="54" t="s">
        <v>376</v>
      </c>
      <c r="B98" s="51">
        <f t="shared" si="48"/>
        <v>207.3</v>
      </c>
      <c r="C98" s="51">
        <f t="shared" si="52"/>
        <v>207.3</v>
      </c>
      <c r="D98" s="51">
        <f t="shared" si="52"/>
        <v>207.3</v>
      </c>
      <c r="E98" s="50">
        <f t="shared" si="51"/>
        <v>100</v>
      </c>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v>207.3</v>
      </c>
      <c r="BO98" s="50">
        <v>207.3</v>
      </c>
      <c r="BP98" s="50">
        <v>207.3</v>
      </c>
      <c r="BQ98" s="50">
        <f t="shared" si="50"/>
        <v>100</v>
      </c>
      <c r="BR98" s="50"/>
      <c r="BS98" s="50"/>
      <c r="BT98" s="50"/>
      <c r="BU98" s="50"/>
      <c r="BV98" s="50"/>
      <c r="BW98" s="50"/>
      <c r="BX98" s="50"/>
      <c r="BY98" s="50"/>
      <c r="BZ98" s="50"/>
      <c r="CA98" s="50"/>
      <c r="CB98" s="50"/>
      <c r="CC98" s="50"/>
      <c r="CD98" s="50"/>
      <c r="CE98" s="50"/>
      <c r="CF98" s="50"/>
      <c r="CG98" s="50"/>
      <c r="CH98" s="50"/>
      <c r="CI98" s="50"/>
      <c r="CJ98" s="50"/>
      <c r="CK98" s="50"/>
    </row>
    <row r="99" spans="1:89" s="58" customFormat="1" ht="38.25" x14ac:dyDescent="0.25">
      <c r="A99" s="54" t="s">
        <v>377</v>
      </c>
      <c r="B99" s="51">
        <f t="shared" si="48"/>
        <v>207.3</v>
      </c>
      <c r="C99" s="51">
        <f t="shared" si="52"/>
        <v>207.3</v>
      </c>
      <c r="D99" s="51">
        <f t="shared" si="52"/>
        <v>207.3</v>
      </c>
      <c r="E99" s="50">
        <f t="shared" si="51"/>
        <v>100</v>
      </c>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v>207.3</v>
      </c>
      <c r="BO99" s="50">
        <v>207.3</v>
      </c>
      <c r="BP99" s="50">
        <v>207.3</v>
      </c>
      <c r="BQ99" s="50">
        <f t="shared" si="50"/>
        <v>100</v>
      </c>
      <c r="BR99" s="50"/>
      <c r="BS99" s="50"/>
      <c r="BT99" s="50"/>
      <c r="BU99" s="50"/>
      <c r="BV99" s="50"/>
      <c r="BW99" s="50"/>
      <c r="BX99" s="50"/>
      <c r="BY99" s="50"/>
      <c r="BZ99" s="50"/>
      <c r="CA99" s="50"/>
      <c r="CB99" s="50"/>
      <c r="CC99" s="50"/>
      <c r="CD99" s="50"/>
      <c r="CE99" s="50"/>
      <c r="CF99" s="50"/>
      <c r="CG99" s="50"/>
      <c r="CH99" s="50"/>
      <c r="CI99" s="50"/>
      <c r="CJ99" s="50"/>
      <c r="CK99" s="50"/>
    </row>
    <row r="100" spans="1:89" s="58" customFormat="1" ht="51" x14ac:dyDescent="0.25">
      <c r="A100" s="54" t="s">
        <v>378</v>
      </c>
      <c r="B100" s="51">
        <f t="shared" si="48"/>
        <v>207.3</v>
      </c>
      <c r="C100" s="51">
        <f t="shared" si="52"/>
        <v>207.3</v>
      </c>
      <c r="D100" s="51">
        <f t="shared" si="52"/>
        <v>207.3</v>
      </c>
      <c r="E100" s="50">
        <f t="shared" si="51"/>
        <v>100</v>
      </c>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v>207.3</v>
      </c>
      <c r="BO100" s="50">
        <v>207.3</v>
      </c>
      <c r="BP100" s="50">
        <v>207.3</v>
      </c>
      <c r="BQ100" s="50">
        <f t="shared" si="50"/>
        <v>100</v>
      </c>
      <c r="BR100" s="50"/>
      <c r="BS100" s="50"/>
      <c r="BT100" s="50"/>
      <c r="BU100" s="50"/>
      <c r="BV100" s="50"/>
      <c r="BW100" s="50"/>
      <c r="BX100" s="50"/>
      <c r="BY100" s="50"/>
      <c r="BZ100" s="50"/>
      <c r="CA100" s="50"/>
      <c r="CB100" s="50"/>
      <c r="CC100" s="50"/>
      <c r="CD100" s="50"/>
      <c r="CE100" s="50"/>
      <c r="CF100" s="50"/>
      <c r="CG100" s="50"/>
      <c r="CH100" s="50"/>
      <c r="CI100" s="50"/>
      <c r="CJ100" s="50"/>
      <c r="CK100" s="50"/>
    </row>
    <row r="101" spans="1:89" s="58" customFormat="1" ht="38.25" x14ac:dyDescent="0.25">
      <c r="A101" s="54" t="s">
        <v>379</v>
      </c>
      <c r="B101" s="51">
        <f t="shared" si="48"/>
        <v>82.9</v>
      </c>
      <c r="C101" s="51">
        <f t="shared" si="52"/>
        <v>82.9</v>
      </c>
      <c r="D101" s="51">
        <f t="shared" si="52"/>
        <v>82.9</v>
      </c>
      <c r="E101" s="50">
        <f t="shared" si="51"/>
        <v>100</v>
      </c>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v>82.9</v>
      </c>
      <c r="BO101" s="50">
        <v>82.9</v>
      </c>
      <c r="BP101" s="50">
        <v>82.9</v>
      </c>
      <c r="BQ101" s="50">
        <f t="shared" si="50"/>
        <v>100</v>
      </c>
      <c r="BR101" s="50"/>
      <c r="BS101" s="50"/>
      <c r="BT101" s="50"/>
      <c r="BU101" s="50"/>
      <c r="BV101" s="50"/>
      <c r="BW101" s="50"/>
      <c r="BX101" s="50"/>
      <c r="BY101" s="50"/>
      <c r="BZ101" s="50"/>
      <c r="CA101" s="50"/>
      <c r="CB101" s="50"/>
      <c r="CC101" s="50"/>
      <c r="CD101" s="50"/>
      <c r="CE101" s="50"/>
      <c r="CF101" s="50"/>
      <c r="CG101" s="50"/>
      <c r="CH101" s="50"/>
      <c r="CI101" s="50"/>
      <c r="CJ101" s="50"/>
      <c r="CK101" s="50"/>
    </row>
    <row r="102" spans="1:89" s="58" customFormat="1" ht="38.25" x14ac:dyDescent="0.25">
      <c r="A102" s="54" t="s">
        <v>380</v>
      </c>
      <c r="B102" s="51">
        <f t="shared" si="48"/>
        <v>207.3</v>
      </c>
      <c r="C102" s="51">
        <f t="shared" si="52"/>
        <v>207.3</v>
      </c>
      <c r="D102" s="51">
        <f t="shared" si="52"/>
        <v>207.3</v>
      </c>
      <c r="E102" s="50">
        <f t="shared" si="51"/>
        <v>100</v>
      </c>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v>207.3</v>
      </c>
      <c r="BO102" s="50">
        <v>207.3</v>
      </c>
      <c r="BP102" s="50">
        <v>207.3</v>
      </c>
      <c r="BQ102" s="50">
        <f t="shared" si="50"/>
        <v>100</v>
      </c>
      <c r="BR102" s="50"/>
      <c r="BS102" s="50"/>
      <c r="BT102" s="50"/>
      <c r="BU102" s="50"/>
      <c r="BV102" s="50"/>
      <c r="BW102" s="50"/>
      <c r="BX102" s="50"/>
      <c r="BY102" s="50"/>
      <c r="BZ102" s="50"/>
      <c r="CA102" s="50"/>
      <c r="CB102" s="50"/>
      <c r="CC102" s="50"/>
      <c r="CD102" s="50"/>
      <c r="CE102" s="50"/>
      <c r="CF102" s="50"/>
      <c r="CG102" s="50"/>
      <c r="CH102" s="50"/>
      <c r="CI102" s="50"/>
      <c r="CJ102" s="50"/>
      <c r="CK102" s="50"/>
    </row>
    <row r="103" spans="1:89" s="58" customFormat="1" ht="38.25" x14ac:dyDescent="0.25">
      <c r="A103" s="54" t="s">
        <v>381</v>
      </c>
      <c r="B103" s="51">
        <f t="shared" si="48"/>
        <v>207.3</v>
      </c>
      <c r="C103" s="51">
        <f t="shared" si="52"/>
        <v>207.3</v>
      </c>
      <c r="D103" s="51">
        <f t="shared" si="52"/>
        <v>207.3</v>
      </c>
      <c r="E103" s="50">
        <f t="shared" si="51"/>
        <v>100</v>
      </c>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v>207.3</v>
      </c>
      <c r="BO103" s="50">
        <v>207.3</v>
      </c>
      <c r="BP103" s="50">
        <v>207.3</v>
      </c>
      <c r="BQ103" s="50">
        <f t="shared" si="50"/>
        <v>100</v>
      </c>
      <c r="BR103" s="50"/>
      <c r="BS103" s="50"/>
      <c r="BT103" s="50"/>
      <c r="BU103" s="50"/>
      <c r="BV103" s="50"/>
      <c r="BW103" s="50"/>
      <c r="BX103" s="50"/>
      <c r="BY103" s="50"/>
      <c r="BZ103" s="50"/>
      <c r="CA103" s="50"/>
      <c r="CB103" s="50"/>
      <c r="CC103" s="50"/>
      <c r="CD103" s="50"/>
      <c r="CE103" s="50"/>
      <c r="CF103" s="50"/>
      <c r="CG103" s="50"/>
      <c r="CH103" s="50"/>
      <c r="CI103" s="50"/>
      <c r="CJ103" s="50"/>
      <c r="CK103" s="50"/>
    </row>
    <row r="104" spans="1:89" s="58" customFormat="1" ht="38.25" x14ac:dyDescent="0.25">
      <c r="A104" s="54" t="s">
        <v>382</v>
      </c>
      <c r="B104" s="51">
        <f t="shared" si="48"/>
        <v>207.3</v>
      </c>
      <c r="C104" s="51">
        <f t="shared" si="52"/>
        <v>207.3</v>
      </c>
      <c r="D104" s="51">
        <f t="shared" si="52"/>
        <v>207.3</v>
      </c>
      <c r="E104" s="50">
        <f t="shared" si="51"/>
        <v>100</v>
      </c>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v>207.3</v>
      </c>
      <c r="BO104" s="50">
        <v>207.3</v>
      </c>
      <c r="BP104" s="50">
        <v>207.3</v>
      </c>
      <c r="BQ104" s="50">
        <f t="shared" si="50"/>
        <v>100</v>
      </c>
      <c r="BR104" s="50"/>
      <c r="BS104" s="50"/>
      <c r="BT104" s="50"/>
      <c r="BU104" s="50"/>
      <c r="BV104" s="50"/>
      <c r="BW104" s="50"/>
      <c r="BX104" s="50"/>
      <c r="BY104" s="50"/>
      <c r="BZ104" s="50"/>
      <c r="CA104" s="50"/>
      <c r="CB104" s="50"/>
      <c r="CC104" s="50"/>
      <c r="CD104" s="50"/>
      <c r="CE104" s="50"/>
      <c r="CF104" s="50"/>
      <c r="CG104" s="50"/>
      <c r="CH104" s="50"/>
      <c r="CI104" s="50"/>
      <c r="CJ104" s="50"/>
      <c r="CK104" s="50"/>
    </row>
    <row r="105" spans="1:89" s="58" customFormat="1" ht="38.25" x14ac:dyDescent="0.25">
      <c r="A105" s="54" t="s">
        <v>383</v>
      </c>
      <c r="B105" s="51">
        <f t="shared" si="48"/>
        <v>207.3</v>
      </c>
      <c r="C105" s="51">
        <f t="shared" si="52"/>
        <v>207.3</v>
      </c>
      <c r="D105" s="51">
        <f t="shared" si="52"/>
        <v>207.3</v>
      </c>
      <c r="E105" s="50">
        <f t="shared" si="51"/>
        <v>100</v>
      </c>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v>207.3</v>
      </c>
      <c r="BO105" s="50">
        <v>207.3</v>
      </c>
      <c r="BP105" s="50">
        <v>207.3</v>
      </c>
      <c r="BQ105" s="50">
        <f t="shared" si="50"/>
        <v>100</v>
      </c>
      <c r="BR105" s="50"/>
      <c r="BS105" s="50"/>
      <c r="BT105" s="50"/>
      <c r="BU105" s="50"/>
      <c r="BV105" s="50"/>
      <c r="BW105" s="50"/>
      <c r="BX105" s="50"/>
      <c r="BY105" s="50"/>
      <c r="BZ105" s="50"/>
      <c r="CA105" s="50"/>
      <c r="CB105" s="50"/>
      <c r="CC105" s="50"/>
      <c r="CD105" s="50"/>
      <c r="CE105" s="50"/>
      <c r="CF105" s="50"/>
      <c r="CG105" s="50"/>
      <c r="CH105" s="50"/>
      <c r="CI105" s="50"/>
      <c r="CJ105" s="50"/>
      <c r="CK105" s="50"/>
    </row>
    <row r="106" spans="1:89" s="58" customFormat="1" ht="38.25" x14ac:dyDescent="0.25">
      <c r="A106" s="54" t="s">
        <v>384</v>
      </c>
      <c r="B106" s="51">
        <f t="shared" si="48"/>
        <v>82.9</v>
      </c>
      <c r="C106" s="51">
        <f t="shared" si="52"/>
        <v>82.9</v>
      </c>
      <c r="D106" s="51">
        <f t="shared" si="52"/>
        <v>82.9</v>
      </c>
      <c r="E106" s="50">
        <f t="shared" si="51"/>
        <v>100</v>
      </c>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v>82.9</v>
      </c>
      <c r="BO106" s="50">
        <v>82.9</v>
      </c>
      <c r="BP106" s="50">
        <v>82.9</v>
      </c>
      <c r="BQ106" s="50">
        <f t="shared" si="50"/>
        <v>100</v>
      </c>
      <c r="BR106" s="50"/>
      <c r="BS106" s="50"/>
      <c r="BT106" s="50"/>
      <c r="BU106" s="50"/>
      <c r="BV106" s="50"/>
      <c r="BW106" s="50"/>
      <c r="BX106" s="50"/>
      <c r="BY106" s="50"/>
      <c r="BZ106" s="50"/>
      <c r="CA106" s="50"/>
      <c r="CB106" s="50"/>
      <c r="CC106" s="50"/>
      <c r="CD106" s="50"/>
      <c r="CE106" s="50"/>
      <c r="CF106" s="50"/>
      <c r="CG106" s="50"/>
      <c r="CH106" s="50"/>
      <c r="CI106" s="50"/>
      <c r="CJ106" s="50"/>
      <c r="CK106" s="50"/>
    </row>
    <row r="107" spans="1:89" s="58" customFormat="1" ht="38.25" x14ac:dyDescent="0.25">
      <c r="A107" s="54" t="s">
        <v>385</v>
      </c>
      <c r="B107" s="51">
        <f t="shared" si="48"/>
        <v>82.9</v>
      </c>
      <c r="C107" s="51">
        <f t="shared" si="52"/>
        <v>82.9</v>
      </c>
      <c r="D107" s="51">
        <f t="shared" si="52"/>
        <v>82.9</v>
      </c>
      <c r="E107" s="50">
        <f t="shared" si="51"/>
        <v>100</v>
      </c>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v>82.9</v>
      </c>
      <c r="BO107" s="50">
        <v>82.9</v>
      </c>
      <c r="BP107" s="50">
        <v>82.9</v>
      </c>
      <c r="BQ107" s="50">
        <f t="shared" si="50"/>
        <v>100</v>
      </c>
      <c r="BR107" s="50"/>
      <c r="BS107" s="50"/>
      <c r="BT107" s="50"/>
      <c r="BU107" s="50"/>
      <c r="BV107" s="50"/>
      <c r="BW107" s="50"/>
      <c r="BX107" s="50"/>
      <c r="BY107" s="50"/>
      <c r="BZ107" s="50"/>
      <c r="CA107" s="50"/>
      <c r="CB107" s="50"/>
      <c r="CC107" s="50"/>
      <c r="CD107" s="50"/>
      <c r="CE107" s="50"/>
      <c r="CF107" s="50"/>
      <c r="CG107" s="50"/>
      <c r="CH107" s="50"/>
      <c r="CI107" s="50"/>
      <c r="CJ107" s="50"/>
      <c r="CK107" s="50"/>
    </row>
    <row r="108" spans="1:89" s="58" customFormat="1" ht="38.25" x14ac:dyDescent="0.25">
      <c r="A108" s="54" t="s">
        <v>386</v>
      </c>
      <c r="B108" s="51">
        <f t="shared" si="48"/>
        <v>207.3</v>
      </c>
      <c r="C108" s="51">
        <f t="shared" si="52"/>
        <v>207.3</v>
      </c>
      <c r="D108" s="51">
        <f t="shared" si="52"/>
        <v>207.3</v>
      </c>
      <c r="E108" s="50">
        <f t="shared" si="51"/>
        <v>100</v>
      </c>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v>207.3</v>
      </c>
      <c r="BO108" s="50">
        <v>207.3</v>
      </c>
      <c r="BP108" s="50">
        <v>207.3</v>
      </c>
      <c r="BQ108" s="50">
        <f t="shared" si="50"/>
        <v>100</v>
      </c>
      <c r="BR108" s="50"/>
      <c r="BS108" s="50"/>
      <c r="BT108" s="50"/>
      <c r="BU108" s="50"/>
      <c r="BV108" s="50"/>
      <c r="BW108" s="50"/>
      <c r="BX108" s="50"/>
      <c r="BY108" s="50"/>
      <c r="BZ108" s="50"/>
      <c r="CA108" s="50"/>
      <c r="CB108" s="50"/>
      <c r="CC108" s="50"/>
      <c r="CD108" s="50"/>
      <c r="CE108" s="50"/>
      <c r="CF108" s="50"/>
      <c r="CG108" s="50"/>
      <c r="CH108" s="50"/>
      <c r="CI108" s="50"/>
      <c r="CJ108" s="50"/>
      <c r="CK108" s="50"/>
    </row>
    <row r="109" spans="1:89" s="58" customFormat="1" ht="38.25" x14ac:dyDescent="0.25">
      <c r="A109" s="54" t="s">
        <v>388</v>
      </c>
      <c r="B109" s="51">
        <f t="shared" si="48"/>
        <v>82.9</v>
      </c>
      <c r="C109" s="51">
        <f t="shared" si="52"/>
        <v>82.9</v>
      </c>
      <c r="D109" s="51">
        <f t="shared" si="52"/>
        <v>82.899160000000009</v>
      </c>
      <c r="E109" s="50">
        <f t="shared" si="51"/>
        <v>99.99898673100121</v>
      </c>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v>82.9</v>
      </c>
      <c r="BO109" s="50">
        <v>82.9</v>
      </c>
      <c r="BP109" s="50">
        <v>82.899160000000009</v>
      </c>
      <c r="BQ109" s="50">
        <f t="shared" si="50"/>
        <v>99.99898673100121</v>
      </c>
      <c r="BR109" s="50"/>
      <c r="BS109" s="50"/>
      <c r="BT109" s="50"/>
      <c r="BU109" s="50"/>
      <c r="BV109" s="50"/>
      <c r="BW109" s="50"/>
      <c r="BX109" s="50"/>
      <c r="BY109" s="50"/>
      <c r="BZ109" s="50"/>
      <c r="CA109" s="50"/>
      <c r="CB109" s="50"/>
      <c r="CC109" s="50"/>
      <c r="CD109" s="50"/>
      <c r="CE109" s="50"/>
      <c r="CF109" s="50"/>
      <c r="CG109" s="50"/>
      <c r="CH109" s="50"/>
      <c r="CI109" s="50"/>
      <c r="CJ109" s="50"/>
      <c r="CK109" s="50"/>
    </row>
    <row r="110" spans="1:89" s="58" customFormat="1" ht="38.25" x14ac:dyDescent="0.25">
      <c r="A110" s="54" t="s">
        <v>389</v>
      </c>
      <c r="B110" s="51">
        <f t="shared" si="48"/>
        <v>82.9</v>
      </c>
      <c r="C110" s="51">
        <f t="shared" si="52"/>
        <v>82.9</v>
      </c>
      <c r="D110" s="51">
        <f t="shared" si="52"/>
        <v>82.856350000000006</v>
      </c>
      <c r="E110" s="50">
        <f t="shared" si="51"/>
        <v>99.947346200241256</v>
      </c>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v>82.9</v>
      </c>
      <c r="BO110" s="50">
        <v>82.9</v>
      </c>
      <c r="BP110" s="50">
        <v>82.856350000000006</v>
      </c>
      <c r="BQ110" s="50">
        <f t="shared" si="50"/>
        <v>99.947346200241256</v>
      </c>
      <c r="BR110" s="50"/>
      <c r="BS110" s="50"/>
      <c r="BT110" s="50"/>
      <c r="BU110" s="50"/>
      <c r="BV110" s="50"/>
      <c r="BW110" s="50"/>
      <c r="BX110" s="50"/>
      <c r="BY110" s="50"/>
      <c r="BZ110" s="50"/>
      <c r="CA110" s="50"/>
      <c r="CB110" s="50"/>
      <c r="CC110" s="50"/>
      <c r="CD110" s="50"/>
      <c r="CE110" s="50"/>
      <c r="CF110" s="50"/>
      <c r="CG110" s="50"/>
      <c r="CH110" s="50"/>
      <c r="CI110" s="50"/>
      <c r="CJ110" s="50"/>
      <c r="CK110" s="50"/>
    </row>
    <row r="111" spans="1:89" s="58" customFormat="1" ht="51" x14ac:dyDescent="0.25">
      <c r="A111" s="54" t="s">
        <v>390</v>
      </c>
      <c r="B111" s="51">
        <f t="shared" si="48"/>
        <v>82.9</v>
      </c>
      <c r="C111" s="51">
        <f t="shared" si="52"/>
        <v>82.9</v>
      </c>
      <c r="D111" s="51">
        <f t="shared" si="52"/>
        <v>82.9</v>
      </c>
      <c r="E111" s="50">
        <f t="shared" si="51"/>
        <v>100</v>
      </c>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v>82.9</v>
      </c>
      <c r="BO111" s="50">
        <v>82.9</v>
      </c>
      <c r="BP111" s="50">
        <v>82.9</v>
      </c>
      <c r="BQ111" s="50">
        <f t="shared" si="50"/>
        <v>100</v>
      </c>
      <c r="BR111" s="50"/>
      <c r="BS111" s="50"/>
      <c r="BT111" s="50"/>
      <c r="BU111" s="50"/>
      <c r="BV111" s="50"/>
      <c r="BW111" s="50"/>
      <c r="BX111" s="50"/>
      <c r="BY111" s="50"/>
      <c r="BZ111" s="50"/>
      <c r="CA111" s="50"/>
      <c r="CB111" s="50"/>
      <c r="CC111" s="50"/>
      <c r="CD111" s="50"/>
      <c r="CE111" s="50"/>
      <c r="CF111" s="50"/>
      <c r="CG111" s="50"/>
      <c r="CH111" s="50"/>
      <c r="CI111" s="50"/>
      <c r="CJ111" s="50"/>
      <c r="CK111" s="50"/>
    </row>
    <row r="112" spans="1:89" s="58" customFormat="1" ht="38.25" x14ac:dyDescent="0.25">
      <c r="A112" s="54" t="s">
        <v>391</v>
      </c>
      <c r="B112" s="51">
        <f t="shared" si="48"/>
        <v>82.9</v>
      </c>
      <c r="C112" s="51">
        <f t="shared" si="52"/>
        <v>82.9</v>
      </c>
      <c r="D112" s="51">
        <f t="shared" si="52"/>
        <v>82.854880000000009</v>
      </c>
      <c r="E112" s="50">
        <f t="shared" si="51"/>
        <v>99.945572979493363</v>
      </c>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v>82.9</v>
      </c>
      <c r="BO112" s="50">
        <v>82.9</v>
      </c>
      <c r="BP112" s="50">
        <v>82.854880000000009</v>
      </c>
      <c r="BQ112" s="50">
        <f t="shared" si="50"/>
        <v>99.945572979493363</v>
      </c>
      <c r="BR112" s="50"/>
      <c r="BS112" s="50"/>
      <c r="BT112" s="50"/>
      <c r="BU112" s="50"/>
      <c r="BV112" s="50"/>
      <c r="BW112" s="50"/>
      <c r="BX112" s="50"/>
      <c r="BY112" s="50"/>
      <c r="BZ112" s="50"/>
      <c r="CA112" s="50"/>
      <c r="CB112" s="50"/>
      <c r="CC112" s="50"/>
      <c r="CD112" s="50"/>
      <c r="CE112" s="50"/>
      <c r="CF112" s="50"/>
      <c r="CG112" s="50"/>
      <c r="CH112" s="50"/>
      <c r="CI112" s="50"/>
      <c r="CJ112" s="50"/>
      <c r="CK112" s="50"/>
    </row>
    <row r="113" spans="1:89" s="58" customFormat="1" ht="38.25" x14ac:dyDescent="0.25">
      <c r="A113" s="54" t="s">
        <v>392</v>
      </c>
      <c r="B113" s="51">
        <f t="shared" si="48"/>
        <v>82.9</v>
      </c>
      <c r="C113" s="51">
        <f t="shared" si="52"/>
        <v>82.9</v>
      </c>
      <c r="D113" s="51">
        <f t="shared" si="52"/>
        <v>82.9</v>
      </c>
      <c r="E113" s="50">
        <f t="shared" si="51"/>
        <v>100</v>
      </c>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v>82.9</v>
      </c>
      <c r="BO113" s="50">
        <v>82.9</v>
      </c>
      <c r="BP113" s="50">
        <v>82.9</v>
      </c>
      <c r="BQ113" s="50">
        <f t="shared" si="50"/>
        <v>100</v>
      </c>
      <c r="BR113" s="50"/>
      <c r="BS113" s="50"/>
      <c r="BT113" s="50"/>
      <c r="BU113" s="50"/>
      <c r="BV113" s="50"/>
      <c r="BW113" s="50"/>
      <c r="BX113" s="50"/>
      <c r="BY113" s="50"/>
      <c r="BZ113" s="50"/>
      <c r="CA113" s="50"/>
      <c r="CB113" s="50"/>
      <c r="CC113" s="50"/>
      <c r="CD113" s="50"/>
      <c r="CE113" s="50"/>
      <c r="CF113" s="50"/>
      <c r="CG113" s="50"/>
      <c r="CH113" s="50"/>
      <c r="CI113" s="50"/>
      <c r="CJ113" s="50"/>
      <c r="CK113" s="50"/>
    </row>
    <row r="114" spans="1:89" s="58" customFormat="1" ht="38.25" x14ac:dyDescent="0.25">
      <c r="A114" s="54" t="s">
        <v>393</v>
      </c>
      <c r="B114" s="51">
        <f t="shared" si="48"/>
        <v>82.9</v>
      </c>
      <c r="C114" s="51">
        <f t="shared" si="52"/>
        <v>82.9</v>
      </c>
      <c r="D114" s="51">
        <f t="shared" si="52"/>
        <v>82.838669999999993</v>
      </c>
      <c r="E114" s="50">
        <f t="shared" si="51"/>
        <v>99.926019300361872</v>
      </c>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v>82.9</v>
      </c>
      <c r="BO114" s="50">
        <v>82.9</v>
      </c>
      <c r="BP114" s="50">
        <v>82.838669999999993</v>
      </c>
      <c r="BQ114" s="50">
        <f t="shared" si="50"/>
        <v>99.926019300361872</v>
      </c>
      <c r="BR114" s="50"/>
      <c r="BS114" s="50"/>
      <c r="BT114" s="50"/>
      <c r="BU114" s="50"/>
      <c r="BV114" s="50"/>
      <c r="BW114" s="50"/>
      <c r="BX114" s="50"/>
      <c r="BY114" s="50"/>
      <c r="BZ114" s="50"/>
      <c r="CA114" s="50"/>
      <c r="CB114" s="50"/>
      <c r="CC114" s="50"/>
      <c r="CD114" s="50"/>
      <c r="CE114" s="50"/>
      <c r="CF114" s="50"/>
      <c r="CG114" s="50"/>
      <c r="CH114" s="50"/>
      <c r="CI114" s="50"/>
      <c r="CJ114" s="50"/>
      <c r="CK114" s="50"/>
    </row>
    <row r="115" spans="1:89" s="58" customFormat="1" ht="38.25" customHeight="1" x14ac:dyDescent="0.25">
      <c r="A115" s="54" t="s">
        <v>394</v>
      </c>
      <c r="B115" s="51">
        <f t="shared" si="48"/>
        <v>82.9</v>
      </c>
      <c r="C115" s="51">
        <f t="shared" si="52"/>
        <v>82.9</v>
      </c>
      <c r="D115" s="51">
        <f t="shared" si="52"/>
        <v>82.899990000000003</v>
      </c>
      <c r="E115" s="50">
        <f t="shared" si="51"/>
        <v>99.999987937273815</v>
      </c>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v>82.9</v>
      </c>
      <c r="BO115" s="50">
        <v>82.9</v>
      </c>
      <c r="BP115" s="50">
        <v>82.899990000000003</v>
      </c>
      <c r="BQ115" s="50">
        <f t="shared" si="50"/>
        <v>99.999987937273815</v>
      </c>
      <c r="BR115" s="50"/>
      <c r="BS115" s="50"/>
      <c r="BT115" s="50"/>
      <c r="BU115" s="50"/>
      <c r="BV115" s="50"/>
      <c r="BW115" s="50"/>
      <c r="BX115" s="50"/>
      <c r="BY115" s="50"/>
      <c r="BZ115" s="50"/>
      <c r="CA115" s="50"/>
      <c r="CB115" s="50"/>
      <c r="CC115" s="50"/>
      <c r="CD115" s="50"/>
      <c r="CE115" s="50"/>
      <c r="CF115" s="50"/>
      <c r="CG115" s="50"/>
      <c r="CH115" s="50"/>
      <c r="CI115" s="50"/>
      <c r="CJ115" s="50"/>
      <c r="CK115" s="50"/>
    </row>
    <row r="116" spans="1:89" s="58" customFormat="1" ht="51" x14ac:dyDescent="0.25">
      <c r="A116" s="54" t="s">
        <v>395</v>
      </c>
      <c r="B116" s="51">
        <f t="shared" si="48"/>
        <v>82.9</v>
      </c>
      <c r="C116" s="51">
        <f t="shared" si="52"/>
        <v>82.9</v>
      </c>
      <c r="D116" s="51">
        <f t="shared" si="52"/>
        <v>82.660989999999998</v>
      </c>
      <c r="E116" s="50">
        <f t="shared" si="51"/>
        <v>99.711688781664648</v>
      </c>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v>82.9</v>
      </c>
      <c r="BO116" s="50">
        <v>82.9</v>
      </c>
      <c r="BP116" s="50">
        <v>82.660989999999998</v>
      </c>
      <c r="BQ116" s="50">
        <f t="shared" si="50"/>
        <v>99.711688781664648</v>
      </c>
      <c r="BR116" s="50"/>
      <c r="BS116" s="50"/>
      <c r="BT116" s="50"/>
      <c r="BU116" s="50"/>
      <c r="BV116" s="50"/>
      <c r="BW116" s="50"/>
      <c r="BX116" s="50"/>
      <c r="BY116" s="50"/>
      <c r="BZ116" s="50"/>
      <c r="CA116" s="50"/>
      <c r="CB116" s="50"/>
      <c r="CC116" s="50"/>
      <c r="CD116" s="50"/>
      <c r="CE116" s="50"/>
      <c r="CF116" s="50"/>
      <c r="CG116" s="50"/>
      <c r="CH116" s="50"/>
      <c r="CI116" s="50"/>
      <c r="CJ116" s="50"/>
      <c r="CK116" s="50"/>
    </row>
    <row r="117" spans="1:89" s="58" customFormat="1" ht="38.25" x14ac:dyDescent="0.25">
      <c r="A117" s="54" t="s">
        <v>396</v>
      </c>
      <c r="B117" s="51">
        <f t="shared" si="48"/>
        <v>82.9</v>
      </c>
      <c r="C117" s="51">
        <f t="shared" si="52"/>
        <v>82.9</v>
      </c>
      <c r="D117" s="51">
        <f t="shared" si="52"/>
        <v>82.9</v>
      </c>
      <c r="E117" s="50">
        <f t="shared" si="51"/>
        <v>100</v>
      </c>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v>82.9</v>
      </c>
      <c r="BO117" s="50">
        <v>82.9</v>
      </c>
      <c r="BP117" s="50">
        <v>82.9</v>
      </c>
      <c r="BQ117" s="50">
        <f t="shared" si="50"/>
        <v>100</v>
      </c>
      <c r="BR117" s="50"/>
      <c r="BS117" s="50"/>
      <c r="BT117" s="50"/>
      <c r="BU117" s="50"/>
      <c r="BV117" s="50"/>
      <c r="BW117" s="50"/>
      <c r="BX117" s="50"/>
      <c r="BY117" s="50"/>
      <c r="BZ117" s="50"/>
      <c r="CA117" s="50"/>
      <c r="CB117" s="50"/>
      <c r="CC117" s="50"/>
      <c r="CD117" s="50"/>
      <c r="CE117" s="50"/>
      <c r="CF117" s="50"/>
      <c r="CG117" s="50"/>
      <c r="CH117" s="50"/>
      <c r="CI117" s="50"/>
      <c r="CJ117" s="50"/>
      <c r="CK117" s="50"/>
    </row>
    <row r="118" spans="1:89" s="58" customFormat="1" ht="38.25" x14ac:dyDescent="0.25">
      <c r="A118" s="54" t="s">
        <v>397</v>
      </c>
      <c r="B118" s="51">
        <f t="shared" si="48"/>
        <v>207.3</v>
      </c>
      <c r="C118" s="51">
        <f t="shared" si="52"/>
        <v>207.3</v>
      </c>
      <c r="D118" s="51">
        <f t="shared" si="52"/>
        <v>199.28273999999999</v>
      </c>
      <c r="E118" s="50">
        <f t="shared" si="51"/>
        <v>96.132532561505059</v>
      </c>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v>207.3</v>
      </c>
      <c r="BO118" s="50">
        <v>207.3</v>
      </c>
      <c r="BP118" s="50">
        <v>199.28273999999999</v>
      </c>
      <c r="BQ118" s="50">
        <f t="shared" si="50"/>
        <v>96.132532561505059</v>
      </c>
      <c r="BR118" s="50"/>
      <c r="BS118" s="50"/>
      <c r="BT118" s="50"/>
      <c r="BU118" s="50"/>
      <c r="BV118" s="50"/>
      <c r="BW118" s="50"/>
      <c r="BX118" s="50"/>
      <c r="BY118" s="50"/>
      <c r="BZ118" s="50"/>
      <c r="CA118" s="50"/>
      <c r="CB118" s="50"/>
      <c r="CC118" s="50"/>
      <c r="CD118" s="50"/>
      <c r="CE118" s="50"/>
      <c r="CF118" s="50"/>
      <c r="CG118" s="50"/>
      <c r="CH118" s="50"/>
      <c r="CI118" s="50"/>
      <c r="CJ118" s="50"/>
      <c r="CK118" s="50"/>
    </row>
    <row r="119" spans="1:89" s="58" customFormat="1" ht="38.25" x14ac:dyDescent="0.25">
      <c r="A119" s="54" t="s">
        <v>398</v>
      </c>
      <c r="B119" s="51">
        <f t="shared" si="48"/>
        <v>82.9</v>
      </c>
      <c r="C119" s="51">
        <f t="shared" si="52"/>
        <v>82.9</v>
      </c>
      <c r="D119" s="51">
        <f t="shared" si="52"/>
        <v>82.898049999999998</v>
      </c>
      <c r="E119" s="50">
        <f t="shared" si="51"/>
        <v>99.997647768395652</v>
      </c>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v>82.9</v>
      </c>
      <c r="BO119" s="50">
        <v>82.9</v>
      </c>
      <c r="BP119" s="50">
        <v>82.898049999999998</v>
      </c>
      <c r="BQ119" s="50">
        <f t="shared" si="50"/>
        <v>99.997647768395652</v>
      </c>
      <c r="BR119" s="50"/>
      <c r="BS119" s="50"/>
      <c r="BT119" s="50"/>
      <c r="BU119" s="50"/>
      <c r="BV119" s="50"/>
      <c r="BW119" s="50"/>
      <c r="BX119" s="50"/>
      <c r="BY119" s="50"/>
      <c r="BZ119" s="50"/>
      <c r="CA119" s="50"/>
      <c r="CB119" s="50"/>
      <c r="CC119" s="50"/>
      <c r="CD119" s="50"/>
      <c r="CE119" s="50"/>
      <c r="CF119" s="50"/>
      <c r="CG119" s="50"/>
      <c r="CH119" s="50"/>
      <c r="CI119" s="50"/>
      <c r="CJ119" s="50"/>
      <c r="CK119" s="50"/>
    </row>
    <row r="120" spans="1:89" s="58" customFormat="1" ht="38.25" x14ac:dyDescent="0.25">
      <c r="A120" s="54" t="s">
        <v>399</v>
      </c>
      <c r="B120" s="51">
        <f t="shared" ref="B120:B183" si="53">F120+J120+N120+R120+V120+Z120+AD120+AH120+AL120+AP120+AT120+AX120+BB120+BF120+BJ120+BN120+BR120+BV120+BZ120+CD120+CH120</f>
        <v>207.3</v>
      </c>
      <c r="C120" s="51">
        <f t="shared" ref="C120:D151" si="54">G120+K120+O120+S120+W120+AA120+AE120+AI120+AM120+AQ120+AU120+AY120+BC120+BG120+BK120+BO120+BS120+BW120+CA120+CE120+CI120</f>
        <v>207.3</v>
      </c>
      <c r="D120" s="51">
        <f t="shared" si="54"/>
        <v>207.26513</v>
      </c>
      <c r="E120" s="50">
        <f t="shared" si="51"/>
        <v>99.983178967679692</v>
      </c>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v>207.3</v>
      </c>
      <c r="BO120" s="50">
        <v>207.3</v>
      </c>
      <c r="BP120" s="50">
        <v>207.26513</v>
      </c>
      <c r="BQ120" s="50">
        <f t="shared" si="50"/>
        <v>99.983178967679692</v>
      </c>
      <c r="BR120" s="50"/>
      <c r="BS120" s="50"/>
      <c r="BT120" s="50"/>
      <c r="BU120" s="50"/>
      <c r="BV120" s="50"/>
      <c r="BW120" s="50"/>
      <c r="BX120" s="50"/>
      <c r="BY120" s="50"/>
      <c r="BZ120" s="50"/>
      <c r="CA120" s="50"/>
      <c r="CB120" s="50"/>
      <c r="CC120" s="50"/>
      <c r="CD120" s="50"/>
      <c r="CE120" s="50"/>
      <c r="CF120" s="50"/>
      <c r="CG120" s="50"/>
      <c r="CH120" s="50"/>
      <c r="CI120" s="50"/>
      <c r="CJ120" s="50"/>
      <c r="CK120" s="50"/>
    </row>
    <row r="121" spans="1:89" s="58" customFormat="1" ht="38.25" x14ac:dyDescent="0.25">
      <c r="A121" s="54" t="s">
        <v>400</v>
      </c>
      <c r="B121" s="51">
        <f t="shared" si="53"/>
        <v>207.3</v>
      </c>
      <c r="C121" s="51">
        <f t="shared" si="54"/>
        <v>207.3</v>
      </c>
      <c r="D121" s="51">
        <f t="shared" si="54"/>
        <v>207.29782999999998</v>
      </c>
      <c r="E121" s="50">
        <f t="shared" si="51"/>
        <v>99.998953207911228</v>
      </c>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v>207.3</v>
      </c>
      <c r="BO121" s="50">
        <v>207.3</v>
      </c>
      <c r="BP121" s="50">
        <v>207.29782999999998</v>
      </c>
      <c r="BQ121" s="50">
        <f t="shared" ref="BQ121:BQ185" si="55">BP121/BO121*100</f>
        <v>99.998953207911228</v>
      </c>
      <c r="BR121" s="50"/>
      <c r="BS121" s="50"/>
      <c r="BT121" s="50"/>
      <c r="BU121" s="50"/>
      <c r="BV121" s="50"/>
      <c r="BW121" s="50"/>
      <c r="BX121" s="50"/>
      <c r="BY121" s="50"/>
      <c r="BZ121" s="50"/>
      <c r="CA121" s="50"/>
      <c r="CB121" s="50"/>
      <c r="CC121" s="50"/>
      <c r="CD121" s="50"/>
      <c r="CE121" s="50"/>
      <c r="CF121" s="50"/>
      <c r="CG121" s="50"/>
      <c r="CH121" s="50"/>
      <c r="CI121" s="50"/>
      <c r="CJ121" s="50"/>
      <c r="CK121" s="50"/>
    </row>
    <row r="122" spans="1:89" s="58" customFormat="1" ht="51" x14ac:dyDescent="0.25">
      <c r="A122" s="54" t="s">
        <v>401</v>
      </c>
      <c r="B122" s="51">
        <f t="shared" si="53"/>
        <v>207.3</v>
      </c>
      <c r="C122" s="51">
        <f t="shared" si="54"/>
        <v>207.3</v>
      </c>
      <c r="D122" s="51">
        <f t="shared" si="54"/>
        <v>207.26285000000001</v>
      </c>
      <c r="E122" s="50">
        <f t="shared" si="51"/>
        <v>99.982079112397486</v>
      </c>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v>207.3</v>
      </c>
      <c r="BO122" s="50">
        <v>207.3</v>
      </c>
      <c r="BP122" s="50">
        <v>207.26285000000001</v>
      </c>
      <c r="BQ122" s="50">
        <f t="shared" si="55"/>
        <v>99.982079112397486</v>
      </c>
      <c r="BR122" s="50"/>
      <c r="BS122" s="50"/>
      <c r="BT122" s="50"/>
      <c r="BU122" s="50"/>
      <c r="BV122" s="50"/>
      <c r="BW122" s="50"/>
      <c r="BX122" s="50"/>
      <c r="BY122" s="50"/>
      <c r="BZ122" s="50"/>
      <c r="CA122" s="50"/>
      <c r="CB122" s="50"/>
      <c r="CC122" s="50"/>
      <c r="CD122" s="50"/>
      <c r="CE122" s="50"/>
      <c r="CF122" s="50"/>
      <c r="CG122" s="50"/>
      <c r="CH122" s="50"/>
      <c r="CI122" s="50"/>
      <c r="CJ122" s="50"/>
      <c r="CK122" s="50"/>
    </row>
    <row r="123" spans="1:89" s="58" customFormat="1" ht="38.25" x14ac:dyDescent="0.25">
      <c r="A123" s="54" t="s">
        <v>402</v>
      </c>
      <c r="B123" s="51">
        <f t="shared" si="53"/>
        <v>207.3</v>
      </c>
      <c r="C123" s="51">
        <f t="shared" si="54"/>
        <v>207.3</v>
      </c>
      <c r="D123" s="51">
        <f t="shared" si="54"/>
        <v>207.3</v>
      </c>
      <c r="E123" s="50">
        <f t="shared" si="51"/>
        <v>100</v>
      </c>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v>207.3</v>
      </c>
      <c r="BO123" s="50">
        <v>207.3</v>
      </c>
      <c r="BP123" s="50">
        <v>207.3</v>
      </c>
      <c r="BQ123" s="50">
        <f t="shared" si="55"/>
        <v>100</v>
      </c>
      <c r="BR123" s="50"/>
      <c r="BS123" s="50"/>
      <c r="BT123" s="50"/>
      <c r="BU123" s="50"/>
      <c r="BV123" s="50"/>
      <c r="BW123" s="50"/>
      <c r="BX123" s="50"/>
      <c r="BY123" s="50"/>
      <c r="BZ123" s="50"/>
      <c r="CA123" s="50"/>
      <c r="CB123" s="50"/>
      <c r="CC123" s="50"/>
      <c r="CD123" s="50"/>
      <c r="CE123" s="50"/>
      <c r="CF123" s="50"/>
      <c r="CG123" s="50"/>
      <c r="CH123" s="50"/>
      <c r="CI123" s="50"/>
      <c r="CJ123" s="50"/>
      <c r="CK123" s="50"/>
    </row>
    <row r="124" spans="1:89" s="58" customFormat="1" ht="38.25" x14ac:dyDescent="0.25">
      <c r="A124" s="54" t="s">
        <v>403</v>
      </c>
      <c r="B124" s="51">
        <f t="shared" si="53"/>
        <v>207.3</v>
      </c>
      <c r="C124" s="51">
        <f t="shared" si="54"/>
        <v>207.3</v>
      </c>
      <c r="D124" s="51">
        <f t="shared" si="54"/>
        <v>207.3</v>
      </c>
      <c r="E124" s="50">
        <f t="shared" si="51"/>
        <v>100</v>
      </c>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v>207.3</v>
      </c>
      <c r="BO124" s="50">
        <v>207.3</v>
      </c>
      <c r="BP124" s="50">
        <v>207.3</v>
      </c>
      <c r="BQ124" s="50">
        <f t="shared" si="55"/>
        <v>100</v>
      </c>
      <c r="BR124" s="50"/>
      <c r="BS124" s="50"/>
      <c r="BT124" s="50"/>
      <c r="BU124" s="50"/>
      <c r="BV124" s="50"/>
      <c r="BW124" s="50"/>
      <c r="BX124" s="50"/>
      <c r="BY124" s="50"/>
      <c r="BZ124" s="50"/>
      <c r="CA124" s="50"/>
      <c r="CB124" s="50"/>
      <c r="CC124" s="50"/>
      <c r="CD124" s="50"/>
      <c r="CE124" s="50"/>
      <c r="CF124" s="50"/>
      <c r="CG124" s="50"/>
      <c r="CH124" s="50"/>
      <c r="CI124" s="50"/>
      <c r="CJ124" s="50"/>
      <c r="CK124" s="50"/>
    </row>
    <row r="125" spans="1:89" s="58" customFormat="1" ht="38.25" x14ac:dyDescent="0.25">
      <c r="A125" s="54" t="s">
        <v>404</v>
      </c>
      <c r="B125" s="51">
        <f t="shared" si="53"/>
        <v>207.3</v>
      </c>
      <c r="C125" s="51">
        <f t="shared" si="54"/>
        <v>207.3</v>
      </c>
      <c r="D125" s="51">
        <f t="shared" si="54"/>
        <v>207.3</v>
      </c>
      <c r="E125" s="50">
        <f t="shared" si="51"/>
        <v>100</v>
      </c>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v>207.3</v>
      </c>
      <c r="BO125" s="50">
        <v>207.3</v>
      </c>
      <c r="BP125" s="50">
        <v>207.3</v>
      </c>
      <c r="BQ125" s="50">
        <f t="shared" si="55"/>
        <v>100</v>
      </c>
      <c r="BR125" s="50"/>
      <c r="BS125" s="50"/>
      <c r="BT125" s="50"/>
      <c r="BU125" s="50"/>
      <c r="BV125" s="50"/>
      <c r="BW125" s="50"/>
      <c r="BX125" s="50"/>
      <c r="BY125" s="50"/>
      <c r="BZ125" s="50"/>
      <c r="CA125" s="50"/>
      <c r="CB125" s="50"/>
      <c r="CC125" s="50"/>
      <c r="CD125" s="50"/>
      <c r="CE125" s="50"/>
      <c r="CF125" s="50"/>
      <c r="CG125" s="50"/>
      <c r="CH125" s="50"/>
      <c r="CI125" s="50"/>
      <c r="CJ125" s="50"/>
      <c r="CK125" s="50"/>
    </row>
    <row r="126" spans="1:89" s="58" customFormat="1" ht="38.25" x14ac:dyDescent="0.25">
      <c r="A126" s="54" t="s">
        <v>405</v>
      </c>
      <c r="B126" s="51">
        <f t="shared" si="53"/>
        <v>82.9</v>
      </c>
      <c r="C126" s="51">
        <f t="shared" si="54"/>
        <v>82.9</v>
      </c>
      <c r="D126" s="51">
        <f t="shared" si="54"/>
        <v>82.9</v>
      </c>
      <c r="E126" s="50">
        <f t="shared" si="51"/>
        <v>100</v>
      </c>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v>82.9</v>
      </c>
      <c r="BO126" s="50">
        <v>82.9</v>
      </c>
      <c r="BP126" s="50">
        <v>82.9</v>
      </c>
      <c r="BQ126" s="50">
        <f t="shared" si="55"/>
        <v>100</v>
      </c>
      <c r="BR126" s="50"/>
      <c r="BS126" s="50"/>
      <c r="BT126" s="50"/>
      <c r="BU126" s="50"/>
      <c r="BV126" s="50"/>
      <c r="BW126" s="50"/>
      <c r="BX126" s="50"/>
      <c r="BY126" s="50"/>
      <c r="BZ126" s="50"/>
      <c r="CA126" s="50"/>
      <c r="CB126" s="50"/>
      <c r="CC126" s="50"/>
      <c r="CD126" s="50"/>
      <c r="CE126" s="50"/>
      <c r="CF126" s="50"/>
      <c r="CG126" s="50"/>
      <c r="CH126" s="50"/>
      <c r="CI126" s="50"/>
      <c r="CJ126" s="50"/>
      <c r="CK126" s="50"/>
    </row>
    <row r="127" spans="1:89" s="58" customFormat="1" ht="38.25" x14ac:dyDescent="0.25">
      <c r="A127" s="54" t="s">
        <v>406</v>
      </c>
      <c r="B127" s="51">
        <f t="shared" si="53"/>
        <v>82.9</v>
      </c>
      <c r="C127" s="51">
        <f t="shared" si="54"/>
        <v>82.9</v>
      </c>
      <c r="D127" s="51">
        <f t="shared" si="54"/>
        <v>82.9</v>
      </c>
      <c r="E127" s="50">
        <f t="shared" si="51"/>
        <v>100</v>
      </c>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v>82.9</v>
      </c>
      <c r="BO127" s="50">
        <v>82.9</v>
      </c>
      <c r="BP127" s="50">
        <v>82.9</v>
      </c>
      <c r="BQ127" s="50">
        <f t="shared" si="55"/>
        <v>100</v>
      </c>
      <c r="BR127" s="50"/>
      <c r="BS127" s="50"/>
      <c r="BT127" s="50"/>
      <c r="BU127" s="50"/>
      <c r="BV127" s="50"/>
      <c r="BW127" s="50"/>
      <c r="BX127" s="50"/>
      <c r="BY127" s="50"/>
      <c r="BZ127" s="50"/>
      <c r="CA127" s="50"/>
      <c r="CB127" s="50"/>
      <c r="CC127" s="50"/>
      <c r="CD127" s="50"/>
      <c r="CE127" s="50"/>
      <c r="CF127" s="50"/>
      <c r="CG127" s="50"/>
      <c r="CH127" s="50"/>
      <c r="CI127" s="50"/>
      <c r="CJ127" s="50"/>
      <c r="CK127" s="50"/>
    </row>
    <row r="128" spans="1:89" s="58" customFormat="1" ht="38.25" x14ac:dyDescent="0.25">
      <c r="A128" s="54" t="s">
        <v>407</v>
      </c>
      <c r="B128" s="51">
        <f t="shared" si="53"/>
        <v>82.9</v>
      </c>
      <c r="C128" s="51">
        <f t="shared" si="54"/>
        <v>82.9</v>
      </c>
      <c r="D128" s="51">
        <f t="shared" si="54"/>
        <v>82.9</v>
      </c>
      <c r="E128" s="50">
        <f t="shared" si="51"/>
        <v>100</v>
      </c>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v>82.9</v>
      </c>
      <c r="BO128" s="50">
        <v>82.9</v>
      </c>
      <c r="BP128" s="50">
        <v>82.9</v>
      </c>
      <c r="BQ128" s="50">
        <f t="shared" si="55"/>
        <v>100</v>
      </c>
      <c r="BR128" s="50"/>
      <c r="BS128" s="50"/>
      <c r="BT128" s="50"/>
      <c r="BU128" s="50"/>
      <c r="BV128" s="50"/>
      <c r="BW128" s="50"/>
      <c r="BX128" s="50"/>
      <c r="BY128" s="50"/>
      <c r="BZ128" s="50"/>
      <c r="CA128" s="50"/>
      <c r="CB128" s="50"/>
      <c r="CC128" s="50"/>
      <c r="CD128" s="50"/>
      <c r="CE128" s="50"/>
      <c r="CF128" s="50"/>
      <c r="CG128" s="50"/>
      <c r="CH128" s="50"/>
      <c r="CI128" s="50"/>
      <c r="CJ128" s="50"/>
      <c r="CK128" s="50"/>
    </row>
    <row r="129" spans="1:89" s="58" customFormat="1" ht="38.25" x14ac:dyDescent="0.25">
      <c r="A129" s="54" t="s">
        <v>408</v>
      </c>
      <c r="B129" s="51">
        <f t="shared" si="53"/>
        <v>0</v>
      </c>
      <c r="C129" s="51">
        <f t="shared" si="54"/>
        <v>176.2</v>
      </c>
      <c r="D129" s="51">
        <f t="shared" si="54"/>
        <v>176.2</v>
      </c>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v>176.2</v>
      </c>
      <c r="BP129" s="50">
        <v>176.2</v>
      </c>
      <c r="BQ129" s="50"/>
      <c r="BR129" s="50"/>
      <c r="BS129" s="50"/>
      <c r="BT129" s="50"/>
      <c r="BU129" s="50"/>
      <c r="BV129" s="50"/>
      <c r="BW129" s="50"/>
      <c r="BX129" s="50"/>
      <c r="BY129" s="50"/>
      <c r="BZ129" s="50"/>
      <c r="CA129" s="50"/>
      <c r="CB129" s="50"/>
      <c r="CC129" s="50"/>
      <c r="CD129" s="50"/>
      <c r="CE129" s="50"/>
      <c r="CF129" s="50"/>
      <c r="CG129" s="50"/>
      <c r="CH129" s="50"/>
      <c r="CI129" s="50"/>
      <c r="CJ129" s="50"/>
      <c r="CK129" s="50"/>
    </row>
    <row r="130" spans="1:89" s="58" customFormat="1" ht="38.25" x14ac:dyDescent="0.25">
      <c r="A130" s="54" t="s">
        <v>409</v>
      </c>
      <c r="B130" s="51">
        <f t="shared" si="53"/>
        <v>82.9</v>
      </c>
      <c r="C130" s="51">
        <f t="shared" si="54"/>
        <v>82.9</v>
      </c>
      <c r="D130" s="51">
        <f t="shared" si="54"/>
        <v>82.9</v>
      </c>
      <c r="E130" s="50">
        <f t="shared" si="51"/>
        <v>100</v>
      </c>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v>82.9</v>
      </c>
      <c r="BO130" s="50">
        <v>82.9</v>
      </c>
      <c r="BP130" s="50">
        <v>82.9</v>
      </c>
      <c r="BQ130" s="50">
        <f t="shared" si="55"/>
        <v>100</v>
      </c>
      <c r="BR130" s="50"/>
      <c r="BS130" s="50"/>
      <c r="BT130" s="50"/>
      <c r="BU130" s="50"/>
      <c r="BV130" s="50"/>
      <c r="BW130" s="50"/>
      <c r="BX130" s="50"/>
      <c r="BY130" s="50"/>
      <c r="BZ130" s="50"/>
      <c r="CA130" s="50"/>
      <c r="CB130" s="50"/>
      <c r="CC130" s="50"/>
      <c r="CD130" s="50"/>
      <c r="CE130" s="50"/>
      <c r="CF130" s="50"/>
      <c r="CG130" s="50"/>
      <c r="CH130" s="50"/>
      <c r="CI130" s="50"/>
      <c r="CJ130" s="50"/>
      <c r="CK130" s="50"/>
    </row>
    <row r="131" spans="1:89" s="58" customFormat="1" ht="38.25" x14ac:dyDescent="0.25">
      <c r="A131" s="54" t="s">
        <v>410</v>
      </c>
      <c r="B131" s="51">
        <f t="shared" si="53"/>
        <v>207.3</v>
      </c>
      <c r="C131" s="51">
        <f t="shared" si="54"/>
        <v>207.3</v>
      </c>
      <c r="D131" s="51">
        <f t="shared" si="54"/>
        <v>207.3</v>
      </c>
      <c r="E131" s="50">
        <f t="shared" si="51"/>
        <v>100</v>
      </c>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v>207.3</v>
      </c>
      <c r="BO131" s="50">
        <v>207.3</v>
      </c>
      <c r="BP131" s="50">
        <v>207.3</v>
      </c>
      <c r="BQ131" s="50">
        <f t="shared" si="55"/>
        <v>100</v>
      </c>
      <c r="BR131" s="50"/>
      <c r="BS131" s="50"/>
      <c r="BT131" s="50"/>
      <c r="BU131" s="50"/>
      <c r="BV131" s="50"/>
      <c r="BW131" s="50"/>
      <c r="BX131" s="50"/>
      <c r="BY131" s="50"/>
      <c r="BZ131" s="50"/>
      <c r="CA131" s="50"/>
      <c r="CB131" s="50"/>
      <c r="CC131" s="50"/>
      <c r="CD131" s="50"/>
      <c r="CE131" s="50"/>
      <c r="CF131" s="50"/>
      <c r="CG131" s="50"/>
      <c r="CH131" s="50"/>
      <c r="CI131" s="50"/>
      <c r="CJ131" s="50"/>
      <c r="CK131" s="50"/>
    </row>
    <row r="132" spans="1:89" s="58" customFormat="1" ht="38.25" x14ac:dyDescent="0.25">
      <c r="A132" s="54" t="s">
        <v>411</v>
      </c>
      <c r="B132" s="51">
        <f t="shared" si="53"/>
        <v>82.9</v>
      </c>
      <c r="C132" s="51">
        <f t="shared" si="54"/>
        <v>82.9</v>
      </c>
      <c r="D132" s="51">
        <f t="shared" si="54"/>
        <v>82.9</v>
      </c>
      <c r="E132" s="50">
        <f t="shared" si="51"/>
        <v>100</v>
      </c>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v>82.9</v>
      </c>
      <c r="BO132" s="50">
        <v>82.9</v>
      </c>
      <c r="BP132" s="50">
        <v>82.9</v>
      </c>
      <c r="BQ132" s="50">
        <f t="shared" si="55"/>
        <v>100</v>
      </c>
      <c r="BR132" s="50"/>
      <c r="BS132" s="50"/>
      <c r="BT132" s="50"/>
      <c r="BU132" s="50"/>
      <c r="BV132" s="50"/>
      <c r="BW132" s="50"/>
      <c r="BX132" s="50"/>
      <c r="BY132" s="50"/>
      <c r="BZ132" s="50"/>
      <c r="CA132" s="50"/>
      <c r="CB132" s="50"/>
      <c r="CC132" s="50"/>
      <c r="CD132" s="50"/>
      <c r="CE132" s="50"/>
      <c r="CF132" s="50"/>
      <c r="CG132" s="50"/>
      <c r="CH132" s="50"/>
      <c r="CI132" s="50"/>
      <c r="CJ132" s="50"/>
      <c r="CK132" s="50"/>
    </row>
    <row r="133" spans="1:89" s="58" customFormat="1" ht="38.25" x14ac:dyDescent="0.25">
      <c r="A133" s="54" t="s">
        <v>412</v>
      </c>
      <c r="B133" s="51">
        <f t="shared" si="53"/>
        <v>207.3</v>
      </c>
      <c r="C133" s="51">
        <f t="shared" si="54"/>
        <v>207.3</v>
      </c>
      <c r="D133" s="51">
        <f t="shared" si="54"/>
        <v>207.3</v>
      </c>
      <c r="E133" s="50">
        <f t="shared" si="51"/>
        <v>100</v>
      </c>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v>207.3</v>
      </c>
      <c r="BO133" s="50">
        <v>207.3</v>
      </c>
      <c r="BP133" s="50">
        <v>207.3</v>
      </c>
      <c r="BQ133" s="50">
        <f t="shared" si="55"/>
        <v>100</v>
      </c>
      <c r="BR133" s="50"/>
      <c r="BS133" s="50"/>
      <c r="BT133" s="50"/>
      <c r="BU133" s="50"/>
      <c r="BV133" s="50"/>
      <c r="BW133" s="50"/>
      <c r="BX133" s="50"/>
      <c r="BY133" s="50"/>
      <c r="BZ133" s="50"/>
      <c r="CA133" s="50"/>
      <c r="CB133" s="50"/>
      <c r="CC133" s="50"/>
      <c r="CD133" s="50"/>
      <c r="CE133" s="50"/>
      <c r="CF133" s="50"/>
      <c r="CG133" s="50"/>
      <c r="CH133" s="50"/>
      <c r="CI133" s="50"/>
      <c r="CJ133" s="50"/>
      <c r="CK133" s="50"/>
    </row>
    <row r="134" spans="1:89" s="58" customFormat="1" ht="38.25" x14ac:dyDescent="0.25">
      <c r="A134" s="54" t="s">
        <v>413</v>
      </c>
      <c r="B134" s="51">
        <f t="shared" si="53"/>
        <v>82.9</v>
      </c>
      <c r="C134" s="51">
        <f t="shared" si="54"/>
        <v>82.9</v>
      </c>
      <c r="D134" s="51">
        <f t="shared" si="54"/>
        <v>82.9</v>
      </c>
      <c r="E134" s="50">
        <f t="shared" si="51"/>
        <v>100</v>
      </c>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v>82.9</v>
      </c>
      <c r="BO134" s="50">
        <v>82.9</v>
      </c>
      <c r="BP134" s="50">
        <v>82.9</v>
      </c>
      <c r="BQ134" s="50">
        <f t="shared" si="55"/>
        <v>100</v>
      </c>
      <c r="BR134" s="50"/>
      <c r="BS134" s="50"/>
      <c r="BT134" s="50"/>
      <c r="BU134" s="50"/>
      <c r="BV134" s="50"/>
      <c r="BW134" s="50"/>
      <c r="BX134" s="50"/>
      <c r="BY134" s="50"/>
      <c r="BZ134" s="50"/>
      <c r="CA134" s="50"/>
      <c r="CB134" s="50"/>
      <c r="CC134" s="50"/>
      <c r="CD134" s="50"/>
      <c r="CE134" s="50"/>
      <c r="CF134" s="50"/>
      <c r="CG134" s="50"/>
      <c r="CH134" s="50"/>
      <c r="CI134" s="50"/>
      <c r="CJ134" s="50"/>
      <c r="CK134" s="50"/>
    </row>
    <row r="135" spans="1:89" s="58" customFormat="1" ht="38.25" x14ac:dyDescent="0.25">
      <c r="A135" s="54" t="s">
        <v>414</v>
      </c>
      <c r="B135" s="51">
        <f t="shared" si="53"/>
        <v>82.9</v>
      </c>
      <c r="C135" s="51">
        <f t="shared" si="54"/>
        <v>82.9</v>
      </c>
      <c r="D135" s="51">
        <f t="shared" si="54"/>
        <v>82.9</v>
      </c>
      <c r="E135" s="50">
        <f t="shared" si="51"/>
        <v>100</v>
      </c>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v>82.9</v>
      </c>
      <c r="BO135" s="50">
        <v>82.9</v>
      </c>
      <c r="BP135" s="50">
        <v>82.9</v>
      </c>
      <c r="BQ135" s="50">
        <f t="shared" si="55"/>
        <v>100</v>
      </c>
      <c r="BR135" s="50"/>
      <c r="BS135" s="50"/>
      <c r="BT135" s="50"/>
      <c r="BU135" s="50"/>
      <c r="BV135" s="50"/>
      <c r="BW135" s="50"/>
      <c r="BX135" s="50"/>
      <c r="BY135" s="50"/>
      <c r="BZ135" s="50"/>
      <c r="CA135" s="50"/>
      <c r="CB135" s="50"/>
      <c r="CC135" s="50"/>
      <c r="CD135" s="50"/>
      <c r="CE135" s="50"/>
      <c r="CF135" s="50"/>
      <c r="CG135" s="50"/>
      <c r="CH135" s="50"/>
      <c r="CI135" s="50"/>
      <c r="CJ135" s="50"/>
      <c r="CK135" s="50"/>
    </row>
    <row r="136" spans="1:89" s="58" customFormat="1" ht="51" x14ac:dyDescent="0.25">
      <c r="A136" s="54" t="s">
        <v>415</v>
      </c>
      <c r="B136" s="51">
        <f t="shared" si="53"/>
        <v>82.9</v>
      </c>
      <c r="C136" s="51">
        <f t="shared" si="54"/>
        <v>82.9</v>
      </c>
      <c r="D136" s="51">
        <f t="shared" si="54"/>
        <v>82.9</v>
      </c>
      <c r="E136" s="50">
        <f t="shared" si="51"/>
        <v>100</v>
      </c>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v>82.9</v>
      </c>
      <c r="BO136" s="50">
        <v>82.9</v>
      </c>
      <c r="BP136" s="50">
        <v>82.9</v>
      </c>
      <c r="BQ136" s="50">
        <f t="shared" si="55"/>
        <v>100</v>
      </c>
      <c r="BR136" s="50"/>
      <c r="BS136" s="50"/>
      <c r="BT136" s="50"/>
      <c r="BU136" s="50"/>
      <c r="BV136" s="50"/>
      <c r="BW136" s="50"/>
      <c r="BX136" s="50"/>
      <c r="BY136" s="50"/>
      <c r="BZ136" s="50"/>
      <c r="CA136" s="50"/>
      <c r="CB136" s="50"/>
      <c r="CC136" s="50"/>
      <c r="CD136" s="50"/>
      <c r="CE136" s="50"/>
      <c r="CF136" s="50"/>
      <c r="CG136" s="50"/>
      <c r="CH136" s="50"/>
      <c r="CI136" s="50"/>
      <c r="CJ136" s="50"/>
      <c r="CK136" s="50"/>
    </row>
    <row r="137" spans="1:89" s="58" customFormat="1" ht="38.25" x14ac:dyDescent="0.25">
      <c r="A137" s="54" t="s">
        <v>416</v>
      </c>
      <c r="B137" s="51">
        <f t="shared" si="53"/>
        <v>82.9</v>
      </c>
      <c r="C137" s="51">
        <f t="shared" si="54"/>
        <v>82.9</v>
      </c>
      <c r="D137" s="51">
        <f t="shared" si="54"/>
        <v>82.9</v>
      </c>
      <c r="E137" s="50">
        <f t="shared" si="51"/>
        <v>100</v>
      </c>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v>82.9</v>
      </c>
      <c r="BO137" s="50">
        <v>82.9</v>
      </c>
      <c r="BP137" s="50">
        <v>82.9</v>
      </c>
      <c r="BQ137" s="50">
        <f t="shared" si="55"/>
        <v>100</v>
      </c>
      <c r="BR137" s="50"/>
      <c r="BS137" s="50"/>
      <c r="BT137" s="50"/>
      <c r="BU137" s="50"/>
      <c r="BV137" s="50"/>
      <c r="BW137" s="50"/>
      <c r="BX137" s="50"/>
      <c r="BY137" s="50"/>
      <c r="BZ137" s="50"/>
      <c r="CA137" s="50"/>
      <c r="CB137" s="50"/>
      <c r="CC137" s="50"/>
      <c r="CD137" s="50"/>
      <c r="CE137" s="50"/>
      <c r="CF137" s="50"/>
      <c r="CG137" s="50"/>
      <c r="CH137" s="50"/>
      <c r="CI137" s="50"/>
      <c r="CJ137" s="50"/>
      <c r="CK137" s="50"/>
    </row>
    <row r="138" spans="1:89" s="58" customFormat="1" ht="38.25" x14ac:dyDescent="0.25">
      <c r="A138" s="54" t="s">
        <v>417</v>
      </c>
      <c r="B138" s="51">
        <f t="shared" si="53"/>
        <v>82.9</v>
      </c>
      <c r="C138" s="51">
        <f t="shared" si="54"/>
        <v>82.9</v>
      </c>
      <c r="D138" s="51">
        <f t="shared" si="54"/>
        <v>82.9</v>
      </c>
      <c r="E138" s="50">
        <f t="shared" si="51"/>
        <v>100</v>
      </c>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v>82.9</v>
      </c>
      <c r="BO138" s="50">
        <v>82.9</v>
      </c>
      <c r="BP138" s="50">
        <v>82.9</v>
      </c>
      <c r="BQ138" s="50">
        <f t="shared" si="55"/>
        <v>100</v>
      </c>
      <c r="BR138" s="50"/>
      <c r="BS138" s="50"/>
      <c r="BT138" s="50"/>
      <c r="BU138" s="50"/>
      <c r="BV138" s="50"/>
      <c r="BW138" s="50"/>
      <c r="BX138" s="50"/>
      <c r="BY138" s="50"/>
      <c r="BZ138" s="50"/>
      <c r="CA138" s="50"/>
      <c r="CB138" s="50"/>
      <c r="CC138" s="50"/>
      <c r="CD138" s="50"/>
      <c r="CE138" s="50"/>
      <c r="CF138" s="50"/>
      <c r="CG138" s="50"/>
      <c r="CH138" s="50"/>
      <c r="CI138" s="50"/>
      <c r="CJ138" s="50"/>
      <c r="CK138" s="50"/>
    </row>
    <row r="139" spans="1:89" s="58" customFormat="1" ht="38.25" x14ac:dyDescent="0.25">
      <c r="A139" s="54" t="s">
        <v>418</v>
      </c>
      <c r="B139" s="51">
        <f t="shared" si="53"/>
        <v>82.9</v>
      </c>
      <c r="C139" s="51">
        <f t="shared" si="54"/>
        <v>82.9</v>
      </c>
      <c r="D139" s="51">
        <f t="shared" si="54"/>
        <v>82.9</v>
      </c>
      <c r="E139" s="50">
        <f t="shared" si="51"/>
        <v>100</v>
      </c>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v>82.9</v>
      </c>
      <c r="BO139" s="50">
        <v>82.9</v>
      </c>
      <c r="BP139" s="50">
        <v>82.9</v>
      </c>
      <c r="BQ139" s="50">
        <f t="shared" si="55"/>
        <v>100</v>
      </c>
      <c r="BR139" s="50"/>
      <c r="BS139" s="50"/>
      <c r="BT139" s="50"/>
      <c r="BU139" s="50"/>
      <c r="BV139" s="50"/>
      <c r="BW139" s="50"/>
      <c r="BX139" s="50"/>
      <c r="BY139" s="50"/>
      <c r="BZ139" s="50"/>
      <c r="CA139" s="50"/>
      <c r="CB139" s="50"/>
      <c r="CC139" s="50"/>
      <c r="CD139" s="50"/>
      <c r="CE139" s="50"/>
      <c r="CF139" s="50"/>
      <c r="CG139" s="50"/>
      <c r="CH139" s="50"/>
      <c r="CI139" s="50"/>
      <c r="CJ139" s="50"/>
      <c r="CK139" s="50"/>
    </row>
    <row r="140" spans="1:89" s="58" customFormat="1" ht="38.25" x14ac:dyDescent="0.25">
      <c r="A140" s="54" t="s">
        <v>419</v>
      </c>
      <c r="B140" s="51">
        <f t="shared" si="53"/>
        <v>207.3</v>
      </c>
      <c r="C140" s="51">
        <f t="shared" si="54"/>
        <v>207.3</v>
      </c>
      <c r="D140" s="51">
        <f t="shared" si="54"/>
        <v>207.3</v>
      </c>
      <c r="E140" s="50">
        <f t="shared" ref="E140:E203" si="56">D140/C140*100</f>
        <v>100</v>
      </c>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v>207.3</v>
      </c>
      <c r="BO140" s="50">
        <v>207.3</v>
      </c>
      <c r="BP140" s="50">
        <v>207.3</v>
      </c>
      <c r="BQ140" s="50">
        <f t="shared" si="55"/>
        <v>100</v>
      </c>
      <c r="BR140" s="50"/>
      <c r="BS140" s="50"/>
      <c r="BT140" s="50"/>
      <c r="BU140" s="50"/>
      <c r="BV140" s="50"/>
      <c r="BW140" s="50"/>
      <c r="BX140" s="50"/>
      <c r="BY140" s="50"/>
      <c r="BZ140" s="50"/>
      <c r="CA140" s="50"/>
      <c r="CB140" s="50"/>
      <c r="CC140" s="50"/>
      <c r="CD140" s="50"/>
      <c r="CE140" s="50"/>
      <c r="CF140" s="50"/>
      <c r="CG140" s="50"/>
      <c r="CH140" s="50"/>
      <c r="CI140" s="50"/>
      <c r="CJ140" s="50"/>
      <c r="CK140" s="50"/>
    </row>
    <row r="141" spans="1:89" s="58" customFormat="1" ht="38.25" x14ac:dyDescent="0.25">
      <c r="A141" s="54" t="s">
        <v>420</v>
      </c>
      <c r="B141" s="51">
        <f t="shared" si="53"/>
        <v>82.9</v>
      </c>
      <c r="C141" s="51">
        <f t="shared" si="54"/>
        <v>82.9</v>
      </c>
      <c r="D141" s="51">
        <f t="shared" si="54"/>
        <v>82.9</v>
      </c>
      <c r="E141" s="50">
        <f t="shared" si="56"/>
        <v>100</v>
      </c>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v>82.9</v>
      </c>
      <c r="BO141" s="50">
        <v>82.9</v>
      </c>
      <c r="BP141" s="50">
        <v>82.9</v>
      </c>
      <c r="BQ141" s="50">
        <f t="shared" si="55"/>
        <v>100</v>
      </c>
      <c r="BR141" s="50"/>
      <c r="BS141" s="50"/>
      <c r="BT141" s="50"/>
      <c r="BU141" s="50"/>
      <c r="BV141" s="50"/>
      <c r="BW141" s="50"/>
      <c r="BX141" s="50"/>
      <c r="BY141" s="50"/>
      <c r="BZ141" s="50"/>
      <c r="CA141" s="50"/>
      <c r="CB141" s="50"/>
      <c r="CC141" s="50"/>
      <c r="CD141" s="50"/>
      <c r="CE141" s="50"/>
      <c r="CF141" s="50"/>
      <c r="CG141" s="50"/>
      <c r="CH141" s="50"/>
      <c r="CI141" s="50"/>
      <c r="CJ141" s="50"/>
      <c r="CK141" s="50"/>
    </row>
    <row r="142" spans="1:89" s="58" customFormat="1" ht="51" x14ac:dyDescent="0.25">
      <c r="A142" s="54" t="s">
        <v>421</v>
      </c>
      <c r="B142" s="51">
        <f t="shared" si="53"/>
        <v>82.9</v>
      </c>
      <c r="C142" s="51">
        <f t="shared" si="54"/>
        <v>82.9</v>
      </c>
      <c r="D142" s="51">
        <f t="shared" si="54"/>
        <v>82.9</v>
      </c>
      <c r="E142" s="50">
        <f t="shared" si="56"/>
        <v>100</v>
      </c>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v>82.9</v>
      </c>
      <c r="BO142" s="50">
        <v>82.9</v>
      </c>
      <c r="BP142" s="50">
        <v>82.9</v>
      </c>
      <c r="BQ142" s="50">
        <f t="shared" si="55"/>
        <v>100</v>
      </c>
      <c r="BR142" s="50"/>
      <c r="BS142" s="50"/>
      <c r="BT142" s="50"/>
      <c r="BU142" s="50"/>
      <c r="BV142" s="50"/>
      <c r="BW142" s="50"/>
      <c r="BX142" s="50"/>
      <c r="BY142" s="50"/>
      <c r="BZ142" s="50"/>
      <c r="CA142" s="50"/>
      <c r="CB142" s="50"/>
      <c r="CC142" s="50"/>
      <c r="CD142" s="50"/>
      <c r="CE142" s="50"/>
      <c r="CF142" s="50"/>
      <c r="CG142" s="50"/>
      <c r="CH142" s="50"/>
      <c r="CI142" s="50"/>
      <c r="CJ142" s="50"/>
      <c r="CK142" s="50"/>
    </row>
    <row r="143" spans="1:89" s="58" customFormat="1" ht="38.25" x14ac:dyDescent="0.25">
      <c r="A143" s="54" t="s">
        <v>422</v>
      </c>
      <c r="B143" s="51">
        <f t="shared" si="53"/>
        <v>82.9</v>
      </c>
      <c r="C143" s="51">
        <f t="shared" si="54"/>
        <v>82.9</v>
      </c>
      <c r="D143" s="51">
        <f t="shared" si="54"/>
        <v>82.9</v>
      </c>
      <c r="E143" s="50">
        <f t="shared" si="56"/>
        <v>100</v>
      </c>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v>82.9</v>
      </c>
      <c r="BO143" s="50">
        <v>82.9</v>
      </c>
      <c r="BP143" s="50">
        <v>82.9</v>
      </c>
      <c r="BQ143" s="50">
        <f t="shared" si="55"/>
        <v>100</v>
      </c>
      <c r="BR143" s="50"/>
      <c r="BS143" s="50"/>
      <c r="BT143" s="50"/>
      <c r="BU143" s="50"/>
      <c r="BV143" s="50"/>
      <c r="BW143" s="50"/>
      <c r="BX143" s="50"/>
      <c r="BY143" s="50"/>
      <c r="BZ143" s="50"/>
      <c r="CA143" s="50"/>
      <c r="CB143" s="50"/>
      <c r="CC143" s="50"/>
      <c r="CD143" s="50"/>
      <c r="CE143" s="50"/>
      <c r="CF143" s="50"/>
      <c r="CG143" s="50"/>
      <c r="CH143" s="50"/>
      <c r="CI143" s="50"/>
      <c r="CJ143" s="50"/>
      <c r="CK143" s="50"/>
    </row>
    <row r="144" spans="1:89" s="58" customFormat="1" ht="38.25" x14ac:dyDescent="0.25">
      <c r="A144" s="54" t="s">
        <v>423</v>
      </c>
      <c r="B144" s="51">
        <f t="shared" si="53"/>
        <v>82.9</v>
      </c>
      <c r="C144" s="51">
        <f t="shared" si="54"/>
        <v>82.9</v>
      </c>
      <c r="D144" s="51">
        <f t="shared" si="54"/>
        <v>82.9</v>
      </c>
      <c r="E144" s="50">
        <f t="shared" si="56"/>
        <v>100</v>
      </c>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v>82.9</v>
      </c>
      <c r="BO144" s="50">
        <v>82.9</v>
      </c>
      <c r="BP144" s="50">
        <v>82.9</v>
      </c>
      <c r="BQ144" s="50">
        <f t="shared" si="55"/>
        <v>100</v>
      </c>
      <c r="BR144" s="50"/>
      <c r="BS144" s="50"/>
      <c r="BT144" s="50"/>
      <c r="BU144" s="50"/>
      <c r="BV144" s="50"/>
      <c r="BW144" s="50"/>
      <c r="BX144" s="50"/>
      <c r="BY144" s="50"/>
      <c r="BZ144" s="50"/>
      <c r="CA144" s="50"/>
      <c r="CB144" s="50"/>
      <c r="CC144" s="50"/>
      <c r="CD144" s="50"/>
      <c r="CE144" s="50"/>
      <c r="CF144" s="50"/>
      <c r="CG144" s="50"/>
      <c r="CH144" s="50"/>
      <c r="CI144" s="50"/>
      <c r="CJ144" s="50"/>
      <c r="CK144" s="50"/>
    </row>
    <row r="145" spans="1:89" s="58" customFormat="1" ht="38.25" x14ac:dyDescent="0.25">
      <c r="A145" s="54" t="s">
        <v>424</v>
      </c>
      <c r="B145" s="51">
        <f t="shared" si="53"/>
        <v>207.3</v>
      </c>
      <c r="C145" s="51">
        <f t="shared" si="54"/>
        <v>207.3</v>
      </c>
      <c r="D145" s="51">
        <f t="shared" si="54"/>
        <v>207.3</v>
      </c>
      <c r="E145" s="50">
        <f t="shared" si="56"/>
        <v>100</v>
      </c>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v>207.3</v>
      </c>
      <c r="BO145" s="50">
        <v>207.3</v>
      </c>
      <c r="BP145" s="50">
        <v>207.3</v>
      </c>
      <c r="BQ145" s="50">
        <f t="shared" si="55"/>
        <v>100</v>
      </c>
      <c r="BR145" s="50"/>
      <c r="BS145" s="50"/>
      <c r="BT145" s="50"/>
      <c r="BU145" s="50"/>
      <c r="BV145" s="50"/>
      <c r="BW145" s="50"/>
      <c r="BX145" s="50"/>
      <c r="BY145" s="50"/>
      <c r="BZ145" s="50"/>
      <c r="CA145" s="50"/>
      <c r="CB145" s="50"/>
      <c r="CC145" s="50"/>
      <c r="CD145" s="50"/>
      <c r="CE145" s="50"/>
      <c r="CF145" s="50"/>
      <c r="CG145" s="50"/>
      <c r="CH145" s="50"/>
      <c r="CI145" s="50"/>
      <c r="CJ145" s="50"/>
      <c r="CK145" s="50"/>
    </row>
    <row r="146" spans="1:89" s="58" customFormat="1" ht="38.25" x14ac:dyDescent="0.25">
      <c r="A146" s="54" t="s">
        <v>425</v>
      </c>
      <c r="B146" s="51">
        <f t="shared" si="53"/>
        <v>82.9</v>
      </c>
      <c r="C146" s="51">
        <f t="shared" si="54"/>
        <v>82.9</v>
      </c>
      <c r="D146" s="51">
        <f t="shared" si="54"/>
        <v>82.9</v>
      </c>
      <c r="E146" s="50">
        <f t="shared" si="56"/>
        <v>100</v>
      </c>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v>82.9</v>
      </c>
      <c r="BO146" s="50">
        <v>82.9</v>
      </c>
      <c r="BP146" s="50">
        <v>82.9</v>
      </c>
      <c r="BQ146" s="50">
        <f t="shared" si="55"/>
        <v>100</v>
      </c>
      <c r="BR146" s="50"/>
      <c r="BS146" s="50"/>
      <c r="BT146" s="50"/>
      <c r="BU146" s="50"/>
      <c r="BV146" s="50"/>
      <c r="BW146" s="50"/>
      <c r="BX146" s="50"/>
      <c r="BY146" s="50"/>
      <c r="BZ146" s="50"/>
      <c r="CA146" s="50"/>
      <c r="CB146" s="50"/>
      <c r="CC146" s="50"/>
      <c r="CD146" s="50"/>
      <c r="CE146" s="50"/>
      <c r="CF146" s="50"/>
      <c r="CG146" s="50"/>
      <c r="CH146" s="50"/>
      <c r="CI146" s="50"/>
      <c r="CJ146" s="50"/>
      <c r="CK146" s="50"/>
    </row>
    <row r="147" spans="1:89" s="58" customFormat="1" ht="38.25" x14ac:dyDescent="0.25">
      <c r="A147" s="54" t="s">
        <v>426</v>
      </c>
      <c r="B147" s="51">
        <f t="shared" si="53"/>
        <v>207.3</v>
      </c>
      <c r="C147" s="51">
        <f t="shared" si="54"/>
        <v>207.3</v>
      </c>
      <c r="D147" s="51">
        <f t="shared" si="54"/>
        <v>207.3</v>
      </c>
      <c r="E147" s="50">
        <f t="shared" si="56"/>
        <v>100</v>
      </c>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v>207.3</v>
      </c>
      <c r="BO147" s="50">
        <v>207.3</v>
      </c>
      <c r="BP147" s="50">
        <v>207.3</v>
      </c>
      <c r="BQ147" s="50">
        <f t="shared" si="55"/>
        <v>100</v>
      </c>
      <c r="BR147" s="50"/>
      <c r="BS147" s="50"/>
      <c r="BT147" s="50"/>
      <c r="BU147" s="50"/>
      <c r="BV147" s="50"/>
      <c r="BW147" s="50"/>
      <c r="BX147" s="50"/>
      <c r="BY147" s="50"/>
      <c r="BZ147" s="50"/>
      <c r="CA147" s="50"/>
      <c r="CB147" s="50"/>
      <c r="CC147" s="50"/>
      <c r="CD147" s="50"/>
      <c r="CE147" s="50"/>
      <c r="CF147" s="50"/>
      <c r="CG147" s="50"/>
      <c r="CH147" s="50"/>
      <c r="CI147" s="50"/>
      <c r="CJ147" s="50"/>
      <c r="CK147" s="50"/>
    </row>
    <row r="148" spans="1:89" s="58" customFormat="1" ht="38.25" x14ac:dyDescent="0.25">
      <c r="A148" s="54" t="s">
        <v>427</v>
      </c>
      <c r="B148" s="51">
        <f t="shared" si="53"/>
        <v>82.9</v>
      </c>
      <c r="C148" s="51">
        <f t="shared" si="54"/>
        <v>82.9</v>
      </c>
      <c r="D148" s="51">
        <f t="shared" si="54"/>
        <v>82.9</v>
      </c>
      <c r="E148" s="50">
        <f t="shared" si="56"/>
        <v>100</v>
      </c>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v>82.9</v>
      </c>
      <c r="BO148" s="50">
        <v>82.9</v>
      </c>
      <c r="BP148" s="50">
        <v>82.9</v>
      </c>
      <c r="BQ148" s="50">
        <f t="shared" si="55"/>
        <v>100</v>
      </c>
      <c r="BR148" s="50"/>
      <c r="BS148" s="50"/>
      <c r="BT148" s="50"/>
      <c r="BU148" s="50"/>
      <c r="BV148" s="50"/>
      <c r="BW148" s="50"/>
      <c r="BX148" s="50"/>
      <c r="BY148" s="50"/>
      <c r="BZ148" s="50"/>
      <c r="CA148" s="50"/>
      <c r="CB148" s="50"/>
      <c r="CC148" s="50"/>
      <c r="CD148" s="50"/>
      <c r="CE148" s="50"/>
      <c r="CF148" s="50"/>
      <c r="CG148" s="50"/>
      <c r="CH148" s="50"/>
      <c r="CI148" s="50"/>
      <c r="CJ148" s="50"/>
      <c r="CK148" s="50"/>
    </row>
    <row r="149" spans="1:89" s="58" customFormat="1" ht="38.25" x14ac:dyDescent="0.25">
      <c r="A149" s="54" t="s">
        <v>428</v>
      </c>
      <c r="B149" s="51">
        <f t="shared" si="53"/>
        <v>82.9</v>
      </c>
      <c r="C149" s="51">
        <f t="shared" si="54"/>
        <v>82.9</v>
      </c>
      <c r="D149" s="51">
        <f t="shared" si="54"/>
        <v>82.9</v>
      </c>
      <c r="E149" s="50">
        <f t="shared" si="56"/>
        <v>100</v>
      </c>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v>82.9</v>
      </c>
      <c r="BO149" s="50">
        <v>82.9</v>
      </c>
      <c r="BP149" s="50">
        <v>82.9</v>
      </c>
      <c r="BQ149" s="50">
        <f t="shared" si="55"/>
        <v>100</v>
      </c>
      <c r="BR149" s="50"/>
      <c r="BS149" s="50"/>
      <c r="BT149" s="50"/>
      <c r="BU149" s="50"/>
      <c r="BV149" s="50"/>
      <c r="BW149" s="50"/>
      <c r="BX149" s="50"/>
      <c r="BY149" s="50"/>
      <c r="BZ149" s="50"/>
      <c r="CA149" s="50"/>
      <c r="CB149" s="50"/>
      <c r="CC149" s="50"/>
      <c r="CD149" s="50"/>
      <c r="CE149" s="50"/>
      <c r="CF149" s="50"/>
      <c r="CG149" s="50"/>
      <c r="CH149" s="50"/>
      <c r="CI149" s="50"/>
      <c r="CJ149" s="50"/>
      <c r="CK149" s="50"/>
    </row>
    <row r="150" spans="1:89" s="58" customFormat="1" ht="38.25" x14ac:dyDescent="0.25">
      <c r="A150" s="54" t="s">
        <v>429</v>
      </c>
      <c r="B150" s="51">
        <f t="shared" si="53"/>
        <v>82.9</v>
      </c>
      <c r="C150" s="51">
        <f t="shared" si="54"/>
        <v>82.9</v>
      </c>
      <c r="D150" s="51">
        <f t="shared" si="54"/>
        <v>82.9</v>
      </c>
      <c r="E150" s="50">
        <f t="shared" si="56"/>
        <v>100</v>
      </c>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v>82.9</v>
      </c>
      <c r="BO150" s="50">
        <v>82.9</v>
      </c>
      <c r="BP150" s="50">
        <v>82.9</v>
      </c>
      <c r="BQ150" s="50">
        <f t="shared" si="55"/>
        <v>100</v>
      </c>
      <c r="BR150" s="50"/>
      <c r="BS150" s="50"/>
      <c r="BT150" s="50"/>
      <c r="BU150" s="50"/>
      <c r="BV150" s="50"/>
      <c r="BW150" s="50"/>
      <c r="BX150" s="50"/>
      <c r="BY150" s="50"/>
      <c r="BZ150" s="50"/>
      <c r="CA150" s="50"/>
      <c r="CB150" s="50"/>
      <c r="CC150" s="50"/>
      <c r="CD150" s="50"/>
      <c r="CE150" s="50"/>
      <c r="CF150" s="50"/>
      <c r="CG150" s="50"/>
      <c r="CH150" s="50"/>
      <c r="CI150" s="50"/>
      <c r="CJ150" s="50"/>
      <c r="CK150" s="50"/>
    </row>
    <row r="151" spans="1:89" s="58" customFormat="1" ht="38.25" x14ac:dyDescent="0.25">
      <c r="A151" s="54" t="s">
        <v>430</v>
      </c>
      <c r="B151" s="51">
        <f t="shared" si="53"/>
        <v>82.9</v>
      </c>
      <c r="C151" s="51">
        <f t="shared" si="54"/>
        <v>82.9</v>
      </c>
      <c r="D151" s="51">
        <f t="shared" si="54"/>
        <v>82.9</v>
      </c>
      <c r="E151" s="50">
        <f t="shared" si="56"/>
        <v>100</v>
      </c>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v>82.9</v>
      </c>
      <c r="BO151" s="50">
        <v>82.9</v>
      </c>
      <c r="BP151" s="50">
        <v>82.9</v>
      </c>
      <c r="BQ151" s="50">
        <f t="shared" si="55"/>
        <v>100</v>
      </c>
      <c r="BR151" s="50"/>
      <c r="BS151" s="50"/>
      <c r="BT151" s="50"/>
      <c r="BU151" s="50"/>
      <c r="BV151" s="50"/>
      <c r="BW151" s="50"/>
      <c r="BX151" s="50"/>
      <c r="BY151" s="50"/>
      <c r="BZ151" s="50"/>
      <c r="CA151" s="50"/>
      <c r="CB151" s="50"/>
      <c r="CC151" s="50"/>
      <c r="CD151" s="50"/>
      <c r="CE151" s="50"/>
      <c r="CF151" s="50"/>
      <c r="CG151" s="50"/>
      <c r="CH151" s="50"/>
      <c r="CI151" s="50"/>
      <c r="CJ151" s="50"/>
      <c r="CK151" s="50"/>
    </row>
    <row r="152" spans="1:89" s="58" customFormat="1" ht="38.25" x14ac:dyDescent="0.25">
      <c r="A152" s="54" t="s">
        <v>431</v>
      </c>
      <c r="B152" s="51">
        <f t="shared" si="53"/>
        <v>82.9</v>
      </c>
      <c r="C152" s="51">
        <f t="shared" ref="C152:D166" si="57">G152+K152+O152+S152+W152+AA152+AE152+AI152+AM152+AQ152+AU152+AY152+BC152+BG152+BK152+BO152+BS152+BW152+CA152+CE152+CI152</f>
        <v>82.9</v>
      </c>
      <c r="D152" s="51">
        <f t="shared" si="57"/>
        <v>82.9</v>
      </c>
      <c r="E152" s="50">
        <f t="shared" si="56"/>
        <v>100</v>
      </c>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v>82.9</v>
      </c>
      <c r="BO152" s="50">
        <v>82.9</v>
      </c>
      <c r="BP152" s="50">
        <v>82.9</v>
      </c>
      <c r="BQ152" s="50">
        <f t="shared" si="55"/>
        <v>100</v>
      </c>
      <c r="BR152" s="50"/>
      <c r="BS152" s="50"/>
      <c r="BT152" s="50"/>
      <c r="BU152" s="50"/>
      <c r="BV152" s="50"/>
      <c r="BW152" s="50"/>
      <c r="BX152" s="50"/>
      <c r="BY152" s="50"/>
      <c r="BZ152" s="50"/>
      <c r="CA152" s="50"/>
      <c r="CB152" s="50"/>
      <c r="CC152" s="50"/>
      <c r="CD152" s="50"/>
      <c r="CE152" s="50"/>
      <c r="CF152" s="50"/>
      <c r="CG152" s="50"/>
      <c r="CH152" s="50"/>
      <c r="CI152" s="50"/>
      <c r="CJ152" s="50"/>
      <c r="CK152" s="50"/>
    </row>
    <row r="153" spans="1:89" s="58" customFormat="1" ht="38.25" x14ac:dyDescent="0.25">
      <c r="A153" s="54" t="s">
        <v>432</v>
      </c>
      <c r="B153" s="51">
        <f t="shared" si="53"/>
        <v>0</v>
      </c>
      <c r="C153" s="51">
        <f t="shared" si="57"/>
        <v>0</v>
      </c>
      <c r="D153" s="51">
        <f t="shared" si="57"/>
        <v>0</v>
      </c>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row>
    <row r="154" spans="1:89" s="58" customFormat="1" ht="38.25" x14ac:dyDescent="0.25">
      <c r="A154" s="54" t="s">
        <v>433</v>
      </c>
      <c r="B154" s="51">
        <f t="shared" si="53"/>
        <v>82.9</v>
      </c>
      <c r="C154" s="51">
        <f t="shared" si="57"/>
        <v>82.9</v>
      </c>
      <c r="D154" s="51">
        <f t="shared" si="57"/>
        <v>82.9</v>
      </c>
      <c r="E154" s="50">
        <f t="shared" si="56"/>
        <v>100</v>
      </c>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v>82.9</v>
      </c>
      <c r="BO154" s="50">
        <v>82.9</v>
      </c>
      <c r="BP154" s="50">
        <v>82.9</v>
      </c>
      <c r="BQ154" s="50">
        <f t="shared" si="55"/>
        <v>100</v>
      </c>
      <c r="BR154" s="50"/>
      <c r="BS154" s="50"/>
      <c r="BT154" s="50"/>
      <c r="BU154" s="50"/>
      <c r="BV154" s="50"/>
      <c r="BW154" s="50"/>
      <c r="BX154" s="50"/>
      <c r="BY154" s="50"/>
      <c r="BZ154" s="50"/>
      <c r="CA154" s="50"/>
      <c r="CB154" s="50"/>
      <c r="CC154" s="50"/>
      <c r="CD154" s="50"/>
      <c r="CE154" s="50"/>
      <c r="CF154" s="50"/>
      <c r="CG154" s="50"/>
      <c r="CH154" s="50"/>
      <c r="CI154" s="50"/>
      <c r="CJ154" s="50"/>
      <c r="CK154" s="50"/>
    </row>
    <row r="155" spans="1:89" s="58" customFormat="1" ht="38.25" x14ac:dyDescent="0.25">
      <c r="A155" s="54" t="s">
        <v>435</v>
      </c>
      <c r="B155" s="51">
        <f t="shared" si="53"/>
        <v>82.9</v>
      </c>
      <c r="C155" s="51">
        <f t="shared" si="57"/>
        <v>82.9</v>
      </c>
      <c r="D155" s="51">
        <f t="shared" si="57"/>
        <v>82.9</v>
      </c>
      <c r="E155" s="50">
        <f t="shared" si="56"/>
        <v>100</v>
      </c>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v>82.9</v>
      </c>
      <c r="BO155" s="50">
        <v>82.9</v>
      </c>
      <c r="BP155" s="50">
        <v>82.9</v>
      </c>
      <c r="BQ155" s="50">
        <f t="shared" si="55"/>
        <v>100</v>
      </c>
      <c r="BR155" s="50"/>
      <c r="BS155" s="50"/>
      <c r="BT155" s="50"/>
      <c r="BU155" s="50"/>
      <c r="BV155" s="50"/>
      <c r="BW155" s="50"/>
      <c r="BX155" s="50"/>
      <c r="BY155" s="50"/>
      <c r="BZ155" s="50"/>
      <c r="CA155" s="50"/>
      <c r="CB155" s="50"/>
      <c r="CC155" s="50"/>
      <c r="CD155" s="50"/>
      <c r="CE155" s="50"/>
      <c r="CF155" s="50"/>
      <c r="CG155" s="50"/>
      <c r="CH155" s="50"/>
      <c r="CI155" s="50"/>
      <c r="CJ155" s="50"/>
      <c r="CK155" s="50"/>
    </row>
    <row r="156" spans="1:89" s="58" customFormat="1" ht="38.25" x14ac:dyDescent="0.25">
      <c r="A156" s="54" t="s">
        <v>436</v>
      </c>
      <c r="B156" s="51">
        <f t="shared" si="53"/>
        <v>207.3</v>
      </c>
      <c r="C156" s="51">
        <f t="shared" si="57"/>
        <v>207.3</v>
      </c>
      <c r="D156" s="51">
        <f t="shared" si="57"/>
        <v>207.3</v>
      </c>
      <c r="E156" s="50">
        <f t="shared" si="56"/>
        <v>100</v>
      </c>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v>207.3</v>
      </c>
      <c r="BO156" s="50">
        <v>207.3</v>
      </c>
      <c r="BP156" s="50">
        <v>207.3</v>
      </c>
      <c r="BQ156" s="50">
        <f t="shared" si="55"/>
        <v>100</v>
      </c>
      <c r="BR156" s="50"/>
      <c r="BS156" s="50"/>
      <c r="BT156" s="50"/>
      <c r="BU156" s="50"/>
      <c r="BV156" s="50"/>
      <c r="BW156" s="50"/>
      <c r="BX156" s="50"/>
      <c r="BY156" s="50"/>
      <c r="BZ156" s="50"/>
      <c r="CA156" s="50"/>
      <c r="CB156" s="50"/>
      <c r="CC156" s="50"/>
      <c r="CD156" s="50"/>
      <c r="CE156" s="50"/>
      <c r="CF156" s="50"/>
      <c r="CG156" s="50"/>
      <c r="CH156" s="50"/>
      <c r="CI156" s="50"/>
      <c r="CJ156" s="50"/>
      <c r="CK156" s="50"/>
    </row>
    <row r="157" spans="1:89" s="58" customFormat="1" ht="38.25" x14ac:dyDescent="0.25">
      <c r="A157" s="54" t="s">
        <v>437</v>
      </c>
      <c r="B157" s="51">
        <f t="shared" si="53"/>
        <v>0</v>
      </c>
      <c r="C157" s="51">
        <f t="shared" si="57"/>
        <v>0</v>
      </c>
      <c r="D157" s="51">
        <f t="shared" si="57"/>
        <v>0</v>
      </c>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row>
    <row r="158" spans="1:89" s="58" customFormat="1" ht="38.25" x14ac:dyDescent="0.25">
      <c r="A158" s="54" t="s">
        <v>438</v>
      </c>
      <c r="B158" s="51">
        <f t="shared" si="53"/>
        <v>82.9</v>
      </c>
      <c r="C158" s="51">
        <f t="shared" si="57"/>
        <v>82.9</v>
      </c>
      <c r="D158" s="51">
        <f t="shared" si="57"/>
        <v>82.9</v>
      </c>
      <c r="E158" s="50">
        <f t="shared" si="56"/>
        <v>100</v>
      </c>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v>82.9</v>
      </c>
      <c r="BO158" s="50">
        <v>82.9</v>
      </c>
      <c r="BP158" s="50">
        <v>82.9</v>
      </c>
      <c r="BQ158" s="50">
        <f t="shared" si="55"/>
        <v>100</v>
      </c>
      <c r="BR158" s="50"/>
      <c r="BS158" s="50"/>
      <c r="BT158" s="50"/>
      <c r="BU158" s="50"/>
      <c r="BV158" s="50"/>
      <c r="BW158" s="50"/>
      <c r="BX158" s="50"/>
      <c r="BY158" s="50"/>
      <c r="BZ158" s="50"/>
      <c r="CA158" s="50"/>
      <c r="CB158" s="50"/>
      <c r="CC158" s="50"/>
      <c r="CD158" s="50"/>
      <c r="CE158" s="50"/>
      <c r="CF158" s="50"/>
      <c r="CG158" s="50"/>
      <c r="CH158" s="50"/>
      <c r="CI158" s="50"/>
      <c r="CJ158" s="50"/>
      <c r="CK158" s="50"/>
    </row>
    <row r="159" spans="1:89" s="58" customFormat="1" ht="38.25" x14ac:dyDescent="0.25">
      <c r="A159" s="54" t="s">
        <v>439</v>
      </c>
      <c r="B159" s="51">
        <f t="shared" si="53"/>
        <v>82.9</v>
      </c>
      <c r="C159" s="51">
        <f t="shared" si="57"/>
        <v>82.9</v>
      </c>
      <c r="D159" s="51">
        <f t="shared" si="57"/>
        <v>82.9</v>
      </c>
      <c r="E159" s="50">
        <f t="shared" si="56"/>
        <v>100</v>
      </c>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v>82.9</v>
      </c>
      <c r="BO159" s="50">
        <v>82.9</v>
      </c>
      <c r="BP159" s="50">
        <v>82.9</v>
      </c>
      <c r="BQ159" s="50">
        <f t="shared" si="55"/>
        <v>100</v>
      </c>
      <c r="BR159" s="50"/>
      <c r="BS159" s="50"/>
      <c r="BT159" s="50"/>
      <c r="BU159" s="50"/>
      <c r="BV159" s="50"/>
      <c r="BW159" s="50"/>
      <c r="BX159" s="50"/>
      <c r="BY159" s="50"/>
      <c r="BZ159" s="50"/>
      <c r="CA159" s="50"/>
      <c r="CB159" s="50"/>
      <c r="CC159" s="50"/>
      <c r="CD159" s="50"/>
      <c r="CE159" s="50"/>
      <c r="CF159" s="50"/>
      <c r="CG159" s="50"/>
      <c r="CH159" s="50"/>
      <c r="CI159" s="50"/>
      <c r="CJ159" s="50"/>
      <c r="CK159" s="50"/>
    </row>
    <row r="160" spans="1:89" s="58" customFormat="1" ht="38.25" x14ac:dyDescent="0.25">
      <c r="A160" s="54" t="s">
        <v>440</v>
      </c>
      <c r="B160" s="51">
        <f t="shared" si="53"/>
        <v>82.9</v>
      </c>
      <c r="C160" s="51">
        <f t="shared" si="57"/>
        <v>82.9</v>
      </c>
      <c r="D160" s="51">
        <f t="shared" si="57"/>
        <v>82.9</v>
      </c>
      <c r="E160" s="50">
        <f t="shared" si="56"/>
        <v>100</v>
      </c>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v>82.9</v>
      </c>
      <c r="BO160" s="50">
        <v>82.9</v>
      </c>
      <c r="BP160" s="50">
        <v>82.9</v>
      </c>
      <c r="BQ160" s="50">
        <f t="shared" si="55"/>
        <v>100</v>
      </c>
      <c r="BR160" s="50"/>
      <c r="BS160" s="50"/>
      <c r="BT160" s="50"/>
      <c r="BU160" s="50"/>
      <c r="BV160" s="50"/>
      <c r="BW160" s="50"/>
      <c r="BX160" s="50"/>
      <c r="BY160" s="50"/>
      <c r="BZ160" s="50"/>
      <c r="CA160" s="50"/>
      <c r="CB160" s="50"/>
      <c r="CC160" s="50"/>
      <c r="CD160" s="50"/>
      <c r="CE160" s="50"/>
      <c r="CF160" s="50"/>
      <c r="CG160" s="50"/>
      <c r="CH160" s="50"/>
      <c r="CI160" s="50"/>
      <c r="CJ160" s="50"/>
      <c r="CK160" s="50"/>
    </row>
    <row r="161" spans="1:89" s="58" customFormat="1" ht="38.25" x14ac:dyDescent="0.25">
      <c r="A161" s="54" t="s">
        <v>441</v>
      </c>
      <c r="B161" s="51">
        <f t="shared" si="53"/>
        <v>207.3</v>
      </c>
      <c r="C161" s="51">
        <f t="shared" si="57"/>
        <v>207.3</v>
      </c>
      <c r="D161" s="51">
        <f t="shared" si="57"/>
        <v>207.3</v>
      </c>
      <c r="E161" s="50">
        <f t="shared" si="56"/>
        <v>100</v>
      </c>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v>207.3</v>
      </c>
      <c r="BO161" s="50">
        <v>207.3</v>
      </c>
      <c r="BP161" s="50">
        <v>207.3</v>
      </c>
      <c r="BQ161" s="50">
        <f t="shared" si="55"/>
        <v>100</v>
      </c>
      <c r="BR161" s="50"/>
      <c r="BS161" s="50"/>
      <c r="BT161" s="50"/>
      <c r="BU161" s="50"/>
      <c r="BV161" s="50"/>
      <c r="BW161" s="50"/>
      <c r="BX161" s="50"/>
      <c r="BY161" s="50"/>
      <c r="BZ161" s="50"/>
      <c r="CA161" s="50"/>
      <c r="CB161" s="50"/>
      <c r="CC161" s="50"/>
      <c r="CD161" s="50"/>
      <c r="CE161" s="50"/>
      <c r="CF161" s="50"/>
      <c r="CG161" s="50"/>
      <c r="CH161" s="50"/>
      <c r="CI161" s="50"/>
      <c r="CJ161" s="50"/>
      <c r="CK161" s="50"/>
    </row>
    <row r="162" spans="1:89" s="58" customFormat="1" ht="38.25" x14ac:dyDescent="0.25">
      <c r="A162" s="54" t="s">
        <v>442</v>
      </c>
      <c r="B162" s="51">
        <f t="shared" si="53"/>
        <v>207.3</v>
      </c>
      <c r="C162" s="51">
        <f t="shared" si="57"/>
        <v>207.3</v>
      </c>
      <c r="D162" s="51">
        <f t="shared" si="57"/>
        <v>207.3</v>
      </c>
      <c r="E162" s="50">
        <f t="shared" si="56"/>
        <v>100</v>
      </c>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v>207.3</v>
      </c>
      <c r="BO162" s="50">
        <v>207.3</v>
      </c>
      <c r="BP162" s="50">
        <v>207.3</v>
      </c>
      <c r="BQ162" s="50">
        <f t="shared" si="55"/>
        <v>100</v>
      </c>
      <c r="BR162" s="50"/>
      <c r="BS162" s="50"/>
      <c r="BT162" s="50"/>
      <c r="BU162" s="50"/>
      <c r="BV162" s="50"/>
      <c r="BW162" s="50"/>
      <c r="BX162" s="50"/>
      <c r="BY162" s="50"/>
      <c r="BZ162" s="50"/>
      <c r="CA162" s="50"/>
      <c r="CB162" s="50"/>
      <c r="CC162" s="50"/>
      <c r="CD162" s="50"/>
      <c r="CE162" s="50"/>
      <c r="CF162" s="50"/>
      <c r="CG162" s="50"/>
      <c r="CH162" s="50"/>
      <c r="CI162" s="50"/>
      <c r="CJ162" s="50"/>
      <c r="CK162" s="50"/>
    </row>
    <row r="163" spans="1:89" s="58" customFormat="1" ht="38.25" x14ac:dyDescent="0.25">
      <c r="A163" s="54" t="s">
        <v>443</v>
      </c>
      <c r="B163" s="51">
        <f t="shared" si="53"/>
        <v>207.3</v>
      </c>
      <c r="C163" s="51">
        <f t="shared" si="57"/>
        <v>207.3</v>
      </c>
      <c r="D163" s="51">
        <f t="shared" si="57"/>
        <v>207.3</v>
      </c>
      <c r="E163" s="50">
        <f t="shared" si="56"/>
        <v>100</v>
      </c>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v>207.3</v>
      </c>
      <c r="BO163" s="50">
        <v>207.3</v>
      </c>
      <c r="BP163" s="50">
        <v>207.3</v>
      </c>
      <c r="BQ163" s="50">
        <f>BP163/BO163*100</f>
        <v>100</v>
      </c>
      <c r="BR163" s="50"/>
      <c r="BS163" s="50"/>
      <c r="BT163" s="50"/>
      <c r="BU163" s="50"/>
      <c r="BV163" s="50"/>
      <c r="BW163" s="50"/>
      <c r="BX163" s="50"/>
      <c r="BY163" s="50"/>
      <c r="BZ163" s="50"/>
      <c r="CA163" s="50"/>
      <c r="CB163" s="50"/>
      <c r="CC163" s="50"/>
      <c r="CD163" s="50"/>
      <c r="CE163" s="50"/>
      <c r="CF163" s="50"/>
      <c r="CG163" s="50"/>
      <c r="CH163" s="50"/>
      <c r="CI163" s="50"/>
      <c r="CJ163" s="50"/>
      <c r="CK163" s="50"/>
    </row>
    <row r="164" spans="1:89" s="58" customFormat="1" ht="38.25" x14ac:dyDescent="0.25">
      <c r="A164" s="54" t="s">
        <v>444</v>
      </c>
      <c r="B164" s="51">
        <f t="shared" si="53"/>
        <v>0</v>
      </c>
      <c r="C164" s="51">
        <f t="shared" si="57"/>
        <v>0</v>
      </c>
      <c r="D164" s="51">
        <f t="shared" si="57"/>
        <v>0</v>
      </c>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row>
    <row r="165" spans="1:89" s="58" customFormat="1" ht="38.25" x14ac:dyDescent="0.25">
      <c r="A165" s="54" t="s">
        <v>445</v>
      </c>
      <c r="B165" s="51">
        <f t="shared" si="53"/>
        <v>82.9</v>
      </c>
      <c r="C165" s="51">
        <f t="shared" si="57"/>
        <v>82.9</v>
      </c>
      <c r="D165" s="51">
        <f t="shared" si="57"/>
        <v>82.9</v>
      </c>
      <c r="E165" s="50">
        <f t="shared" si="56"/>
        <v>100</v>
      </c>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v>82.9</v>
      </c>
      <c r="BO165" s="50">
        <v>82.9</v>
      </c>
      <c r="BP165" s="50">
        <v>82.9</v>
      </c>
      <c r="BQ165" s="50">
        <f t="shared" ref="BQ165:BQ171" si="58">BP165/BO165*100</f>
        <v>100</v>
      </c>
      <c r="BR165" s="50"/>
      <c r="BS165" s="50"/>
      <c r="BT165" s="50"/>
      <c r="BU165" s="50"/>
      <c r="BV165" s="50"/>
      <c r="BW165" s="50"/>
      <c r="BX165" s="50"/>
      <c r="BY165" s="50"/>
      <c r="BZ165" s="50"/>
      <c r="CA165" s="50"/>
      <c r="CB165" s="50"/>
      <c r="CC165" s="50"/>
      <c r="CD165" s="50"/>
      <c r="CE165" s="50"/>
      <c r="CF165" s="50"/>
      <c r="CG165" s="50"/>
      <c r="CH165" s="50"/>
      <c r="CI165" s="50"/>
      <c r="CJ165" s="50"/>
      <c r="CK165" s="50"/>
    </row>
    <row r="166" spans="1:89" s="58" customFormat="1" ht="38.25" x14ac:dyDescent="0.25">
      <c r="A166" s="54" t="s">
        <v>446</v>
      </c>
      <c r="B166" s="51">
        <f t="shared" si="53"/>
        <v>207.3</v>
      </c>
      <c r="C166" s="51">
        <f t="shared" si="57"/>
        <v>207.3</v>
      </c>
      <c r="D166" s="51">
        <f t="shared" si="57"/>
        <v>207.3</v>
      </c>
      <c r="E166" s="50">
        <f t="shared" si="56"/>
        <v>100</v>
      </c>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v>207.3</v>
      </c>
      <c r="BO166" s="50">
        <v>207.3</v>
      </c>
      <c r="BP166" s="50">
        <v>207.3</v>
      </c>
      <c r="BQ166" s="50">
        <f t="shared" si="58"/>
        <v>100</v>
      </c>
      <c r="BR166" s="50"/>
      <c r="BS166" s="50"/>
      <c r="BT166" s="50"/>
      <c r="BU166" s="50"/>
      <c r="BV166" s="50"/>
      <c r="BW166" s="50"/>
      <c r="BX166" s="50"/>
      <c r="BY166" s="50"/>
      <c r="BZ166" s="50"/>
      <c r="CA166" s="50"/>
      <c r="CB166" s="50"/>
      <c r="CC166" s="50"/>
      <c r="CD166" s="50"/>
      <c r="CE166" s="50"/>
      <c r="CF166" s="50"/>
      <c r="CG166" s="50"/>
      <c r="CH166" s="50"/>
      <c r="CI166" s="50"/>
      <c r="CJ166" s="50"/>
      <c r="CK166" s="50"/>
    </row>
    <row r="167" spans="1:89" s="58" customFormat="1" ht="38.25" x14ac:dyDescent="0.25">
      <c r="A167" s="54" t="s">
        <v>447</v>
      </c>
      <c r="B167" s="51">
        <f t="shared" si="53"/>
        <v>82.9</v>
      </c>
      <c r="C167" s="51">
        <f t="shared" ref="C167:D198" si="59">G167+K167+O167+S167+W167+AA167+AE167+AI167+AM167+AQ167+AU167+AY167+BC167+BG167+BK167+BO167+BS167+BW167+CA167+CE167+CI167</f>
        <v>82.9</v>
      </c>
      <c r="D167" s="51">
        <f t="shared" si="59"/>
        <v>82.9</v>
      </c>
      <c r="E167" s="50">
        <f t="shared" si="56"/>
        <v>100</v>
      </c>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v>82.9</v>
      </c>
      <c r="BO167" s="50">
        <v>82.9</v>
      </c>
      <c r="BP167" s="50">
        <v>82.9</v>
      </c>
      <c r="BQ167" s="50">
        <f t="shared" si="58"/>
        <v>100</v>
      </c>
      <c r="BR167" s="50"/>
      <c r="BS167" s="50"/>
      <c r="BT167" s="50"/>
      <c r="BU167" s="50"/>
      <c r="BV167" s="50"/>
      <c r="BW167" s="50"/>
      <c r="BX167" s="50"/>
      <c r="BY167" s="50"/>
      <c r="BZ167" s="50"/>
      <c r="CA167" s="50"/>
      <c r="CB167" s="50"/>
      <c r="CC167" s="50"/>
      <c r="CD167" s="50"/>
      <c r="CE167" s="50"/>
      <c r="CF167" s="50"/>
      <c r="CG167" s="50"/>
      <c r="CH167" s="50"/>
      <c r="CI167" s="50"/>
      <c r="CJ167" s="50"/>
      <c r="CK167" s="50"/>
    </row>
    <row r="168" spans="1:89" s="58" customFormat="1" ht="38.25" x14ac:dyDescent="0.25">
      <c r="A168" s="54" t="s">
        <v>448</v>
      </c>
      <c r="B168" s="51">
        <f t="shared" si="53"/>
        <v>414.6</v>
      </c>
      <c r="C168" s="51">
        <f t="shared" si="59"/>
        <v>414.6</v>
      </c>
      <c r="D168" s="51">
        <f t="shared" si="59"/>
        <v>414.6</v>
      </c>
      <c r="E168" s="50">
        <f t="shared" si="56"/>
        <v>100</v>
      </c>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v>414.6</v>
      </c>
      <c r="BO168" s="50">
        <v>414.6</v>
      </c>
      <c r="BP168" s="50">
        <v>414.6</v>
      </c>
      <c r="BQ168" s="50">
        <f t="shared" si="58"/>
        <v>100</v>
      </c>
      <c r="BR168" s="50"/>
      <c r="BS168" s="50"/>
      <c r="BT168" s="50"/>
      <c r="BU168" s="50"/>
      <c r="BV168" s="50"/>
      <c r="BW168" s="50"/>
      <c r="BX168" s="50"/>
      <c r="BY168" s="50"/>
      <c r="BZ168" s="50"/>
      <c r="CA168" s="50"/>
      <c r="CB168" s="50"/>
      <c r="CC168" s="50"/>
      <c r="CD168" s="50"/>
      <c r="CE168" s="50"/>
      <c r="CF168" s="50"/>
      <c r="CG168" s="50"/>
      <c r="CH168" s="50"/>
      <c r="CI168" s="50"/>
      <c r="CJ168" s="50"/>
      <c r="CK168" s="50"/>
    </row>
    <row r="169" spans="1:89" s="58" customFormat="1" ht="38.25" x14ac:dyDescent="0.25">
      <c r="A169" s="54" t="s">
        <v>449</v>
      </c>
      <c r="B169" s="51">
        <f t="shared" si="53"/>
        <v>82.9</v>
      </c>
      <c r="C169" s="51">
        <f t="shared" si="59"/>
        <v>82.9</v>
      </c>
      <c r="D169" s="51">
        <f t="shared" si="59"/>
        <v>82.9</v>
      </c>
      <c r="E169" s="50">
        <f t="shared" si="56"/>
        <v>100</v>
      </c>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v>82.9</v>
      </c>
      <c r="BO169" s="50">
        <v>82.9</v>
      </c>
      <c r="BP169" s="50">
        <v>82.9</v>
      </c>
      <c r="BQ169" s="50">
        <f t="shared" si="58"/>
        <v>100</v>
      </c>
      <c r="BR169" s="50"/>
      <c r="BS169" s="50"/>
      <c r="BT169" s="50"/>
      <c r="BU169" s="50"/>
      <c r="BV169" s="50"/>
      <c r="BW169" s="50"/>
      <c r="BX169" s="50"/>
      <c r="BY169" s="50"/>
      <c r="BZ169" s="50"/>
      <c r="CA169" s="50"/>
      <c r="CB169" s="50"/>
      <c r="CC169" s="50"/>
      <c r="CD169" s="50"/>
      <c r="CE169" s="50"/>
      <c r="CF169" s="50"/>
      <c r="CG169" s="50"/>
      <c r="CH169" s="50"/>
      <c r="CI169" s="50"/>
      <c r="CJ169" s="50"/>
      <c r="CK169" s="50"/>
    </row>
    <row r="170" spans="1:89" s="58" customFormat="1" ht="38.25" x14ac:dyDescent="0.25">
      <c r="A170" s="54" t="s">
        <v>450</v>
      </c>
      <c r="B170" s="51">
        <f t="shared" si="53"/>
        <v>82.9</v>
      </c>
      <c r="C170" s="51">
        <f t="shared" si="59"/>
        <v>82.9</v>
      </c>
      <c r="D170" s="51">
        <f t="shared" si="59"/>
        <v>82.9</v>
      </c>
      <c r="E170" s="50">
        <f t="shared" si="56"/>
        <v>100</v>
      </c>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v>82.9</v>
      </c>
      <c r="BO170" s="50">
        <v>82.9</v>
      </c>
      <c r="BP170" s="50">
        <v>82.9</v>
      </c>
      <c r="BQ170" s="50">
        <f t="shared" si="58"/>
        <v>100</v>
      </c>
      <c r="BR170" s="50"/>
      <c r="BS170" s="50"/>
      <c r="BT170" s="50"/>
      <c r="BU170" s="50"/>
      <c r="BV170" s="50"/>
      <c r="BW170" s="50"/>
      <c r="BX170" s="50"/>
      <c r="BY170" s="50"/>
      <c r="BZ170" s="50"/>
      <c r="CA170" s="50"/>
      <c r="CB170" s="50"/>
      <c r="CC170" s="50"/>
      <c r="CD170" s="50"/>
      <c r="CE170" s="50"/>
      <c r="CF170" s="50"/>
      <c r="CG170" s="50"/>
      <c r="CH170" s="50"/>
      <c r="CI170" s="50"/>
      <c r="CJ170" s="50"/>
      <c r="CK170" s="50"/>
    </row>
    <row r="171" spans="1:89" s="58" customFormat="1" ht="38.25" x14ac:dyDescent="0.25">
      <c r="A171" s="54" t="s">
        <v>451</v>
      </c>
      <c r="B171" s="51">
        <f t="shared" si="53"/>
        <v>82.9</v>
      </c>
      <c r="C171" s="51">
        <f t="shared" si="59"/>
        <v>82.9</v>
      </c>
      <c r="D171" s="51">
        <f t="shared" si="59"/>
        <v>82.9</v>
      </c>
      <c r="E171" s="50">
        <f t="shared" si="56"/>
        <v>100</v>
      </c>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v>82.9</v>
      </c>
      <c r="BO171" s="50">
        <v>82.9</v>
      </c>
      <c r="BP171" s="50">
        <v>82.9</v>
      </c>
      <c r="BQ171" s="50">
        <f t="shared" si="58"/>
        <v>100</v>
      </c>
      <c r="BR171" s="50"/>
      <c r="BS171" s="50"/>
      <c r="BT171" s="50"/>
      <c r="BU171" s="50"/>
      <c r="BV171" s="50"/>
      <c r="BW171" s="50"/>
      <c r="BX171" s="50"/>
      <c r="BY171" s="50"/>
      <c r="BZ171" s="50"/>
      <c r="CA171" s="50"/>
      <c r="CB171" s="50"/>
      <c r="CC171" s="50"/>
      <c r="CD171" s="50"/>
      <c r="CE171" s="50"/>
      <c r="CF171" s="50"/>
      <c r="CG171" s="50"/>
      <c r="CH171" s="50"/>
      <c r="CI171" s="50"/>
      <c r="CJ171" s="50"/>
      <c r="CK171" s="50"/>
    </row>
    <row r="172" spans="1:89" s="58" customFormat="1" ht="38.25" x14ac:dyDescent="0.25">
      <c r="A172" s="54" t="s">
        <v>452</v>
      </c>
      <c r="B172" s="51">
        <f t="shared" si="53"/>
        <v>82.9</v>
      </c>
      <c r="C172" s="51">
        <f t="shared" si="59"/>
        <v>82.9</v>
      </c>
      <c r="D172" s="51">
        <f t="shared" si="59"/>
        <v>82.9</v>
      </c>
      <c r="E172" s="50">
        <f t="shared" si="56"/>
        <v>100</v>
      </c>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v>82.9</v>
      </c>
      <c r="BO172" s="50">
        <v>82.9</v>
      </c>
      <c r="BP172" s="50">
        <v>82.9</v>
      </c>
      <c r="BQ172" s="50">
        <f t="shared" si="55"/>
        <v>100</v>
      </c>
      <c r="BR172" s="50"/>
      <c r="BS172" s="50"/>
      <c r="BT172" s="50"/>
      <c r="BU172" s="50"/>
      <c r="BV172" s="50"/>
      <c r="BW172" s="50"/>
      <c r="BX172" s="50"/>
      <c r="BY172" s="50"/>
      <c r="BZ172" s="50"/>
      <c r="CA172" s="50"/>
      <c r="CB172" s="50"/>
      <c r="CC172" s="50"/>
      <c r="CD172" s="50"/>
      <c r="CE172" s="50"/>
      <c r="CF172" s="50"/>
      <c r="CG172" s="50"/>
      <c r="CH172" s="50"/>
      <c r="CI172" s="50"/>
      <c r="CJ172" s="50"/>
      <c r="CK172" s="50"/>
    </row>
    <row r="173" spans="1:89" s="58" customFormat="1" ht="51" x14ac:dyDescent="0.25">
      <c r="A173" s="54" t="s">
        <v>453</v>
      </c>
      <c r="B173" s="51">
        <f t="shared" si="53"/>
        <v>82.9</v>
      </c>
      <c r="C173" s="51">
        <f t="shared" si="59"/>
        <v>82.9</v>
      </c>
      <c r="D173" s="51">
        <f t="shared" si="59"/>
        <v>82.9</v>
      </c>
      <c r="E173" s="50">
        <f t="shared" si="56"/>
        <v>100</v>
      </c>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v>82.9</v>
      </c>
      <c r="BO173" s="50">
        <v>82.9</v>
      </c>
      <c r="BP173" s="50">
        <v>82.9</v>
      </c>
      <c r="BQ173" s="50">
        <f t="shared" si="55"/>
        <v>100</v>
      </c>
      <c r="BR173" s="50"/>
      <c r="BS173" s="50"/>
      <c r="BT173" s="50"/>
      <c r="BU173" s="50"/>
      <c r="BV173" s="50"/>
      <c r="BW173" s="50"/>
      <c r="BX173" s="50"/>
      <c r="BY173" s="50"/>
      <c r="BZ173" s="50"/>
      <c r="CA173" s="50"/>
      <c r="CB173" s="50"/>
      <c r="CC173" s="50"/>
      <c r="CD173" s="50"/>
      <c r="CE173" s="50"/>
      <c r="CF173" s="50"/>
      <c r="CG173" s="50"/>
      <c r="CH173" s="50"/>
      <c r="CI173" s="50"/>
      <c r="CJ173" s="50"/>
      <c r="CK173" s="50"/>
    </row>
    <row r="174" spans="1:89" s="58" customFormat="1" ht="38.25" x14ac:dyDescent="0.25">
      <c r="A174" s="54" t="s">
        <v>455</v>
      </c>
      <c r="B174" s="51">
        <f t="shared" si="53"/>
        <v>207.3</v>
      </c>
      <c r="C174" s="51">
        <f t="shared" si="59"/>
        <v>207.3</v>
      </c>
      <c r="D174" s="51">
        <f t="shared" si="59"/>
        <v>207.3</v>
      </c>
      <c r="E174" s="50">
        <f t="shared" si="56"/>
        <v>100</v>
      </c>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v>207.3</v>
      </c>
      <c r="BO174" s="50">
        <v>207.3</v>
      </c>
      <c r="BP174" s="50">
        <v>207.3</v>
      </c>
      <c r="BQ174" s="50">
        <f t="shared" si="55"/>
        <v>100</v>
      </c>
      <c r="BR174" s="50"/>
      <c r="BS174" s="50"/>
      <c r="BT174" s="50"/>
      <c r="BU174" s="50"/>
      <c r="BV174" s="50"/>
      <c r="BW174" s="50"/>
      <c r="BX174" s="50"/>
      <c r="BY174" s="50"/>
      <c r="BZ174" s="50"/>
      <c r="CA174" s="50"/>
      <c r="CB174" s="50"/>
      <c r="CC174" s="50"/>
      <c r="CD174" s="50"/>
      <c r="CE174" s="50"/>
      <c r="CF174" s="50"/>
      <c r="CG174" s="50"/>
      <c r="CH174" s="50"/>
      <c r="CI174" s="50"/>
      <c r="CJ174" s="50"/>
      <c r="CK174" s="50"/>
    </row>
    <row r="175" spans="1:89" s="58" customFormat="1" ht="38.25" x14ac:dyDescent="0.25">
      <c r="A175" s="54" t="s">
        <v>456</v>
      </c>
      <c r="B175" s="51">
        <f t="shared" si="53"/>
        <v>207.3</v>
      </c>
      <c r="C175" s="51">
        <f t="shared" si="59"/>
        <v>207.3</v>
      </c>
      <c r="D175" s="51">
        <f t="shared" si="59"/>
        <v>207.3</v>
      </c>
      <c r="E175" s="50">
        <f t="shared" si="56"/>
        <v>100</v>
      </c>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v>207.3</v>
      </c>
      <c r="BO175" s="50">
        <v>207.3</v>
      </c>
      <c r="BP175" s="50">
        <v>207.3</v>
      </c>
      <c r="BQ175" s="50">
        <f t="shared" si="55"/>
        <v>100</v>
      </c>
      <c r="BR175" s="50"/>
      <c r="BS175" s="50"/>
      <c r="BT175" s="50"/>
      <c r="BU175" s="50"/>
      <c r="BV175" s="50"/>
      <c r="BW175" s="50"/>
      <c r="BX175" s="50"/>
      <c r="BY175" s="50"/>
      <c r="BZ175" s="50"/>
      <c r="CA175" s="50"/>
      <c r="CB175" s="50"/>
      <c r="CC175" s="50"/>
      <c r="CD175" s="50"/>
      <c r="CE175" s="50"/>
      <c r="CF175" s="50"/>
      <c r="CG175" s="50"/>
      <c r="CH175" s="50"/>
      <c r="CI175" s="50"/>
      <c r="CJ175" s="50"/>
      <c r="CK175" s="50"/>
    </row>
    <row r="176" spans="1:89" s="58" customFormat="1" ht="38.25" customHeight="1" x14ac:dyDescent="0.25">
      <c r="A176" s="54" t="s">
        <v>457</v>
      </c>
      <c r="B176" s="51">
        <f t="shared" si="53"/>
        <v>82.9</v>
      </c>
      <c r="C176" s="51">
        <f t="shared" si="59"/>
        <v>82.9</v>
      </c>
      <c r="D176" s="51">
        <f t="shared" si="59"/>
        <v>82.9</v>
      </c>
      <c r="E176" s="50">
        <f t="shared" si="56"/>
        <v>100</v>
      </c>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v>82.9</v>
      </c>
      <c r="BO176" s="50">
        <v>82.9</v>
      </c>
      <c r="BP176" s="50">
        <v>82.9</v>
      </c>
      <c r="BQ176" s="50">
        <f t="shared" si="55"/>
        <v>100</v>
      </c>
      <c r="BR176" s="50"/>
      <c r="BS176" s="50"/>
      <c r="BT176" s="50"/>
      <c r="BU176" s="50"/>
      <c r="BV176" s="50"/>
      <c r="BW176" s="50"/>
      <c r="BX176" s="50"/>
      <c r="BY176" s="50"/>
      <c r="BZ176" s="50"/>
      <c r="CA176" s="50"/>
      <c r="CB176" s="50"/>
      <c r="CC176" s="50"/>
      <c r="CD176" s="50"/>
      <c r="CE176" s="50"/>
      <c r="CF176" s="50"/>
      <c r="CG176" s="50"/>
      <c r="CH176" s="50"/>
      <c r="CI176" s="50"/>
      <c r="CJ176" s="50"/>
      <c r="CK176" s="50"/>
    </row>
    <row r="177" spans="1:89" s="58" customFormat="1" ht="51" x14ac:dyDescent="0.25">
      <c r="A177" s="54" t="s">
        <v>458</v>
      </c>
      <c r="B177" s="51">
        <f t="shared" si="53"/>
        <v>82.9</v>
      </c>
      <c r="C177" s="51">
        <f t="shared" si="59"/>
        <v>82.9</v>
      </c>
      <c r="D177" s="51">
        <f t="shared" si="59"/>
        <v>82.9</v>
      </c>
      <c r="E177" s="50">
        <f t="shared" si="56"/>
        <v>100</v>
      </c>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v>82.9</v>
      </c>
      <c r="BO177" s="50">
        <v>82.9</v>
      </c>
      <c r="BP177" s="50">
        <v>82.9</v>
      </c>
      <c r="BQ177" s="50">
        <f t="shared" si="55"/>
        <v>100</v>
      </c>
      <c r="BR177" s="50"/>
      <c r="BS177" s="50"/>
      <c r="BT177" s="50"/>
      <c r="BU177" s="50"/>
      <c r="BV177" s="50"/>
      <c r="BW177" s="50"/>
      <c r="BX177" s="50"/>
      <c r="BY177" s="50"/>
      <c r="BZ177" s="50"/>
      <c r="CA177" s="50"/>
      <c r="CB177" s="50"/>
      <c r="CC177" s="50"/>
      <c r="CD177" s="50"/>
      <c r="CE177" s="50"/>
      <c r="CF177" s="50"/>
      <c r="CG177" s="50"/>
      <c r="CH177" s="50"/>
      <c r="CI177" s="50"/>
      <c r="CJ177" s="50"/>
      <c r="CK177" s="50"/>
    </row>
    <row r="178" spans="1:89" s="58" customFormat="1" ht="38.25" x14ac:dyDescent="0.25">
      <c r="A178" s="54" t="s">
        <v>459</v>
      </c>
      <c r="B178" s="51">
        <f t="shared" si="53"/>
        <v>82.9</v>
      </c>
      <c r="C178" s="51">
        <f t="shared" si="59"/>
        <v>82.9</v>
      </c>
      <c r="D178" s="51">
        <f t="shared" si="59"/>
        <v>82.9</v>
      </c>
      <c r="E178" s="50">
        <f t="shared" si="56"/>
        <v>100</v>
      </c>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v>82.9</v>
      </c>
      <c r="BO178" s="50">
        <v>82.9</v>
      </c>
      <c r="BP178" s="50">
        <v>82.9</v>
      </c>
      <c r="BQ178" s="50">
        <f t="shared" si="55"/>
        <v>100</v>
      </c>
      <c r="BR178" s="50"/>
      <c r="BS178" s="50"/>
      <c r="BT178" s="50"/>
      <c r="BU178" s="50"/>
      <c r="BV178" s="50"/>
      <c r="BW178" s="50"/>
      <c r="BX178" s="50"/>
      <c r="BY178" s="50"/>
      <c r="BZ178" s="50"/>
      <c r="CA178" s="50"/>
      <c r="CB178" s="50"/>
      <c r="CC178" s="50"/>
      <c r="CD178" s="50"/>
      <c r="CE178" s="50"/>
      <c r="CF178" s="50"/>
      <c r="CG178" s="50"/>
      <c r="CH178" s="50"/>
      <c r="CI178" s="50"/>
      <c r="CJ178" s="50"/>
      <c r="CK178" s="50"/>
    </row>
    <row r="179" spans="1:89" s="58" customFormat="1" ht="38.25" x14ac:dyDescent="0.25">
      <c r="A179" s="54" t="s">
        <v>460</v>
      </c>
      <c r="B179" s="51">
        <f t="shared" si="53"/>
        <v>82.9</v>
      </c>
      <c r="C179" s="51">
        <f t="shared" si="59"/>
        <v>82.9</v>
      </c>
      <c r="D179" s="51">
        <f t="shared" si="59"/>
        <v>82.9</v>
      </c>
      <c r="E179" s="50">
        <f t="shared" si="56"/>
        <v>100</v>
      </c>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v>82.9</v>
      </c>
      <c r="BO179" s="50">
        <v>82.9</v>
      </c>
      <c r="BP179" s="50">
        <v>82.9</v>
      </c>
      <c r="BQ179" s="50">
        <f t="shared" si="55"/>
        <v>100</v>
      </c>
      <c r="BR179" s="50"/>
      <c r="BS179" s="50"/>
      <c r="BT179" s="50"/>
      <c r="BU179" s="50"/>
      <c r="BV179" s="50"/>
      <c r="BW179" s="50"/>
      <c r="BX179" s="50"/>
      <c r="BY179" s="50"/>
      <c r="BZ179" s="50"/>
      <c r="CA179" s="50"/>
      <c r="CB179" s="50"/>
      <c r="CC179" s="50"/>
      <c r="CD179" s="50"/>
      <c r="CE179" s="50"/>
      <c r="CF179" s="50"/>
      <c r="CG179" s="50"/>
      <c r="CH179" s="50"/>
      <c r="CI179" s="50"/>
      <c r="CJ179" s="50"/>
      <c r="CK179" s="50"/>
    </row>
    <row r="180" spans="1:89" s="58" customFormat="1" ht="38.25" x14ac:dyDescent="0.25">
      <c r="A180" s="54" t="s">
        <v>461</v>
      </c>
      <c r="B180" s="51">
        <f t="shared" si="53"/>
        <v>82.9</v>
      </c>
      <c r="C180" s="51">
        <f t="shared" si="59"/>
        <v>82.9</v>
      </c>
      <c r="D180" s="51">
        <f t="shared" si="59"/>
        <v>82.9</v>
      </c>
      <c r="E180" s="50">
        <f t="shared" si="56"/>
        <v>100</v>
      </c>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v>82.9</v>
      </c>
      <c r="BO180" s="50">
        <v>82.9</v>
      </c>
      <c r="BP180" s="50">
        <v>82.9</v>
      </c>
      <c r="BQ180" s="50">
        <f t="shared" si="55"/>
        <v>100</v>
      </c>
      <c r="BR180" s="50"/>
      <c r="BS180" s="50"/>
      <c r="BT180" s="50"/>
      <c r="BU180" s="50"/>
      <c r="BV180" s="50"/>
      <c r="BW180" s="50"/>
      <c r="BX180" s="50"/>
      <c r="BY180" s="50"/>
      <c r="BZ180" s="50"/>
      <c r="CA180" s="50"/>
      <c r="CB180" s="50"/>
      <c r="CC180" s="50"/>
      <c r="CD180" s="50"/>
      <c r="CE180" s="50"/>
      <c r="CF180" s="50"/>
      <c r="CG180" s="50"/>
      <c r="CH180" s="50"/>
      <c r="CI180" s="50"/>
      <c r="CJ180" s="50"/>
      <c r="CK180" s="50"/>
    </row>
    <row r="181" spans="1:89" s="58" customFormat="1" ht="38.25" x14ac:dyDescent="0.25">
      <c r="A181" s="54" t="s">
        <v>462</v>
      </c>
      <c r="B181" s="51">
        <f t="shared" si="53"/>
        <v>207.3</v>
      </c>
      <c r="C181" s="51">
        <f t="shared" si="59"/>
        <v>207.3</v>
      </c>
      <c r="D181" s="51">
        <f t="shared" si="59"/>
        <v>207.3</v>
      </c>
      <c r="E181" s="50">
        <f t="shared" si="56"/>
        <v>100</v>
      </c>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v>207.3</v>
      </c>
      <c r="BO181" s="50">
        <v>207.3</v>
      </c>
      <c r="BP181" s="50">
        <v>207.3</v>
      </c>
      <c r="BQ181" s="50">
        <f t="shared" si="55"/>
        <v>100</v>
      </c>
      <c r="BR181" s="50"/>
      <c r="BS181" s="50"/>
      <c r="BT181" s="50"/>
      <c r="BU181" s="50"/>
      <c r="BV181" s="50"/>
      <c r="BW181" s="50"/>
      <c r="BX181" s="50"/>
      <c r="BY181" s="50"/>
      <c r="BZ181" s="50"/>
      <c r="CA181" s="50"/>
      <c r="CB181" s="50"/>
      <c r="CC181" s="50"/>
      <c r="CD181" s="50"/>
      <c r="CE181" s="50"/>
      <c r="CF181" s="50"/>
      <c r="CG181" s="50"/>
      <c r="CH181" s="50"/>
      <c r="CI181" s="50"/>
      <c r="CJ181" s="50"/>
      <c r="CK181" s="50"/>
    </row>
    <row r="182" spans="1:89" s="58" customFormat="1" ht="38.25" x14ac:dyDescent="0.25">
      <c r="A182" s="54" t="s">
        <v>463</v>
      </c>
      <c r="B182" s="51">
        <f t="shared" si="53"/>
        <v>82.9</v>
      </c>
      <c r="C182" s="51">
        <f t="shared" si="59"/>
        <v>82.9</v>
      </c>
      <c r="D182" s="51">
        <f t="shared" si="59"/>
        <v>82.9</v>
      </c>
      <c r="E182" s="50">
        <f t="shared" si="56"/>
        <v>100</v>
      </c>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v>82.9</v>
      </c>
      <c r="BO182" s="50">
        <v>82.9</v>
      </c>
      <c r="BP182" s="50">
        <v>82.9</v>
      </c>
      <c r="BQ182" s="50">
        <f t="shared" si="55"/>
        <v>100</v>
      </c>
      <c r="BR182" s="50"/>
      <c r="BS182" s="50"/>
      <c r="BT182" s="50"/>
      <c r="BU182" s="50"/>
      <c r="BV182" s="50"/>
      <c r="BW182" s="50"/>
      <c r="BX182" s="50"/>
      <c r="BY182" s="50"/>
      <c r="BZ182" s="50"/>
      <c r="CA182" s="50"/>
      <c r="CB182" s="50"/>
      <c r="CC182" s="50"/>
      <c r="CD182" s="50"/>
      <c r="CE182" s="50"/>
      <c r="CF182" s="50"/>
      <c r="CG182" s="50"/>
      <c r="CH182" s="50"/>
      <c r="CI182" s="50"/>
      <c r="CJ182" s="50"/>
      <c r="CK182" s="50"/>
    </row>
    <row r="183" spans="1:89" s="58" customFormat="1" ht="51" x14ac:dyDescent="0.25">
      <c r="A183" s="54" t="s">
        <v>464</v>
      </c>
      <c r="B183" s="51">
        <f t="shared" si="53"/>
        <v>82.9</v>
      </c>
      <c r="C183" s="51">
        <f t="shared" si="59"/>
        <v>82.9</v>
      </c>
      <c r="D183" s="51">
        <f t="shared" si="59"/>
        <v>82.9</v>
      </c>
      <c r="E183" s="50">
        <f t="shared" si="56"/>
        <v>100</v>
      </c>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v>82.9</v>
      </c>
      <c r="BO183" s="50">
        <v>82.9</v>
      </c>
      <c r="BP183" s="50">
        <v>82.9</v>
      </c>
      <c r="BQ183" s="50">
        <f t="shared" si="55"/>
        <v>100</v>
      </c>
      <c r="BR183" s="50"/>
      <c r="BS183" s="50"/>
      <c r="BT183" s="50"/>
      <c r="BU183" s="50"/>
      <c r="BV183" s="50"/>
      <c r="BW183" s="50"/>
      <c r="BX183" s="50"/>
      <c r="BY183" s="50"/>
      <c r="BZ183" s="50"/>
      <c r="CA183" s="50"/>
      <c r="CB183" s="50"/>
      <c r="CC183" s="50"/>
      <c r="CD183" s="50"/>
      <c r="CE183" s="50"/>
      <c r="CF183" s="50"/>
      <c r="CG183" s="50"/>
      <c r="CH183" s="50"/>
      <c r="CI183" s="50"/>
      <c r="CJ183" s="50"/>
      <c r="CK183" s="50"/>
    </row>
    <row r="184" spans="1:89" s="58" customFormat="1" ht="38.25" x14ac:dyDescent="0.25">
      <c r="A184" s="54" t="s">
        <v>466</v>
      </c>
      <c r="B184" s="51">
        <f t="shared" ref="B184:B247" si="60">F184+J184+N184+R184+V184+Z184+AD184+AH184+AL184+AP184+AT184+AX184+BB184+BF184+BJ184+BN184+BR184+BV184+BZ184+CD184+CH184</f>
        <v>82.9</v>
      </c>
      <c r="C184" s="51">
        <f t="shared" si="59"/>
        <v>82.9</v>
      </c>
      <c r="D184" s="51">
        <f t="shared" si="59"/>
        <v>82.9</v>
      </c>
      <c r="E184" s="50">
        <f t="shared" si="56"/>
        <v>100</v>
      </c>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v>82.9</v>
      </c>
      <c r="BO184" s="50">
        <v>82.9</v>
      </c>
      <c r="BP184" s="50">
        <v>82.9</v>
      </c>
      <c r="BQ184" s="50">
        <f t="shared" si="55"/>
        <v>100</v>
      </c>
      <c r="BR184" s="50"/>
      <c r="BS184" s="50"/>
      <c r="BT184" s="50"/>
      <c r="BU184" s="50"/>
      <c r="BV184" s="50"/>
      <c r="BW184" s="50"/>
      <c r="BX184" s="50"/>
      <c r="BY184" s="50"/>
      <c r="BZ184" s="50"/>
      <c r="CA184" s="50"/>
      <c r="CB184" s="50"/>
      <c r="CC184" s="50"/>
      <c r="CD184" s="50"/>
      <c r="CE184" s="50"/>
      <c r="CF184" s="50"/>
      <c r="CG184" s="50"/>
      <c r="CH184" s="50"/>
      <c r="CI184" s="50"/>
      <c r="CJ184" s="50"/>
      <c r="CK184" s="50"/>
    </row>
    <row r="185" spans="1:89" s="58" customFormat="1" ht="38.25" x14ac:dyDescent="0.25">
      <c r="A185" s="54" t="s">
        <v>467</v>
      </c>
      <c r="B185" s="51">
        <f t="shared" si="60"/>
        <v>82.9</v>
      </c>
      <c r="C185" s="51">
        <f t="shared" si="59"/>
        <v>82.9</v>
      </c>
      <c r="D185" s="51">
        <f t="shared" si="59"/>
        <v>82.9</v>
      </c>
      <c r="E185" s="50">
        <f t="shared" si="56"/>
        <v>100</v>
      </c>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v>82.9</v>
      </c>
      <c r="BO185" s="50">
        <v>82.9</v>
      </c>
      <c r="BP185" s="50">
        <v>82.9</v>
      </c>
      <c r="BQ185" s="50">
        <f t="shared" si="55"/>
        <v>100</v>
      </c>
      <c r="BR185" s="50"/>
      <c r="BS185" s="50"/>
      <c r="BT185" s="50"/>
      <c r="BU185" s="50"/>
      <c r="BV185" s="50"/>
      <c r="BW185" s="50"/>
      <c r="BX185" s="50"/>
      <c r="BY185" s="50"/>
      <c r="BZ185" s="50"/>
      <c r="CA185" s="50"/>
      <c r="CB185" s="50"/>
      <c r="CC185" s="50"/>
      <c r="CD185" s="50"/>
      <c r="CE185" s="50"/>
      <c r="CF185" s="50"/>
      <c r="CG185" s="50"/>
      <c r="CH185" s="50"/>
      <c r="CI185" s="50"/>
      <c r="CJ185" s="50"/>
      <c r="CK185" s="50"/>
    </row>
    <row r="186" spans="1:89" s="58" customFormat="1" ht="38.25" x14ac:dyDescent="0.25">
      <c r="A186" s="54" t="s">
        <v>468</v>
      </c>
      <c r="B186" s="51">
        <f t="shared" si="60"/>
        <v>207.3</v>
      </c>
      <c r="C186" s="51">
        <f t="shared" si="59"/>
        <v>207.3</v>
      </c>
      <c r="D186" s="51">
        <f t="shared" si="59"/>
        <v>207.3</v>
      </c>
      <c r="E186" s="50">
        <f t="shared" si="56"/>
        <v>100</v>
      </c>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v>207.3</v>
      </c>
      <c r="BO186" s="50">
        <v>207.3</v>
      </c>
      <c r="BP186" s="50">
        <v>207.3</v>
      </c>
      <c r="BQ186" s="50">
        <f t="shared" ref="BQ186:BQ249" si="61">BP186/BO186*100</f>
        <v>100</v>
      </c>
      <c r="BR186" s="50"/>
      <c r="BS186" s="50"/>
      <c r="BT186" s="50"/>
      <c r="BU186" s="50"/>
      <c r="BV186" s="50"/>
      <c r="BW186" s="50"/>
      <c r="BX186" s="50"/>
      <c r="BY186" s="50"/>
      <c r="BZ186" s="50"/>
      <c r="CA186" s="50"/>
      <c r="CB186" s="50"/>
      <c r="CC186" s="50"/>
      <c r="CD186" s="50"/>
      <c r="CE186" s="50"/>
      <c r="CF186" s="50"/>
      <c r="CG186" s="50"/>
      <c r="CH186" s="50"/>
      <c r="CI186" s="50"/>
      <c r="CJ186" s="50"/>
      <c r="CK186" s="50"/>
    </row>
    <row r="187" spans="1:89" s="58" customFormat="1" ht="38.25" x14ac:dyDescent="0.25">
      <c r="A187" s="54" t="s">
        <v>469</v>
      </c>
      <c r="B187" s="51">
        <f t="shared" si="60"/>
        <v>207.3</v>
      </c>
      <c r="C187" s="51">
        <f t="shared" si="59"/>
        <v>207.3</v>
      </c>
      <c r="D187" s="51">
        <f t="shared" si="59"/>
        <v>207.3</v>
      </c>
      <c r="E187" s="50">
        <f t="shared" si="56"/>
        <v>100</v>
      </c>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v>207.3</v>
      </c>
      <c r="BO187" s="50">
        <v>207.3</v>
      </c>
      <c r="BP187" s="50">
        <v>207.3</v>
      </c>
      <c r="BQ187" s="50">
        <f t="shared" si="61"/>
        <v>100</v>
      </c>
      <c r="BR187" s="50"/>
      <c r="BS187" s="50"/>
      <c r="BT187" s="50"/>
      <c r="BU187" s="50"/>
      <c r="BV187" s="50"/>
      <c r="BW187" s="50"/>
      <c r="BX187" s="50"/>
      <c r="BY187" s="50"/>
      <c r="BZ187" s="50"/>
      <c r="CA187" s="50"/>
      <c r="CB187" s="50"/>
      <c r="CC187" s="50"/>
      <c r="CD187" s="50"/>
      <c r="CE187" s="50"/>
      <c r="CF187" s="50"/>
      <c r="CG187" s="50"/>
      <c r="CH187" s="50"/>
      <c r="CI187" s="50"/>
      <c r="CJ187" s="50"/>
      <c r="CK187" s="50"/>
    </row>
    <row r="188" spans="1:89" s="58" customFormat="1" ht="38.25" x14ac:dyDescent="0.25">
      <c r="A188" s="54" t="s">
        <v>470</v>
      </c>
      <c r="B188" s="51">
        <f t="shared" si="60"/>
        <v>207.3</v>
      </c>
      <c r="C188" s="51">
        <f t="shared" si="59"/>
        <v>207.3</v>
      </c>
      <c r="D188" s="51">
        <f t="shared" si="59"/>
        <v>207.3</v>
      </c>
      <c r="E188" s="50">
        <f t="shared" si="56"/>
        <v>100</v>
      </c>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v>207.3</v>
      </c>
      <c r="BO188" s="50">
        <v>207.3</v>
      </c>
      <c r="BP188" s="50">
        <v>207.3</v>
      </c>
      <c r="BQ188" s="50">
        <f t="shared" si="61"/>
        <v>100</v>
      </c>
      <c r="BR188" s="50"/>
      <c r="BS188" s="50"/>
      <c r="BT188" s="50"/>
      <c r="BU188" s="50"/>
      <c r="BV188" s="50"/>
      <c r="BW188" s="50"/>
      <c r="BX188" s="50"/>
      <c r="BY188" s="50"/>
      <c r="BZ188" s="50"/>
      <c r="CA188" s="50"/>
      <c r="CB188" s="50"/>
      <c r="CC188" s="50"/>
      <c r="CD188" s="50"/>
      <c r="CE188" s="50"/>
      <c r="CF188" s="50"/>
      <c r="CG188" s="50"/>
      <c r="CH188" s="50"/>
      <c r="CI188" s="50"/>
      <c r="CJ188" s="50"/>
      <c r="CK188" s="50"/>
    </row>
    <row r="189" spans="1:89" s="58" customFormat="1" ht="38.25" x14ac:dyDescent="0.25">
      <c r="A189" s="54" t="s">
        <v>471</v>
      </c>
      <c r="B189" s="51">
        <f t="shared" si="60"/>
        <v>207.3</v>
      </c>
      <c r="C189" s="51">
        <f t="shared" si="59"/>
        <v>207.3</v>
      </c>
      <c r="D189" s="51">
        <f t="shared" si="59"/>
        <v>207.3</v>
      </c>
      <c r="E189" s="50">
        <f t="shared" si="56"/>
        <v>100</v>
      </c>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v>207.3</v>
      </c>
      <c r="BO189" s="50">
        <v>207.3</v>
      </c>
      <c r="BP189" s="50">
        <v>207.3</v>
      </c>
      <c r="BQ189" s="50">
        <f t="shared" si="61"/>
        <v>100</v>
      </c>
      <c r="BR189" s="50"/>
      <c r="BS189" s="50"/>
      <c r="BT189" s="50"/>
      <c r="BU189" s="50"/>
      <c r="BV189" s="50"/>
      <c r="BW189" s="50"/>
      <c r="BX189" s="50"/>
      <c r="BY189" s="50"/>
      <c r="BZ189" s="50"/>
      <c r="CA189" s="50"/>
      <c r="CB189" s="50"/>
      <c r="CC189" s="50"/>
      <c r="CD189" s="50"/>
      <c r="CE189" s="50"/>
      <c r="CF189" s="50"/>
      <c r="CG189" s="50"/>
      <c r="CH189" s="50"/>
      <c r="CI189" s="50"/>
      <c r="CJ189" s="50"/>
      <c r="CK189" s="50"/>
    </row>
    <row r="190" spans="1:89" s="58" customFormat="1" ht="51" x14ac:dyDescent="0.25">
      <c r="A190" s="54" t="s">
        <v>472</v>
      </c>
      <c r="B190" s="51">
        <f t="shared" si="60"/>
        <v>82.9</v>
      </c>
      <c r="C190" s="51">
        <f t="shared" si="59"/>
        <v>82.9</v>
      </c>
      <c r="D190" s="51">
        <f t="shared" si="59"/>
        <v>82.9</v>
      </c>
      <c r="E190" s="50">
        <f t="shared" si="56"/>
        <v>100</v>
      </c>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v>82.9</v>
      </c>
      <c r="BO190" s="50">
        <v>82.9</v>
      </c>
      <c r="BP190" s="50">
        <v>82.9</v>
      </c>
      <c r="BQ190" s="50">
        <f t="shared" si="61"/>
        <v>100</v>
      </c>
      <c r="BR190" s="50"/>
      <c r="BS190" s="50"/>
      <c r="BT190" s="50"/>
      <c r="BU190" s="50"/>
      <c r="BV190" s="50"/>
      <c r="BW190" s="50"/>
      <c r="BX190" s="50"/>
      <c r="BY190" s="50"/>
      <c r="BZ190" s="50"/>
      <c r="CA190" s="50"/>
      <c r="CB190" s="50"/>
      <c r="CC190" s="50"/>
      <c r="CD190" s="50"/>
      <c r="CE190" s="50"/>
      <c r="CF190" s="50"/>
      <c r="CG190" s="50"/>
      <c r="CH190" s="50"/>
      <c r="CI190" s="50"/>
      <c r="CJ190" s="50"/>
      <c r="CK190" s="50"/>
    </row>
    <row r="191" spans="1:89" s="58" customFormat="1" ht="38.25" x14ac:dyDescent="0.25">
      <c r="A191" s="54" t="s">
        <v>473</v>
      </c>
      <c r="B191" s="51">
        <f t="shared" si="60"/>
        <v>82.9</v>
      </c>
      <c r="C191" s="51">
        <f t="shared" si="59"/>
        <v>82.9</v>
      </c>
      <c r="D191" s="51">
        <f t="shared" si="59"/>
        <v>82.9</v>
      </c>
      <c r="E191" s="50">
        <f t="shared" si="56"/>
        <v>100</v>
      </c>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v>82.9</v>
      </c>
      <c r="BO191" s="50">
        <v>82.9</v>
      </c>
      <c r="BP191" s="50">
        <v>82.9</v>
      </c>
      <c r="BQ191" s="50">
        <f t="shared" si="61"/>
        <v>100</v>
      </c>
      <c r="BR191" s="50"/>
      <c r="BS191" s="50"/>
      <c r="BT191" s="50"/>
      <c r="BU191" s="50"/>
      <c r="BV191" s="50"/>
      <c r="BW191" s="50"/>
      <c r="BX191" s="50"/>
      <c r="BY191" s="50"/>
      <c r="BZ191" s="50"/>
      <c r="CA191" s="50"/>
      <c r="CB191" s="50"/>
      <c r="CC191" s="50"/>
      <c r="CD191" s="50"/>
      <c r="CE191" s="50"/>
      <c r="CF191" s="50"/>
      <c r="CG191" s="50"/>
      <c r="CH191" s="50"/>
      <c r="CI191" s="50"/>
      <c r="CJ191" s="50"/>
      <c r="CK191" s="50"/>
    </row>
    <row r="192" spans="1:89" s="58" customFormat="1" ht="38.25" x14ac:dyDescent="0.25">
      <c r="A192" s="54" t="s">
        <v>474</v>
      </c>
      <c r="B192" s="51">
        <f t="shared" si="60"/>
        <v>82.9</v>
      </c>
      <c r="C192" s="51">
        <f t="shared" si="59"/>
        <v>82.9</v>
      </c>
      <c r="D192" s="51">
        <f t="shared" si="59"/>
        <v>82.9</v>
      </c>
      <c r="E192" s="50">
        <f t="shared" si="56"/>
        <v>100</v>
      </c>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v>82.9</v>
      </c>
      <c r="BO192" s="50">
        <v>82.9</v>
      </c>
      <c r="BP192" s="50">
        <v>82.9</v>
      </c>
      <c r="BQ192" s="50">
        <f t="shared" si="61"/>
        <v>100</v>
      </c>
      <c r="BR192" s="50"/>
      <c r="BS192" s="50"/>
      <c r="BT192" s="50"/>
      <c r="BU192" s="50"/>
      <c r="BV192" s="50"/>
      <c r="BW192" s="50"/>
      <c r="BX192" s="50"/>
      <c r="BY192" s="50"/>
      <c r="BZ192" s="50"/>
      <c r="CA192" s="50"/>
      <c r="CB192" s="50"/>
      <c r="CC192" s="50"/>
      <c r="CD192" s="50"/>
      <c r="CE192" s="50"/>
      <c r="CF192" s="50"/>
      <c r="CG192" s="50"/>
      <c r="CH192" s="50"/>
      <c r="CI192" s="50"/>
      <c r="CJ192" s="50"/>
      <c r="CK192" s="50"/>
    </row>
    <row r="193" spans="1:89" s="58" customFormat="1" ht="38.25" x14ac:dyDescent="0.25">
      <c r="A193" s="54" t="s">
        <v>475</v>
      </c>
      <c r="B193" s="51">
        <f t="shared" si="60"/>
        <v>207.3</v>
      </c>
      <c r="C193" s="51">
        <f t="shared" si="59"/>
        <v>207.3</v>
      </c>
      <c r="D193" s="51">
        <f t="shared" si="59"/>
        <v>207.3</v>
      </c>
      <c r="E193" s="50">
        <f t="shared" si="56"/>
        <v>100</v>
      </c>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v>207.3</v>
      </c>
      <c r="BO193" s="50">
        <v>207.3</v>
      </c>
      <c r="BP193" s="50">
        <v>207.3</v>
      </c>
      <c r="BQ193" s="50">
        <f t="shared" si="61"/>
        <v>100</v>
      </c>
      <c r="BR193" s="50"/>
      <c r="BS193" s="50"/>
      <c r="BT193" s="50"/>
      <c r="BU193" s="50"/>
      <c r="BV193" s="50"/>
      <c r="BW193" s="50"/>
      <c r="BX193" s="50"/>
      <c r="BY193" s="50"/>
      <c r="BZ193" s="50"/>
      <c r="CA193" s="50"/>
      <c r="CB193" s="50"/>
      <c r="CC193" s="50"/>
      <c r="CD193" s="50"/>
      <c r="CE193" s="50"/>
      <c r="CF193" s="50"/>
      <c r="CG193" s="50"/>
      <c r="CH193" s="50"/>
      <c r="CI193" s="50"/>
      <c r="CJ193" s="50"/>
      <c r="CK193" s="50"/>
    </row>
    <row r="194" spans="1:89" s="58" customFormat="1" ht="38.25" x14ac:dyDescent="0.25">
      <c r="A194" s="54" t="s">
        <v>477</v>
      </c>
      <c r="B194" s="51">
        <f t="shared" si="60"/>
        <v>82.9</v>
      </c>
      <c r="C194" s="51">
        <f t="shared" si="59"/>
        <v>82.9</v>
      </c>
      <c r="D194" s="51">
        <f t="shared" si="59"/>
        <v>82.9</v>
      </c>
      <c r="E194" s="50">
        <f t="shared" si="56"/>
        <v>100</v>
      </c>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v>82.9</v>
      </c>
      <c r="BO194" s="50">
        <v>82.9</v>
      </c>
      <c r="BP194" s="50">
        <v>82.9</v>
      </c>
      <c r="BQ194" s="50">
        <f t="shared" si="61"/>
        <v>100</v>
      </c>
      <c r="BR194" s="50"/>
      <c r="BS194" s="50"/>
      <c r="BT194" s="50"/>
      <c r="BU194" s="50"/>
      <c r="BV194" s="50"/>
      <c r="BW194" s="50"/>
      <c r="BX194" s="50"/>
      <c r="BY194" s="50"/>
      <c r="BZ194" s="50"/>
      <c r="CA194" s="50"/>
      <c r="CB194" s="50"/>
      <c r="CC194" s="50"/>
      <c r="CD194" s="50"/>
      <c r="CE194" s="50"/>
      <c r="CF194" s="50"/>
      <c r="CG194" s="50"/>
      <c r="CH194" s="50"/>
      <c r="CI194" s="50"/>
      <c r="CJ194" s="50"/>
      <c r="CK194" s="50"/>
    </row>
    <row r="195" spans="1:89" s="58" customFormat="1" ht="38.25" x14ac:dyDescent="0.25">
      <c r="A195" s="54" t="s">
        <v>478</v>
      </c>
      <c r="B195" s="51">
        <f t="shared" si="60"/>
        <v>82.9</v>
      </c>
      <c r="C195" s="51">
        <f t="shared" si="59"/>
        <v>82.9</v>
      </c>
      <c r="D195" s="51">
        <f t="shared" si="59"/>
        <v>82.9</v>
      </c>
      <c r="E195" s="50">
        <f t="shared" si="56"/>
        <v>100</v>
      </c>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v>82.9</v>
      </c>
      <c r="BO195" s="50">
        <v>82.9</v>
      </c>
      <c r="BP195" s="50">
        <v>82.9</v>
      </c>
      <c r="BQ195" s="50">
        <f t="shared" si="61"/>
        <v>100</v>
      </c>
      <c r="BR195" s="50"/>
      <c r="BS195" s="50"/>
      <c r="BT195" s="50"/>
      <c r="BU195" s="50"/>
      <c r="BV195" s="50"/>
      <c r="BW195" s="50"/>
      <c r="BX195" s="50"/>
      <c r="BY195" s="50"/>
      <c r="BZ195" s="50"/>
      <c r="CA195" s="50"/>
      <c r="CB195" s="50"/>
      <c r="CC195" s="50"/>
      <c r="CD195" s="50"/>
      <c r="CE195" s="50"/>
      <c r="CF195" s="50"/>
      <c r="CG195" s="50"/>
      <c r="CH195" s="50"/>
      <c r="CI195" s="50"/>
      <c r="CJ195" s="50"/>
      <c r="CK195" s="50"/>
    </row>
    <row r="196" spans="1:89" s="58" customFormat="1" ht="38.25" x14ac:dyDescent="0.25">
      <c r="A196" s="54" t="s">
        <v>479</v>
      </c>
      <c r="B196" s="51">
        <f t="shared" si="60"/>
        <v>82.9</v>
      </c>
      <c r="C196" s="51">
        <f t="shared" si="59"/>
        <v>82.9</v>
      </c>
      <c r="D196" s="51">
        <f t="shared" si="59"/>
        <v>82.9</v>
      </c>
      <c r="E196" s="50">
        <f t="shared" si="56"/>
        <v>100</v>
      </c>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v>82.9</v>
      </c>
      <c r="BO196" s="50">
        <v>82.9</v>
      </c>
      <c r="BP196" s="50">
        <v>82.9</v>
      </c>
      <c r="BQ196" s="50">
        <f t="shared" si="61"/>
        <v>100</v>
      </c>
      <c r="BR196" s="50"/>
      <c r="BS196" s="50"/>
      <c r="BT196" s="50"/>
      <c r="BU196" s="50"/>
      <c r="BV196" s="50"/>
      <c r="BW196" s="50"/>
      <c r="BX196" s="50"/>
      <c r="BY196" s="50"/>
      <c r="BZ196" s="50"/>
      <c r="CA196" s="50"/>
      <c r="CB196" s="50"/>
      <c r="CC196" s="50"/>
      <c r="CD196" s="50"/>
      <c r="CE196" s="50"/>
      <c r="CF196" s="50"/>
      <c r="CG196" s="50"/>
      <c r="CH196" s="50"/>
      <c r="CI196" s="50"/>
      <c r="CJ196" s="50"/>
      <c r="CK196" s="50"/>
    </row>
    <row r="197" spans="1:89" s="58" customFormat="1" ht="51" x14ac:dyDescent="0.25">
      <c r="A197" s="54" t="s">
        <v>480</v>
      </c>
      <c r="B197" s="51">
        <f t="shared" si="60"/>
        <v>82.9</v>
      </c>
      <c r="C197" s="51">
        <f t="shared" si="59"/>
        <v>82.9</v>
      </c>
      <c r="D197" s="51">
        <f t="shared" si="59"/>
        <v>82.9</v>
      </c>
      <c r="E197" s="50">
        <f t="shared" si="56"/>
        <v>100</v>
      </c>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v>82.9</v>
      </c>
      <c r="BO197" s="50">
        <v>82.9</v>
      </c>
      <c r="BP197" s="50">
        <v>82.9</v>
      </c>
      <c r="BQ197" s="50">
        <f t="shared" si="61"/>
        <v>100</v>
      </c>
      <c r="BR197" s="50"/>
      <c r="BS197" s="50"/>
      <c r="BT197" s="50"/>
      <c r="BU197" s="50"/>
      <c r="BV197" s="50"/>
      <c r="BW197" s="50"/>
      <c r="BX197" s="50"/>
      <c r="BY197" s="50"/>
      <c r="BZ197" s="50"/>
      <c r="CA197" s="50"/>
      <c r="CB197" s="50"/>
      <c r="CC197" s="50"/>
      <c r="CD197" s="50"/>
      <c r="CE197" s="50"/>
      <c r="CF197" s="50"/>
      <c r="CG197" s="50"/>
      <c r="CH197" s="50"/>
      <c r="CI197" s="50"/>
      <c r="CJ197" s="50"/>
      <c r="CK197" s="50"/>
    </row>
    <row r="198" spans="1:89" s="58" customFormat="1" ht="38.25" x14ac:dyDescent="0.25">
      <c r="A198" s="54" t="s">
        <v>481</v>
      </c>
      <c r="B198" s="51">
        <f t="shared" si="60"/>
        <v>82.9</v>
      </c>
      <c r="C198" s="51">
        <f t="shared" si="59"/>
        <v>82.9</v>
      </c>
      <c r="D198" s="51">
        <f t="shared" si="59"/>
        <v>82.9</v>
      </c>
      <c r="E198" s="50">
        <f t="shared" si="56"/>
        <v>100</v>
      </c>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v>82.9</v>
      </c>
      <c r="BO198" s="50">
        <v>82.9</v>
      </c>
      <c r="BP198" s="50">
        <v>82.9</v>
      </c>
      <c r="BQ198" s="50">
        <f t="shared" si="61"/>
        <v>100</v>
      </c>
      <c r="BR198" s="50"/>
      <c r="BS198" s="50"/>
      <c r="BT198" s="50"/>
      <c r="BU198" s="50"/>
      <c r="BV198" s="50"/>
      <c r="BW198" s="50"/>
      <c r="BX198" s="50"/>
      <c r="BY198" s="50"/>
      <c r="BZ198" s="50"/>
      <c r="CA198" s="50"/>
      <c r="CB198" s="50"/>
      <c r="CC198" s="50"/>
      <c r="CD198" s="50"/>
      <c r="CE198" s="50"/>
      <c r="CF198" s="50"/>
      <c r="CG198" s="50"/>
      <c r="CH198" s="50"/>
      <c r="CI198" s="50"/>
      <c r="CJ198" s="50"/>
      <c r="CK198" s="50"/>
    </row>
    <row r="199" spans="1:89" s="58" customFormat="1" ht="38.25" x14ac:dyDescent="0.25">
      <c r="A199" s="54" t="s">
        <v>482</v>
      </c>
      <c r="B199" s="51">
        <f t="shared" si="60"/>
        <v>207.3</v>
      </c>
      <c r="C199" s="51">
        <f t="shared" ref="C199:D230" si="62">G199+K199+O199+S199+W199+AA199+AE199+AI199+AM199+AQ199+AU199+AY199+BC199+BG199+BK199+BO199+BS199+BW199+CA199+CE199+CI199</f>
        <v>207.3</v>
      </c>
      <c r="D199" s="51">
        <f t="shared" si="62"/>
        <v>207.3</v>
      </c>
      <c r="E199" s="50">
        <f t="shared" si="56"/>
        <v>100</v>
      </c>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v>207.3</v>
      </c>
      <c r="BO199" s="50">
        <v>207.3</v>
      </c>
      <c r="BP199" s="50">
        <v>207.3</v>
      </c>
      <c r="BQ199" s="50">
        <f t="shared" si="61"/>
        <v>100</v>
      </c>
      <c r="BR199" s="50"/>
      <c r="BS199" s="50"/>
      <c r="BT199" s="50"/>
      <c r="BU199" s="50"/>
      <c r="BV199" s="50"/>
      <c r="BW199" s="50"/>
      <c r="BX199" s="50"/>
      <c r="BY199" s="50"/>
      <c r="BZ199" s="50"/>
      <c r="CA199" s="50"/>
      <c r="CB199" s="50"/>
      <c r="CC199" s="50"/>
      <c r="CD199" s="50"/>
      <c r="CE199" s="50"/>
      <c r="CF199" s="50"/>
      <c r="CG199" s="50"/>
      <c r="CH199" s="50"/>
      <c r="CI199" s="50"/>
      <c r="CJ199" s="50"/>
      <c r="CK199" s="50"/>
    </row>
    <row r="200" spans="1:89" s="58" customFormat="1" ht="38.25" x14ac:dyDescent="0.25">
      <c r="A200" s="54" t="s">
        <v>483</v>
      </c>
      <c r="B200" s="51">
        <f t="shared" si="60"/>
        <v>82.9</v>
      </c>
      <c r="C200" s="51">
        <f t="shared" si="62"/>
        <v>82.9</v>
      </c>
      <c r="D200" s="51">
        <f t="shared" si="62"/>
        <v>82.9</v>
      </c>
      <c r="E200" s="50">
        <f t="shared" si="56"/>
        <v>100</v>
      </c>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v>82.9</v>
      </c>
      <c r="BO200" s="50">
        <v>82.9</v>
      </c>
      <c r="BP200" s="50">
        <v>82.9</v>
      </c>
      <c r="BQ200" s="50">
        <f t="shared" si="61"/>
        <v>100</v>
      </c>
      <c r="BR200" s="50"/>
      <c r="BS200" s="50"/>
      <c r="BT200" s="50"/>
      <c r="BU200" s="50"/>
      <c r="BV200" s="50"/>
      <c r="BW200" s="50"/>
      <c r="BX200" s="50"/>
      <c r="BY200" s="50"/>
      <c r="BZ200" s="50"/>
      <c r="CA200" s="50"/>
      <c r="CB200" s="50"/>
      <c r="CC200" s="50"/>
      <c r="CD200" s="50"/>
      <c r="CE200" s="50"/>
      <c r="CF200" s="50"/>
      <c r="CG200" s="50"/>
      <c r="CH200" s="50"/>
      <c r="CI200" s="50"/>
      <c r="CJ200" s="50"/>
      <c r="CK200" s="50"/>
    </row>
    <row r="201" spans="1:89" s="58" customFormat="1" ht="38.25" x14ac:dyDescent="0.25">
      <c r="A201" s="54" t="s">
        <v>484</v>
      </c>
      <c r="B201" s="51">
        <f t="shared" si="60"/>
        <v>82.9</v>
      </c>
      <c r="C201" s="51">
        <f t="shared" si="62"/>
        <v>82.9</v>
      </c>
      <c r="D201" s="51">
        <f t="shared" si="62"/>
        <v>82.9</v>
      </c>
      <c r="E201" s="50">
        <f t="shared" si="56"/>
        <v>100</v>
      </c>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v>82.9</v>
      </c>
      <c r="BO201" s="50">
        <v>82.9</v>
      </c>
      <c r="BP201" s="50">
        <v>82.9</v>
      </c>
      <c r="BQ201" s="50">
        <f t="shared" si="61"/>
        <v>100</v>
      </c>
      <c r="BR201" s="50"/>
      <c r="BS201" s="50"/>
      <c r="BT201" s="50"/>
      <c r="BU201" s="50"/>
      <c r="BV201" s="50"/>
      <c r="BW201" s="50"/>
      <c r="BX201" s="50"/>
      <c r="BY201" s="50"/>
      <c r="BZ201" s="50"/>
      <c r="CA201" s="50"/>
      <c r="CB201" s="50"/>
      <c r="CC201" s="50"/>
      <c r="CD201" s="50"/>
      <c r="CE201" s="50"/>
      <c r="CF201" s="50"/>
      <c r="CG201" s="50"/>
      <c r="CH201" s="50"/>
      <c r="CI201" s="50"/>
      <c r="CJ201" s="50"/>
      <c r="CK201" s="50"/>
    </row>
    <row r="202" spans="1:89" s="58" customFormat="1" ht="38.25" x14ac:dyDescent="0.25">
      <c r="A202" s="54" t="s">
        <v>485</v>
      </c>
      <c r="B202" s="51">
        <f t="shared" si="60"/>
        <v>207.3</v>
      </c>
      <c r="C202" s="51">
        <f t="shared" si="62"/>
        <v>207.3</v>
      </c>
      <c r="D202" s="51">
        <f t="shared" si="62"/>
        <v>207.3</v>
      </c>
      <c r="E202" s="50">
        <f t="shared" si="56"/>
        <v>100</v>
      </c>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v>207.3</v>
      </c>
      <c r="BO202" s="50">
        <v>207.3</v>
      </c>
      <c r="BP202" s="50">
        <v>207.3</v>
      </c>
      <c r="BQ202" s="50">
        <f t="shared" si="61"/>
        <v>100</v>
      </c>
      <c r="BR202" s="50"/>
      <c r="BS202" s="50"/>
      <c r="BT202" s="50"/>
      <c r="BU202" s="50"/>
      <c r="BV202" s="50"/>
      <c r="BW202" s="50"/>
      <c r="BX202" s="50"/>
      <c r="BY202" s="50"/>
      <c r="BZ202" s="50"/>
      <c r="CA202" s="50"/>
      <c r="CB202" s="50"/>
      <c r="CC202" s="50"/>
      <c r="CD202" s="50"/>
      <c r="CE202" s="50"/>
      <c r="CF202" s="50"/>
      <c r="CG202" s="50"/>
      <c r="CH202" s="50"/>
      <c r="CI202" s="50"/>
      <c r="CJ202" s="50"/>
      <c r="CK202" s="50"/>
    </row>
    <row r="203" spans="1:89" s="58" customFormat="1" ht="38.25" x14ac:dyDescent="0.25">
      <c r="A203" s="54" t="s">
        <v>486</v>
      </c>
      <c r="B203" s="51">
        <f t="shared" si="60"/>
        <v>207.3</v>
      </c>
      <c r="C203" s="51">
        <f t="shared" si="62"/>
        <v>207.3</v>
      </c>
      <c r="D203" s="51">
        <f t="shared" si="62"/>
        <v>207.3</v>
      </c>
      <c r="E203" s="50">
        <f t="shared" si="56"/>
        <v>100</v>
      </c>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v>207.3</v>
      </c>
      <c r="BO203" s="50">
        <v>207.3</v>
      </c>
      <c r="BP203" s="50">
        <v>207.3</v>
      </c>
      <c r="BQ203" s="50">
        <f t="shared" si="61"/>
        <v>100</v>
      </c>
      <c r="BR203" s="50"/>
      <c r="BS203" s="50"/>
      <c r="BT203" s="50"/>
      <c r="BU203" s="50"/>
      <c r="BV203" s="50"/>
      <c r="BW203" s="50"/>
      <c r="BX203" s="50"/>
      <c r="BY203" s="50"/>
      <c r="BZ203" s="50"/>
      <c r="CA203" s="50"/>
      <c r="CB203" s="50"/>
      <c r="CC203" s="50"/>
      <c r="CD203" s="50"/>
      <c r="CE203" s="50"/>
      <c r="CF203" s="50"/>
      <c r="CG203" s="50"/>
      <c r="CH203" s="50"/>
      <c r="CI203" s="50"/>
      <c r="CJ203" s="50"/>
      <c r="CK203" s="50"/>
    </row>
    <row r="204" spans="1:89" s="58" customFormat="1" ht="38.25" x14ac:dyDescent="0.25">
      <c r="A204" s="54" t="s">
        <v>487</v>
      </c>
      <c r="B204" s="51">
        <f t="shared" si="60"/>
        <v>207.3</v>
      </c>
      <c r="C204" s="51">
        <f t="shared" si="62"/>
        <v>207.3</v>
      </c>
      <c r="D204" s="51">
        <f t="shared" si="62"/>
        <v>207.3</v>
      </c>
      <c r="E204" s="50">
        <f t="shared" ref="E204:E267" si="63">D204/C204*100</f>
        <v>100</v>
      </c>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v>207.3</v>
      </c>
      <c r="BO204" s="50">
        <v>207.3</v>
      </c>
      <c r="BP204" s="50">
        <v>207.3</v>
      </c>
      <c r="BQ204" s="50">
        <f t="shared" si="61"/>
        <v>100</v>
      </c>
      <c r="BR204" s="50"/>
      <c r="BS204" s="50"/>
      <c r="BT204" s="50"/>
      <c r="BU204" s="50"/>
      <c r="BV204" s="50"/>
      <c r="BW204" s="50"/>
      <c r="BX204" s="50"/>
      <c r="BY204" s="50"/>
      <c r="BZ204" s="50"/>
      <c r="CA204" s="50"/>
      <c r="CB204" s="50"/>
      <c r="CC204" s="50"/>
      <c r="CD204" s="50"/>
      <c r="CE204" s="50"/>
      <c r="CF204" s="50"/>
      <c r="CG204" s="50"/>
      <c r="CH204" s="50"/>
      <c r="CI204" s="50"/>
      <c r="CJ204" s="50"/>
      <c r="CK204" s="50"/>
    </row>
    <row r="205" spans="1:89" s="58" customFormat="1" ht="51" x14ac:dyDescent="0.25">
      <c r="A205" s="54" t="s">
        <v>488</v>
      </c>
      <c r="B205" s="51">
        <f t="shared" si="60"/>
        <v>414.6</v>
      </c>
      <c r="C205" s="51">
        <f t="shared" si="62"/>
        <v>414.6</v>
      </c>
      <c r="D205" s="51">
        <f t="shared" si="62"/>
        <v>414.6</v>
      </c>
      <c r="E205" s="50">
        <f t="shared" si="63"/>
        <v>100</v>
      </c>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v>414.6</v>
      </c>
      <c r="BO205" s="50">
        <v>414.6</v>
      </c>
      <c r="BP205" s="50">
        <v>414.6</v>
      </c>
      <c r="BQ205" s="50">
        <f t="shared" si="61"/>
        <v>100</v>
      </c>
      <c r="BR205" s="50"/>
      <c r="BS205" s="50"/>
      <c r="BT205" s="50"/>
      <c r="BU205" s="50"/>
      <c r="BV205" s="50"/>
      <c r="BW205" s="50"/>
      <c r="BX205" s="50"/>
      <c r="BY205" s="50"/>
      <c r="BZ205" s="50"/>
      <c r="CA205" s="50"/>
      <c r="CB205" s="50"/>
      <c r="CC205" s="50"/>
      <c r="CD205" s="50"/>
      <c r="CE205" s="50"/>
      <c r="CF205" s="50"/>
      <c r="CG205" s="50"/>
      <c r="CH205" s="50"/>
      <c r="CI205" s="50"/>
      <c r="CJ205" s="50"/>
      <c r="CK205" s="50"/>
    </row>
    <row r="206" spans="1:89" s="58" customFormat="1" ht="51" x14ac:dyDescent="0.25">
      <c r="A206" s="54" t="s">
        <v>489</v>
      </c>
      <c r="B206" s="51">
        <f t="shared" si="60"/>
        <v>207.3</v>
      </c>
      <c r="C206" s="51">
        <f t="shared" si="62"/>
        <v>207.3</v>
      </c>
      <c r="D206" s="51">
        <f t="shared" si="62"/>
        <v>207.3</v>
      </c>
      <c r="E206" s="50">
        <f t="shared" si="63"/>
        <v>100</v>
      </c>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v>207.3</v>
      </c>
      <c r="BO206" s="50">
        <v>207.3</v>
      </c>
      <c r="BP206" s="50">
        <v>207.3</v>
      </c>
      <c r="BQ206" s="50">
        <f t="shared" si="61"/>
        <v>100</v>
      </c>
      <c r="BR206" s="50"/>
      <c r="BS206" s="50"/>
      <c r="BT206" s="50"/>
      <c r="BU206" s="50"/>
      <c r="BV206" s="50"/>
      <c r="BW206" s="50"/>
      <c r="BX206" s="50"/>
      <c r="BY206" s="50"/>
      <c r="BZ206" s="50"/>
      <c r="CA206" s="50"/>
      <c r="CB206" s="50"/>
      <c r="CC206" s="50"/>
      <c r="CD206" s="50"/>
      <c r="CE206" s="50"/>
      <c r="CF206" s="50"/>
      <c r="CG206" s="50"/>
      <c r="CH206" s="50"/>
      <c r="CI206" s="50"/>
      <c r="CJ206" s="50"/>
      <c r="CK206" s="50"/>
    </row>
    <row r="207" spans="1:89" s="58" customFormat="1" ht="51" x14ac:dyDescent="0.25">
      <c r="A207" s="54" t="s">
        <v>490</v>
      </c>
      <c r="B207" s="51">
        <f t="shared" si="60"/>
        <v>82.9</v>
      </c>
      <c r="C207" s="51">
        <f t="shared" si="62"/>
        <v>82.9</v>
      </c>
      <c r="D207" s="51">
        <f t="shared" si="62"/>
        <v>82.9</v>
      </c>
      <c r="E207" s="50">
        <f t="shared" si="63"/>
        <v>100</v>
      </c>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v>82.9</v>
      </c>
      <c r="BO207" s="50">
        <v>82.9</v>
      </c>
      <c r="BP207" s="50">
        <v>82.9</v>
      </c>
      <c r="BQ207" s="50">
        <f t="shared" si="61"/>
        <v>100</v>
      </c>
      <c r="BR207" s="50"/>
      <c r="BS207" s="50"/>
      <c r="BT207" s="50"/>
      <c r="BU207" s="50"/>
      <c r="BV207" s="50"/>
      <c r="BW207" s="50"/>
      <c r="BX207" s="50"/>
      <c r="BY207" s="50"/>
      <c r="BZ207" s="50"/>
      <c r="CA207" s="50"/>
      <c r="CB207" s="50"/>
      <c r="CC207" s="50"/>
      <c r="CD207" s="50"/>
      <c r="CE207" s="50"/>
      <c r="CF207" s="50"/>
      <c r="CG207" s="50"/>
      <c r="CH207" s="50"/>
      <c r="CI207" s="50"/>
      <c r="CJ207" s="50"/>
      <c r="CK207" s="50"/>
    </row>
    <row r="208" spans="1:89" s="58" customFormat="1" ht="51" x14ac:dyDescent="0.25">
      <c r="A208" s="54" t="s">
        <v>491</v>
      </c>
      <c r="B208" s="51">
        <f t="shared" si="60"/>
        <v>82.9</v>
      </c>
      <c r="C208" s="51">
        <f t="shared" si="62"/>
        <v>82.9</v>
      </c>
      <c r="D208" s="51">
        <f t="shared" si="62"/>
        <v>82.9</v>
      </c>
      <c r="E208" s="50">
        <f t="shared" si="63"/>
        <v>100</v>
      </c>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v>82.9</v>
      </c>
      <c r="BO208" s="50">
        <v>82.9</v>
      </c>
      <c r="BP208" s="50">
        <v>82.9</v>
      </c>
      <c r="BQ208" s="50">
        <f t="shared" si="61"/>
        <v>100</v>
      </c>
      <c r="BR208" s="50"/>
      <c r="BS208" s="50"/>
      <c r="BT208" s="50"/>
      <c r="BU208" s="50"/>
      <c r="BV208" s="50"/>
      <c r="BW208" s="50"/>
      <c r="BX208" s="50"/>
      <c r="BY208" s="50"/>
      <c r="BZ208" s="50"/>
      <c r="CA208" s="50"/>
      <c r="CB208" s="50"/>
      <c r="CC208" s="50"/>
      <c r="CD208" s="50"/>
      <c r="CE208" s="50"/>
      <c r="CF208" s="50"/>
      <c r="CG208" s="50"/>
      <c r="CH208" s="50"/>
      <c r="CI208" s="50"/>
      <c r="CJ208" s="50"/>
      <c r="CK208" s="50"/>
    </row>
    <row r="209" spans="1:89" s="58" customFormat="1" ht="51" x14ac:dyDescent="0.25">
      <c r="A209" s="54" t="s">
        <v>492</v>
      </c>
      <c r="B209" s="51">
        <f t="shared" si="60"/>
        <v>82.9</v>
      </c>
      <c r="C209" s="51">
        <f t="shared" si="62"/>
        <v>82.9</v>
      </c>
      <c r="D209" s="51">
        <f t="shared" si="62"/>
        <v>82.9</v>
      </c>
      <c r="E209" s="50">
        <f t="shared" si="63"/>
        <v>100</v>
      </c>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v>82.9</v>
      </c>
      <c r="BO209" s="50">
        <v>82.9</v>
      </c>
      <c r="BP209" s="50">
        <v>82.9</v>
      </c>
      <c r="BQ209" s="50">
        <f t="shared" si="61"/>
        <v>100</v>
      </c>
      <c r="BR209" s="50"/>
      <c r="BS209" s="50"/>
      <c r="BT209" s="50"/>
      <c r="BU209" s="50"/>
      <c r="BV209" s="50"/>
      <c r="BW209" s="50"/>
      <c r="BX209" s="50"/>
      <c r="BY209" s="50"/>
      <c r="BZ209" s="50"/>
      <c r="CA209" s="50"/>
      <c r="CB209" s="50"/>
      <c r="CC209" s="50"/>
      <c r="CD209" s="50"/>
      <c r="CE209" s="50"/>
      <c r="CF209" s="50"/>
      <c r="CG209" s="50"/>
      <c r="CH209" s="50"/>
      <c r="CI209" s="50"/>
      <c r="CJ209" s="50"/>
      <c r="CK209" s="50"/>
    </row>
    <row r="210" spans="1:89" s="58" customFormat="1" ht="38.25" x14ac:dyDescent="0.25">
      <c r="A210" s="54" t="s">
        <v>493</v>
      </c>
      <c r="B210" s="51">
        <f t="shared" si="60"/>
        <v>82.9</v>
      </c>
      <c r="C210" s="51">
        <f t="shared" si="62"/>
        <v>82.9</v>
      </c>
      <c r="D210" s="51">
        <f t="shared" si="62"/>
        <v>82.9</v>
      </c>
      <c r="E210" s="50">
        <f t="shared" si="63"/>
        <v>100</v>
      </c>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v>82.9</v>
      </c>
      <c r="BO210" s="50">
        <v>82.9</v>
      </c>
      <c r="BP210" s="50">
        <v>82.9</v>
      </c>
      <c r="BQ210" s="50">
        <f t="shared" si="61"/>
        <v>100</v>
      </c>
      <c r="BR210" s="50"/>
      <c r="BS210" s="50"/>
      <c r="BT210" s="50"/>
      <c r="BU210" s="50"/>
      <c r="BV210" s="50"/>
      <c r="BW210" s="50"/>
      <c r="BX210" s="50"/>
      <c r="BY210" s="50"/>
      <c r="BZ210" s="50"/>
      <c r="CA210" s="50"/>
      <c r="CB210" s="50"/>
      <c r="CC210" s="50"/>
      <c r="CD210" s="50"/>
      <c r="CE210" s="50"/>
      <c r="CF210" s="50"/>
      <c r="CG210" s="50"/>
      <c r="CH210" s="50"/>
      <c r="CI210" s="50"/>
      <c r="CJ210" s="50"/>
      <c r="CK210" s="50"/>
    </row>
    <row r="211" spans="1:89" s="58" customFormat="1" ht="38.25" x14ac:dyDescent="0.25">
      <c r="A211" s="54" t="s">
        <v>494</v>
      </c>
      <c r="B211" s="51">
        <f t="shared" si="60"/>
        <v>82.9</v>
      </c>
      <c r="C211" s="51">
        <f t="shared" si="62"/>
        <v>82.9</v>
      </c>
      <c r="D211" s="51">
        <f t="shared" si="62"/>
        <v>82.9</v>
      </c>
      <c r="E211" s="50">
        <f t="shared" si="63"/>
        <v>100</v>
      </c>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v>82.9</v>
      </c>
      <c r="BO211" s="50">
        <v>82.9</v>
      </c>
      <c r="BP211" s="50">
        <v>82.9</v>
      </c>
      <c r="BQ211" s="50">
        <f t="shared" si="61"/>
        <v>100</v>
      </c>
      <c r="BR211" s="50"/>
      <c r="BS211" s="50"/>
      <c r="BT211" s="50"/>
      <c r="BU211" s="50"/>
      <c r="BV211" s="50"/>
      <c r="BW211" s="50"/>
      <c r="BX211" s="50"/>
      <c r="BY211" s="50"/>
      <c r="BZ211" s="50"/>
      <c r="CA211" s="50"/>
      <c r="CB211" s="50"/>
      <c r="CC211" s="50"/>
      <c r="CD211" s="50"/>
      <c r="CE211" s="50"/>
      <c r="CF211" s="50"/>
      <c r="CG211" s="50"/>
      <c r="CH211" s="50"/>
      <c r="CI211" s="50"/>
      <c r="CJ211" s="50"/>
      <c r="CK211" s="50"/>
    </row>
    <row r="212" spans="1:89" s="58" customFormat="1" ht="38.25" x14ac:dyDescent="0.25">
      <c r="A212" s="54" t="s">
        <v>495</v>
      </c>
      <c r="B212" s="51">
        <f t="shared" si="60"/>
        <v>207.3</v>
      </c>
      <c r="C212" s="51">
        <f t="shared" si="62"/>
        <v>207.3</v>
      </c>
      <c r="D212" s="51">
        <f t="shared" si="62"/>
        <v>207.3</v>
      </c>
      <c r="E212" s="50">
        <f t="shared" si="63"/>
        <v>100</v>
      </c>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v>207.3</v>
      </c>
      <c r="BO212" s="50">
        <v>207.3</v>
      </c>
      <c r="BP212" s="50">
        <v>207.3</v>
      </c>
      <c r="BQ212" s="50">
        <f t="shared" si="61"/>
        <v>100</v>
      </c>
      <c r="BR212" s="50"/>
      <c r="BS212" s="50"/>
      <c r="BT212" s="50"/>
      <c r="BU212" s="50"/>
      <c r="BV212" s="50"/>
      <c r="BW212" s="50"/>
      <c r="BX212" s="50"/>
      <c r="BY212" s="50"/>
      <c r="BZ212" s="50"/>
      <c r="CA212" s="50"/>
      <c r="CB212" s="50"/>
      <c r="CC212" s="50"/>
      <c r="CD212" s="50"/>
      <c r="CE212" s="50"/>
      <c r="CF212" s="50"/>
      <c r="CG212" s="50"/>
      <c r="CH212" s="50"/>
      <c r="CI212" s="50"/>
      <c r="CJ212" s="50"/>
      <c r="CK212" s="50"/>
    </row>
    <row r="213" spans="1:89" s="58" customFormat="1" ht="38.25" x14ac:dyDescent="0.25">
      <c r="A213" s="54" t="s">
        <v>496</v>
      </c>
      <c r="B213" s="51">
        <f t="shared" si="60"/>
        <v>82.9</v>
      </c>
      <c r="C213" s="51">
        <f t="shared" si="62"/>
        <v>82.9</v>
      </c>
      <c r="D213" s="51">
        <f t="shared" si="62"/>
        <v>82.9</v>
      </c>
      <c r="E213" s="50">
        <f t="shared" si="63"/>
        <v>100</v>
      </c>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v>82.9</v>
      </c>
      <c r="BO213" s="50">
        <v>82.9</v>
      </c>
      <c r="BP213" s="50">
        <v>82.9</v>
      </c>
      <c r="BQ213" s="50">
        <f t="shared" si="61"/>
        <v>100</v>
      </c>
      <c r="BR213" s="50"/>
      <c r="BS213" s="50"/>
      <c r="BT213" s="50"/>
      <c r="BU213" s="50"/>
      <c r="BV213" s="50"/>
      <c r="BW213" s="50"/>
      <c r="BX213" s="50"/>
      <c r="BY213" s="50"/>
      <c r="BZ213" s="50"/>
      <c r="CA213" s="50"/>
      <c r="CB213" s="50"/>
      <c r="CC213" s="50"/>
      <c r="CD213" s="50"/>
      <c r="CE213" s="50"/>
      <c r="CF213" s="50"/>
      <c r="CG213" s="50"/>
      <c r="CH213" s="50"/>
      <c r="CI213" s="50"/>
      <c r="CJ213" s="50"/>
      <c r="CK213" s="50"/>
    </row>
    <row r="214" spans="1:89" s="58" customFormat="1" ht="38.25" x14ac:dyDescent="0.25">
      <c r="A214" s="54" t="s">
        <v>497</v>
      </c>
      <c r="B214" s="51">
        <f t="shared" si="60"/>
        <v>82.9</v>
      </c>
      <c r="C214" s="51">
        <f t="shared" si="62"/>
        <v>82.9</v>
      </c>
      <c r="D214" s="51">
        <f t="shared" si="62"/>
        <v>82.9</v>
      </c>
      <c r="E214" s="50">
        <f t="shared" si="63"/>
        <v>100</v>
      </c>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v>82.9</v>
      </c>
      <c r="BO214" s="50">
        <v>82.9</v>
      </c>
      <c r="BP214" s="50">
        <v>82.9</v>
      </c>
      <c r="BQ214" s="50">
        <f t="shared" si="61"/>
        <v>100</v>
      </c>
      <c r="BR214" s="50"/>
      <c r="BS214" s="50"/>
      <c r="BT214" s="50"/>
      <c r="BU214" s="50"/>
      <c r="BV214" s="50"/>
      <c r="BW214" s="50"/>
      <c r="BX214" s="50"/>
      <c r="BY214" s="50"/>
      <c r="BZ214" s="50"/>
      <c r="CA214" s="50"/>
      <c r="CB214" s="50"/>
      <c r="CC214" s="50"/>
      <c r="CD214" s="50"/>
      <c r="CE214" s="50"/>
      <c r="CF214" s="50"/>
      <c r="CG214" s="50"/>
      <c r="CH214" s="50"/>
      <c r="CI214" s="50"/>
      <c r="CJ214" s="50"/>
      <c r="CK214" s="50"/>
    </row>
    <row r="215" spans="1:89" s="58" customFormat="1" ht="38.25" x14ac:dyDescent="0.25">
      <c r="A215" s="54" t="s">
        <v>498</v>
      </c>
      <c r="B215" s="51">
        <f t="shared" si="60"/>
        <v>82.9</v>
      </c>
      <c r="C215" s="51">
        <f t="shared" si="62"/>
        <v>82.9</v>
      </c>
      <c r="D215" s="51">
        <f t="shared" si="62"/>
        <v>82.9</v>
      </c>
      <c r="E215" s="50">
        <f t="shared" si="63"/>
        <v>100</v>
      </c>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v>82.9</v>
      </c>
      <c r="BO215" s="50">
        <v>82.9</v>
      </c>
      <c r="BP215" s="50">
        <v>82.9</v>
      </c>
      <c r="BQ215" s="50">
        <f t="shared" si="61"/>
        <v>100</v>
      </c>
      <c r="BR215" s="50"/>
      <c r="BS215" s="50"/>
      <c r="BT215" s="50"/>
      <c r="BU215" s="50"/>
      <c r="BV215" s="50"/>
      <c r="BW215" s="50"/>
      <c r="BX215" s="50"/>
      <c r="BY215" s="50"/>
      <c r="BZ215" s="50"/>
      <c r="CA215" s="50"/>
      <c r="CB215" s="50"/>
      <c r="CC215" s="50"/>
      <c r="CD215" s="50"/>
      <c r="CE215" s="50"/>
      <c r="CF215" s="50"/>
      <c r="CG215" s="50"/>
      <c r="CH215" s="50"/>
      <c r="CI215" s="50"/>
      <c r="CJ215" s="50"/>
      <c r="CK215" s="50"/>
    </row>
    <row r="216" spans="1:89" s="58" customFormat="1" ht="51" x14ac:dyDescent="0.25">
      <c r="A216" s="54" t="s">
        <v>499</v>
      </c>
      <c r="B216" s="51">
        <f t="shared" si="60"/>
        <v>207.3</v>
      </c>
      <c r="C216" s="51">
        <f t="shared" si="62"/>
        <v>207.3</v>
      </c>
      <c r="D216" s="51">
        <f t="shared" si="62"/>
        <v>207.3</v>
      </c>
      <c r="E216" s="50">
        <f t="shared" si="63"/>
        <v>100</v>
      </c>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v>207.3</v>
      </c>
      <c r="BO216" s="50">
        <v>207.3</v>
      </c>
      <c r="BP216" s="50">
        <v>207.3</v>
      </c>
      <c r="BQ216" s="50">
        <f t="shared" si="61"/>
        <v>100</v>
      </c>
      <c r="BR216" s="50"/>
      <c r="BS216" s="50"/>
      <c r="BT216" s="50"/>
      <c r="BU216" s="50"/>
      <c r="BV216" s="50"/>
      <c r="BW216" s="50"/>
      <c r="BX216" s="50"/>
      <c r="BY216" s="50"/>
      <c r="BZ216" s="50"/>
      <c r="CA216" s="50"/>
      <c r="CB216" s="50"/>
      <c r="CC216" s="50"/>
      <c r="CD216" s="50"/>
      <c r="CE216" s="50"/>
      <c r="CF216" s="50"/>
      <c r="CG216" s="50"/>
      <c r="CH216" s="50"/>
      <c r="CI216" s="50"/>
      <c r="CJ216" s="50"/>
      <c r="CK216" s="50"/>
    </row>
    <row r="217" spans="1:89" s="58" customFormat="1" ht="38.25" x14ac:dyDescent="0.25">
      <c r="A217" s="54" t="s">
        <v>501</v>
      </c>
      <c r="B217" s="51">
        <f t="shared" si="60"/>
        <v>207.3</v>
      </c>
      <c r="C217" s="51">
        <f t="shared" si="62"/>
        <v>207.3</v>
      </c>
      <c r="D217" s="51">
        <f t="shared" si="62"/>
        <v>207.3</v>
      </c>
      <c r="E217" s="50">
        <f t="shared" si="63"/>
        <v>100</v>
      </c>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v>207.3</v>
      </c>
      <c r="BO217" s="50">
        <v>207.3</v>
      </c>
      <c r="BP217" s="50">
        <v>207.3</v>
      </c>
      <c r="BQ217" s="50">
        <f t="shared" si="61"/>
        <v>100</v>
      </c>
      <c r="BR217" s="50"/>
      <c r="BS217" s="50"/>
      <c r="BT217" s="50"/>
      <c r="BU217" s="50"/>
      <c r="BV217" s="50"/>
      <c r="BW217" s="50"/>
      <c r="BX217" s="50"/>
      <c r="BY217" s="50"/>
      <c r="BZ217" s="50"/>
      <c r="CA217" s="50"/>
      <c r="CB217" s="50"/>
      <c r="CC217" s="50"/>
      <c r="CD217" s="50"/>
      <c r="CE217" s="50"/>
      <c r="CF217" s="50"/>
      <c r="CG217" s="50"/>
      <c r="CH217" s="50"/>
      <c r="CI217" s="50"/>
      <c r="CJ217" s="50"/>
      <c r="CK217" s="50"/>
    </row>
    <row r="218" spans="1:89" s="58" customFormat="1" ht="38.25" x14ac:dyDescent="0.25">
      <c r="A218" s="54" t="s">
        <v>502</v>
      </c>
      <c r="B218" s="51">
        <f t="shared" si="60"/>
        <v>207.3</v>
      </c>
      <c r="C218" s="51">
        <f t="shared" si="62"/>
        <v>207.3</v>
      </c>
      <c r="D218" s="51">
        <f t="shared" si="62"/>
        <v>207.3</v>
      </c>
      <c r="E218" s="50">
        <f t="shared" si="63"/>
        <v>100</v>
      </c>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v>207.3</v>
      </c>
      <c r="BO218" s="50">
        <v>207.3</v>
      </c>
      <c r="BP218" s="50">
        <v>207.3</v>
      </c>
      <c r="BQ218" s="50">
        <f t="shared" si="61"/>
        <v>100</v>
      </c>
      <c r="BR218" s="50"/>
      <c r="BS218" s="50"/>
      <c r="BT218" s="50"/>
      <c r="BU218" s="50"/>
      <c r="BV218" s="50"/>
      <c r="BW218" s="50"/>
      <c r="BX218" s="50"/>
      <c r="BY218" s="50"/>
      <c r="BZ218" s="50"/>
      <c r="CA218" s="50"/>
      <c r="CB218" s="50"/>
      <c r="CC218" s="50"/>
      <c r="CD218" s="50"/>
      <c r="CE218" s="50"/>
      <c r="CF218" s="50"/>
      <c r="CG218" s="50"/>
      <c r="CH218" s="50"/>
      <c r="CI218" s="50"/>
      <c r="CJ218" s="50"/>
      <c r="CK218" s="50"/>
    </row>
    <row r="219" spans="1:89" s="58" customFormat="1" ht="38.25" x14ac:dyDescent="0.25">
      <c r="A219" s="54" t="s">
        <v>503</v>
      </c>
      <c r="B219" s="51">
        <f t="shared" si="60"/>
        <v>207.3</v>
      </c>
      <c r="C219" s="51">
        <f t="shared" si="62"/>
        <v>207.3</v>
      </c>
      <c r="D219" s="51">
        <f t="shared" si="62"/>
        <v>207.3</v>
      </c>
      <c r="E219" s="50">
        <f t="shared" si="63"/>
        <v>100</v>
      </c>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v>207.3</v>
      </c>
      <c r="BO219" s="50">
        <v>207.3</v>
      </c>
      <c r="BP219" s="50">
        <v>207.3</v>
      </c>
      <c r="BQ219" s="50">
        <f t="shared" si="61"/>
        <v>100</v>
      </c>
      <c r="BR219" s="50"/>
      <c r="BS219" s="50"/>
      <c r="BT219" s="50"/>
      <c r="BU219" s="50"/>
      <c r="BV219" s="50"/>
      <c r="BW219" s="50"/>
      <c r="BX219" s="50"/>
      <c r="BY219" s="50"/>
      <c r="BZ219" s="50"/>
      <c r="CA219" s="50"/>
      <c r="CB219" s="50"/>
      <c r="CC219" s="50"/>
      <c r="CD219" s="50"/>
      <c r="CE219" s="50"/>
      <c r="CF219" s="50"/>
      <c r="CG219" s="50"/>
      <c r="CH219" s="50"/>
      <c r="CI219" s="50"/>
      <c r="CJ219" s="50"/>
      <c r="CK219" s="50"/>
    </row>
    <row r="220" spans="1:89" s="58" customFormat="1" ht="38.25" x14ac:dyDescent="0.25">
      <c r="A220" s="54" t="s">
        <v>504</v>
      </c>
      <c r="B220" s="51">
        <f t="shared" si="60"/>
        <v>207.3</v>
      </c>
      <c r="C220" s="51">
        <f t="shared" si="62"/>
        <v>207.3</v>
      </c>
      <c r="D220" s="51">
        <f t="shared" si="62"/>
        <v>207.3</v>
      </c>
      <c r="E220" s="50">
        <f t="shared" si="63"/>
        <v>100</v>
      </c>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v>207.3</v>
      </c>
      <c r="BO220" s="50">
        <v>207.3</v>
      </c>
      <c r="BP220" s="50">
        <v>207.3</v>
      </c>
      <c r="BQ220" s="50">
        <f t="shared" si="61"/>
        <v>100</v>
      </c>
      <c r="BR220" s="50"/>
      <c r="BS220" s="50"/>
      <c r="BT220" s="50"/>
      <c r="BU220" s="50"/>
      <c r="BV220" s="50"/>
      <c r="BW220" s="50"/>
      <c r="BX220" s="50"/>
      <c r="BY220" s="50"/>
      <c r="BZ220" s="50"/>
      <c r="CA220" s="50"/>
      <c r="CB220" s="50"/>
      <c r="CC220" s="50"/>
      <c r="CD220" s="50"/>
      <c r="CE220" s="50"/>
      <c r="CF220" s="50"/>
      <c r="CG220" s="50"/>
      <c r="CH220" s="50"/>
      <c r="CI220" s="50"/>
      <c r="CJ220" s="50"/>
      <c r="CK220" s="50"/>
    </row>
    <row r="221" spans="1:89" s="58" customFormat="1" ht="38.25" x14ac:dyDescent="0.25">
      <c r="A221" s="54" t="s">
        <v>505</v>
      </c>
      <c r="B221" s="51">
        <f t="shared" si="60"/>
        <v>414.6</v>
      </c>
      <c r="C221" s="51">
        <f t="shared" si="62"/>
        <v>414.6</v>
      </c>
      <c r="D221" s="51">
        <f t="shared" si="62"/>
        <v>414.6</v>
      </c>
      <c r="E221" s="50">
        <f t="shared" si="63"/>
        <v>100</v>
      </c>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v>414.6</v>
      </c>
      <c r="BO221" s="50">
        <v>414.6</v>
      </c>
      <c r="BP221" s="50">
        <v>414.6</v>
      </c>
      <c r="BQ221" s="50">
        <f t="shared" si="61"/>
        <v>100</v>
      </c>
      <c r="BR221" s="50"/>
      <c r="BS221" s="50"/>
      <c r="BT221" s="50"/>
      <c r="BU221" s="50"/>
      <c r="BV221" s="50"/>
      <c r="BW221" s="50"/>
      <c r="BX221" s="50"/>
      <c r="BY221" s="50"/>
      <c r="BZ221" s="50"/>
      <c r="CA221" s="50"/>
      <c r="CB221" s="50"/>
      <c r="CC221" s="50"/>
      <c r="CD221" s="50"/>
      <c r="CE221" s="50"/>
      <c r="CF221" s="50"/>
      <c r="CG221" s="50"/>
      <c r="CH221" s="50"/>
      <c r="CI221" s="50"/>
      <c r="CJ221" s="50"/>
      <c r="CK221" s="50"/>
    </row>
    <row r="222" spans="1:89" s="58" customFormat="1" ht="38.25" x14ac:dyDescent="0.25">
      <c r="A222" s="54" t="s">
        <v>506</v>
      </c>
      <c r="B222" s="51">
        <f t="shared" si="60"/>
        <v>207.3</v>
      </c>
      <c r="C222" s="51">
        <f t="shared" si="62"/>
        <v>207.3</v>
      </c>
      <c r="D222" s="51">
        <f t="shared" si="62"/>
        <v>207.3</v>
      </c>
      <c r="E222" s="50">
        <f t="shared" si="63"/>
        <v>100</v>
      </c>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v>207.3</v>
      </c>
      <c r="BO222" s="50">
        <v>207.3</v>
      </c>
      <c r="BP222" s="50">
        <v>207.3</v>
      </c>
      <c r="BQ222" s="50">
        <f t="shared" si="61"/>
        <v>100</v>
      </c>
      <c r="BR222" s="50"/>
      <c r="BS222" s="50"/>
      <c r="BT222" s="50"/>
      <c r="BU222" s="50"/>
      <c r="BV222" s="50"/>
      <c r="BW222" s="50"/>
      <c r="BX222" s="50"/>
      <c r="BY222" s="50"/>
      <c r="BZ222" s="50"/>
      <c r="CA222" s="50"/>
      <c r="CB222" s="50"/>
      <c r="CC222" s="50"/>
      <c r="CD222" s="50"/>
      <c r="CE222" s="50"/>
      <c r="CF222" s="50"/>
      <c r="CG222" s="50"/>
      <c r="CH222" s="50"/>
      <c r="CI222" s="50"/>
      <c r="CJ222" s="50"/>
      <c r="CK222" s="50"/>
    </row>
    <row r="223" spans="1:89" s="58" customFormat="1" ht="38.25" x14ac:dyDescent="0.25">
      <c r="A223" s="54" t="s">
        <v>507</v>
      </c>
      <c r="B223" s="51">
        <f t="shared" si="60"/>
        <v>207.3</v>
      </c>
      <c r="C223" s="51">
        <f t="shared" si="62"/>
        <v>207.3</v>
      </c>
      <c r="D223" s="51">
        <f t="shared" si="62"/>
        <v>207.3</v>
      </c>
      <c r="E223" s="50">
        <f t="shared" si="63"/>
        <v>100</v>
      </c>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v>207.3</v>
      </c>
      <c r="BO223" s="50">
        <v>207.3</v>
      </c>
      <c r="BP223" s="50">
        <v>207.3</v>
      </c>
      <c r="BQ223" s="50">
        <f t="shared" si="61"/>
        <v>100</v>
      </c>
      <c r="BR223" s="50"/>
      <c r="BS223" s="50"/>
      <c r="BT223" s="50"/>
      <c r="BU223" s="50"/>
      <c r="BV223" s="50"/>
      <c r="BW223" s="50"/>
      <c r="BX223" s="50"/>
      <c r="BY223" s="50"/>
      <c r="BZ223" s="50"/>
      <c r="CA223" s="50"/>
      <c r="CB223" s="50"/>
      <c r="CC223" s="50"/>
      <c r="CD223" s="50"/>
      <c r="CE223" s="50"/>
      <c r="CF223" s="50"/>
      <c r="CG223" s="50"/>
      <c r="CH223" s="50"/>
      <c r="CI223" s="50"/>
      <c r="CJ223" s="50"/>
      <c r="CK223" s="50"/>
    </row>
    <row r="224" spans="1:89" s="58" customFormat="1" ht="38.25" x14ac:dyDescent="0.25">
      <c r="A224" s="54" t="s">
        <v>508</v>
      </c>
      <c r="B224" s="51">
        <f t="shared" si="60"/>
        <v>0</v>
      </c>
      <c r="C224" s="51">
        <f t="shared" si="62"/>
        <v>0</v>
      </c>
      <c r="D224" s="51">
        <f t="shared" si="62"/>
        <v>0</v>
      </c>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row>
    <row r="225" spans="1:89" s="58" customFormat="1" ht="38.25" x14ac:dyDescent="0.25">
      <c r="A225" s="54" t="s">
        <v>509</v>
      </c>
      <c r="B225" s="51">
        <f t="shared" si="60"/>
        <v>0</v>
      </c>
      <c r="C225" s="51">
        <f t="shared" si="62"/>
        <v>0</v>
      </c>
      <c r="D225" s="51">
        <f t="shared" si="62"/>
        <v>0</v>
      </c>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row>
    <row r="226" spans="1:89" s="58" customFormat="1" ht="38.25" x14ac:dyDescent="0.25">
      <c r="A226" s="54" t="s">
        <v>510</v>
      </c>
      <c r="B226" s="51">
        <f t="shared" si="60"/>
        <v>414.6</v>
      </c>
      <c r="C226" s="51">
        <f t="shared" si="62"/>
        <v>414.6</v>
      </c>
      <c r="D226" s="51">
        <f t="shared" si="62"/>
        <v>414.6</v>
      </c>
      <c r="E226" s="50">
        <f t="shared" si="63"/>
        <v>100</v>
      </c>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v>414.6</v>
      </c>
      <c r="BO226" s="50">
        <v>414.6</v>
      </c>
      <c r="BP226" s="50">
        <v>414.6</v>
      </c>
      <c r="BQ226" s="50">
        <f t="shared" si="61"/>
        <v>100</v>
      </c>
      <c r="BR226" s="50"/>
      <c r="BS226" s="50"/>
      <c r="BT226" s="50"/>
      <c r="BU226" s="50"/>
      <c r="BV226" s="50"/>
      <c r="BW226" s="50"/>
      <c r="BX226" s="50"/>
      <c r="BY226" s="50"/>
      <c r="BZ226" s="50"/>
      <c r="CA226" s="50"/>
      <c r="CB226" s="50"/>
      <c r="CC226" s="50"/>
      <c r="CD226" s="50"/>
      <c r="CE226" s="50"/>
      <c r="CF226" s="50"/>
      <c r="CG226" s="50"/>
      <c r="CH226" s="50"/>
      <c r="CI226" s="50"/>
      <c r="CJ226" s="50"/>
      <c r="CK226" s="50"/>
    </row>
    <row r="227" spans="1:89" s="58" customFormat="1" ht="38.25" x14ac:dyDescent="0.25">
      <c r="A227" s="54" t="s">
        <v>511</v>
      </c>
      <c r="B227" s="51">
        <f t="shared" si="60"/>
        <v>207.3</v>
      </c>
      <c r="C227" s="51">
        <f t="shared" si="62"/>
        <v>207.3</v>
      </c>
      <c r="D227" s="51">
        <f t="shared" si="62"/>
        <v>207.3</v>
      </c>
      <c r="E227" s="50">
        <f t="shared" si="63"/>
        <v>100</v>
      </c>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v>207.3</v>
      </c>
      <c r="BO227" s="50">
        <v>207.3</v>
      </c>
      <c r="BP227" s="50">
        <v>207.3</v>
      </c>
      <c r="BQ227" s="50">
        <f t="shared" si="61"/>
        <v>100</v>
      </c>
      <c r="BR227" s="50"/>
      <c r="BS227" s="50"/>
      <c r="BT227" s="50"/>
      <c r="BU227" s="50"/>
      <c r="BV227" s="50"/>
      <c r="BW227" s="50"/>
      <c r="BX227" s="50"/>
      <c r="BY227" s="50"/>
      <c r="BZ227" s="50"/>
      <c r="CA227" s="50"/>
      <c r="CB227" s="50"/>
      <c r="CC227" s="50"/>
      <c r="CD227" s="50"/>
      <c r="CE227" s="50"/>
      <c r="CF227" s="50"/>
      <c r="CG227" s="50"/>
      <c r="CH227" s="50"/>
      <c r="CI227" s="50"/>
      <c r="CJ227" s="50"/>
      <c r="CK227" s="50"/>
    </row>
    <row r="228" spans="1:89" s="58" customFormat="1" ht="38.25" x14ac:dyDescent="0.25">
      <c r="A228" s="54" t="s">
        <v>513</v>
      </c>
      <c r="B228" s="51">
        <f t="shared" si="60"/>
        <v>207.3</v>
      </c>
      <c r="C228" s="51">
        <f t="shared" si="62"/>
        <v>207.3</v>
      </c>
      <c r="D228" s="51">
        <f t="shared" si="62"/>
        <v>207.3</v>
      </c>
      <c r="E228" s="50">
        <f t="shared" si="63"/>
        <v>100</v>
      </c>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v>207.3</v>
      </c>
      <c r="BO228" s="50">
        <v>207.3</v>
      </c>
      <c r="BP228" s="50">
        <v>207.3</v>
      </c>
      <c r="BQ228" s="50">
        <f t="shared" si="61"/>
        <v>100</v>
      </c>
      <c r="BR228" s="50"/>
      <c r="BS228" s="50"/>
      <c r="BT228" s="50"/>
      <c r="BU228" s="50"/>
      <c r="BV228" s="50"/>
      <c r="BW228" s="50"/>
      <c r="BX228" s="50"/>
      <c r="BY228" s="50"/>
      <c r="BZ228" s="50"/>
      <c r="CA228" s="50"/>
      <c r="CB228" s="50"/>
      <c r="CC228" s="50"/>
      <c r="CD228" s="50"/>
      <c r="CE228" s="50"/>
      <c r="CF228" s="50"/>
      <c r="CG228" s="50"/>
      <c r="CH228" s="50"/>
      <c r="CI228" s="50"/>
      <c r="CJ228" s="50"/>
      <c r="CK228" s="50"/>
    </row>
    <row r="229" spans="1:89" s="58" customFormat="1" ht="38.25" x14ac:dyDescent="0.25">
      <c r="A229" s="54" t="s">
        <v>514</v>
      </c>
      <c r="B229" s="51">
        <f t="shared" si="60"/>
        <v>82.9</v>
      </c>
      <c r="C229" s="51">
        <f t="shared" si="62"/>
        <v>82.9</v>
      </c>
      <c r="D229" s="51">
        <f t="shared" si="62"/>
        <v>82.9</v>
      </c>
      <c r="E229" s="50">
        <f t="shared" si="63"/>
        <v>100</v>
      </c>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v>82.9</v>
      </c>
      <c r="BO229" s="50">
        <v>82.9</v>
      </c>
      <c r="BP229" s="50">
        <v>82.9</v>
      </c>
      <c r="BQ229" s="50">
        <f t="shared" si="61"/>
        <v>100</v>
      </c>
      <c r="BR229" s="50"/>
      <c r="BS229" s="50"/>
      <c r="BT229" s="50"/>
      <c r="BU229" s="50"/>
      <c r="BV229" s="50"/>
      <c r="BW229" s="50"/>
      <c r="BX229" s="50"/>
      <c r="BY229" s="50"/>
      <c r="BZ229" s="50"/>
      <c r="CA229" s="50"/>
      <c r="CB229" s="50"/>
      <c r="CC229" s="50"/>
      <c r="CD229" s="50"/>
      <c r="CE229" s="50"/>
      <c r="CF229" s="50"/>
      <c r="CG229" s="50"/>
      <c r="CH229" s="50"/>
      <c r="CI229" s="50"/>
      <c r="CJ229" s="50"/>
      <c r="CK229" s="50"/>
    </row>
    <row r="230" spans="1:89" s="58" customFormat="1" ht="38.25" x14ac:dyDescent="0.25">
      <c r="A230" s="54" t="s">
        <v>515</v>
      </c>
      <c r="B230" s="51">
        <f t="shared" si="60"/>
        <v>82.9</v>
      </c>
      <c r="C230" s="51">
        <f t="shared" si="62"/>
        <v>82.9</v>
      </c>
      <c r="D230" s="51">
        <f t="shared" si="62"/>
        <v>82.9</v>
      </c>
      <c r="E230" s="50">
        <f t="shared" si="63"/>
        <v>100</v>
      </c>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v>82.9</v>
      </c>
      <c r="BO230" s="50">
        <v>82.9</v>
      </c>
      <c r="BP230" s="50">
        <v>82.9</v>
      </c>
      <c r="BQ230" s="50">
        <f t="shared" si="61"/>
        <v>100</v>
      </c>
      <c r="BR230" s="50"/>
      <c r="BS230" s="50"/>
      <c r="BT230" s="50"/>
      <c r="BU230" s="50"/>
      <c r="BV230" s="50"/>
      <c r="BW230" s="50"/>
      <c r="BX230" s="50"/>
      <c r="BY230" s="50"/>
      <c r="BZ230" s="50"/>
      <c r="CA230" s="50"/>
      <c r="CB230" s="50"/>
      <c r="CC230" s="50"/>
      <c r="CD230" s="50"/>
      <c r="CE230" s="50"/>
      <c r="CF230" s="50"/>
      <c r="CG230" s="50"/>
      <c r="CH230" s="50"/>
      <c r="CI230" s="50"/>
      <c r="CJ230" s="50"/>
      <c r="CK230" s="50"/>
    </row>
    <row r="231" spans="1:89" s="58" customFormat="1" ht="38.25" x14ac:dyDescent="0.25">
      <c r="A231" s="54" t="s">
        <v>516</v>
      </c>
      <c r="B231" s="51">
        <f t="shared" si="60"/>
        <v>82.9</v>
      </c>
      <c r="C231" s="51">
        <f t="shared" ref="C231:D262" si="64">G231+K231+O231+S231+W231+AA231+AE231+AI231+AM231+AQ231+AU231+AY231+BC231+BG231+BK231+BO231+BS231+BW231+CA231+CE231+CI231</f>
        <v>82.9</v>
      </c>
      <c r="D231" s="51">
        <f t="shared" si="64"/>
        <v>82.9</v>
      </c>
      <c r="E231" s="50">
        <f t="shared" si="63"/>
        <v>100</v>
      </c>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v>82.9</v>
      </c>
      <c r="BO231" s="50">
        <v>82.9</v>
      </c>
      <c r="BP231" s="50">
        <v>82.9</v>
      </c>
      <c r="BQ231" s="50">
        <f t="shared" si="61"/>
        <v>100</v>
      </c>
      <c r="BR231" s="50"/>
      <c r="BS231" s="50"/>
      <c r="BT231" s="50"/>
      <c r="BU231" s="50"/>
      <c r="BV231" s="50"/>
      <c r="BW231" s="50"/>
      <c r="BX231" s="50"/>
      <c r="BY231" s="50"/>
      <c r="BZ231" s="50"/>
      <c r="CA231" s="50"/>
      <c r="CB231" s="50"/>
      <c r="CC231" s="50"/>
      <c r="CD231" s="50"/>
      <c r="CE231" s="50"/>
      <c r="CF231" s="50"/>
      <c r="CG231" s="50"/>
      <c r="CH231" s="50"/>
      <c r="CI231" s="50"/>
      <c r="CJ231" s="50"/>
      <c r="CK231" s="50"/>
    </row>
    <row r="232" spans="1:89" s="58" customFormat="1" ht="38.25" x14ac:dyDescent="0.25">
      <c r="A232" s="54" t="s">
        <v>517</v>
      </c>
      <c r="B232" s="51">
        <f t="shared" si="60"/>
        <v>82.9</v>
      </c>
      <c r="C232" s="51">
        <f t="shared" si="64"/>
        <v>82.9</v>
      </c>
      <c r="D232" s="51">
        <f t="shared" si="64"/>
        <v>82.9</v>
      </c>
      <c r="E232" s="50">
        <f t="shared" si="63"/>
        <v>100</v>
      </c>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v>82.9</v>
      </c>
      <c r="BO232" s="50">
        <v>82.9</v>
      </c>
      <c r="BP232" s="50">
        <v>82.9</v>
      </c>
      <c r="BQ232" s="50">
        <f t="shared" si="61"/>
        <v>100</v>
      </c>
      <c r="BR232" s="50"/>
      <c r="BS232" s="50"/>
      <c r="BT232" s="50"/>
      <c r="BU232" s="50"/>
      <c r="BV232" s="50"/>
      <c r="BW232" s="50"/>
      <c r="BX232" s="50"/>
      <c r="BY232" s="50"/>
      <c r="BZ232" s="50"/>
      <c r="CA232" s="50"/>
      <c r="CB232" s="50"/>
      <c r="CC232" s="50"/>
      <c r="CD232" s="50"/>
      <c r="CE232" s="50"/>
      <c r="CF232" s="50"/>
      <c r="CG232" s="50"/>
      <c r="CH232" s="50"/>
      <c r="CI232" s="50"/>
      <c r="CJ232" s="50"/>
      <c r="CK232" s="50"/>
    </row>
    <row r="233" spans="1:89" s="58" customFormat="1" ht="38.25" x14ac:dyDescent="0.25">
      <c r="A233" s="54" t="s">
        <v>518</v>
      </c>
      <c r="B233" s="51">
        <f t="shared" si="60"/>
        <v>207.3</v>
      </c>
      <c r="C233" s="51">
        <f t="shared" si="64"/>
        <v>207.3</v>
      </c>
      <c r="D233" s="51">
        <f t="shared" si="64"/>
        <v>207.3</v>
      </c>
      <c r="E233" s="50">
        <f t="shared" si="63"/>
        <v>100</v>
      </c>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v>207.3</v>
      </c>
      <c r="BO233" s="50">
        <v>207.3</v>
      </c>
      <c r="BP233" s="50">
        <v>207.3</v>
      </c>
      <c r="BQ233" s="50">
        <f t="shared" si="61"/>
        <v>100</v>
      </c>
      <c r="BR233" s="50"/>
      <c r="BS233" s="50"/>
      <c r="BT233" s="50"/>
      <c r="BU233" s="50"/>
      <c r="BV233" s="50"/>
      <c r="BW233" s="50"/>
      <c r="BX233" s="50"/>
      <c r="BY233" s="50"/>
      <c r="BZ233" s="50"/>
      <c r="CA233" s="50"/>
      <c r="CB233" s="50"/>
      <c r="CC233" s="50"/>
      <c r="CD233" s="50"/>
      <c r="CE233" s="50"/>
      <c r="CF233" s="50"/>
      <c r="CG233" s="50"/>
      <c r="CH233" s="50"/>
      <c r="CI233" s="50"/>
      <c r="CJ233" s="50"/>
      <c r="CK233" s="50"/>
    </row>
    <row r="234" spans="1:89" s="58" customFormat="1" ht="38.25" x14ac:dyDescent="0.25">
      <c r="A234" s="54" t="s">
        <v>519</v>
      </c>
      <c r="B234" s="51">
        <f t="shared" si="60"/>
        <v>82.9</v>
      </c>
      <c r="C234" s="51">
        <f t="shared" si="64"/>
        <v>82.9</v>
      </c>
      <c r="D234" s="51">
        <f t="shared" si="64"/>
        <v>82.9</v>
      </c>
      <c r="E234" s="50">
        <f t="shared" si="63"/>
        <v>100</v>
      </c>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v>82.9</v>
      </c>
      <c r="BO234" s="50">
        <v>82.9</v>
      </c>
      <c r="BP234" s="50">
        <v>82.9</v>
      </c>
      <c r="BQ234" s="50">
        <f t="shared" si="61"/>
        <v>100</v>
      </c>
      <c r="BR234" s="50"/>
      <c r="BS234" s="50"/>
      <c r="BT234" s="50"/>
      <c r="BU234" s="50"/>
      <c r="BV234" s="50"/>
      <c r="BW234" s="50"/>
      <c r="BX234" s="50"/>
      <c r="BY234" s="50"/>
      <c r="BZ234" s="50"/>
      <c r="CA234" s="50"/>
      <c r="CB234" s="50"/>
      <c r="CC234" s="50"/>
      <c r="CD234" s="50"/>
      <c r="CE234" s="50"/>
      <c r="CF234" s="50"/>
      <c r="CG234" s="50"/>
      <c r="CH234" s="50"/>
      <c r="CI234" s="50"/>
      <c r="CJ234" s="50"/>
      <c r="CK234" s="50"/>
    </row>
    <row r="235" spans="1:89" s="58" customFormat="1" ht="38.25" customHeight="1" x14ac:dyDescent="0.25">
      <c r="A235" s="54" t="s">
        <v>520</v>
      </c>
      <c r="B235" s="51">
        <f t="shared" si="60"/>
        <v>82.9</v>
      </c>
      <c r="C235" s="51">
        <f t="shared" si="64"/>
        <v>82.9</v>
      </c>
      <c r="D235" s="51">
        <f t="shared" si="64"/>
        <v>82.9</v>
      </c>
      <c r="E235" s="50">
        <f t="shared" si="63"/>
        <v>100</v>
      </c>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v>82.9</v>
      </c>
      <c r="BO235" s="50">
        <v>82.9</v>
      </c>
      <c r="BP235" s="50">
        <v>82.9</v>
      </c>
      <c r="BQ235" s="50">
        <f t="shared" si="61"/>
        <v>100</v>
      </c>
      <c r="BR235" s="50"/>
      <c r="BS235" s="50"/>
      <c r="BT235" s="50"/>
      <c r="BU235" s="50"/>
      <c r="BV235" s="50"/>
      <c r="BW235" s="50"/>
      <c r="BX235" s="50"/>
      <c r="BY235" s="50"/>
      <c r="BZ235" s="50"/>
      <c r="CA235" s="50"/>
      <c r="CB235" s="50"/>
      <c r="CC235" s="50"/>
      <c r="CD235" s="50"/>
      <c r="CE235" s="50"/>
      <c r="CF235" s="50"/>
      <c r="CG235" s="50"/>
      <c r="CH235" s="50"/>
      <c r="CI235" s="50"/>
      <c r="CJ235" s="50"/>
      <c r="CK235" s="50"/>
    </row>
    <row r="236" spans="1:89" s="58" customFormat="1" ht="38.25" x14ac:dyDescent="0.25">
      <c r="A236" s="54" t="s">
        <v>521</v>
      </c>
      <c r="B236" s="51">
        <f t="shared" si="60"/>
        <v>82.9</v>
      </c>
      <c r="C236" s="51">
        <f t="shared" si="64"/>
        <v>82.9</v>
      </c>
      <c r="D236" s="51">
        <f t="shared" si="64"/>
        <v>82.9</v>
      </c>
      <c r="E236" s="50">
        <f t="shared" si="63"/>
        <v>100</v>
      </c>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v>82.9</v>
      </c>
      <c r="BO236" s="50">
        <v>82.9</v>
      </c>
      <c r="BP236" s="50">
        <v>82.9</v>
      </c>
      <c r="BQ236" s="50">
        <f t="shared" si="61"/>
        <v>100</v>
      </c>
      <c r="BR236" s="50"/>
      <c r="BS236" s="50"/>
      <c r="BT236" s="50"/>
      <c r="BU236" s="50"/>
      <c r="BV236" s="50"/>
      <c r="BW236" s="50"/>
      <c r="BX236" s="50"/>
      <c r="BY236" s="50"/>
      <c r="BZ236" s="50"/>
      <c r="CA236" s="50"/>
      <c r="CB236" s="50"/>
      <c r="CC236" s="50"/>
      <c r="CD236" s="50"/>
      <c r="CE236" s="50"/>
      <c r="CF236" s="50"/>
      <c r="CG236" s="50"/>
      <c r="CH236" s="50"/>
      <c r="CI236" s="50"/>
      <c r="CJ236" s="50"/>
      <c r="CK236" s="50"/>
    </row>
    <row r="237" spans="1:89" s="58" customFormat="1" ht="38.25" x14ac:dyDescent="0.25">
      <c r="A237" s="54" t="s">
        <v>522</v>
      </c>
      <c r="B237" s="51">
        <f t="shared" si="60"/>
        <v>207.3</v>
      </c>
      <c r="C237" s="51">
        <f t="shared" si="64"/>
        <v>207.3</v>
      </c>
      <c r="D237" s="51">
        <f t="shared" si="64"/>
        <v>207.3</v>
      </c>
      <c r="E237" s="50">
        <f t="shared" si="63"/>
        <v>100</v>
      </c>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v>207.3</v>
      </c>
      <c r="BO237" s="50">
        <v>207.3</v>
      </c>
      <c r="BP237" s="50">
        <v>207.3</v>
      </c>
      <c r="BQ237" s="50">
        <f t="shared" si="61"/>
        <v>100</v>
      </c>
      <c r="BR237" s="50"/>
      <c r="BS237" s="50"/>
      <c r="BT237" s="50"/>
      <c r="BU237" s="50"/>
      <c r="BV237" s="50"/>
      <c r="BW237" s="50"/>
      <c r="BX237" s="50"/>
      <c r="BY237" s="50"/>
      <c r="BZ237" s="50"/>
      <c r="CA237" s="50"/>
      <c r="CB237" s="50"/>
      <c r="CC237" s="50"/>
      <c r="CD237" s="50"/>
      <c r="CE237" s="50"/>
      <c r="CF237" s="50"/>
      <c r="CG237" s="50"/>
      <c r="CH237" s="50"/>
      <c r="CI237" s="50"/>
      <c r="CJ237" s="50"/>
      <c r="CK237" s="50"/>
    </row>
    <row r="238" spans="1:89" s="58" customFormat="1" ht="38.25" x14ac:dyDescent="0.25">
      <c r="A238" s="54" t="s">
        <v>523</v>
      </c>
      <c r="B238" s="51">
        <f t="shared" si="60"/>
        <v>82.9</v>
      </c>
      <c r="C238" s="51">
        <f t="shared" si="64"/>
        <v>82.9</v>
      </c>
      <c r="D238" s="51">
        <f t="shared" si="64"/>
        <v>82.9</v>
      </c>
      <c r="E238" s="50">
        <f t="shared" si="63"/>
        <v>100</v>
      </c>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v>82.9</v>
      </c>
      <c r="BO238" s="50">
        <v>82.9</v>
      </c>
      <c r="BP238" s="50">
        <v>82.9</v>
      </c>
      <c r="BQ238" s="50">
        <f t="shared" si="61"/>
        <v>100</v>
      </c>
      <c r="BR238" s="50"/>
      <c r="BS238" s="50"/>
      <c r="BT238" s="50"/>
      <c r="BU238" s="50"/>
      <c r="BV238" s="50"/>
      <c r="BW238" s="50"/>
      <c r="BX238" s="50"/>
      <c r="BY238" s="50"/>
      <c r="BZ238" s="50"/>
      <c r="CA238" s="50"/>
      <c r="CB238" s="50"/>
      <c r="CC238" s="50"/>
      <c r="CD238" s="50"/>
      <c r="CE238" s="50"/>
      <c r="CF238" s="50"/>
      <c r="CG238" s="50"/>
      <c r="CH238" s="50"/>
      <c r="CI238" s="50"/>
      <c r="CJ238" s="50"/>
      <c r="CK238" s="50"/>
    </row>
    <row r="239" spans="1:89" s="58" customFormat="1" ht="38.25" x14ac:dyDescent="0.25">
      <c r="A239" s="54" t="s">
        <v>524</v>
      </c>
      <c r="B239" s="51">
        <f t="shared" si="60"/>
        <v>82.9</v>
      </c>
      <c r="C239" s="51">
        <f t="shared" si="64"/>
        <v>82.9</v>
      </c>
      <c r="D239" s="51">
        <f t="shared" si="64"/>
        <v>82.9</v>
      </c>
      <c r="E239" s="50">
        <f t="shared" si="63"/>
        <v>100</v>
      </c>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v>82.9</v>
      </c>
      <c r="BO239" s="50">
        <v>82.9</v>
      </c>
      <c r="BP239" s="50">
        <v>82.9</v>
      </c>
      <c r="BQ239" s="50">
        <f t="shared" si="61"/>
        <v>100</v>
      </c>
      <c r="BR239" s="50"/>
      <c r="BS239" s="50"/>
      <c r="BT239" s="50"/>
      <c r="BU239" s="50"/>
      <c r="BV239" s="50"/>
      <c r="BW239" s="50"/>
      <c r="BX239" s="50"/>
      <c r="BY239" s="50"/>
      <c r="BZ239" s="50"/>
      <c r="CA239" s="50"/>
      <c r="CB239" s="50"/>
      <c r="CC239" s="50"/>
      <c r="CD239" s="50"/>
      <c r="CE239" s="50"/>
      <c r="CF239" s="50"/>
      <c r="CG239" s="50"/>
      <c r="CH239" s="50"/>
      <c r="CI239" s="50"/>
      <c r="CJ239" s="50"/>
      <c r="CK239" s="50"/>
    </row>
    <row r="240" spans="1:89" s="58" customFormat="1" ht="38.25" x14ac:dyDescent="0.25">
      <c r="A240" s="54" t="s">
        <v>525</v>
      </c>
      <c r="B240" s="51">
        <f t="shared" si="60"/>
        <v>82.9</v>
      </c>
      <c r="C240" s="51">
        <f t="shared" si="64"/>
        <v>82.9</v>
      </c>
      <c r="D240" s="51">
        <f t="shared" si="64"/>
        <v>82.9</v>
      </c>
      <c r="E240" s="50">
        <f t="shared" si="63"/>
        <v>100</v>
      </c>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v>82.9</v>
      </c>
      <c r="BO240" s="50">
        <v>82.9</v>
      </c>
      <c r="BP240" s="50">
        <v>82.9</v>
      </c>
      <c r="BQ240" s="50">
        <f t="shared" si="61"/>
        <v>100</v>
      </c>
      <c r="BR240" s="50"/>
      <c r="BS240" s="50"/>
      <c r="BT240" s="50"/>
      <c r="BU240" s="50"/>
      <c r="BV240" s="50"/>
      <c r="BW240" s="50"/>
      <c r="BX240" s="50"/>
      <c r="BY240" s="50"/>
      <c r="BZ240" s="50"/>
      <c r="CA240" s="50"/>
      <c r="CB240" s="50"/>
      <c r="CC240" s="50"/>
      <c r="CD240" s="50"/>
      <c r="CE240" s="50"/>
      <c r="CF240" s="50"/>
      <c r="CG240" s="50"/>
      <c r="CH240" s="50"/>
      <c r="CI240" s="50"/>
      <c r="CJ240" s="50"/>
      <c r="CK240" s="50"/>
    </row>
    <row r="241" spans="1:89" s="58" customFormat="1" ht="38.25" x14ac:dyDescent="0.25">
      <c r="A241" s="54" t="s">
        <v>526</v>
      </c>
      <c r="B241" s="51">
        <f t="shared" si="60"/>
        <v>82.9</v>
      </c>
      <c r="C241" s="51">
        <f t="shared" si="64"/>
        <v>82.9</v>
      </c>
      <c r="D241" s="51">
        <f t="shared" si="64"/>
        <v>82.9</v>
      </c>
      <c r="E241" s="50">
        <f t="shared" si="63"/>
        <v>100</v>
      </c>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v>82.9</v>
      </c>
      <c r="BO241" s="50">
        <v>82.9</v>
      </c>
      <c r="BP241" s="50">
        <v>82.9</v>
      </c>
      <c r="BQ241" s="50">
        <f t="shared" si="61"/>
        <v>100</v>
      </c>
      <c r="BR241" s="50"/>
      <c r="BS241" s="50"/>
      <c r="BT241" s="50"/>
      <c r="BU241" s="50"/>
      <c r="BV241" s="50"/>
      <c r="BW241" s="50"/>
      <c r="BX241" s="50"/>
      <c r="BY241" s="50"/>
      <c r="BZ241" s="50"/>
      <c r="CA241" s="50"/>
      <c r="CB241" s="50"/>
      <c r="CC241" s="50"/>
      <c r="CD241" s="50"/>
      <c r="CE241" s="50"/>
      <c r="CF241" s="50"/>
      <c r="CG241" s="50"/>
      <c r="CH241" s="50"/>
      <c r="CI241" s="50"/>
      <c r="CJ241" s="50"/>
      <c r="CK241" s="50"/>
    </row>
    <row r="242" spans="1:89" s="58" customFormat="1" ht="38.25" x14ac:dyDescent="0.25">
      <c r="A242" s="54" t="s">
        <v>527</v>
      </c>
      <c r="B242" s="51">
        <f t="shared" si="60"/>
        <v>82.9</v>
      </c>
      <c r="C242" s="51">
        <f t="shared" si="64"/>
        <v>82.9</v>
      </c>
      <c r="D242" s="51">
        <f t="shared" si="64"/>
        <v>82.9</v>
      </c>
      <c r="E242" s="50">
        <f t="shared" si="63"/>
        <v>100</v>
      </c>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v>82.9</v>
      </c>
      <c r="BO242" s="50">
        <v>82.9</v>
      </c>
      <c r="BP242" s="50">
        <v>82.9</v>
      </c>
      <c r="BQ242" s="50">
        <f t="shared" si="61"/>
        <v>100</v>
      </c>
      <c r="BR242" s="50"/>
      <c r="BS242" s="50"/>
      <c r="BT242" s="50"/>
      <c r="BU242" s="50"/>
      <c r="BV242" s="50"/>
      <c r="BW242" s="50"/>
      <c r="BX242" s="50"/>
      <c r="BY242" s="50"/>
      <c r="BZ242" s="50"/>
      <c r="CA242" s="50"/>
      <c r="CB242" s="50"/>
      <c r="CC242" s="50"/>
      <c r="CD242" s="50"/>
      <c r="CE242" s="50"/>
      <c r="CF242" s="50"/>
      <c r="CG242" s="50"/>
      <c r="CH242" s="50"/>
      <c r="CI242" s="50"/>
      <c r="CJ242" s="50"/>
      <c r="CK242" s="50"/>
    </row>
    <row r="243" spans="1:89" s="58" customFormat="1" ht="38.25" x14ac:dyDescent="0.25">
      <c r="A243" s="54" t="s">
        <v>528</v>
      </c>
      <c r="B243" s="51">
        <f t="shared" si="60"/>
        <v>414.6</v>
      </c>
      <c r="C243" s="51">
        <f t="shared" si="64"/>
        <v>414.6</v>
      </c>
      <c r="D243" s="51">
        <f t="shared" si="64"/>
        <v>414.6</v>
      </c>
      <c r="E243" s="50">
        <f t="shared" si="63"/>
        <v>100</v>
      </c>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v>414.6</v>
      </c>
      <c r="BO243" s="50">
        <v>414.6</v>
      </c>
      <c r="BP243" s="50">
        <v>414.6</v>
      </c>
      <c r="BQ243" s="50">
        <f t="shared" si="61"/>
        <v>100</v>
      </c>
      <c r="BR243" s="50"/>
      <c r="BS243" s="50"/>
      <c r="BT243" s="50"/>
      <c r="BU243" s="50"/>
      <c r="BV243" s="50"/>
      <c r="BW243" s="50"/>
      <c r="BX243" s="50"/>
      <c r="BY243" s="50"/>
      <c r="BZ243" s="50"/>
      <c r="CA243" s="50"/>
      <c r="CB243" s="50"/>
      <c r="CC243" s="50"/>
      <c r="CD243" s="50"/>
      <c r="CE243" s="50"/>
      <c r="CF243" s="50"/>
      <c r="CG243" s="50"/>
      <c r="CH243" s="50"/>
      <c r="CI243" s="50"/>
      <c r="CJ243" s="50"/>
      <c r="CK243" s="50"/>
    </row>
    <row r="244" spans="1:89" s="58" customFormat="1" ht="38.25" x14ac:dyDescent="0.25">
      <c r="A244" s="54" t="s">
        <v>529</v>
      </c>
      <c r="B244" s="51">
        <f t="shared" si="60"/>
        <v>82.9</v>
      </c>
      <c r="C244" s="51">
        <f t="shared" si="64"/>
        <v>82.9</v>
      </c>
      <c r="D244" s="51">
        <f t="shared" si="64"/>
        <v>82.9</v>
      </c>
      <c r="E244" s="50">
        <f t="shared" si="63"/>
        <v>100</v>
      </c>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v>82.9</v>
      </c>
      <c r="BO244" s="50">
        <v>82.9</v>
      </c>
      <c r="BP244" s="50">
        <v>82.9</v>
      </c>
      <c r="BQ244" s="50">
        <f t="shared" si="61"/>
        <v>100</v>
      </c>
      <c r="BR244" s="50"/>
      <c r="BS244" s="50"/>
      <c r="BT244" s="50"/>
      <c r="BU244" s="50"/>
      <c r="BV244" s="50"/>
      <c r="BW244" s="50"/>
      <c r="BX244" s="50"/>
      <c r="BY244" s="50"/>
      <c r="BZ244" s="50"/>
      <c r="CA244" s="50"/>
      <c r="CB244" s="50"/>
      <c r="CC244" s="50"/>
      <c r="CD244" s="50"/>
      <c r="CE244" s="50"/>
      <c r="CF244" s="50"/>
      <c r="CG244" s="50"/>
      <c r="CH244" s="50"/>
      <c r="CI244" s="50"/>
      <c r="CJ244" s="50"/>
      <c r="CK244" s="50"/>
    </row>
    <row r="245" spans="1:89" s="58" customFormat="1" ht="38.25" x14ac:dyDescent="0.25">
      <c r="A245" s="54" t="s">
        <v>530</v>
      </c>
      <c r="B245" s="51">
        <f t="shared" si="60"/>
        <v>82.9</v>
      </c>
      <c r="C245" s="51">
        <f t="shared" si="64"/>
        <v>82.9</v>
      </c>
      <c r="D245" s="51">
        <f t="shared" si="64"/>
        <v>82.9</v>
      </c>
      <c r="E245" s="50">
        <f t="shared" si="63"/>
        <v>100</v>
      </c>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v>82.9</v>
      </c>
      <c r="BO245" s="50">
        <v>82.9</v>
      </c>
      <c r="BP245" s="50">
        <v>82.9</v>
      </c>
      <c r="BQ245" s="50">
        <f t="shared" si="61"/>
        <v>100</v>
      </c>
      <c r="BR245" s="50"/>
      <c r="BS245" s="50"/>
      <c r="BT245" s="50"/>
      <c r="BU245" s="50"/>
      <c r="BV245" s="50"/>
      <c r="BW245" s="50"/>
      <c r="BX245" s="50"/>
      <c r="BY245" s="50"/>
      <c r="BZ245" s="50"/>
      <c r="CA245" s="50"/>
      <c r="CB245" s="50"/>
      <c r="CC245" s="50"/>
      <c r="CD245" s="50"/>
      <c r="CE245" s="50"/>
      <c r="CF245" s="50"/>
      <c r="CG245" s="50"/>
      <c r="CH245" s="50"/>
      <c r="CI245" s="50"/>
      <c r="CJ245" s="50"/>
      <c r="CK245" s="50"/>
    </row>
    <row r="246" spans="1:89" s="58" customFormat="1" ht="51" x14ac:dyDescent="0.25">
      <c r="A246" s="54" t="s">
        <v>531</v>
      </c>
      <c r="B246" s="51">
        <f t="shared" si="60"/>
        <v>82.9</v>
      </c>
      <c r="C246" s="51">
        <f t="shared" si="64"/>
        <v>82.9</v>
      </c>
      <c r="D246" s="51">
        <f t="shared" si="64"/>
        <v>82.9</v>
      </c>
      <c r="E246" s="50">
        <f t="shared" si="63"/>
        <v>100</v>
      </c>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v>82.9</v>
      </c>
      <c r="BO246" s="50">
        <v>82.9</v>
      </c>
      <c r="BP246" s="50">
        <v>82.9</v>
      </c>
      <c r="BQ246" s="50">
        <f t="shared" si="61"/>
        <v>100</v>
      </c>
      <c r="BR246" s="50"/>
      <c r="BS246" s="50"/>
      <c r="BT246" s="50"/>
      <c r="BU246" s="50"/>
      <c r="BV246" s="50"/>
      <c r="BW246" s="50"/>
      <c r="BX246" s="50"/>
      <c r="BY246" s="50"/>
      <c r="BZ246" s="50"/>
      <c r="CA246" s="50"/>
      <c r="CB246" s="50"/>
      <c r="CC246" s="50"/>
      <c r="CD246" s="50"/>
      <c r="CE246" s="50"/>
      <c r="CF246" s="50"/>
      <c r="CG246" s="50"/>
      <c r="CH246" s="50"/>
      <c r="CI246" s="50"/>
      <c r="CJ246" s="50"/>
      <c r="CK246" s="50"/>
    </row>
    <row r="247" spans="1:89" s="58" customFormat="1" ht="38.25" x14ac:dyDescent="0.25">
      <c r="A247" s="54" t="s">
        <v>532</v>
      </c>
      <c r="B247" s="51">
        <f t="shared" si="60"/>
        <v>82.9</v>
      </c>
      <c r="C247" s="51">
        <f t="shared" si="64"/>
        <v>82.9</v>
      </c>
      <c r="D247" s="51">
        <f t="shared" si="64"/>
        <v>82.9</v>
      </c>
      <c r="E247" s="50">
        <f t="shared" si="63"/>
        <v>100</v>
      </c>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v>82.9</v>
      </c>
      <c r="BO247" s="50">
        <v>82.9</v>
      </c>
      <c r="BP247" s="50">
        <v>82.9</v>
      </c>
      <c r="BQ247" s="50">
        <f t="shared" si="61"/>
        <v>100</v>
      </c>
      <c r="BR247" s="50"/>
      <c r="BS247" s="50"/>
      <c r="BT247" s="50"/>
      <c r="BU247" s="50"/>
      <c r="BV247" s="50"/>
      <c r="BW247" s="50"/>
      <c r="BX247" s="50"/>
      <c r="BY247" s="50"/>
      <c r="BZ247" s="50"/>
      <c r="CA247" s="50"/>
      <c r="CB247" s="50"/>
      <c r="CC247" s="50"/>
      <c r="CD247" s="50"/>
      <c r="CE247" s="50"/>
      <c r="CF247" s="50"/>
      <c r="CG247" s="50"/>
      <c r="CH247" s="50"/>
      <c r="CI247" s="50"/>
      <c r="CJ247" s="50"/>
      <c r="CK247" s="50"/>
    </row>
    <row r="248" spans="1:89" s="58" customFormat="1" ht="38.25" x14ac:dyDescent="0.25">
      <c r="A248" s="54" t="s">
        <v>533</v>
      </c>
      <c r="B248" s="51">
        <f t="shared" ref="B248:B311" si="65">F248+J248+N248+R248+V248+Z248+AD248+AH248+AL248+AP248+AT248+AX248+BB248+BF248+BJ248+BN248+BR248+BV248+BZ248+CD248+CH248</f>
        <v>82.9</v>
      </c>
      <c r="C248" s="51">
        <f t="shared" si="64"/>
        <v>82.9</v>
      </c>
      <c r="D248" s="51">
        <f t="shared" si="64"/>
        <v>82.9</v>
      </c>
      <c r="E248" s="50">
        <f t="shared" si="63"/>
        <v>100</v>
      </c>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v>82.9</v>
      </c>
      <c r="BO248" s="50">
        <v>82.9</v>
      </c>
      <c r="BP248" s="50">
        <v>82.9</v>
      </c>
      <c r="BQ248" s="50">
        <f t="shared" si="61"/>
        <v>100</v>
      </c>
      <c r="BR248" s="50"/>
      <c r="BS248" s="50"/>
      <c r="BT248" s="50"/>
      <c r="BU248" s="50"/>
      <c r="BV248" s="50"/>
      <c r="BW248" s="50"/>
      <c r="BX248" s="50"/>
      <c r="BY248" s="50"/>
      <c r="BZ248" s="50"/>
      <c r="CA248" s="50"/>
      <c r="CB248" s="50"/>
      <c r="CC248" s="50"/>
      <c r="CD248" s="50"/>
      <c r="CE248" s="50"/>
      <c r="CF248" s="50"/>
      <c r="CG248" s="50"/>
      <c r="CH248" s="50"/>
      <c r="CI248" s="50"/>
      <c r="CJ248" s="50"/>
      <c r="CK248" s="50"/>
    </row>
    <row r="249" spans="1:89" s="58" customFormat="1" ht="51" x14ac:dyDescent="0.25">
      <c r="A249" s="54" t="s">
        <v>534</v>
      </c>
      <c r="B249" s="51">
        <f t="shared" si="65"/>
        <v>82.9</v>
      </c>
      <c r="C249" s="51">
        <f t="shared" si="64"/>
        <v>82.9</v>
      </c>
      <c r="D249" s="51">
        <f t="shared" si="64"/>
        <v>82.9</v>
      </c>
      <c r="E249" s="50">
        <f t="shared" si="63"/>
        <v>100</v>
      </c>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v>82.9</v>
      </c>
      <c r="BO249" s="50">
        <v>82.9</v>
      </c>
      <c r="BP249" s="50">
        <v>82.9</v>
      </c>
      <c r="BQ249" s="50">
        <f t="shared" si="61"/>
        <v>100</v>
      </c>
      <c r="BR249" s="50"/>
      <c r="BS249" s="50"/>
      <c r="BT249" s="50"/>
      <c r="BU249" s="50"/>
      <c r="BV249" s="50"/>
      <c r="BW249" s="50"/>
      <c r="BX249" s="50"/>
      <c r="BY249" s="50"/>
      <c r="BZ249" s="50"/>
      <c r="CA249" s="50"/>
      <c r="CB249" s="50"/>
      <c r="CC249" s="50"/>
      <c r="CD249" s="50"/>
      <c r="CE249" s="50"/>
      <c r="CF249" s="50"/>
      <c r="CG249" s="50"/>
      <c r="CH249" s="50"/>
      <c r="CI249" s="50"/>
      <c r="CJ249" s="50"/>
      <c r="CK249" s="50"/>
    </row>
    <row r="250" spans="1:89" s="58" customFormat="1" ht="38.25" x14ac:dyDescent="0.25">
      <c r="A250" s="54" t="s">
        <v>535</v>
      </c>
      <c r="B250" s="51">
        <f t="shared" si="65"/>
        <v>82.9</v>
      </c>
      <c r="C250" s="51">
        <f t="shared" si="64"/>
        <v>82.9</v>
      </c>
      <c r="D250" s="51">
        <f t="shared" si="64"/>
        <v>82.9</v>
      </c>
      <c r="E250" s="50">
        <f t="shared" si="63"/>
        <v>100</v>
      </c>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v>82.9</v>
      </c>
      <c r="BO250" s="50">
        <v>82.9</v>
      </c>
      <c r="BP250" s="50">
        <v>82.9</v>
      </c>
      <c r="BQ250" s="50">
        <f t="shared" ref="BQ250:BQ314" si="66">BP250/BO250*100</f>
        <v>100</v>
      </c>
      <c r="BR250" s="50"/>
      <c r="BS250" s="50"/>
      <c r="BT250" s="50"/>
      <c r="BU250" s="50"/>
      <c r="BV250" s="50"/>
      <c r="BW250" s="50"/>
      <c r="BX250" s="50"/>
      <c r="BY250" s="50"/>
      <c r="BZ250" s="50"/>
      <c r="CA250" s="50"/>
      <c r="CB250" s="50"/>
      <c r="CC250" s="50"/>
      <c r="CD250" s="50"/>
      <c r="CE250" s="50"/>
      <c r="CF250" s="50"/>
      <c r="CG250" s="50"/>
      <c r="CH250" s="50"/>
      <c r="CI250" s="50"/>
      <c r="CJ250" s="50"/>
      <c r="CK250" s="50"/>
    </row>
    <row r="251" spans="1:89" s="58" customFormat="1" ht="38.25" x14ac:dyDescent="0.25">
      <c r="A251" s="54" t="s">
        <v>536</v>
      </c>
      <c r="B251" s="51">
        <f t="shared" si="65"/>
        <v>82.9</v>
      </c>
      <c r="C251" s="51">
        <f t="shared" si="64"/>
        <v>82.9</v>
      </c>
      <c r="D251" s="51">
        <f t="shared" si="64"/>
        <v>82.9</v>
      </c>
      <c r="E251" s="50">
        <f t="shared" si="63"/>
        <v>100</v>
      </c>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v>82.9</v>
      </c>
      <c r="BO251" s="50">
        <v>82.9</v>
      </c>
      <c r="BP251" s="50">
        <v>82.9</v>
      </c>
      <c r="BQ251" s="50">
        <f t="shared" si="66"/>
        <v>100</v>
      </c>
      <c r="BR251" s="50"/>
      <c r="BS251" s="50"/>
      <c r="BT251" s="50"/>
      <c r="BU251" s="50"/>
      <c r="BV251" s="50"/>
      <c r="BW251" s="50"/>
      <c r="BX251" s="50"/>
      <c r="BY251" s="50"/>
      <c r="BZ251" s="50"/>
      <c r="CA251" s="50"/>
      <c r="CB251" s="50"/>
      <c r="CC251" s="50"/>
      <c r="CD251" s="50"/>
      <c r="CE251" s="50"/>
      <c r="CF251" s="50"/>
      <c r="CG251" s="50"/>
      <c r="CH251" s="50"/>
      <c r="CI251" s="50"/>
      <c r="CJ251" s="50"/>
      <c r="CK251" s="50"/>
    </row>
    <row r="252" spans="1:89" s="58" customFormat="1" ht="38.25" x14ac:dyDescent="0.25">
      <c r="A252" s="54" t="s">
        <v>537</v>
      </c>
      <c r="B252" s="51">
        <f t="shared" si="65"/>
        <v>82.9</v>
      </c>
      <c r="C252" s="51">
        <f t="shared" si="64"/>
        <v>82.9</v>
      </c>
      <c r="D252" s="51">
        <f t="shared" si="64"/>
        <v>82.9</v>
      </c>
      <c r="E252" s="50">
        <f t="shared" si="63"/>
        <v>100</v>
      </c>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v>82.9</v>
      </c>
      <c r="BO252" s="50">
        <v>82.9</v>
      </c>
      <c r="BP252" s="50">
        <v>82.9</v>
      </c>
      <c r="BQ252" s="50">
        <f t="shared" si="66"/>
        <v>100</v>
      </c>
      <c r="BR252" s="50"/>
      <c r="BS252" s="50"/>
      <c r="BT252" s="50"/>
      <c r="BU252" s="50"/>
      <c r="BV252" s="50"/>
      <c r="BW252" s="50"/>
      <c r="BX252" s="50"/>
      <c r="BY252" s="50"/>
      <c r="BZ252" s="50"/>
      <c r="CA252" s="50"/>
      <c r="CB252" s="50"/>
      <c r="CC252" s="50"/>
      <c r="CD252" s="50"/>
      <c r="CE252" s="50"/>
      <c r="CF252" s="50"/>
      <c r="CG252" s="50"/>
      <c r="CH252" s="50"/>
      <c r="CI252" s="50"/>
      <c r="CJ252" s="50"/>
      <c r="CK252" s="50"/>
    </row>
    <row r="253" spans="1:89" s="58" customFormat="1" ht="38.25" customHeight="1" x14ac:dyDescent="0.25">
      <c r="A253" s="54" t="s">
        <v>538</v>
      </c>
      <c r="B253" s="51">
        <f t="shared" si="65"/>
        <v>82.9</v>
      </c>
      <c r="C253" s="51">
        <f t="shared" si="64"/>
        <v>82.9</v>
      </c>
      <c r="D253" s="51">
        <f t="shared" si="64"/>
        <v>82.9</v>
      </c>
      <c r="E253" s="50">
        <f t="shared" si="63"/>
        <v>100</v>
      </c>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v>82.9</v>
      </c>
      <c r="BO253" s="50">
        <v>82.9</v>
      </c>
      <c r="BP253" s="50">
        <v>82.9</v>
      </c>
      <c r="BQ253" s="50">
        <f t="shared" si="66"/>
        <v>100</v>
      </c>
      <c r="BR253" s="50"/>
      <c r="BS253" s="50"/>
      <c r="BT253" s="50"/>
      <c r="BU253" s="50"/>
      <c r="BV253" s="50"/>
      <c r="BW253" s="50"/>
      <c r="BX253" s="50"/>
      <c r="BY253" s="50"/>
      <c r="BZ253" s="50"/>
      <c r="CA253" s="50"/>
      <c r="CB253" s="50"/>
      <c r="CC253" s="50"/>
      <c r="CD253" s="50"/>
      <c r="CE253" s="50"/>
      <c r="CF253" s="50"/>
      <c r="CG253" s="50"/>
      <c r="CH253" s="50"/>
      <c r="CI253" s="50"/>
      <c r="CJ253" s="50"/>
      <c r="CK253" s="50"/>
    </row>
    <row r="254" spans="1:89" s="58" customFormat="1" ht="51" x14ac:dyDescent="0.25">
      <c r="A254" s="54" t="s">
        <v>539</v>
      </c>
      <c r="B254" s="51">
        <f t="shared" si="65"/>
        <v>82.9</v>
      </c>
      <c r="C254" s="51">
        <f t="shared" si="64"/>
        <v>82.9</v>
      </c>
      <c r="D254" s="51">
        <f t="shared" si="64"/>
        <v>82.9</v>
      </c>
      <c r="E254" s="50">
        <f t="shared" si="63"/>
        <v>100</v>
      </c>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v>82.9</v>
      </c>
      <c r="BO254" s="50">
        <v>82.9</v>
      </c>
      <c r="BP254" s="50">
        <v>82.9</v>
      </c>
      <c r="BQ254" s="50">
        <f t="shared" si="66"/>
        <v>100</v>
      </c>
      <c r="BR254" s="50"/>
      <c r="BS254" s="50"/>
      <c r="BT254" s="50"/>
      <c r="BU254" s="50"/>
      <c r="BV254" s="50"/>
      <c r="BW254" s="50"/>
      <c r="BX254" s="50"/>
      <c r="BY254" s="50"/>
      <c r="BZ254" s="50"/>
      <c r="CA254" s="50"/>
      <c r="CB254" s="50"/>
      <c r="CC254" s="50"/>
      <c r="CD254" s="50"/>
      <c r="CE254" s="50"/>
      <c r="CF254" s="50"/>
      <c r="CG254" s="50"/>
      <c r="CH254" s="50"/>
      <c r="CI254" s="50"/>
      <c r="CJ254" s="50"/>
      <c r="CK254" s="50"/>
    </row>
    <row r="255" spans="1:89" s="58" customFormat="1" ht="38.25" x14ac:dyDescent="0.25">
      <c r="A255" s="54" t="s">
        <v>540</v>
      </c>
      <c r="B255" s="51">
        <f t="shared" si="65"/>
        <v>82.9</v>
      </c>
      <c r="C255" s="51">
        <f t="shared" si="64"/>
        <v>82.9</v>
      </c>
      <c r="D255" s="51">
        <f t="shared" si="64"/>
        <v>82.9</v>
      </c>
      <c r="E255" s="50">
        <f t="shared" si="63"/>
        <v>100</v>
      </c>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v>82.9</v>
      </c>
      <c r="BO255" s="50">
        <v>82.9</v>
      </c>
      <c r="BP255" s="50">
        <v>82.9</v>
      </c>
      <c r="BQ255" s="50">
        <f t="shared" si="66"/>
        <v>100</v>
      </c>
      <c r="BR255" s="50"/>
      <c r="BS255" s="50"/>
      <c r="BT255" s="50"/>
      <c r="BU255" s="50"/>
      <c r="BV255" s="50"/>
      <c r="BW255" s="50"/>
      <c r="BX255" s="50"/>
      <c r="BY255" s="50"/>
      <c r="BZ255" s="50"/>
      <c r="CA255" s="50"/>
      <c r="CB255" s="50"/>
      <c r="CC255" s="50"/>
      <c r="CD255" s="50"/>
      <c r="CE255" s="50"/>
      <c r="CF255" s="50"/>
      <c r="CG255" s="50"/>
      <c r="CH255" s="50"/>
      <c r="CI255" s="50"/>
      <c r="CJ255" s="50"/>
      <c r="CK255" s="50"/>
    </row>
    <row r="256" spans="1:89" s="58" customFormat="1" ht="38.25" x14ac:dyDescent="0.25">
      <c r="A256" s="54" t="s">
        <v>541</v>
      </c>
      <c r="B256" s="51">
        <f t="shared" si="65"/>
        <v>82.9</v>
      </c>
      <c r="C256" s="51">
        <f t="shared" si="64"/>
        <v>82.9</v>
      </c>
      <c r="D256" s="51">
        <f t="shared" si="64"/>
        <v>82.9</v>
      </c>
      <c r="E256" s="50">
        <f t="shared" si="63"/>
        <v>100</v>
      </c>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v>82.9</v>
      </c>
      <c r="BO256" s="50">
        <v>82.9</v>
      </c>
      <c r="BP256" s="50">
        <v>82.9</v>
      </c>
      <c r="BQ256" s="50">
        <f t="shared" si="66"/>
        <v>100</v>
      </c>
      <c r="BR256" s="50"/>
      <c r="BS256" s="50"/>
      <c r="BT256" s="50"/>
      <c r="BU256" s="50"/>
      <c r="BV256" s="50"/>
      <c r="BW256" s="50"/>
      <c r="BX256" s="50"/>
      <c r="BY256" s="50"/>
      <c r="BZ256" s="50"/>
      <c r="CA256" s="50"/>
      <c r="CB256" s="50"/>
      <c r="CC256" s="50"/>
      <c r="CD256" s="50"/>
      <c r="CE256" s="50"/>
      <c r="CF256" s="50"/>
      <c r="CG256" s="50"/>
      <c r="CH256" s="50"/>
      <c r="CI256" s="50"/>
      <c r="CJ256" s="50"/>
      <c r="CK256" s="50"/>
    </row>
    <row r="257" spans="1:89" s="58" customFormat="1" ht="38.25" x14ac:dyDescent="0.25">
      <c r="A257" s="54" t="s">
        <v>542</v>
      </c>
      <c r="B257" s="51">
        <f t="shared" si="65"/>
        <v>207.3</v>
      </c>
      <c r="C257" s="51">
        <f t="shared" si="64"/>
        <v>207.3</v>
      </c>
      <c r="D257" s="51">
        <f t="shared" si="64"/>
        <v>207.3</v>
      </c>
      <c r="E257" s="50">
        <f t="shared" si="63"/>
        <v>100</v>
      </c>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v>207.3</v>
      </c>
      <c r="BO257" s="50">
        <v>207.3</v>
      </c>
      <c r="BP257" s="50">
        <v>207.3</v>
      </c>
      <c r="BQ257" s="50">
        <f t="shared" si="66"/>
        <v>100</v>
      </c>
      <c r="BR257" s="50"/>
      <c r="BS257" s="50"/>
      <c r="BT257" s="50"/>
      <c r="BU257" s="50"/>
      <c r="BV257" s="50"/>
      <c r="BW257" s="50"/>
      <c r="BX257" s="50"/>
      <c r="BY257" s="50"/>
      <c r="BZ257" s="50"/>
      <c r="CA257" s="50"/>
      <c r="CB257" s="50"/>
      <c r="CC257" s="50"/>
      <c r="CD257" s="50"/>
      <c r="CE257" s="50"/>
      <c r="CF257" s="50"/>
      <c r="CG257" s="50"/>
      <c r="CH257" s="50"/>
      <c r="CI257" s="50"/>
      <c r="CJ257" s="50"/>
      <c r="CK257" s="50"/>
    </row>
    <row r="258" spans="1:89" s="58" customFormat="1" ht="38.25" x14ac:dyDescent="0.25">
      <c r="A258" s="54" t="s">
        <v>543</v>
      </c>
      <c r="B258" s="51">
        <f t="shared" si="65"/>
        <v>82.9</v>
      </c>
      <c r="C258" s="51">
        <f t="shared" si="64"/>
        <v>82.9</v>
      </c>
      <c r="D258" s="51">
        <f t="shared" si="64"/>
        <v>82.9</v>
      </c>
      <c r="E258" s="50">
        <f t="shared" si="63"/>
        <v>100</v>
      </c>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v>82.9</v>
      </c>
      <c r="BO258" s="50">
        <v>82.9</v>
      </c>
      <c r="BP258" s="50">
        <v>82.9</v>
      </c>
      <c r="BQ258" s="50">
        <f t="shared" si="66"/>
        <v>100</v>
      </c>
      <c r="BR258" s="50"/>
      <c r="BS258" s="50"/>
      <c r="BT258" s="50"/>
      <c r="BU258" s="50"/>
      <c r="BV258" s="50"/>
      <c r="BW258" s="50"/>
      <c r="BX258" s="50"/>
      <c r="BY258" s="50"/>
      <c r="BZ258" s="50"/>
      <c r="CA258" s="50"/>
      <c r="CB258" s="50"/>
      <c r="CC258" s="50"/>
      <c r="CD258" s="50"/>
      <c r="CE258" s="50"/>
      <c r="CF258" s="50"/>
      <c r="CG258" s="50"/>
      <c r="CH258" s="50"/>
      <c r="CI258" s="50"/>
      <c r="CJ258" s="50"/>
      <c r="CK258" s="50"/>
    </row>
    <row r="259" spans="1:89" s="58" customFormat="1" ht="38.25" x14ac:dyDescent="0.25">
      <c r="A259" s="54" t="s">
        <v>544</v>
      </c>
      <c r="B259" s="51">
        <f t="shared" si="65"/>
        <v>82.9</v>
      </c>
      <c r="C259" s="51">
        <f t="shared" si="64"/>
        <v>82.9</v>
      </c>
      <c r="D259" s="51">
        <f t="shared" si="64"/>
        <v>82.9</v>
      </c>
      <c r="E259" s="50">
        <f t="shared" si="63"/>
        <v>100</v>
      </c>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v>82.9</v>
      </c>
      <c r="BO259" s="50">
        <v>82.9</v>
      </c>
      <c r="BP259" s="50">
        <v>82.9</v>
      </c>
      <c r="BQ259" s="50">
        <f t="shared" si="66"/>
        <v>100</v>
      </c>
      <c r="BR259" s="50"/>
      <c r="BS259" s="50"/>
      <c r="BT259" s="50"/>
      <c r="BU259" s="50"/>
      <c r="BV259" s="50"/>
      <c r="BW259" s="50"/>
      <c r="BX259" s="50"/>
      <c r="BY259" s="50"/>
      <c r="BZ259" s="50"/>
      <c r="CA259" s="50"/>
      <c r="CB259" s="50"/>
      <c r="CC259" s="50"/>
      <c r="CD259" s="50"/>
      <c r="CE259" s="50"/>
      <c r="CF259" s="50"/>
      <c r="CG259" s="50"/>
      <c r="CH259" s="50"/>
      <c r="CI259" s="50"/>
      <c r="CJ259" s="50"/>
      <c r="CK259" s="50"/>
    </row>
    <row r="260" spans="1:89" s="58" customFormat="1" ht="38.25" x14ac:dyDescent="0.25">
      <c r="A260" s="54" t="s">
        <v>545</v>
      </c>
      <c r="B260" s="51">
        <f t="shared" si="65"/>
        <v>82.9</v>
      </c>
      <c r="C260" s="51">
        <f t="shared" si="64"/>
        <v>82.9</v>
      </c>
      <c r="D260" s="51">
        <f t="shared" si="64"/>
        <v>82.9</v>
      </c>
      <c r="E260" s="50">
        <f t="shared" si="63"/>
        <v>100</v>
      </c>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v>82.9</v>
      </c>
      <c r="BO260" s="50">
        <v>82.9</v>
      </c>
      <c r="BP260" s="50">
        <v>82.9</v>
      </c>
      <c r="BQ260" s="50">
        <f t="shared" si="66"/>
        <v>100</v>
      </c>
      <c r="BR260" s="50"/>
      <c r="BS260" s="50"/>
      <c r="BT260" s="50"/>
      <c r="BU260" s="50"/>
      <c r="BV260" s="50"/>
      <c r="BW260" s="50"/>
      <c r="BX260" s="50"/>
      <c r="BY260" s="50"/>
      <c r="BZ260" s="50"/>
      <c r="CA260" s="50"/>
      <c r="CB260" s="50"/>
      <c r="CC260" s="50"/>
      <c r="CD260" s="50"/>
      <c r="CE260" s="50"/>
      <c r="CF260" s="50"/>
      <c r="CG260" s="50"/>
      <c r="CH260" s="50"/>
      <c r="CI260" s="50"/>
      <c r="CJ260" s="50"/>
      <c r="CK260" s="50"/>
    </row>
    <row r="261" spans="1:89" s="58" customFormat="1" ht="38.25" x14ac:dyDescent="0.25">
      <c r="A261" s="54" t="s">
        <v>547</v>
      </c>
      <c r="B261" s="51">
        <f t="shared" si="65"/>
        <v>207.3</v>
      </c>
      <c r="C261" s="51">
        <f t="shared" si="64"/>
        <v>207.3</v>
      </c>
      <c r="D261" s="51">
        <f t="shared" si="64"/>
        <v>207.3</v>
      </c>
      <c r="E261" s="50">
        <f t="shared" si="63"/>
        <v>100</v>
      </c>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v>207.3</v>
      </c>
      <c r="BO261" s="50">
        <v>207.3</v>
      </c>
      <c r="BP261" s="50">
        <v>207.3</v>
      </c>
      <c r="BQ261" s="50">
        <f t="shared" si="66"/>
        <v>100</v>
      </c>
      <c r="BR261" s="50"/>
      <c r="BS261" s="50"/>
      <c r="BT261" s="50"/>
      <c r="BU261" s="50"/>
      <c r="BV261" s="50"/>
      <c r="BW261" s="50"/>
      <c r="BX261" s="50"/>
      <c r="BY261" s="50"/>
      <c r="BZ261" s="50"/>
      <c r="CA261" s="50"/>
      <c r="CB261" s="50"/>
      <c r="CC261" s="50"/>
      <c r="CD261" s="50"/>
      <c r="CE261" s="50"/>
      <c r="CF261" s="50"/>
      <c r="CG261" s="50"/>
      <c r="CH261" s="50"/>
      <c r="CI261" s="50"/>
      <c r="CJ261" s="50"/>
      <c r="CK261" s="50"/>
    </row>
    <row r="262" spans="1:89" s="58" customFormat="1" ht="38.25" x14ac:dyDescent="0.25">
      <c r="A262" s="54" t="s">
        <v>548</v>
      </c>
      <c r="B262" s="51">
        <f t="shared" si="65"/>
        <v>207.3</v>
      </c>
      <c r="C262" s="51">
        <f t="shared" si="64"/>
        <v>207.3</v>
      </c>
      <c r="D262" s="51">
        <f t="shared" si="64"/>
        <v>207.3</v>
      </c>
      <c r="E262" s="50">
        <f t="shared" si="63"/>
        <v>100</v>
      </c>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v>207.3</v>
      </c>
      <c r="BO262" s="50">
        <v>207.3</v>
      </c>
      <c r="BP262" s="50">
        <v>207.3</v>
      </c>
      <c r="BQ262" s="50">
        <f t="shared" si="66"/>
        <v>100</v>
      </c>
      <c r="BR262" s="50"/>
      <c r="BS262" s="50"/>
      <c r="BT262" s="50"/>
      <c r="BU262" s="50"/>
      <c r="BV262" s="50"/>
      <c r="BW262" s="50"/>
      <c r="BX262" s="50"/>
      <c r="BY262" s="50"/>
      <c r="BZ262" s="50"/>
      <c r="CA262" s="50"/>
      <c r="CB262" s="50"/>
      <c r="CC262" s="50"/>
      <c r="CD262" s="50"/>
      <c r="CE262" s="50"/>
      <c r="CF262" s="50"/>
      <c r="CG262" s="50"/>
      <c r="CH262" s="50"/>
      <c r="CI262" s="50"/>
      <c r="CJ262" s="50"/>
      <c r="CK262" s="50"/>
    </row>
    <row r="263" spans="1:89" s="58" customFormat="1" ht="51" x14ac:dyDescent="0.25">
      <c r="A263" s="54" t="s">
        <v>549</v>
      </c>
      <c r="B263" s="51">
        <f t="shared" si="65"/>
        <v>207.3</v>
      </c>
      <c r="C263" s="51">
        <f t="shared" ref="C263:D294" si="67">G263+K263+O263+S263+W263+AA263+AE263+AI263+AM263+AQ263+AU263+AY263+BC263+BG263+BK263+BO263+BS263+BW263+CA263+CE263+CI263</f>
        <v>207.3</v>
      </c>
      <c r="D263" s="51">
        <f t="shared" si="67"/>
        <v>207.3</v>
      </c>
      <c r="E263" s="50">
        <f t="shared" si="63"/>
        <v>100</v>
      </c>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v>207.3</v>
      </c>
      <c r="BO263" s="50">
        <v>207.3</v>
      </c>
      <c r="BP263" s="50">
        <v>207.3</v>
      </c>
      <c r="BQ263" s="50">
        <f t="shared" si="66"/>
        <v>100</v>
      </c>
      <c r="BR263" s="50"/>
      <c r="BS263" s="50"/>
      <c r="BT263" s="50"/>
      <c r="BU263" s="50"/>
      <c r="BV263" s="50"/>
      <c r="BW263" s="50"/>
      <c r="BX263" s="50"/>
      <c r="BY263" s="50"/>
      <c r="BZ263" s="50"/>
      <c r="CA263" s="50"/>
      <c r="CB263" s="50"/>
      <c r="CC263" s="50"/>
      <c r="CD263" s="50"/>
      <c r="CE263" s="50"/>
      <c r="CF263" s="50"/>
      <c r="CG263" s="50"/>
      <c r="CH263" s="50"/>
      <c r="CI263" s="50"/>
      <c r="CJ263" s="50"/>
      <c r="CK263" s="50"/>
    </row>
    <row r="264" spans="1:89" s="58" customFormat="1" ht="38.25" x14ac:dyDescent="0.25">
      <c r="A264" s="54" t="s">
        <v>550</v>
      </c>
      <c r="B264" s="51">
        <f t="shared" si="65"/>
        <v>207.3</v>
      </c>
      <c r="C264" s="51">
        <f t="shared" si="67"/>
        <v>207.3</v>
      </c>
      <c r="D264" s="51">
        <f t="shared" si="67"/>
        <v>207.3</v>
      </c>
      <c r="E264" s="50">
        <f t="shared" si="63"/>
        <v>100</v>
      </c>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v>207.3</v>
      </c>
      <c r="BO264" s="50">
        <v>207.3</v>
      </c>
      <c r="BP264" s="50">
        <v>207.3</v>
      </c>
      <c r="BQ264" s="50">
        <f t="shared" si="66"/>
        <v>100</v>
      </c>
      <c r="BR264" s="50"/>
      <c r="BS264" s="50"/>
      <c r="BT264" s="50"/>
      <c r="BU264" s="50"/>
      <c r="BV264" s="50"/>
      <c r="BW264" s="50"/>
      <c r="BX264" s="50"/>
      <c r="BY264" s="50"/>
      <c r="BZ264" s="50"/>
      <c r="CA264" s="50"/>
      <c r="CB264" s="50"/>
      <c r="CC264" s="50"/>
      <c r="CD264" s="50"/>
      <c r="CE264" s="50"/>
      <c r="CF264" s="50"/>
      <c r="CG264" s="50"/>
      <c r="CH264" s="50"/>
      <c r="CI264" s="50"/>
      <c r="CJ264" s="50"/>
      <c r="CK264" s="50"/>
    </row>
    <row r="265" spans="1:89" s="58" customFormat="1" ht="38.25" x14ac:dyDescent="0.25">
      <c r="A265" s="54" t="s">
        <v>551</v>
      </c>
      <c r="B265" s="51">
        <f t="shared" si="65"/>
        <v>207.3</v>
      </c>
      <c r="C265" s="51">
        <f t="shared" si="67"/>
        <v>207.3</v>
      </c>
      <c r="D265" s="51">
        <f t="shared" si="67"/>
        <v>207.3</v>
      </c>
      <c r="E265" s="50">
        <f t="shared" si="63"/>
        <v>100</v>
      </c>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v>207.3</v>
      </c>
      <c r="BO265" s="50">
        <v>207.3</v>
      </c>
      <c r="BP265" s="50">
        <v>207.3</v>
      </c>
      <c r="BQ265" s="50">
        <f t="shared" si="66"/>
        <v>100</v>
      </c>
      <c r="BR265" s="50"/>
      <c r="BS265" s="50"/>
      <c r="BT265" s="50"/>
      <c r="BU265" s="50"/>
      <c r="BV265" s="50"/>
      <c r="BW265" s="50"/>
      <c r="BX265" s="50"/>
      <c r="BY265" s="50"/>
      <c r="BZ265" s="50"/>
      <c r="CA265" s="50"/>
      <c r="CB265" s="50"/>
      <c r="CC265" s="50"/>
      <c r="CD265" s="50"/>
      <c r="CE265" s="50"/>
      <c r="CF265" s="50"/>
      <c r="CG265" s="50"/>
      <c r="CH265" s="50"/>
      <c r="CI265" s="50"/>
      <c r="CJ265" s="50"/>
      <c r="CK265" s="50"/>
    </row>
    <row r="266" spans="1:89" s="58" customFormat="1" ht="38.25" x14ac:dyDescent="0.25">
      <c r="A266" s="54" t="s">
        <v>552</v>
      </c>
      <c r="B266" s="51">
        <f t="shared" si="65"/>
        <v>82.9</v>
      </c>
      <c r="C266" s="51">
        <f t="shared" si="67"/>
        <v>82.9</v>
      </c>
      <c r="D266" s="51">
        <f t="shared" si="67"/>
        <v>82.9</v>
      </c>
      <c r="E266" s="50">
        <f t="shared" si="63"/>
        <v>100</v>
      </c>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v>82.9</v>
      </c>
      <c r="BO266" s="50">
        <v>82.9</v>
      </c>
      <c r="BP266" s="50">
        <v>82.9</v>
      </c>
      <c r="BQ266" s="50">
        <f t="shared" si="66"/>
        <v>100</v>
      </c>
      <c r="BR266" s="50"/>
      <c r="BS266" s="50"/>
      <c r="BT266" s="50"/>
      <c r="BU266" s="50"/>
      <c r="BV266" s="50"/>
      <c r="BW266" s="50"/>
      <c r="BX266" s="50"/>
      <c r="BY266" s="50"/>
      <c r="BZ266" s="50"/>
      <c r="CA266" s="50"/>
      <c r="CB266" s="50"/>
      <c r="CC266" s="50"/>
      <c r="CD266" s="50"/>
      <c r="CE266" s="50"/>
      <c r="CF266" s="50"/>
      <c r="CG266" s="50"/>
      <c r="CH266" s="50"/>
      <c r="CI266" s="50"/>
      <c r="CJ266" s="50"/>
      <c r="CK266" s="50"/>
    </row>
    <row r="267" spans="1:89" s="58" customFormat="1" ht="38.25" customHeight="1" x14ac:dyDescent="0.25">
      <c r="A267" s="54" t="s">
        <v>553</v>
      </c>
      <c r="B267" s="51">
        <f t="shared" si="65"/>
        <v>82.9</v>
      </c>
      <c r="C267" s="51">
        <f t="shared" si="67"/>
        <v>82.9</v>
      </c>
      <c r="D267" s="51">
        <f t="shared" si="67"/>
        <v>82.9</v>
      </c>
      <c r="E267" s="50">
        <f t="shared" si="63"/>
        <v>100</v>
      </c>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v>82.9</v>
      </c>
      <c r="BO267" s="50">
        <v>82.9</v>
      </c>
      <c r="BP267" s="50">
        <v>82.9</v>
      </c>
      <c r="BQ267" s="50">
        <f t="shared" si="66"/>
        <v>100</v>
      </c>
      <c r="BR267" s="50"/>
      <c r="BS267" s="50"/>
      <c r="BT267" s="50"/>
      <c r="BU267" s="50"/>
      <c r="BV267" s="50"/>
      <c r="BW267" s="50"/>
      <c r="BX267" s="50"/>
      <c r="BY267" s="50"/>
      <c r="BZ267" s="50"/>
      <c r="CA267" s="50"/>
      <c r="CB267" s="50"/>
      <c r="CC267" s="50"/>
      <c r="CD267" s="50"/>
      <c r="CE267" s="50"/>
      <c r="CF267" s="50"/>
      <c r="CG267" s="50"/>
      <c r="CH267" s="50"/>
      <c r="CI267" s="50"/>
      <c r="CJ267" s="50"/>
      <c r="CK267" s="50"/>
    </row>
    <row r="268" spans="1:89" s="58" customFormat="1" ht="38.25" x14ac:dyDescent="0.25">
      <c r="A268" s="54" t="s">
        <v>554</v>
      </c>
      <c r="B268" s="51">
        <f t="shared" si="65"/>
        <v>82.9</v>
      </c>
      <c r="C268" s="51">
        <f t="shared" si="67"/>
        <v>82.9</v>
      </c>
      <c r="D268" s="51">
        <f t="shared" si="67"/>
        <v>82.9</v>
      </c>
      <c r="E268" s="50">
        <f t="shared" ref="E268:E333" si="68">D268/C268*100</f>
        <v>100</v>
      </c>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v>82.9</v>
      </c>
      <c r="BO268" s="50">
        <v>82.9</v>
      </c>
      <c r="BP268" s="50">
        <v>82.9</v>
      </c>
      <c r="BQ268" s="50">
        <f t="shared" si="66"/>
        <v>100</v>
      </c>
      <c r="BR268" s="50"/>
      <c r="BS268" s="50"/>
      <c r="BT268" s="50"/>
      <c r="BU268" s="50"/>
      <c r="BV268" s="50"/>
      <c r="BW268" s="50"/>
      <c r="BX268" s="50"/>
      <c r="BY268" s="50"/>
      <c r="BZ268" s="50"/>
      <c r="CA268" s="50"/>
      <c r="CB268" s="50"/>
      <c r="CC268" s="50"/>
      <c r="CD268" s="50"/>
      <c r="CE268" s="50"/>
      <c r="CF268" s="50"/>
      <c r="CG268" s="50"/>
      <c r="CH268" s="50"/>
      <c r="CI268" s="50"/>
      <c r="CJ268" s="50"/>
      <c r="CK268" s="50"/>
    </row>
    <row r="269" spans="1:89" s="58" customFormat="1" ht="38.25" x14ac:dyDescent="0.25">
      <c r="A269" s="54" t="s">
        <v>555</v>
      </c>
      <c r="B269" s="51">
        <f t="shared" si="65"/>
        <v>207.3</v>
      </c>
      <c r="C269" s="51">
        <f t="shared" si="67"/>
        <v>207.3</v>
      </c>
      <c r="D269" s="51">
        <f t="shared" si="67"/>
        <v>207.3</v>
      </c>
      <c r="E269" s="50">
        <f t="shared" si="68"/>
        <v>100</v>
      </c>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v>207.3</v>
      </c>
      <c r="BO269" s="50">
        <v>207.3</v>
      </c>
      <c r="BP269" s="50">
        <v>207.3</v>
      </c>
      <c r="BQ269" s="50">
        <f t="shared" si="66"/>
        <v>100</v>
      </c>
      <c r="BR269" s="50"/>
      <c r="BS269" s="50"/>
      <c r="BT269" s="50"/>
      <c r="BU269" s="50"/>
      <c r="BV269" s="50"/>
      <c r="BW269" s="50"/>
      <c r="BX269" s="50"/>
      <c r="BY269" s="50"/>
      <c r="BZ269" s="50"/>
      <c r="CA269" s="50"/>
      <c r="CB269" s="50"/>
      <c r="CC269" s="50"/>
      <c r="CD269" s="50"/>
      <c r="CE269" s="50"/>
      <c r="CF269" s="50"/>
      <c r="CG269" s="50"/>
      <c r="CH269" s="50"/>
      <c r="CI269" s="50"/>
      <c r="CJ269" s="50"/>
      <c r="CK269" s="50"/>
    </row>
    <row r="270" spans="1:89" s="58" customFormat="1" ht="38.25" x14ac:dyDescent="0.25">
      <c r="A270" s="54" t="s">
        <v>556</v>
      </c>
      <c r="B270" s="51">
        <f t="shared" si="65"/>
        <v>82.9</v>
      </c>
      <c r="C270" s="51">
        <f t="shared" si="67"/>
        <v>82.9</v>
      </c>
      <c r="D270" s="51">
        <f t="shared" si="67"/>
        <v>82.9</v>
      </c>
      <c r="E270" s="50">
        <f t="shared" si="68"/>
        <v>100</v>
      </c>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v>82.9</v>
      </c>
      <c r="BO270" s="50">
        <v>82.9</v>
      </c>
      <c r="BP270" s="50">
        <v>82.9</v>
      </c>
      <c r="BQ270" s="50">
        <f t="shared" si="66"/>
        <v>100</v>
      </c>
      <c r="BR270" s="50"/>
      <c r="BS270" s="50"/>
      <c r="BT270" s="50"/>
      <c r="BU270" s="50"/>
      <c r="BV270" s="50"/>
      <c r="BW270" s="50"/>
      <c r="BX270" s="50"/>
      <c r="BY270" s="50"/>
      <c r="BZ270" s="50"/>
      <c r="CA270" s="50"/>
      <c r="CB270" s="50"/>
      <c r="CC270" s="50"/>
      <c r="CD270" s="50"/>
      <c r="CE270" s="50"/>
      <c r="CF270" s="50"/>
      <c r="CG270" s="50"/>
      <c r="CH270" s="50"/>
      <c r="CI270" s="50"/>
      <c r="CJ270" s="50"/>
      <c r="CK270" s="50"/>
    </row>
    <row r="271" spans="1:89" s="58" customFormat="1" ht="38.25" x14ac:dyDescent="0.25">
      <c r="A271" s="54" t="s">
        <v>557</v>
      </c>
      <c r="B271" s="51">
        <f t="shared" si="65"/>
        <v>207.3</v>
      </c>
      <c r="C271" s="51">
        <f t="shared" si="67"/>
        <v>207.3</v>
      </c>
      <c r="D271" s="51">
        <f t="shared" si="67"/>
        <v>207.3</v>
      </c>
      <c r="E271" s="50">
        <f t="shared" si="68"/>
        <v>100</v>
      </c>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v>207.3</v>
      </c>
      <c r="BO271" s="50">
        <v>207.3</v>
      </c>
      <c r="BP271" s="50">
        <v>207.3</v>
      </c>
      <c r="BQ271" s="50">
        <f t="shared" si="66"/>
        <v>100</v>
      </c>
      <c r="BR271" s="50"/>
      <c r="BS271" s="50"/>
      <c r="BT271" s="50"/>
      <c r="BU271" s="50"/>
      <c r="BV271" s="50"/>
      <c r="BW271" s="50"/>
      <c r="BX271" s="50"/>
      <c r="BY271" s="50"/>
      <c r="BZ271" s="50"/>
      <c r="CA271" s="50"/>
      <c r="CB271" s="50"/>
      <c r="CC271" s="50"/>
      <c r="CD271" s="50"/>
      <c r="CE271" s="50"/>
      <c r="CF271" s="50"/>
      <c r="CG271" s="50"/>
      <c r="CH271" s="50"/>
      <c r="CI271" s="50"/>
      <c r="CJ271" s="50"/>
      <c r="CK271" s="50"/>
    </row>
    <row r="272" spans="1:89" s="58" customFormat="1" ht="38.25" x14ac:dyDescent="0.25">
      <c r="A272" s="54" t="s">
        <v>558</v>
      </c>
      <c r="B272" s="51">
        <f t="shared" si="65"/>
        <v>82.9</v>
      </c>
      <c r="C272" s="51">
        <f t="shared" si="67"/>
        <v>82.9</v>
      </c>
      <c r="D272" s="51">
        <f t="shared" si="67"/>
        <v>82.9</v>
      </c>
      <c r="E272" s="50">
        <f t="shared" si="68"/>
        <v>100</v>
      </c>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v>82.9</v>
      </c>
      <c r="BO272" s="50">
        <v>82.9</v>
      </c>
      <c r="BP272" s="50">
        <v>82.9</v>
      </c>
      <c r="BQ272" s="50">
        <f t="shared" si="66"/>
        <v>100</v>
      </c>
      <c r="BR272" s="50"/>
      <c r="BS272" s="50"/>
      <c r="BT272" s="50"/>
      <c r="BU272" s="50"/>
      <c r="BV272" s="50"/>
      <c r="BW272" s="50"/>
      <c r="BX272" s="50"/>
      <c r="BY272" s="50"/>
      <c r="BZ272" s="50"/>
      <c r="CA272" s="50"/>
      <c r="CB272" s="50"/>
      <c r="CC272" s="50"/>
      <c r="CD272" s="50"/>
      <c r="CE272" s="50"/>
      <c r="CF272" s="50"/>
      <c r="CG272" s="50"/>
      <c r="CH272" s="50"/>
      <c r="CI272" s="50"/>
      <c r="CJ272" s="50"/>
      <c r="CK272" s="50"/>
    </row>
    <row r="273" spans="1:89" s="58" customFormat="1" ht="38.25" x14ac:dyDescent="0.25">
      <c r="A273" s="54" t="s">
        <v>559</v>
      </c>
      <c r="B273" s="51">
        <f t="shared" si="65"/>
        <v>207.3</v>
      </c>
      <c r="C273" s="51">
        <f t="shared" si="67"/>
        <v>207.3</v>
      </c>
      <c r="D273" s="51">
        <f t="shared" si="67"/>
        <v>207.3</v>
      </c>
      <c r="E273" s="50">
        <f t="shared" si="68"/>
        <v>100</v>
      </c>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v>207.3</v>
      </c>
      <c r="BO273" s="50">
        <v>207.3</v>
      </c>
      <c r="BP273" s="50">
        <v>207.3</v>
      </c>
      <c r="BQ273" s="50">
        <f t="shared" si="66"/>
        <v>100</v>
      </c>
      <c r="BR273" s="50"/>
      <c r="BS273" s="50"/>
      <c r="BT273" s="50"/>
      <c r="BU273" s="50"/>
      <c r="BV273" s="50"/>
      <c r="BW273" s="50"/>
      <c r="BX273" s="50"/>
      <c r="BY273" s="50"/>
      <c r="BZ273" s="50"/>
      <c r="CA273" s="50"/>
      <c r="CB273" s="50"/>
      <c r="CC273" s="50"/>
      <c r="CD273" s="50"/>
      <c r="CE273" s="50"/>
      <c r="CF273" s="50"/>
      <c r="CG273" s="50"/>
      <c r="CH273" s="50"/>
      <c r="CI273" s="50"/>
      <c r="CJ273" s="50"/>
      <c r="CK273" s="50"/>
    </row>
    <row r="274" spans="1:89" s="58" customFormat="1" ht="38.25" x14ac:dyDescent="0.25">
      <c r="A274" s="54" t="s">
        <v>561</v>
      </c>
      <c r="B274" s="51">
        <f t="shared" si="65"/>
        <v>207.3</v>
      </c>
      <c r="C274" s="51">
        <f t="shared" si="67"/>
        <v>207.3</v>
      </c>
      <c r="D274" s="51">
        <f t="shared" si="67"/>
        <v>207.3</v>
      </c>
      <c r="E274" s="50">
        <f t="shared" si="68"/>
        <v>100</v>
      </c>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v>207.3</v>
      </c>
      <c r="BO274" s="50">
        <v>207.3</v>
      </c>
      <c r="BP274" s="50">
        <v>207.3</v>
      </c>
      <c r="BQ274" s="50">
        <f t="shared" si="66"/>
        <v>100</v>
      </c>
      <c r="BR274" s="50"/>
      <c r="BS274" s="50"/>
      <c r="BT274" s="50"/>
      <c r="BU274" s="50"/>
      <c r="BV274" s="50"/>
      <c r="BW274" s="50"/>
      <c r="BX274" s="50"/>
      <c r="BY274" s="50"/>
      <c r="BZ274" s="50"/>
      <c r="CA274" s="50"/>
      <c r="CB274" s="50"/>
      <c r="CC274" s="50"/>
      <c r="CD274" s="50"/>
      <c r="CE274" s="50"/>
      <c r="CF274" s="50"/>
      <c r="CG274" s="50"/>
      <c r="CH274" s="50"/>
      <c r="CI274" s="50"/>
      <c r="CJ274" s="50"/>
      <c r="CK274" s="50"/>
    </row>
    <row r="275" spans="1:89" s="58" customFormat="1" ht="38.25" x14ac:dyDescent="0.25">
      <c r="A275" s="54" t="s">
        <v>562</v>
      </c>
      <c r="B275" s="51">
        <f t="shared" si="65"/>
        <v>207.3</v>
      </c>
      <c r="C275" s="51">
        <f t="shared" si="67"/>
        <v>207.3</v>
      </c>
      <c r="D275" s="51">
        <f t="shared" si="67"/>
        <v>207.3</v>
      </c>
      <c r="E275" s="50">
        <f t="shared" si="68"/>
        <v>100</v>
      </c>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v>207.3</v>
      </c>
      <c r="BO275" s="50">
        <v>207.3</v>
      </c>
      <c r="BP275" s="50">
        <v>207.3</v>
      </c>
      <c r="BQ275" s="50">
        <f t="shared" si="66"/>
        <v>100</v>
      </c>
      <c r="BR275" s="50"/>
      <c r="BS275" s="50"/>
      <c r="BT275" s="50"/>
      <c r="BU275" s="50"/>
      <c r="BV275" s="50"/>
      <c r="BW275" s="50"/>
      <c r="BX275" s="50"/>
      <c r="BY275" s="50"/>
      <c r="BZ275" s="50"/>
      <c r="CA275" s="50"/>
      <c r="CB275" s="50"/>
      <c r="CC275" s="50"/>
      <c r="CD275" s="50"/>
      <c r="CE275" s="50"/>
      <c r="CF275" s="50"/>
      <c r="CG275" s="50"/>
      <c r="CH275" s="50"/>
      <c r="CI275" s="50"/>
      <c r="CJ275" s="50"/>
      <c r="CK275" s="50"/>
    </row>
    <row r="276" spans="1:89" s="58" customFormat="1" ht="38.25" x14ac:dyDescent="0.25">
      <c r="A276" s="54" t="s">
        <v>563</v>
      </c>
      <c r="B276" s="51">
        <f t="shared" si="65"/>
        <v>82.9</v>
      </c>
      <c r="C276" s="51">
        <f t="shared" si="67"/>
        <v>82.9</v>
      </c>
      <c r="D276" s="51">
        <f t="shared" si="67"/>
        <v>82.9</v>
      </c>
      <c r="E276" s="50">
        <f t="shared" si="68"/>
        <v>100</v>
      </c>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v>82.9</v>
      </c>
      <c r="BO276" s="50">
        <v>82.9</v>
      </c>
      <c r="BP276" s="50">
        <v>82.9</v>
      </c>
      <c r="BQ276" s="50">
        <f t="shared" si="66"/>
        <v>100</v>
      </c>
      <c r="BR276" s="50"/>
      <c r="BS276" s="50"/>
      <c r="BT276" s="50"/>
      <c r="BU276" s="50"/>
      <c r="BV276" s="50"/>
      <c r="BW276" s="50"/>
      <c r="BX276" s="50"/>
      <c r="BY276" s="50"/>
      <c r="BZ276" s="50"/>
      <c r="CA276" s="50"/>
      <c r="CB276" s="50"/>
      <c r="CC276" s="50"/>
      <c r="CD276" s="50"/>
      <c r="CE276" s="50"/>
      <c r="CF276" s="50"/>
      <c r="CG276" s="50"/>
      <c r="CH276" s="50"/>
      <c r="CI276" s="50"/>
      <c r="CJ276" s="50"/>
      <c r="CK276" s="50"/>
    </row>
    <row r="277" spans="1:89" s="58" customFormat="1" ht="38.25" x14ac:dyDescent="0.25">
      <c r="A277" s="54" t="s">
        <v>564</v>
      </c>
      <c r="B277" s="51">
        <f t="shared" si="65"/>
        <v>207.3</v>
      </c>
      <c r="C277" s="51">
        <f t="shared" si="67"/>
        <v>207.3</v>
      </c>
      <c r="D277" s="51">
        <f t="shared" si="67"/>
        <v>207.3</v>
      </c>
      <c r="E277" s="50">
        <f t="shared" si="68"/>
        <v>100</v>
      </c>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v>207.3</v>
      </c>
      <c r="BO277" s="50">
        <v>207.3</v>
      </c>
      <c r="BP277" s="50">
        <v>207.3</v>
      </c>
      <c r="BQ277" s="50">
        <f t="shared" si="66"/>
        <v>100</v>
      </c>
      <c r="BR277" s="50"/>
      <c r="BS277" s="50"/>
      <c r="BT277" s="50"/>
      <c r="BU277" s="50"/>
      <c r="BV277" s="50"/>
      <c r="BW277" s="50"/>
      <c r="BX277" s="50"/>
      <c r="BY277" s="50"/>
      <c r="BZ277" s="50"/>
      <c r="CA277" s="50"/>
      <c r="CB277" s="50"/>
      <c r="CC277" s="50"/>
      <c r="CD277" s="50"/>
      <c r="CE277" s="50"/>
      <c r="CF277" s="50"/>
      <c r="CG277" s="50"/>
      <c r="CH277" s="50"/>
      <c r="CI277" s="50"/>
      <c r="CJ277" s="50"/>
      <c r="CK277" s="50"/>
    </row>
    <row r="278" spans="1:89" s="58" customFormat="1" ht="38.25" x14ac:dyDescent="0.25">
      <c r="A278" s="54" t="s">
        <v>565</v>
      </c>
      <c r="B278" s="51">
        <f t="shared" si="65"/>
        <v>82.9</v>
      </c>
      <c r="C278" s="51">
        <f t="shared" si="67"/>
        <v>82.9</v>
      </c>
      <c r="D278" s="51">
        <f t="shared" si="67"/>
        <v>82.9</v>
      </c>
      <c r="E278" s="50">
        <f t="shared" si="68"/>
        <v>100</v>
      </c>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v>82.9</v>
      </c>
      <c r="BO278" s="50">
        <v>82.9</v>
      </c>
      <c r="BP278" s="50">
        <v>82.9</v>
      </c>
      <c r="BQ278" s="50">
        <f t="shared" si="66"/>
        <v>100</v>
      </c>
      <c r="BR278" s="50"/>
      <c r="BS278" s="50"/>
      <c r="BT278" s="50"/>
      <c r="BU278" s="50"/>
      <c r="BV278" s="50"/>
      <c r="BW278" s="50"/>
      <c r="BX278" s="50"/>
      <c r="BY278" s="50"/>
      <c r="BZ278" s="50"/>
      <c r="CA278" s="50"/>
      <c r="CB278" s="50"/>
      <c r="CC278" s="50"/>
      <c r="CD278" s="50"/>
      <c r="CE278" s="50"/>
      <c r="CF278" s="50"/>
      <c r="CG278" s="50"/>
      <c r="CH278" s="50"/>
      <c r="CI278" s="50"/>
      <c r="CJ278" s="50"/>
      <c r="CK278" s="50"/>
    </row>
    <row r="279" spans="1:89" s="58" customFormat="1" ht="38.25" customHeight="1" x14ac:dyDescent="0.25">
      <c r="A279" s="54" t="s">
        <v>566</v>
      </c>
      <c r="B279" s="51">
        <f t="shared" si="65"/>
        <v>207.3</v>
      </c>
      <c r="C279" s="51">
        <f t="shared" si="67"/>
        <v>207.3</v>
      </c>
      <c r="D279" s="51">
        <f t="shared" si="67"/>
        <v>207.3</v>
      </c>
      <c r="E279" s="50">
        <f t="shared" si="68"/>
        <v>100</v>
      </c>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v>207.3</v>
      </c>
      <c r="BO279" s="50">
        <v>207.3</v>
      </c>
      <c r="BP279" s="50">
        <v>207.3</v>
      </c>
      <c r="BQ279" s="50">
        <f t="shared" si="66"/>
        <v>100</v>
      </c>
      <c r="BR279" s="50"/>
      <c r="BS279" s="50"/>
      <c r="BT279" s="50"/>
      <c r="BU279" s="50"/>
      <c r="BV279" s="50"/>
      <c r="BW279" s="50"/>
      <c r="BX279" s="50"/>
      <c r="BY279" s="50"/>
      <c r="BZ279" s="50"/>
      <c r="CA279" s="50"/>
      <c r="CB279" s="50"/>
      <c r="CC279" s="50"/>
      <c r="CD279" s="50"/>
      <c r="CE279" s="50"/>
      <c r="CF279" s="50"/>
      <c r="CG279" s="50"/>
      <c r="CH279" s="50"/>
      <c r="CI279" s="50"/>
      <c r="CJ279" s="50"/>
      <c r="CK279" s="50"/>
    </row>
    <row r="280" spans="1:89" s="58" customFormat="1" ht="38.25" x14ac:dyDescent="0.25">
      <c r="A280" s="54" t="s">
        <v>567</v>
      </c>
      <c r="B280" s="51">
        <f t="shared" si="65"/>
        <v>207.3</v>
      </c>
      <c r="C280" s="51">
        <f t="shared" si="67"/>
        <v>207.3</v>
      </c>
      <c r="D280" s="51">
        <f t="shared" si="67"/>
        <v>207.3</v>
      </c>
      <c r="E280" s="50">
        <f t="shared" si="68"/>
        <v>100</v>
      </c>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v>207.3</v>
      </c>
      <c r="BO280" s="50">
        <v>207.3</v>
      </c>
      <c r="BP280" s="50">
        <v>207.3</v>
      </c>
      <c r="BQ280" s="50">
        <f t="shared" si="66"/>
        <v>100</v>
      </c>
      <c r="BR280" s="50"/>
      <c r="BS280" s="50"/>
      <c r="BT280" s="50"/>
      <c r="BU280" s="50"/>
      <c r="BV280" s="50"/>
      <c r="BW280" s="50"/>
      <c r="BX280" s="50"/>
      <c r="BY280" s="50"/>
      <c r="BZ280" s="50"/>
      <c r="CA280" s="50"/>
      <c r="CB280" s="50"/>
      <c r="CC280" s="50"/>
      <c r="CD280" s="50"/>
      <c r="CE280" s="50"/>
      <c r="CF280" s="50"/>
      <c r="CG280" s="50"/>
      <c r="CH280" s="50"/>
      <c r="CI280" s="50"/>
      <c r="CJ280" s="50"/>
      <c r="CK280" s="50"/>
    </row>
    <row r="281" spans="1:89" s="58" customFormat="1" ht="51" x14ac:dyDescent="0.25">
      <c r="A281" s="54" t="s">
        <v>568</v>
      </c>
      <c r="B281" s="51">
        <f t="shared" si="65"/>
        <v>207.3</v>
      </c>
      <c r="C281" s="51">
        <f t="shared" si="67"/>
        <v>207.3</v>
      </c>
      <c r="D281" s="51">
        <f t="shared" si="67"/>
        <v>207.3</v>
      </c>
      <c r="E281" s="50">
        <f t="shared" si="68"/>
        <v>100</v>
      </c>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v>207.3</v>
      </c>
      <c r="BO281" s="50">
        <v>207.3</v>
      </c>
      <c r="BP281" s="50">
        <v>207.3</v>
      </c>
      <c r="BQ281" s="50">
        <f t="shared" si="66"/>
        <v>100</v>
      </c>
      <c r="BR281" s="50"/>
      <c r="BS281" s="50"/>
      <c r="BT281" s="50"/>
      <c r="BU281" s="50"/>
      <c r="BV281" s="50"/>
      <c r="BW281" s="50"/>
      <c r="BX281" s="50"/>
      <c r="BY281" s="50"/>
      <c r="BZ281" s="50"/>
      <c r="CA281" s="50"/>
      <c r="CB281" s="50"/>
      <c r="CC281" s="50"/>
      <c r="CD281" s="50"/>
      <c r="CE281" s="50"/>
      <c r="CF281" s="50"/>
      <c r="CG281" s="50"/>
      <c r="CH281" s="50"/>
      <c r="CI281" s="50"/>
      <c r="CJ281" s="50"/>
      <c r="CK281" s="50"/>
    </row>
    <row r="282" spans="1:89" s="58" customFormat="1" ht="38.25" x14ac:dyDescent="0.25">
      <c r="A282" s="54" t="s">
        <v>569</v>
      </c>
      <c r="B282" s="51">
        <f t="shared" si="65"/>
        <v>82.9</v>
      </c>
      <c r="C282" s="51">
        <f t="shared" si="67"/>
        <v>82.9</v>
      </c>
      <c r="D282" s="51">
        <f t="shared" si="67"/>
        <v>82.9</v>
      </c>
      <c r="E282" s="50">
        <f t="shared" si="68"/>
        <v>100</v>
      </c>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v>82.9</v>
      </c>
      <c r="BO282" s="50">
        <v>82.9</v>
      </c>
      <c r="BP282" s="50">
        <v>82.9</v>
      </c>
      <c r="BQ282" s="50">
        <f t="shared" si="66"/>
        <v>100</v>
      </c>
      <c r="BR282" s="50"/>
      <c r="BS282" s="50"/>
      <c r="BT282" s="50"/>
      <c r="BU282" s="50"/>
      <c r="BV282" s="50"/>
      <c r="BW282" s="50"/>
      <c r="BX282" s="50"/>
      <c r="BY282" s="50"/>
      <c r="BZ282" s="50"/>
      <c r="CA282" s="50"/>
      <c r="CB282" s="50"/>
      <c r="CC282" s="50"/>
      <c r="CD282" s="50"/>
      <c r="CE282" s="50"/>
      <c r="CF282" s="50"/>
      <c r="CG282" s="50"/>
      <c r="CH282" s="50"/>
      <c r="CI282" s="50"/>
      <c r="CJ282" s="50"/>
      <c r="CK282" s="50"/>
    </row>
    <row r="283" spans="1:89" s="58" customFormat="1" ht="38.25" x14ac:dyDescent="0.25">
      <c r="A283" s="54" t="s">
        <v>570</v>
      </c>
      <c r="B283" s="51">
        <f t="shared" si="65"/>
        <v>82.9</v>
      </c>
      <c r="C283" s="51">
        <f t="shared" si="67"/>
        <v>82.9</v>
      </c>
      <c r="D283" s="51">
        <f t="shared" si="67"/>
        <v>82.9</v>
      </c>
      <c r="E283" s="50">
        <f t="shared" si="68"/>
        <v>100</v>
      </c>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v>82.9</v>
      </c>
      <c r="BO283" s="50">
        <v>82.9</v>
      </c>
      <c r="BP283" s="50">
        <v>82.9</v>
      </c>
      <c r="BQ283" s="50">
        <f t="shared" si="66"/>
        <v>100</v>
      </c>
      <c r="BR283" s="50"/>
      <c r="BS283" s="50"/>
      <c r="BT283" s="50"/>
      <c r="BU283" s="50"/>
      <c r="BV283" s="50"/>
      <c r="BW283" s="50"/>
      <c r="BX283" s="50"/>
      <c r="BY283" s="50"/>
      <c r="BZ283" s="50"/>
      <c r="CA283" s="50"/>
      <c r="CB283" s="50"/>
      <c r="CC283" s="50"/>
      <c r="CD283" s="50"/>
      <c r="CE283" s="50"/>
      <c r="CF283" s="50"/>
      <c r="CG283" s="50"/>
      <c r="CH283" s="50"/>
      <c r="CI283" s="50"/>
      <c r="CJ283" s="50"/>
      <c r="CK283" s="50"/>
    </row>
    <row r="284" spans="1:89" s="58" customFormat="1" ht="38.25" x14ac:dyDescent="0.25">
      <c r="A284" s="54" t="s">
        <v>571</v>
      </c>
      <c r="B284" s="51">
        <f t="shared" si="65"/>
        <v>82.9</v>
      </c>
      <c r="C284" s="51">
        <f t="shared" si="67"/>
        <v>82.9</v>
      </c>
      <c r="D284" s="51">
        <f t="shared" si="67"/>
        <v>82.9</v>
      </c>
      <c r="E284" s="50">
        <f t="shared" si="68"/>
        <v>100</v>
      </c>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v>82.9</v>
      </c>
      <c r="BO284" s="50">
        <v>82.9</v>
      </c>
      <c r="BP284" s="50">
        <v>82.9</v>
      </c>
      <c r="BQ284" s="50">
        <f t="shared" si="66"/>
        <v>100</v>
      </c>
      <c r="BR284" s="50"/>
      <c r="BS284" s="50"/>
      <c r="BT284" s="50"/>
      <c r="BU284" s="50"/>
      <c r="BV284" s="50"/>
      <c r="BW284" s="50"/>
      <c r="BX284" s="50"/>
      <c r="BY284" s="50"/>
      <c r="BZ284" s="50"/>
      <c r="CA284" s="50"/>
      <c r="CB284" s="50"/>
      <c r="CC284" s="50"/>
      <c r="CD284" s="50"/>
      <c r="CE284" s="50"/>
      <c r="CF284" s="50"/>
      <c r="CG284" s="50"/>
      <c r="CH284" s="50"/>
      <c r="CI284" s="50"/>
      <c r="CJ284" s="50"/>
      <c r="CK284" s="50"/>
    </row>
    <row r="285" spans="1:89" s="58" customFormat="1" ht="38.25" x14ac:dyDescent="0.25">
      <c r="A285" s="54" t="s">
        <v>572</v>
      </c>
      <c r="B285" s="51">
        <f t="shared" si="65"/>
        <v>207.3</v>
      </c>
      <c r="C285" s="51">
        <f t="shared" si="67"/>
        <v>207.3</v>
      </c>
      <c r="D285" s="51">
        <f t="shared" si="67"/>
        <v>207.3</v>
      </c>
      <c r="E285" s="50">
        <f t="shared" si="68"/>
        <v>100</v>
      </c>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v>207.3</v>
      </c>
      <c r="BO285" s="50">
        <v>207.3</v>
      </c>
      <c r="BP285" s="50">
        <v>207.3</v>
      </c>
      <c r="BQ285" s="50">
        <f t="shared" si="66"/>
        <v>100</v>
      </c>
      <c r="BR285" s="50"/>
      <c r="BS285" s="50"/>
      <c r="BT285" s="50"/>
      <c r="BU285" s="50"/>
      <c r="BV285" s="50"/>
      <c r="BW285" s="50"/>
      <c r="BX285" s="50"/>
      <c r="BY285" s="50"/>
      <c r="BZ285" s="50"/>
      <c r="CA285" s="50"/>
      <c r="CB285" s="50"/>
      <c r="CC285" s="50"/>
      <c r="CD285" s="50"/>
      <c r="CE285" s="50"/>
      <c r="CF285" s="50"/>
      <c r="CG285" s="50"/>
      <c r="CH285" s="50"/>
      <c r="CI285" s="50"/>
      <c r="CJ285" s="50"/>
      <c r="CK285" s="50"/>
    </row>
    <row r="286" spans="1:89" s="58" customFormat="1" ht="38.25" x14ac:dyDescent="0.25">
      <c r="A286" s="54" t="s">
        <v>573</v>
      </c>
      <c r="B286" s="51">
        <f t="shared" si="65"/>
        <v>207.3</v>
      </c>
      <c r="C286" s="51">
        <f t="shared" si="67"/>
        <v>207.3</v>
      </c>
      <c r="D286" s="51">
        <f t="shared" si="67"/>
        <v>207.3</v>
      </c>
      <c r="E286" s="50">
        <f t="shared" si="68"/>
        <v>100</v>
      </c>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v>207.3</v>
      </c>
      <c r="BO286" s="50">
        <v>207.3</v>
      </c>
      <c r="BP286" s="50">
        <v>207.3</v>
      </c>
      <c r="BQ286" s="50">
        <f t="shared" si="66"/>
        <v>100</v>
      </c>
      <c r="BR286" s="50"/>
      <c r="BS286" s="50"/>
      <c r="BT286" s="50"/>
      <c r="BU286" s="50"/>
      <c r="BV286" s="50"/>
      <c r="BW286" s="50"/>
      <c r="BX286" s="50"/>
      <c r="BY286" s="50"/>
      <c r="BZ286" s="50"/>
      <c r="CA286" s="50"/>
      <c r="CB286" s="50"/>
      <c r="CC286" s="50"/>
      <c r="CD286" s="50"/>
      <c r="CE286" s="50"/>
      <c r="CF286" s="50"/>
      <c r="CG286" s="50"/>
      <c r="CH286" s="50"/>
      <c r="CI286" s="50"/>
      <c r="CJ286" s="50"/>
      <c r="CK286" s="50"/>
    </row>
    <row r="287" spans="1:89" s="58" customFormat="1" ht="38.25" x14ac:dyDescent="0.25">
      <c r="A287" s="54" t="s">
        <v>574</v>
      </c>
      <c r="B287" s="51">
        <f t="shared" si="65"/>
        <v>82.9</v>
      </c>
      <c r="C287" s="51">
        <f t="shared" si="67"/>
        <v>82.9</v>
      </c>
      <c r="D287" s="51">
        <f t="shared" si="67"/>
        <v>82.9</v>
      </c>
      <c r="E287" s="50">
        <f t="shared" si="68"/>
        <v>100</v>
      </c>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v>82.9</v>
      </c>
      <c r="BO287" s="50">
        <v>82.9</v>
      </c>
      <c r="BP287" s="50">
        <v>82.9</v>
      </c>
      <c r="BQ287" s="50">
        <f t="shared" si="66"/>
        <v>100</v>
      </c>
      <c r="BR287" s="50"/>
      <c r="BS287" s="50"/>
      <c r="BT287" s="50"/>
      <c r="BU287" s="50"/>
      <c r="BV287" s="50"/>
      <c r="BW287" s="50"/>
      <c r="BX287" s="50"/>
      <c r="BY287" s="50"/>
      <c r="BZ287" s="50"/>
      <c r="CA287" s="50"/>
      <c r="CB287" s="50"/>
      <c r="CC287" s="50"/>
      <c r="CD287" s="50"/>
      <c r="CE287" s="50"/>
      <c r="CF287" s="50"/>
      <c r="CG287" s="50"/>
      <c r="CH287" s="50"/>
      <c r="CI287" s="50"/>
      <c r="CJ287" s="50"/>
      <c r="CK287" s="50"/>
    </row>
    <row r="288" spans="1:89" s="58" customFormat="1" ht="38.25" x14ac:dyDescent="0.25">
      <c r="A288" s="54" t="s">
        <v>575</v>
      </c>
      <c r="B288" s="51">
        <f t="shared" si="65"/>
        <v>0</v>
      </c>
      <c r="C288" s="51">
        <f t="shared" si="67"/>
        <v>88</v>
      </c>
      <c r="D288" s="51">
        <f t="shared" si="67"/>
        <v>88</v>
      </c>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v>88</v>
      </c>
      <c r="BP288" s="50">
        <v>88</v>
      </c>
      <c r="BQ288" s="50">
        <f t="shared" si="66"/>
        <v>100</v>
      </c>
      <c r="BR288" s="50"/>
      <c r="BS288" s="50"/>
      <c r="BT288" s="50"/>
      <c r="BU288" s="50"/>
      <c r="BV288" s="50"/>
      <c r="BW288" s="50"/>
      <c r="BX288" s="50"/>
      <c r="BY288" s="50"/>
      <c r="BZ288" s="50"/>
      <c r="CA288" s="50"/>
      <c r="CB288" s="50"/>
      <c r="CC288" s="50"/>
      <c r="CD288" s="50"/>
      <c r="CE288" s="50"/>
      <c r="CF288" s="50"/>
      <c r="CG288" s="50"/>
      <c r="CH288" s="50"/>
      <c r="CI288" s="50"/>
      <c r="CJ288" s="50"/>
      <c r="CK288" s="50"/>
    </row>
    <row r="289" spans="1:89" s="58" customFormat="1" ht="38.25" x14ac:dyDescent="0.25">
      <c r="A289" s="54" t="s">
        <v>576</v>
      </c>
      <c r="B289" s="51">
        <f t="shared" si="65"/>
        <v>82.9</v>
      </c>
      <c r="C289" s="51">
        <f t="shared" si="67"/>
        <v>82.9</v>
      </c>
      <c r="D289" s="51">
        <f t="shared" si="67"/>
        <v>82.9</v>
      </c>
      <c r="E289" s="50">
        <f t="shared" si="68"/>
        <v>100</v>
      </c>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v>82.9</v>
      </c>
      <c r="BO289" s="50">
        <v>82.9</v>
      </c>
      <c r="BP289" s="50">
        <v>82.9</v>
      </c>
      <c r="BQ289" s="50">
        <f t="shared" si="66"/>
        <v>100</v>
      </c>
      <c r="BR289" s="50"/>
      <c r="BS289" s="50"/>
      <c r="BT289" s="50"/>
      <c r="BU289" s="50"/>
      <c r="BV289" s="50"/>
      <c r="BW289" s="50"/>
      <c r="BX289" s="50"/>
      <c r="BY289" s="50"/>
      <c r="BZ289" s="50"/>
      <c r="CA289" s="50"/>
      <c r="CB289" s="50"/>
      <c r="CC289" s="50"/>
      <c r="CD289" s="50"/>
      <c r="CE289" s="50"/>
      <c r="CF289" s="50"/>
      <c r="CG289" s="50"/>
      <c r="CH289" s="50"/>
      <c r="CI289" s="50"/>
      <c r="CJ289" s="50"/>
      <c r="CK289" s="50"/>
    </row>
    <row r="290" spans="1:89" s="58" customFormat="1" ht="38.25" x14ac:dyDescent="0.25">
      <c r="A290" s="54" t="s">
        <v>577</v>
      </c>
      <c r="B290" s="51">
        <f t="shared" si="65"/>
        <v>82.9</v>
      </c>
      <c r="C290" s="51">
        <f t="shared" si="67"/>
        <v>82.9</v>
      </c>
      <c r="D290" s="51">
        <f t="shared" si="67"/>
        <v>82.9</v>
      </c>
      <c r="E290" s="50">
        <f t="shared" si="68"/>
        <v>100</v>
      </c>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v>82.9</v>
      </c>
      <c r="BO290" s="50">
        <v>82.9</v>
      </c>
      <c r="BP290" s="50">
        <v>82.9</v>
      </c>
      <c r="BQ290" s="50">
        <f t="shared" si="66"/>
        <v>100</v>
      </c>
      <c r="BR290" s="50"/>
      <c r="BS290" s="50"/>
      <c r="BT290" s="50"/>
      <c r="BU290" s="50"/>
      <c r="BV290" s="50"/>
      <c r="BW290" s="50"/>
      <c r="BX290" s="50"/>
      <c r="BY290" s="50"/>
      <c r="BZ290" s="50"/>
      <c r="CA290" s="50"/>
      <c r="CB290" s="50"/>
      <c r="CC290" s="50"/>
      <c r="CD290" s="50"/>
      <c r="CE290" s="50"/>
      <c r="CF290" s="50"/>
      <c r="CG290" s="50"/>
      <c r="CH290" s="50"/>
      <c r="CI290" s="50"/>
      <c r="CJ290" s="50"/>
      <c r="CK290" s="50"/>
    </row>
    <row r="291" spans="1:89" s="58" customFormat="1" ht="38.25" x14ac:dyDescent="0.25">
      <c r="A291" s="54" t="s">
        <v>578</v>
      </c>
      <c r="B291" s="51">
        <f t="shared" si="65"/>
        <v>82.9</v>
      </c>
      <c r="C291" s="51">
        <f t="shared" si="67"/>
        <v>82.9</v>
      </c>
      <c r="D291" s="51">
        <f t="shared" si="67"/>
        <v>82.9</v>
      </c>
      <c r="E291" s="50">
        <f t="shared" si="68"/>
        <v>100</v>
      </c>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v>82.9</v>
      </c>
      <c r="BO291" s="50">
        <v>82.9</v>
      </c>
      <c r="BP291" s="50">
        <v>82.9</v>
      </c>
      <c r="BQ291" s="50">
        <f t="shared" si="66"/>
        <v>100</v>
      </c>
      <c r="BR291" s="50"/>
      <c r="BS291" s="50"/>
      <c r="BT291" s="50"/>
      <c r="BU291" s="50"/>
      <c r="BV291" s="50"/>
      <c r="BW291" s="50"/>
      <c r="BX291" s="50"/>
      <c r="BY291" s="50"/>
      <c r="BZ291" s="50"/>
      <c r="CA291" s="50"/>
      <c r="CB291" s="50"/>
      <c r="CC291" s="50"/>
      <c r="CD291" s="50"/>
      <c r="CE291" s="50"/>
      <c r="CF291" s="50"/>
      <c r="CG291" s="50"/>
      <c r="CH291" s="50"/>
      <c r="CI291" s="50"/>
      <c r="CJ291" s="50"/>
      <c r="CK291" s="50"/>
    </row>
    <row r="292" spans="1:89" s="58" customFormat="1" ht="38.25" x14ac:dyDescent="0.25">
      <c r="A292" s="54" t="s">
        <v>579</v>
      </c>
      <c r="B292" s="51">
        <f t="shared" si="65"/>
        <v>82.9</v>
      </c>
      <c r="C292" s="51">
        <f t="shared" si="67"/>
        <v>82.9</v>
      </c>
      <c r="D292" s="51">
        <f t="shared" si="67"/>
        <v>82.9</v>
      </c>
      <c r="E292" s="50">
        <f t="shared" si="68"/>
        <v>100</v>
      </c>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v>82.9</v>
      </c>
      <c r="BO292" s="50">
        <v>82.9</v>
      </c>
      <c r="BP292" s="50">
        <v>82.9</v>
      </c>
      <c r="BQ292" s="50">
        <f t="shared" si="66"/>
        <v>100</v>
      </c>
      <c r="BR292" s="50"/>
      <c r="BS292" s="50"/>
      <c r="BT292" s="50"/>
      <c r="BU292" s="50"/>
      <c r="BV292" s="50"/>
      <c r="BW292" s="50"/>
      <c r="BX292" s="50"/>
      <c r="BY292" s="50"/>
      <c r="BZ292" s="50"/>
      <c r="CA292" s="50"/>
      <c r="CB292" s="50"/>
      <c r="CC292" s="50"/>
      <c r="CD292" s="50"/>
      <c r="CE292" s="50"/>
      <c r="CF292" s="50"/>
      <c r="CG292" s="50"/>
      <c r="CH292" s="50"/>
      <c r="CI292" s="50"/>
      <c r="CJ292" s="50"/>
      <c r="CK292" s="50"/>
    </row>
    <row r="293" spans="1:89" s="58" customFormat="1" ht="51" x14ac:dyDescent="0.25">
      <c r="A293" s="54" t="s">
        <v>580</v>
      </c>
      <c r="B293" s="51">
        <f t="shared" si="65"/>
        <v>82.9</v>
      </c>
      <c r="C293" s="51">
        <f t="shared" si="67"/>
        <v>82.9</v>
      </c>
      <c r="D293" s="51">
        <f t="shared" si="67"/>
        <v>82.9</v>
      </c>
      <c r="E293" s="50">
        <f t="shared" si="68"/>
        <v>100</v>
      </c>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v>82.9</v>
      </c>
      <c r="BO293" s="50">
        <v>82.9</v>
      </c>
      <c r="BP293" s="50">
        <v>82.9</v>
      </c>
      <c r="BQ293" s="50">
        <f t="shared" si="66"/>
        <v>100</v>
      </c>
      <c r="BR293" s="50"/>
      <c r="BS293" s="50"/>
      <c r="BT293" s="50"/>
      <c r="BU293" s="50"/>
      <c r="BV293" s="50"/>
      <c r="BW293" s="50"/>
      <c r="BX293" s="50"/>
      <c r="BY293" s="50"/>
      <c r="BZ293" s="50"/>
      <c r="CA293" s="50"/>
      <c r="CB293" s="50"/>
      <c r="CC293" s="50"/>
      <c r="CD293" s="50"/>
      <c r="CE293" s="50"/>
      <c r="CF293" s="50"/>
      <c r="CG293" s="50"/>
      <c r="CH293" s="50"/>
      <c r="CI293" s="50"/>
      <c r="CJ293" s="50"/>
      <c r="CK293" s="50"/>
    </row>
    <row r="294" spans="1:89" s="58" customFormat="1" ht="38.25" x14ac:dyDescent="0.25">
      <c r="A294" s="54" t="s">
        <v>581</v>
      </c>
      <c r="B294" s="51">
        <f t="shared" si="65"/>
        <v>82.9</v>
      </c>
      <c r="C294" s="51">
        <f t="shared" si="67"/>
        <v>82.9</v>
      </c>
      <c r="D294" s="51">
        <f t="shared" si="67"/>
        <v>82.9</v>
      </c>
      <c r="E294" s="50">
        <f t="shared" si="68"/>
        <v>100</v>
      </c>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v>82.9</v>
      </c>
      <c r="BO294" s="50">
        <v>82.9</v>
      </c>
      <c r="BP294" s="50">
        <v>82.9</v>
      </c>
      <c r="BQ294" s="50">
        <f t="shared" si="66"/>
        <v>100</v>
      </c>
      <c r="BR294" s="50"/>
      <c r="BS294" s="50"/>
      <c r="BT294" s="50"/>
      <c r="BU294" s="50"/>
      <c r="BV294" s="50"/>
      <c r="BW294" s="50"/>
      <c r="BX294" s="50"/>
      <c r="BY294" s="50"/>
      <c r="BZ294" s="50"/>
      <c r="CA294" s="50"/>
      <c r="CB294" s="50"/>
      <c r="CC294" s="50"/>
      <c r="CD294" s="50"/>
      <c r="CE294" s="50"/>
      <c r="CF294" s="50"/>
      <c r="CG294" s="50"/>
      <c r="CH294" s="50"/>
      <c r="CI294" s="50"/>
      <c r="CJ294" s="50"/>
      <c r="CK294" s="50"/>
    </row>
    <row r="295" spans="1:89" s="58" customFormat="1" ht="38.25" x14ac:dyDescent="0.25">
      <c r="A295" s="54" t="s">
        <v>582</v>
      </c>
      <c r="B295" s="51">
        <f t="shared" si="65"/>
        <v>207.3</v>
      </c>
      <c r="C295" s="51">
        <f t="shared" ref="C295:D326" si="69">G295+K295+O295+S295+W295+AA295+AE295+AI295+AM295+AQ295+AU295+AY295+BC295+BG295+BK295+BO295+BS295+BW295+CA295+CE295+CI295</f>
        <v>207.3</v>
      </c>
      <c r="D295" s="51">
        <f t="shared" si="69"/>
        <v>207.3</v>
      </c>
      <c r="E295" s="50">
        <f t="shared" si="68"/>
        <v>100</v>
      </c>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v>207.3</v>
      </c>
      <c r="BO295" s="50">
        <v>207.3</v>
      </c>
      <c r="BP295" s="50">
        <v>207.3</v>
      </c>
      <c r="BQ295" s="50">
        <f t="shared" si="66"/>
        <v>100</v>
      </c>
      <c r="BR295" s="50"/>
      <c r="BS295" s="50"/>
      <c r="BT295" s="50"/>
      <c r="BU295" s="50"/>
      <c r="BV295" s="50"/>
      <c r="BW295" s="50"/>
      <c r="BX295" s="50"/>
      <c r="BY295" s="50"/>
      <c r="BZ295" s="50"/>
      <c r="CA295" s="50"/>
      <c r="CB295" s="50"/>
      <c r="CC295" s="50"/>
      <c r="CD295" s="50"/>
      <c r="CE295" s="50"/>
      <c r="CF295" s="50"/>
      <c r="CG295" s="50"/>
      <c r="CH295" s="50"/>
      <c r="CI295" s="50"/>
      <c r="CJ295" s="50"/>
      <c r="CK295" s="50"/>
    </row>
    <row r="296" spans="1:89" s="58" customFormat="1" ht="51" x14ac:dyDescent="0.25">
      <c r="A296" s="54" t="s">
        <v>583</v>
      </c>
      <c r="B296" s="51">
        <f t="shared" si="65"/>
        <v>82.9</v>
      </c>
      <c r="C296" s="51">
        <f t="shared" si="69"/>
        <v>82.9</v>
      </c>
      <c r="D296" s="51">
        <f t="shared" si="69"/>
        <v>82.9</v>
      </c>
      <c r="E296" s="50">
        <f t="shared" si="68"/>
        <v>100</v>
      </c>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v>82.9</v>
      </c>
      <c r="BO296" s="50">
        <v>82.9</v>
      </c>
      <c r="BP296" s="50">
        <v>82.9</v>
      </c>
      <c r="BQ296" s="50">
        <f t="shared" si="66"/>
        <v>100</v>
      </c>
      <c r="BR296" s="50"/>
      <c r="BS296" s="50"/>
      <c r="BT296" s="50"/>
      <c r="BU296" s="50"/>
      <c r="BV296" s="50"/>
      <c r="BW296" s="50"/>
      <c r="BX296" s="50"/>
      <c r="BY296" s="50"/>
      <c r="BZ296" s="50"/>
      <c r="CA296" s="50"/>
      <c r="CB296" s="50"/>
      <c r="CC296" s="50"/>
      <c r="CD296" s="50"/>
      <c r="CE296" s="50"/>
      <c r="CF296" s="50"/>
      <c r="CG296" s="50"/>
      <c r="CH296" s="50"/>
      <c r="CI296" s="50"/>
      <c r="CJ296" s="50"/>
      <c r="CK296" s="50"/>
    </row>
    <row r="297" spans="1:89" s="58" customFormat="1" ht="51" x14ac:dyDescent="0.25">
      <c r="A297" s="54" t="s">
        <v>585</v>
      </c>
      <c r="B297" s="51">
        <f t="shared" si="65"/>
        <v>207.3</v>
      </c>
      <c r="C297" s="51">
        <f t="shared" si="69"/>
        <v>207.3</v>
      </c>
      <c r="D297" s="51">
        <f t="shared" si="69"/>
        <v>207.3</v>
      </c>
      <c r="E297" s="50">
        <f t="shared" si="68"/>
        <v>100</v>
      </c>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v>207.3</v>
      </c>
      <c r="BO297" s="50">
        <v>207.3</v>
      </c>
      <c r="BP297" s="50">
        <v>207.3</v>
      </c>
      <c r="BQ297" s="50">
        <f t="shared" si="66"/>
        <v>100</v>
      </c>
      <c r="BR297" s="50"/>
      <c r="BS297" s="50"/>
      <c r="BT297" s="50"/>
      <c r="BU297" s="50"/>
      <c r="BV297" s="50"/>
      <c r="BW297" s="50"/>
      <c r="BX297" s="50"/>
      <c r="BY297" s="50"/>
      <c r="BZ297" s="50"/>
      <c r="CA297" s="50"/>
      <c r="CB297" s="50"/>
      <c r="CC297" s="50"/>
      <c r="CD297" s="50"/>
      <c r="CE297" s="50"/>
      <c r="CF297" s="50"/>
      <c r="CG297" s="50"/>
      <c r="CH297" s="50"/>
      <c r="CI297" s="50"/>
      <c r="CJ297" s="50"/>
      <c r="CK297" s="50"/>
    </row>
    <row r="298" spans="1:89" s="58" customFormat="1" ht="38.25" x14ac:dyDescent="0.25">
      <c r="A298" s="54" t="s">
        <v>586</v>
      </c>
      <c r="B298" s="51">
        <f t="shared" si="65"/>
        <v>82.9</v>
      </c>
      <c r="C298" s="51">
        <f t="shared" si="69"/>
        <v>82.9</v>
      </c>
      <c r="D298" s="51">
        <f t="shared" si="69"/>
        <v>82.9</v>
      </c>
      <c r="E298" s="50">
        <f t="shared" si="68"/>
        <v>100</v>
      </c>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v>82.9</v>
      </c>
      <c r="BO298" s="50">
        <v>82.9</v>
      </c>
      <c r="BP298" s="50">
        <v>82.9</v>
      </c>
      <c r="BQ298" s="50">
        <f t="shared" si="66"/>
        <v>100</v>
      </c>
      <c r="BR298" s="50"/>
      <c r="BS298" s="50"/>
      <c r="BT298" s="50"/>
      <c r="BU298" s="50"/>
      <c r="BV298" s="50"/>
      <c r="BW298" s="50"/>
      <c r="BX298" s="50"/>
      <c r="BY298" s="50"/>
      <c r="BZ298" s="50"/>
      <c r="CA298" s="50"/>
      <c r="CB298" s="50"/>
      <c r="CC298" s="50"/>
      <c r="CD298" s="50"/>
      <c r="CE298" s="50"/>
      <c r="CF298" s="50"/>
      <c r="CG298" s="50"/>
      <c r="CH298" s="50"/>
      <c r="CI298" s="50"/>
      <c r="CJ298" s="50"/>
      <c r="CK298" s="50"/>
    </row>
    <row r="299" spans="1:89" s="58" customFormat="1" ht="38.25" x14ac:dyDescent="0.25">
      <c r="A299" s="54" t="s">
        <v>587</v>
      </c>
      <c r="B299" s="51">
        <f t="shared" si="65"/>
        <v>82.9</v>
      </c>
      <c r="C299" s="51">
        <f t="shared" si="69"/>
        <v>82.9</v>
      </c>
      <c r="D299" s="51">
        <f t="shared" si="69"/>
        <v>82.9</v>
      </c>
      <c r="E299" s="50">
        <f t="shared" si="68"/>
        <v>100</v>
      </c>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v>82.9</v>
      </c>
      <c r="BO299" s="50">
        <v>82.9</v>
      </c>
      <c r="BP299" s="50">
        <v>82.9</v>
      </c>
      <c r="BQ299" s="50">
        <f t="shared" si="66"/>
        <v>100</v>
      </c>
      <c r="BR299" s="50"/>
      <c r="BS299" s="50"/>
      <c r="BT299" s="50"/>
      <c r="BU299" s="50"/>
      <c r="BV299" s="50"/>
      <c r="BW299" s="50"/>
      <c r="BX299" s="50"/>
      <c r="BY299" s="50"/>
      <c r="BZ299" s="50"/>
      <c r="CA299" s="50"/>
      <c r="CB299" s="50"/>
      <c r="CC299" s="50"/>
      <c r="CD299" s="50"/>
      <c r="CE299" s="50"/>
      <c r="CF299" s="50"/>
      <c r="CG299" s="50"/>
      <c r="CH299" s="50"/>
      <c r="CI299" s="50"/>
      <c r="CJ299" s="50"/>
      <c r="CK299" s="50"/>
    </row>
    <row r="300" spans="1:89" s="58" customFormat="1" ht="38.25" x14ac:dyDescent="0.25">
      <c r="A300" s="54" t="s">
        <v>588</v>
      </c>
      <c r="B300" s="51">
        <f t="shared" si="65"/>
        <v>207.3</v>
      </c>
      <c r="C300" s="51">
        <f t="shared" si="69"/>
        <v>207.3</v>
      </c>
      <c r="D300" s="51">
        <f t="shared" si="69"/>
        <v>207.3</v>
      </c>
      <c r="E300" s="50">
        <f t="shared" si="68"/>
        <v>100</v>
      </c>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v>207.3</v>
      </c>
      <c r="BO300" s="50">
        <v>207.3</v>
      </c>
      <c r="BP300" s="50">
        <v>207.3</v>
      </c>
      <c r="BQ300" s="50">
        <f t="shared" si="66"/>
        <v>100</v>
      </c>
      <c r="BR300" s="50"/>
      <c r="BS300" s="50"/>
      <c r="BT300" s="50"/>
      <c r="BU300" s="50"/>
      <c r="BV300" s="50"/>
      <c r="BW300" s="50"/>
      <c r="BX300" s="50"/>
      <c r="BY300" s="50"/>
      <c r="BZ300" s="50"/>
      <c r="CA300" s="50"/>
      <c r="CB300" s="50"/>
      <c r="CC300" s="50"/>
      <c r="CD300" s="50"/>
      <c r="CE300" s="50"/>
      <c r="CF300" s="50"/>
      <c r="CG300" s="50"/>
      <c r="CH300" s="50"/>
      <c r="CI300" s="50"/>
      <c r="CJ300" s="50"/>
      <c r="CK300" s="50"/>
    </row>
    <row r="301" spans="1:89" s="58" customFormat="1" ht="38.25" x14ac:dyDescent="0.25">
      <c r="A301" s="54" t="s">
        <v>589</v>
      </c>
      <c r="B301" s="51">
        <f t="shared" si="65"/>
        <v>207.3</v>
      </c>
      <c r="C301" s="51">
        <f t="shared" si="69"/>
        <v>207.3</v>
      </c>
      <c r="D301" s="51">
        <f t="shared" si="69"/>
        <v>207.3</v>
      </c>
      <c r="E301" s="50">
        <f t="shared" si="68"/>
        <v>100</v>
      </c>
      <c r="F301" s="50"/>
      <c r="G301" s="50"/>
      <c r="H301" s="50"/>
      <c r="I301" s="50"/>
      <c r="J301" s="50"/>
      <c r="K301" s="50"/>
      <c r="L301" s="50"/>
      <c r="M301" s="50"/>
      <c r="N301" s="50"/>
      <c r="O301" s="50"/>
      <c r="P301" s="50"/>
      <c r="Q301" s="50"/>
      <c r="R301" s="50"/>
      <c r="S301" s="50"/>
      <c r="T301" s="50"/>
      <c r="U301" s="50"/>
      <c r="V301" s="50"/>
      <c r="W301" s="50"/>
      <c r="X301" s="50"/>
      <c r="Y301" s="50"/>
      <c r="Z301" s="50"/>
      <c r="AA301" s="50"/>
      <c r="AB301" s="50"/>
      <c r="AC301" s="50"/>
      <c r="AD301" s="50"/>
      <c r="AE301" s="50"/>
      <c r="AF301" s="50"/>
      <c r="AG301" s="50"/>
      <c r="AH301" s="50"/>
      <c r="AI301" s="50"/>
      <c r="AJ301" s="50"/>
      <c r="AK301" s="50"/>
      <c r="AL301" s="50"/>
      <c r="AM301" s="50"/>
      <c r="AN301" s="50"/>
      <c r="AO301" s="50"/>
      <c r="AP301" s="50"/>
      <c r="AQ301" s="50"/>
      <c r="AR301" s="50"/>
      <c r="AS301" s="50"/>
      <c r="AT301" s="50"/>
      <c r="AU301" s="50"/>
      <c r="AV301" s="50"/>
      <c r="AW301" s="50"/>
      <c r="AX301" s="50"/>
      <c r="AY301" s="50"/>
      <c r="AZ301" s="50"/>
      <c r="BA301" s="50"/>
      <c r="BB301" s="50"/>
      <c r="BC301" s="50"/>
      <c r="BD301" s="50"/>
      <c r="BE301" s="50"/>
      <c r="BF301" s="50"/>
      <c r="BG301" s="50"/>
      <c r="BH301" s="50"/>
      <c r="BI301" s="50"/>
      <c r="BJ301" s="50"/>
      <c r="BK301" s="50"/>
      <c r="BL301" s="50"/>
      <c r="BM301" s="50"/>
      <c r="BN301" s="50">
        <v>207.3</v>
      </c>
      <c r="BO301" s="50">
        <v>207.3</v>
      </c>
      <c r="BP301" s="50">
        <v>207.3</v>
      </c>
      <c r="BQ301" s="50">
        <f t="shared" si="66"/>
        <v>100</v>
      </c>
      <c r="BR301" s="50"/>
      <c r="BS301" s="50"/>
      <c r="BT301" s="50"/>
      <c r="BU301" s="50"/>
      <c r="BV301" s="50"/>
      <c r="BW301" s="50"/>
      <c r="BX301" s="50"/>
      <c r="BY301" s="50"/>
      <c r="BZ301" s="50"/>
      <c r="CA301" s="50"/>
      <c r="CB301" s="50"/>
      <c r="CC301" s="50"/>
      <c r="CD301" s="50"/>
      <c r="CE301" s="50"/>
      <c r="CF301" s="50"/>
      <c r="CG301" s="50"/>
      <c r="CH301" s="50"/>
      <c r="CI301" s="50"/>
      <c r="CJ301" s="50"/>
      <c r="CK301" s="50"/>
    </row>
    <row r="302" spans="1:89" s="58" customFormat="1" ht="51" x14ac:dyDescent="0.25">
      <c r="A302" s="54" t="s">
        <v>590</v>
      </c>
      <c r="B302" s="51">
        <f t="shared" si="65"/>
        <v>207.3</v>
      </c>
      <c r="C302" s="51">
        <f t="shared" si="69"/>
        <v>207.3</v>
      </c>
      <c r="D302" s="51">
        <f t="shared" si="69"/>
        <v>207.3</v>
      </c>
      <c r="E302" s="50">
        <f t="shared" si="68"/>
        <v>100</v>
      </c>
      <c r="F302" s="50"/>
      <c r="G302" s="50"/>
      <c r="H302" s="50"/>
      <c r="I302" s="50"/>
      <c r="J302" s="50"/>
      <c r="K302" s="50"/>
      <c r="L302" s="50"/>
      <c r="M302" s="50"/>
      <c r="N302" s="50"/>
      <c r="O302" s="50"/>
      <c r="P302" s="50"/>
      <c r="Q302" s="50"/>
      <c r="R302" s="50"/>
      <c r="S302" s="50"/>
      <c r="T302" s="50"/>
      <c r="U302" s="50"/>
      <c r="V302" s="50"/>
      <c r="W302" s="50"/>
      <c r="X302" s="50"/>
      <c r="Y302" s="50"/>
      <c r="Z302" s="50"/>
      <c r="AA302" s="50"/>
      <c r="AB302" s="50"/>
      <c r="AC302" s="50"/>
      <c r="AD302" s="50"/>
      <c r="AE302" s="50"/>
      <c r="AF302" s="50"/>
      <c r="AG302" s="50"/>
      <c r="AH302" s="50"/>
      <c r="AI302" s="50"/>
      <c r="AJ302" s="50"/>
      <c r="AK302" s="50"/>
      <c r="AL302" s="50"/>
      <c r="AM302" s="50"/>
      <c r="AN302" s="50"/>
      <c r="AO302" s="50"/>
      <c r="AP302" s="50"/>
      <c r="AQ302" s="50"/>
      <c r="AR302" s="50"/>
      <c r="AS302" s="50"/>
      <c r="AT302" s="50"/>
      <c r="AU302" s="50"/>
      <c r="AV302" s="50"/>
      <c r="AW302" s="50"/>
      <c r="AX302" s="50"/>
      <c r="AY302" s="50"/>
      <c r="AZ302" s="50"/>
      <c r="BA302" s="50"/>
      <c r="BB302" s="50"/>
      <c r="BC302" s="50"/>
      <c r="BD302" s="50"/>
      <c r="BE302" s="50"/>
      <c r="BF302" s="50"/>
      <c r="BG302" s="50"/>
      <c r="BH302" s="50"/>
      <c r="BI302" s="50"/>
      <c r="BJ302" s="50"/>
      <c r="BK302" s="50"/>
      <c r="BL302" s="50"/>
      <c r="BM302" s="50"/>
      <c r="BN302" s="50">
        <v>207.3</v>
      </c>
      <c r="BO302" s="50">
        <v>207.3</v>
      </c>
      <c r="BP302" s="50">
        <v>207.3</v>
      </c>
      <c r="BQ302" s="50">
        <f t="shared" si="66"/>
        <v>100</v>
      </c>
      <c r="BR302" s="50"/>
      <c r="BS302" s="50"/>
      <c r="BT302" s="50"/>
      <c r="BU302" s="50"/>
      <c r="BV302" s="50"/>
      <c r="BW302" s="50"/>
      <c r="BX302" s="50"/>
      <c r="BY302" s="50"/>
      <c r="BZ302" s="50"/>
      <c r="CA302" s="50"/>
      <c r="CB302" s="50"/>
      <c r="CC302" s="50"/>
      <c r="CD302" s="50"/>
      <c r="CE302" s="50"/>
      <c r="CF302" s="50"/>
      <c r="CG302" s="50"/>
      <c r="CH302" s="50"/>
      <c r="CI302" s="50"/>
      <c r="CJ302" s="50"/>
      <c r="CK302" s="50"/>
    </row>
    <row r="303" spans="1:89" s="58" customFormat="1" ht="38.25" x14ac:dyDescent="0.25">
      <c r="A303" s="54" t="s">
        <v>591</v>
      </c>
      <c r="B303" s="51">
        <f t="shared" si="65"/>
        <v>82.9</v>
      </c>
      <c r="C303" s="51">
        <f t="shared" si="69"/>
        <v>82.9</v>
      </c>
      <c r="D303" s="51">
        <f t="shared" si="69"/>
        <v>82.9</v>
      </c>
      <c r="E303" s="50">
        <f t="shared" si="68"/>
        <v>100</v>
      </c>
      <c r="F303" s="50"/>
      <c r="G303" s="50"/>
      <c r="H303" s="50"/>
      <c r="I303" s="50"/>
      <c r="J303" s="50"/>
      <c r="K303" s="50"/>
      <c r="L303" s="50"/>
      <c r="M303" s="50"/>
      <c r="N303" s="50"/>
      <c r="O303" s="50"/>
      <c r="P303" s="50"/>
      <c r="Q303" s="50"/>
      <c r="R303" s="50"/>
      <c r="S303" s="50"/>
      <c r="T303" s="50"/>
      <c r="U303" s="50"/>
      <c r="V303" s="50"/>
      <c r="W303" s="50"/>
      <c r="X303" s="50"/>
      <c r="Y303" s="50"/>
      <c r="Z303" s="50"/>
      <c r="AA303" s="50"/>
      <c r="AB303" s="50"/>
      <c r="AC303" s="50"/>
      <c r="AD303" s="50"/>
      <c r="AE303" s="50"/>
      <c r="AF303" s="50"/>
      <c r="AG303" s="50"/>
      <c r="AH303" s="50"/>
      <c r="AI303" s="50"/>
      <c r="AJ303" s="50"/>
      <c r="AK303" s="50"/>
      <c r="AL303" s="50"/>
      <c r="AM303" s="50"/>
      <c r="AN303" s="50"/>
      <c r="AO303" s="50"/>
      <c r="AP303" s="50"/>
      <c r="AQ303" s="50"/>
      <c r="AR303" s="50"/>
      <c r="AS303" s="50"/>
      <c r="AT303" s="50"/>
      <c r="AU303" s="50"/>
      <c r="AV303" s="50"/>
      <c r="AW303" s="50"/>
      <c r="AX303" s="50"/>
      <c r="AY303" s="50"/>
      <c r="AZ303" s="50"/>
      <c r="BA303" s="50"/>
      <c r="BB303" s="50"/>
      <c r="BC303" s="50"/>
      <c r="BD303" s="50"/>
      <c r="BE303" s="50"/>
      <c r="BF303" s="50"/>
      <c r="BG303" s="50"/>
      <c r="BH303" s="50"/>
      <c r="BI303" s="50"/>
      <c r="BJ303" s="50"/>
      <c r="BK303" s="50"/>
      <c r="BL303" s="50"/>
      <c r="BM303" s="50"/>
      <c r="BN303" s="50">
        <v>82.9</v>
      </c>
      <c r="BO303" s="50">
        <v>82.9</v>
      </c>
      <c r="BP303" s="50">
        <v>82.9</v>
      </c>
      <c r="BQ303" s="50">
        <f t="shared" si="66"/>
        <v>100</v>
      </c>
      <c r="BR303" s="50"/>
      <c r="BS303" s="50"/>
      <c r="BT303" s="50"/>
      <c r="BU303" s="50"/>
      <c r="BV303" s="50"/>
      <c r="BW303" s="50"/>
      <c r="BX303" s="50"/>
      <c r="BY303" s="50"/>
      <c r="BZ303" s="50"/>
      <c r="CA303" s="50"/>
      <c r="CB303" s="50"/>
      <c r="CC303" s="50"/>
      <c r="CD303" s="50"/>
      <c r="CE303" s="50"/>
      <c r="CF303" s="50"/>
      <c r="CG303" s="50"/>
      <c r="CH303" s="50"/>
      <c r="CI303" s="50"/>
      <c r="CJ303" s="50"/>
      <c r="CK303" s="50"/>
    </row>
    <row r="304" spans="1:89" s="58" customFormat="1" ht="38.25" x14ac:dyDescent="0.25">
      <c r="A304" s="54" t="s">
        <v>592</v>
      </c>
      <c r="B304" s="51">
        <f t="shared" si="65"/>
        <v>82.9</v>
      </c>
      <c r="C304" s="51">
        <f t="shared" si="69"/>
        <v>82.9</v>
      </c>
      <c r="D304" s="51">
        <f t="shared" si="69"/>
        <v>82.9</v>
      </c>
      <c r="E304" s="50">
        <f t="shared" si="68"/>
        <v>100</v>
      </c>
      <c r="F304" s="50"/>
      <c r="G304" s="50"/>
      <c r="H304" s="50"/>
      <c r="I304" s="50"/>
      <c r="J304" s="50"/>
      <c r="K304" s="50"/>
      <c r="L304" s="50"/>
      <c r="M304" s="50"/>
      <c r="N304" s="50"/>
      <c r="O304" s="50"/>
      <c r="P304" s="50"/>
      <c r="Q304" s="50"/>
      <c r="R304" s="50"/>
      <c r="S304" s="50"/>
      <c r="T304" s="50"/>
      <c r="U304" s="50"/>
      <c r="V304" s="50"/>
      <c r="W304" s="50"/>
      <c r="X304" s="50"/>
      <c r="Y304" s="50"/>
      <c r="Z304" s="50"/>
      <c r="AA304" s="50"/>
      <c r="AB304" s="50"/>
      <c r="AC304" s="50"/>
      <c r="AD304" s="50"/>
      <c r="AE304" s="50"/>
      <c r="AF304" s="50"/>
      <c r="AG304" s="50"/>
      <c r="AH304" s="50"/>
      <c r="AI304" s="50"/>
      <c r="AJ304" s="50"/>
      <c r="AK304" s="50"/>
      <c r="AL304" s="50"/>
      <c r="AM304" s="50"/>
      <c r="AN304" s="50"/>
      <c r="AO304" s="50"/>
      <c r="AP304" s="50"/>
      <c r="AQ304" s="50"/>
      <c r="AR304" s="50"/>
      <c r="AS304" s="50"/>
      <c r="AT304" s="50"/>
      <c r="AU304" s="50"/>
      <c r="AV304" s="50"/>
      <c r="AW304" s="50"/>
      <c r="AX304" s="50"/>
      <c r="AY304" s="50"/>
      <c r="AZ304" s="50"/>
      <c r="BA304" s="50"/>
      <c r="BB304" s="50"/>
      <c r="BC304" s="50"/>
      <c r="BD304" s="50"/>
      <c r="BE304" s="50"/>
      <c r="BF304" s="50"/>
      <c r="BG304" s="50"/>
      <c r="BH304" s="50"/>
      <c r="BI304" s="50"/>
      <c r="BJ304" s="50"/>
      <c r="BK304" s="50"/>
      <c r="BL304" s="50"/>
      <c r="BM304" s="50"/>
      <c r="BN304" s="50">
        <v>82.9</v>
      </c>
      <c r="BO304" s="50">
        <v>82.9</v>
      </c>
      <c r="BP304" s="50">
        <v>82.9</v>
      </c>
      <c r="BQ304" s="50">
        <f t="shared" si="66"/>
        <v>100</v>
      </c>
      <c r="BR304" s="50"/>
      <c r="BS304" s="50"/>
      <c r="BT304" s="50"/>
      <c r="BU304" s="50"/>
      <c r="BV304" s="50"/>
      <c r="BW304" s="50"/>
      <c r="BX304" s="50"/>
      <c r="BY304" s="50"/>
      <c r="BZ304" s="50"/>
      <c r="CA304" s="50"/>
      <c r="CB304" s="50"/>
      <c r="CC304" s="50"/>
      <c r="CD304" s="50"/>
      <c r="CE304" s="50"/>
      <c r="CF304" s="50"/>
      <c r="CG304" s="50"/>
      <c r="CH304" s="50"/>
      <c r="CI304" s="50"/>
      <c r="CJ304" s="50"/>
      <c r="CK304" s="50"/>
    </row>
    <row r="305" spans="1:89" s="58" customFormat="1" ht="38.25" x14ac:dyDescent="0.25">
      <c r="A305" s="54" t="s">
        <v>593</v>
      </c>
      <c r="B305" s="51">
        <f t="shared" si="65"/>
        <v>207.3</v>
      </c>
      <c r="C305" s="51">
        <f t="shared" si="69"/>
        <v>207.3</v>
      </c>
      <c r="D305" s="51">
        <f t="shared" si="69"/>
        <v>207.3</v>
      </c>
      <c r="E305" s="50">
        <f t="shared" si="68"/>
        <v>100</v>
      </c>
      <c r="F305" s="50"/>
      <c r="G305" s="50"/>
      <c r="H305" s="50"/>
      <c r="I305" s="50"/>
      <c r="J305" s="50"/>
      <c r="K305" s="50"/>
      <c r="L305" s="50"/>
      <c r="M305" s="50"/>
      <c r="N305" s="50"/>
      <c r="O305" s="50"/>
      <c r="P305" s="50"/>
      <c r="Q305" s="50"/>
      <c r="R305" s="50"/>
      <c r="S305" s="50"/>
      <c r="T305" s="50"/>
      <c r="U305" s="50"/>
      <c r="V305" s="50"/>
      <c r="W305" s="50"/>
      <c r="X305" s="50"/>
      <c r="Y305" s="50"/>
      <c r="Z305" s="50"/>
      <c r="AA305" s="50"/>
      <c r="AB305" s="50"/>
      <c r="AC305" s="50"/>
      <c r="AD305" s="50"/>
      <c r="AE305" s="50"/>
      <c r="AF305" s="50"/>
      <c r="AG305" s="50"/>
      <c r="AH305" s="50"/>
      <c r="AI305" s="50"/>
      <c r="AJ305" s="50"/>
      <c r="AK305" s="50"/>
      <c r="AL305" s="50"/>
      <c r="AM305" s="50"/>
      <c r="AN305" s="50"/>
      <c r="AO305" s="50"/>
      <c r="AP305" s="50"/>
      <c r="AQ305" s="50"/>
      <c r="AR305" s="50"/>
      <c r="AS305" s="50"/>
      <c r="AT305" s="50"/>
      <c r="AU305" s="50"/>
      <c r="AV305" s="50"/>
      <c r="AW305" s="50"/>
      <c r="AX305" s="50"/>
      <c r="AY305" s="50"/>
      <c r="AZ305" s="50"/>
      <c r="BA305" s="50"/>
      <c r="BB305" s="50"/>
      <c r="BC305" s="50"/>
      <c r="BD305" s="50"/>
      <c r="BE305" s="50"/>
      <c r="BF305" s="50"/>
      <c r="BG305" s="50"/>
      <c r="BH305" s="50"/>
      <c r="BI305" s="50"/>
      <c r="BJ305" s="50"/>
      <c r="BK305" s="50"/>
      <c r="BL305" s="50"/>
      <c r="BM305" s="50"/>
      <c r="BN305" s="50">
        <v>207.3</v>
      </c>
      <c r="BO305" s="50">
        <v>207.3</v>
      </c>
      <c r="BP305" s="50">
        <v>207.3</v>
      </c>
      <c r="BQ305" s="50">
        <f t="shared" si="66"/>
        <v>100</v>
      </c>
      <c r="BR305" s="50"/>
      <c r="BS305" s="50"/>
      <c r="BT305" s="50"/>
      <c r="BU305" s="50"/>
      <c r="BV305" s="50"/>
      <c r="BW305" s="50"/>
      <c r="BX305" s="50"/>
      <c r="BY305" s="50"/>
      <c r="BZ305" s="50"/>
      <c r="CA305" s="50"/>
      <c r="CB305" s="50"/>
      <c r="CC305" s="50"/>
      <c r="CD305" s="50"/>
      <c r="CE305" s="50"/>
      <c r="CF305" s="50"/>
      <c r="CG305" s="50"/>
      <c r="CH305" s="50"/>
      <c r="CI305" s="50"/>
      <c r="CJ305" s="50"/>
      <c r="CK305" s="50"/>
    </row>
    <row r="306" spans="1:89" s="58" customFormat="1" ht="51" x14ac:dyDescent="0.25">
      <c r="A306" s="54" t="s">
        <v>594</v>
      </c>
      <c r="B306" s="51">
        <f t="shared" si="65"/>
        <v>82.9</v>
      </c>
      <c r="C306" s="51">
        <f t="shared" si="69"/>
        <v>82.9</v>
      </c>
      <c r="D306" s="51">
        <f t="shared" si="69"/>
        <v>82.9</v>
      </c>
      <c r="E306" s="50">
        <f t="shared" si="68"/>
        <v>100</v>
      </c>
      <c r="F306" s="50"/>
      <c r="G306" s="50"/>
      <c r="H306" s="50"/>
      <c r="I306" s="50"/>
      <c r="J306" s="50"/>
      <c r="K306" s="50"/>
      <c r="L306" s="50"/>
      <c r="M306" s="50"/>
      <c r="N306" s="50"/>
      <c r="O306" s="50"/>
      <c r="P306" s="50"/>
      <c r="Q306" s="50"/>
      <c r="R306" s="50"/>
      <c r="S306" s="50"/>
      <c r="T306" s="50"/>
      <c r="U306" s="50"/>
      <c r="V306" s="50"/>
      <c r="W306" s="50"/>
      <c r="X306" s="50"/>
      <c r="Y306" s="50"/>
      <c r="Z306" s="50"/>
      <c r="AA306" s="50"/>
      <c r="AB306" s="50"/>
      <c r="AC306" s="50"/>
      <c r="AD306" s="50"/>
      <c r="AE306" s="50"/>
      <c r="AF306" s="50"/>
      <c r="AG306" s="50"/>
      <c r="AH306" s="50"/>
      <c r="AI306" s="50"/>
      <c r="AJ306" s="50"/>
      <c r="AK306" s="50"/>
      <c r="AL306" s="50"/>
      <c r="AM306" s="50"/>
      <c r="AN306" s="50"/>
      <c r="AO306" s="50"/>
      <c r="AP306" s="50"/>
      <c r="AQ306" s="50"/>
      <c r="AR306" s="50"/>
      <c r="AS306" s="50"/>
      <c r="AT306" s="50"/>
      <c r="AU306" s="50"/>
      <c r="AV306" s="50"/>
      <c r="AW306" s="50"/>
      <c r="AX306" s="50"/>
      <c r="AY306" s="50"/>
      <c r="AZ306" s="50"/>
      <c r="BA306" s="50"/>
      <c r="BB306" s="50"/>
      <c r="BC306" s="50"/>
      <c r="BD306" s="50"/>
      <c r="BE306" s="50"/>
      <c r="BF306" s="50"/>
      <c r="BG306" s="50"/>
      <c r="BH306" s="50"/>
      <c r="BI306" s="50"/>
      <c r="BJ306" s="50"/>
      <c r="BK306" s="50"/>
      <c r="BL306" s="50"/>
      <c r="BM306" s="50"/>
      <c r="BN306" s="50">
        <v>82.9</v>
      </c>
      <c r="BO306" s="50">
        <v>82.9</v>
      </c>
      <c r="BP306" s="50">
        <v>82.9</v>
      </c>
      <c r="BQ306" s="50">
        <f t="shared" si="66"/>
        <v>100</v>
      </c>
      <c r="BR306" s="50"/>
      <c r="BS306" s="50"/>
      <c r="BT306" s="50"/>
      <c r="BU306" s="50"/>
      <c r="BV306" s="50"/>
      <c r="BW306" s="50"/>
      <c r="BX306" s="50"/>
      <c r="BY306" s="50"/>
      <c r="BZ306" s="50"/>
      <c r="CA306" s="50"/>
      <c r="CB306" s="50"/>
      <c r="CC306" s="50"/>
      <c r="CD306" s="50"/>
      <c r="CE306" s="50"/>
      <c r="CF306" s="50"/>
      <c r="CG306" s="50"/>
      <c r="CH306" s="50"/>
      <c r="CI306" s="50"/>
      <c r="CJ306" s="50"/>
      <c r="CK306" s="50"/>
    </row>
    <row r="307" spans="1:89" s="58" customFormat="1" ht="38.25" x14ac:dyDescent="0.25">
      <c r="A307" s="54" t="s">
        <v>595</v>
      </c>
      <c r="B307" s="51">
        <f t="shared" si="65"/>
        <v>82.9</v>
      </c>
      <c r="C307" s="51">
        <f t="shared" si="69"/>
        <v>82.9</v>
      </c>
      <c r="D307" s="51">
        <f t="shared" si="69"/>
        <v>82.9</v>
      </c>
      <c r="E307" s="50">
        <f t="shared" si="68"/>
        <v>100</v>
      </c>
      <c r="F307" s="50"/>
      <c r="G307" s="50"/>
      <c r="H307" s="50"/>
      <c r="I307" s="50"/>
      <c r="J307" s="50"/>
      <c r="K307" s="50"/>
      <c r="L307" s="50"/>
      <c r="M307" s="50"/>
      <c r="N307" s="50"/>
      <c r="O307" s="50"/>
      <c r="P307" s="50"/>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v>82.9</v>
      </c>
      <c r="BO307" s="50">
        <v>82.9</v>
      </c>
      <c r="BP307" s="50">
        <v>82.9</v>
      </c>
      <c r="BQ307" s="50">
        <f t="shared" si="66"/>
        <v>100</v>
      </c>
      <c r="BR307" s="50"/>
      <c r="BS307" s="50"/>
      <c r="BT307" s="50"/>
      <c r="BU307" s="50"/>
      <c r="BV307" s="50"/>
      <c r="BW307" s="50"/>
      <c r="BX307" s="50"/>
      <c r="BY307" s="50"/>
      <c r="BZ307" s="50"/>
      <c r="CA307" s="50"/>
      <c r="CB307" s="50"/>
      <c r="CC307" s="50"/>
      <c r="CD307" s="50"/>
      <c r="CE307" s="50"/>
      <c r="CF307" s="50"/>
      <c r="CG307" s="50"/>
      <c r="CH307" s="50"/>
      <c r="CI307" s="50"/>
      <c r="CJ307" s="50"/>
      <c r="CK307" s="50"/>
    </row>
    <row r="308" spans="1:89" s="58" customFormat="1" ht="38.25" x14ac:dyDescent="0.25">
      <c r="A308" s="54" t="s">
        <v>596</v>
      </c>
      <c r="B308" s="51">
        <f t="shared" si="65"/>
        <v>414.6</v>
      </c>
      <c r="C308" s="51">
        <f t="shared" si="69"/>
        <v>414.6</v>
      </c>
      <c r="D308" s="51">
        <f t="shared" si="69"/>
        <v>414.6</v>
      </c>
      <c r="E308" s="50">
        <f t="shared" si="68"/>
        <v>100</v>
      </c>
      <c r="F308" s="50"/>
      <c r="G308" s="50"/>
      <c r="H308" s="50"/>
      <c r="I308" s="50"/>
      <c r="J308" s="50"/>
      <c r="K308" s="50"/>
      <c r="L308" s="50"/>
      <c r="M308" s="50"/>
      <c r="N308" s="50"/>
      <c r="O308" s="50"/>
      <c r="P308" s="50"/>
      <c r="Q308" s="50"/>
      <c r="R308" s="50"/>
      <c r="S308" s="50"/>
      <c r="T308" s="50"/>
      <c r="U308" s="50"/>
      <c r="V308" s="50"/>
      <c r="W308" s="50"/>
      <c r="X308" s="50"/>
      <c r="Y308" s="50"/>
      <c r="Z308" s="50"/>
      <c r="AA308" s="50"/>
      <c r="AB308" s="50"/>
      <c r="AC308" s="50"/>
      <c r="AD308" s="50"/>
      <c r="AE308" s="50"/>
      <c r="AF308" s="50"/>
      <c r="AG308" s="50"/>
      <c r="AH308" s="50"/>
      <c r="AI308" s="50"/>
      <c r="AJ308" s="50"/>
      <c r="AK308" s="50"/>
      <c r="AL308" s="50"/>
      <c r="AM308" s="50"/>
      <c r="AN308" s="50"/>
      <c r="AO308" s="50"/>
      <c r="AP308" s="50"/>
      <c r="AQ308" s="50"/>
      <c r="AR308" s="50"/>
      <c r="AS308" s="50"/>
      <c r="AT308" s="50"/>
      <c r="AU308" s="50"/>
      <c r="AV308" s="50"/>
      <c r="AW308" s="50"/>
      <c r="AX308" s="50"/>
      <c r="AY308" s="50"/>
      <c r="AZ308" s="50"/>
      <c r="BA308" s="50"/>
      <c r="BB308" s="50"/>
      <c r="BC308" s="50"/>
      <c r="BD308" s="50"/>
      <c r="BE308" s="50"/>
      <c r="BF308" s="50"/>
      <c r="BG308" s="50"/>
      <c r="BH308" s="50"/>
      <c r="BI308" s="50"/>
      <c r="BJ308" s="50"/>
      <c r="BK308" s="50"/>
      <c r="BL308" s="50"/>
      <c r="BM308" s="50"/>
      <c r="BN308" s="50">
        <v>414.6</v>
      </c>
      <c r="BO308" s="50">
        <v>414.6</v>
      </c>
      <c r="BP308" s="50">
        <v>414.6</v>
      </c>
      <c r="BQ308" s="50">
        <f t="shared" si="66"/>
        <v>100</v>
      </c>
      <c r="BR308" s="50"/>
      <c r="BS308" s="50"/>
      <c r="BT308" s="50"/>
      <c r="BU308" s="50"/>
      <c r="BV308" s="50"/>
      <c r="BW308" s="50"/>
      <c r="BX308" s="50"/>
      <c r="BY308" s="50"/>
      <c r="BZ308" s="50"/>
      <c r="CA308" s="50"/>
      <c r="CB308" s="50"/>
      <c r="CC308" s="50"/>
      <c r="CD308" s="50"/>
      <c r="CE308" s="50"/>
      <c r="CF308" s="50"/>
      <c r="CG308" s="50"/>
      <c r="CH308" s="50"/>
      <c r="CI308" s="50"/>
      <c r="CJ308" s="50"/>
      <c r="CK308" s="50"/>
    </row>
    <row r="309" spans="1:89" s="58" customFormat="1" ht="38.25" x14ac:dyDescent="0.25">
      <c r="A309" s="54" t="s">
        <v>597</v>
      </c>
      <c r="B309" s="51">
        <f t="shared" si="65"/>
        <v>207.3</v>
      </c>
      <c r="C309" s="51">
        <f t="shared" si="69"/>
        <v>207.3</v>
      </c>
      <c r="D309" s="51">
        <f t="shared" si="69"/>
        <v>207.3</v>
      </c>
      <c r="E309" s="50">
        <f t="shared" si="68"/>
        <v>100</v>
      </c>
      <c r="F309" s="50"/>
      <c r="G309" s="50"/>
      <c r="H309" s="50"/>
      <c r="I309" s="50"/>
      <c r="J309" s="50"/>
      <c r="K309" s="50"/>
      <c r="L309" s="50"/>
      <c r="M309" s="50"/>
      <c r="N309" s="50"/>
      <c r="O309" s="50"/>
      <c r="P309" s="50"/>
      <c r="Q309" s="50"/>
      <c r="R309" s="50"/>
      <c r="S309" s="50"/>
      <c r="T309" s="50"/>
      <c r="U309" s="50"/>
      <c r="V309" s="50"/>
      <c r="W309" s="50"/>
      <c r="X309" s="50"/>
      <c r="Y309" s="50"/>
      <c r="Z309" s="50"/>
      <c r="AA309" s="50"/>
      <c r="AB309" s="50"/>
      <c r="AC309" s="50"/>
      <c r="AD309" s="50"/>
      <c r="AE309" s="50"/>
      <c r="AF309" s="50"/>
      <c r="AG309" s="50"/>
      <c r="AH309" s="50"/>
      <c r="AI309" s="50"/>
      <c r="AJ309" s="50"/>
      <c r="AK309" s="50"/>
      <c r="AL309" s="50"/>
      <c r="AM309" s="50"/>
      <c r="AN309" s="50"/>
      <c r="AO309" s="50"/>
      <c r="AP309" s="50"/>
      <c r="AQ309" s="50"/>
      <c r="AR309" s="50"/>
      <c r="AS309" s="50"/>
      <c r="AT309" s="50"/>
      <c r="AU309" s="50"/>
      <c r="AV309" s="50"/>
      <c r="AW309" s="50"/>
      <c r="AX309" s="50"/>
      <c r="AY309" s="50"/>
      <c r="AZ309" s="50"/>
      <c r="BA309" s="50"/>
      <c r="BB309" s="50"/>
      <c r="BC309" s="50"/>
      <c r="BD309" s="50"/>
      <c r="BE309" s="50"/>
      <c r="BF309" s="50"/>
      <c r="BG309" s="50"/>
      <c r="BH309" s="50"/>
      <c r="BI309" s="50"/>
      <c r="BJ309" s="50"/>
      <c r="BK309" s="50"/>
      <c r="BL309" s="50"/>
      <c r="BM309" s="50"/>
      <c r="BN309" s="50">
        <v>207.3</v>
      </c>
      <c r="BO309" s="50">
        <v>207.3</v>
      </c>
      <c r="BP309" s="50">
        <v>207.3</v>
      </c>
      <c r="BQ309" s="50">
        <f t="shared" si="66"/>
        <v>100</v>
      </c>
      <c r="BR309" s="50"/>
      <c r="BS309" s="50"/>
      <c r="BT309" s="50"/>
      <c r="BU309" s="50"/>
      <c r="BV309" s="50"/>
      <c r="BW309" s="50"/>
      <c r="BX309" s="50"/>
      <c r="BY309" s="50"/>
      <c r="BZ309" s="50"/>
      <c r="CA309" s="50"/>
      <c r="CB309" s="50"/>
      <c r="CC309" s="50"/>
      <c r="CD309" s="50"/>
      <c r="CE309" s="50"/>
      <c r="CF309" s="50"/>
      <c r="CG309" s="50"/>
      <c r="CH309" s="50"/>
      <c r="CI309" s="50"/>
      <c r="CJ309" s="50"/>
      <c r="CK309" s="50"/>
    </row>
    <row r="310" spans="1:89" s="58" customFormat="1" ht="38.25" x14ac:dyDescent="0.25">
      <c r="A310" s="54" t="s">
        <v>598</v>
      </c>
      <c r="B310" s="51">
        <f t="shared" si="65"/>
        <v>82.9</v>
      </c>
      <c r="C310" s="51">
        <f t="shared" si="69"/>
        <v>82.9</v>
      </c>
      <c r="D310" s="51">
        <f t="shared" si="69"/>
        <v>82.9</v>
      </c>
      <c r="E310" s="50">
        <f t="shared" si="68"/>
        <v>100</v>
      </c>
      <c r="F310" s="50"/>
      <c r="G310" s="50"/>
      <c r="H310" s="50"/>
      <c r="I310" s="50"/>
      <c r="J310" s="50"/>
      <c r="K310" s="50"/>
      <c r="L310" s="50"/>
      <c r="M310" s="50"/>
      <c r="N310" s="50"/>
      <c r="O310" s="50"/>
      <c r="P310" s="50"/>
      <c r="Q310" s="50"/>
      <c r="R310" s="50"/>
      <c r="S310" s="50"/>
      <c r="T310" s="50"/>
      <c r="U310" s="50"/>
      <c r="V310" s="50"/>
      <c r="W310" s="50"/>
      <c r="X310" s="50"/>
      <c r="Y310" s="50"/>
      <c r="Z310" s="50"/>
      <c r="AA310" s="50"/>
      <c r="AB310" s="50"/>
      <c r="AC310" s="50"/>
      <c r="AD310" s="50"/>
      <c r="AE310" s="50"/>
      <c r="AF310" s="50"/>
      <c r="AG310" s="50"/>
      <c r="AH310" s="50"/>
      <c r="AI310" s="50"/>
      <c r="AJ310" s="50"/>
      <c r="AK310" s="50"/>
      <c r="AL310" s="50"/>
      <c r="AM310" s="50"/>
      <c r="AN310" s="50"/>
      <c r="AO310" s="50"/>
      <c r="AP310" s="50"/>
      <c r="AQ310" s="50"/>
      <c r="AR310" s="50"/>
      <c r="AS310" s="50"/>
      <c r="AT310" s="50"/>
      <c r="AU310" s="50"/>
      <c r="AV310" s="50"/>
      <c r="AW310" s="50"/>
      <c r="AX310" s="50"/>
      <c r="AY310" s="50"/>
      <c r="AZ310" s="50"/>
      <c r="BA310" s="50"/>
      <c r="BB310" s="50"/>
      <c r="BC310" s="50"/>
      <c r="BD310" s="50"/>
      <c r="BE310" s="50"/>
      <c r="BF310" s="50"/>
      <c r="BG310" s="50"/>
      <c r="BH310" s="50"/>
      <c r="BI310" s="50"/>
      <c r="BJ310" s="50"/>
      <c r="BK310" s="50"/>
      <c r="BL310" s="50"/>
      <c r="BM310" s="50"/>
      <c r="BN310" s="50">
        <v>82.9</v>
      </c>
      <c r="BO310" s="50">
        <v>82.9</v>
      </c>
      <c r="BP310" s="50">
        <v>82.9</v>
      </c>
      <c r="BQ310" s="50">
        <f t="shared" si="66"/>
        <v>100</v>
      </c>
      <c r="BR310" s="50"/>
      <c r="BS310" s="50"/>
      <c r="BT310" s="50"/>
      <c r="BU310" s="50"/>
      <c r="BV310" s="50"/>
      <c r="BW310" s="50"/>
      <c r="BX310" s="50"/>
      <c r="BY310" s="50"/>
      <c r="BZ310" s="50"/>
      <c r="CA310" s="50"/>
      <c r="CB310" s="50"/>
      <c r="CC310" s="50"/>
      <c r="CD310" s="50"/>
      <c r="CE310" s="50"/>
      <c r="CF310" s="50"/>
      <c r="CG310" s="50"/>
      <c r="CH310" s="50"/>
      <c r="CI310" s="50"/>
      <c r="CJ310" s="50"/>
      <c r="CK310" s="50"/>
    </row>
    <row r="311" spans="1:89" s="58" customFormat="1" ht="38.25" customHeight="1" x14ac:dyDescent="0.25">
      <c r="A311" s="54" t="s">
        <v>599</v>
      </c>
      <c r="B311" s="51">
        <f t="shared" si="65"/>
        <v>207.3</v>
      </c>
      <c r="C311" s="51">
        <f t="shared" si="69"/>
        <v>207.3</v>
      </c>
      <c r="D311" s="51">
        <f t="shared" si="69"/>
        <v>207.3</v>
      </c>
      <c r="E311" s="50">
        <f t="shared" si="68"/>
        <v>100</v>
      </c>
      <c r="F311" s="50"/>
      <c r="G311" s="50"/>
      <c r="H311" s="50"/>
      <c r="I311" s="50"/>
      <c r="J311" s="50"/>
      <c r="K311" s="50"/>
      <c r="L311" s="50"/>
      <c r="M311" s="50"/>
      <c r="N311" s="50"/>
      <c r="O311" s="50"/>
      <c r="P311" s="50"/>
      <c r="Q311" s="50"/>
      <c r="R311" s="50"/>
      <c r="S311" s="50"/>
      <c r="T311" s="50"/>
      <c r="U311" s="50"/>
      <c r="V311" s="50"/>
      <c r="W311" s="50"/>
      <c r="X311" s="50"/>
      <c r="Y311" s="50"/>
      <c r="Z311" s="50"/>
      <c r="AA311" s="50"/>
      <c r="AB311" s="50"/>
      <c r="AC311" s="50"/>
      <c r="AD311" s="50"/>
      <c r="AE311" s="50"/>
      <c r="AF311" s="50"/>
      <c r="AG311" s="50"/>
      <c r="AH311" s="50"/>
      <c r="AI311" s="50"/>
      <c r="AJ311" s="50"/>
      <c r="AK311" s="50"/>
      <c r="AL311" s="50"/>
      <c r="AM311" s="50"/>
      <c r="AN311" s="50"/>
      <c r="AO311" s="50"/>
      <c r="AP311" s="50"/>
      <c r="AQ311" s="50"/>
      <c r="AR311" s="50"/>
      <c r="AS311" s="50"/>
      <c r="AT311" s="50"/>
      <c r="AU311" s="50"/>
      <c r="AV311" s="50"/>
      <c r="AW311" s="50"/>
      <c r="AX311" s="50"/>
      <c r="AY311" s="50"/>
      <c r="AZ311" s="50"/>
      <c r="BA311" s="50"/>
      <c r="BB311" s="50"/>
      <c r="BC311" s="50"/>
      <c r="BD311" s="50"/>
      <c r="BE311" s="50"/>
      <c r="BF311" s="50"/>
      <c r="BG311" s="50"/>
      <c r="BH311" s="50"/>
      <c r="BI311" s="50"/>
      <c r="BJ311" s="50"/>
      <c r="BK311" s="50"/>
      <c r="BL311" s="50"/>
      <c r="BM311" s="50"/>
      <c r="BN311" s="50">
        <v>207.3</v>
      </c>
      <c r="BO311" s="50">
        <v>207.3</v>
      </c>
      <c r="BP311" s="50">
        <v>207.3</v>
      </c>
      <c r="BQ311" s="50">
        <f t="shared" si="66"/>
        <v>100</v>
      </c>
      <c r="BR311" s="50"/>
      <c r="BS311" s="50"/>
      <c r="BT311" s="50"/>
      <c r="BU311" s="50"/>
      <c r="BV311" s="50"/>
      <c r="BW311" s="50"/>
      <c r="BX311" s="50"/>
      <c r="BY311" s="50"/>
      <c r="BZ311" s="50"/>
      <c r="CA311" s="50"/>
      <c r="CB311" s="50"/>
      <c r="CC311" s="50"/>
      <c r="CD311" s="50"/>
      <c r="CE311" s="50"/>
      <c r="CF311" s="50"/>
      <c r="CG311" s="50"/>
      <c r="CH311" s="50"/>
      <c r="CI311" s="50"/>
      <c r="CJ311" s="50"/>
      <c r="CK311" s="50"/>
    </row>
    <row r="312" spans="1:89" s="58" customFormat="1" ht="38.25" x14ac:dyDescent="0.25">
      <c r="A312" s="54" t="s">
        <v>600</v>
      </c>
      <c r="B312" s="51">
        <f t="shared" ref="B312:B366" si="70">F312+J312+N312+R312+V312+Z312+AD312+AH312+AL312+AP312+AT312+AX312+BB312+BF312+BJ312+BN312+BR312+BV312+BZ312+CD312+CH312</f>
        <v>207.3</v>
      </c>
      <c r="C312" s="51">
        <f t="shared" si="69"/>
        <v>207.3</v>
      </c>
      <c r="D312" s="51">
        <f t="shared" si="69"/>
        <v>207.3</v>
      </c>
      <c r="E312" s="50">
        <f t="shared" si="68"/>
        <v>100</v>
      </c>
      <c r="F312" s="50"/>
      <c r="G312" s="50"/>
      <c r="H312" s="50"/>
      <c r="I312" s="50"/>
      <c r="J312" s="50"/>
      <c r="K312" s="50"/>
      <c r="L312" s="50"/>
      <c r="M312" s="50"/>
      <c r="N312" s="50"/>
      <c r="O312" s="50"/>
      <c r="P312" s="50"/>
      <c r="Q312" s="50"/>
      <c r="R312" s="50"/>
      <c r="S312" s="50"/>
      <c r="T312" s="50"/>
      <c r="U312" s="50"/>
      <c r="V312" s="50"/>
      <c r="W312" s="50"/>
      <c r="X312" s="50"/>
      <c r="Y312" s="50"/>
      <c r="Z312" s="50"/>
      <c r="AA312" s="50"/>
      <c r="AB312" s="50"/>
      <c r="AC312" s="50"/>
      <c r="AD312" s="50"/>
      <c r="AE312" s="50"/>
      <c r="AF312" s="50"/>
      <c r="AG312" s="50"/>
      <c r="AH312" s="50"/>
      <c r="AI312" s="50"/>
      <c r="AJ312" s="50"/>
      <c r="AK312" s="50"/>
      <c r="AL312" s="50"/>
      <c r="AM312" s="50"/>
      <c r="AN312" s="50"/>
      <c r="AO312" s="50"/>
      <c r="AP312" s="50"/>
      <c r="AQ312" s="50"/>
      <c r="AR312" s="50"/>
      <c r="AS312" s="50"/>
      <c r="AT312" s="50"/>
      <c r="AU312" s="50"/>
      <c r="AV312" s="50"/>
      <c r="AW312" s="50"/>
      <c r="AX312" s="50"/>
      <c r="AY312" s="50"/>
      <c r="AZ312" s="50"/>
      <c r="BA312" s="50"/>
      <c r="BB312" s="50"/>
      <c r="BC312" s="50"/>
      <c r="BD312" s="50"/>
      <c r="BE312" s="50"/>
      <c r="BF312" s="50"/>
      <c r="BG312" s="50"/>
      <c r="BH312" s="50"/>
      <c r="BI312" s="50"/>
      <c r="BJ312" s="50"/>
      <c r="BK312" s="50"/>
      <c r="BL312" s="50"/>
      <c r="BM312" s="50"/>
      <c r="BN312" s="50">
        <v>207.3</v>
      </c>
      <c r="BO312" s="50">
        <v>207.3</v>
      </c>
      <c r="BP312" s="50">
        <v>207.3</v>
      </c>
      <c r="BQ312" s="50">
        <f t="shared" si="66"/>
        <v>100</v>
      </c>
      <c r="BR312" s="50"/>
      <c r="BS312" s="50"/>
      <c r="BT312" s="50"/>
      <c r="BU312" s="50"/>
      <c r="BV312" s="50"/>
      <c r="BW312" s="50"/>
      <c r="BX312" s="50"/>
      <c r="BY312" s="50"/>
      <c r="BZ312" s="50"/>
      <c r="CA312" s="50"/>
      <c r="CB312" s="50"/>
      <c r="CC312" s="50"/>
      <c r="CD312" s="50"/>
      <c r="CE312" s="50"/>
      <c r="CF312" s="50"/>
      <c r="CG312" s="50"/>
      <c r="CH312" s="50"/>
      <c r="CI312" s="50"/>
      <c r="CJ312" s="50"/>
      <c r="CK312" s="50"/>
    </row>
    <row r="313" spans="1:89" s="58" customFormat="1" ht="38.25" x14ac:dyDescent="0.25">
      <c r="A313" s="54" t="s">
        <v>601</v>
      </c>
      <c r="B313" s="51">
        <f t="shared" si="70"/>
        <v>207.3</v>
      </c>
      <c r="C313" s="51">
        <f t="shared" si="69"/>
        <v>207.3</v>
      </c>
      <c r="D313" s="51">
        <f t="shared" si="69"/>
        <v>207.3</v>
      </c>
      <c r="E313" s="50">
        <f t="shared" si="68"/>
        <v>100</v>
      </c>
      <c r="F313" s="50"/>
      <c r="G313" s="50"/>
      <c r="H313" s="50"/>
      <c r="I313" s="50"/>
      <c r="J313" s="50"/>
      <c r="K313" s="50"/>
      <c r="L313" s="50"/>
      <c r="M313" s="50"/>
      <c r="N313" s="50"/>
      <c r="O313" s="50"/>
      <c r="P313" s="50"/>
      <c r="Q313" s="50"/>
      <c r="R313" s="50"/>
      <c r="S313" s="50"/>
      <c r="T313" s="50"/>
      <c r="U313" s="50"/>
      <c r="V313" s="50"/>
      <c r="W313" s="50"/>
      <c r="X313" s="50"/>
      <c r="Y313" s="50"/>
      <c r="Z313" s="50"/>
      <c r="AA313" s="50"/>
      <c r="AB313" s="50"/>
      <c r="AC313" s="50"/>
      <c r="AD313" s="50"/>
      <c r="AE313" s="50"/>
      <c r="AF313" s="50"/>
      <c r="AG313" s="50"/>
      <c r="AH313" s="50"/>
      <c r="AI313" s="50"/>
      <c r="AJ313" s="50"/>
      <c r="AK313" s="50"/>
      <c r="AL313" s="50"/>
      <c r="AM313" s="50"/>
      <c r="AN313" s="50"/>
      <c r="AO313" s="50"/>
      <c r="AP313" s="50"/>
      <c r="AQ313" s="50"/>
      <c r="AR313" s="50"/>
      <c r="AS313" s="50"/>
      <c r="AT313" s="50"/>
      <c r="AU313" s="50"/>
      <c r="AV313" s="50"/>
      <c r="AW313" s="50"/>
      <c r="AX313" s="50"/>
      <c r="AY313" s="50"/>
      <c r="AZ313" s="50"/>
      <c r="BA313" s="50"/>
      <c r="BB313" s="50"/>
      <c r="BC313" s="50"/>
      <c r="BD313" s="50"/>
      <c r="BE313" s="50"/>
      <c r="BF313" s="50"/>
      <c r="BG313" s="50"/>
      <c r="BH313" s="50"/>
      <c r="BI313" s="50"/>
      <c r="BJ313" s="50"/>
      <c r="BK313" s="50"/>
      <c r="BL313" s="50"/>
      <c r="BM313" s="50"/>
      <c r="BN313" s="50">
        <v>207.3</v>
      </c>
      <c r="BO313" s="50">
        <v>207.3</v>
      </c>
      <c r="BP313" s="50">
        <v>207.3</v>
      </c>
      <c r="BQ313" s="50">
        <f t="shared" si="66"/>
        <v>100</v>
      </c>
      <c r="BR313" s="50"/>
      <c r="BS313" s="50"/>
      <c r="BT313" s="50"/>
      <c r="BU313" s="50"/>
      <c r="BV313" s="50"/>
      <c r="BW313" s="50"/>
      <c r="BX313" s="50"/>
      <c r="BY313" s="50"/>
      <c r="BZ313" s="50"/>
      <c r="CA313" s="50"/>
      <c r="CB313" s="50"/>
      <c r="CC313" s="50"/>
      <c r="CD313" s="50"/>
      <c r="CE313" s="50"/>
      <c r="CF313" s="50"/>
      <c r="CG313" s="50"/>
      <c r="CH313" s="50"/>
      <c r="CI313" s="50"/>
      <c r="CJ313" s="50"/>
      <c r="CK313" s="50"/>
    </row>
    <row r="314" spans="1:89" s="58" customFormat="1" ht="38.25" x14ac:dyDescent="0.25">
      <c r="A314" s="54" t="s">
        <v>602</v>
      </c>
      <c r="B314" s="51">
        <f t="shared" si="70"/>
        <v>207.3</v>
      </c>
      <c r="C314" s="51">
        <f t="shared" si="69"/>
        <v>207.3</v>
      </c>
      <c r="D314" s="51">
        <f t="shared" si="69"/>
        <v>207.3</v>
      </c>
      <c r="E314" s="50">
        <f t="shared" si="68"/>
        <v>100</v>
      </c>
      <c r="F314" s="50"/>
      <c r="G314" s="50"/>
      <c r="H314" s="50"/>
      <c r="I314" s="50"/>
      <c r="J314" s="50"/>
      <c r="K314" s="50"/>
      <c r="L314" s="50"/>
      <c r="M314" s="50"/>
      <c r="N314" s="50"/>
      <c r="O314" s="50"/>
      <c r="P314" s="50"/>
      <c r="Q314" s="50"/>
      <c r="R314" s="50"/>
      <c r="S314" s="50"/>
      <c r="T314" s="50"/>
      <c r="U314" s="50"/>
      <c r="V314" s="50"/>
      <c r="W314" s="50"/>
      <c r="X314" s="50"/>
      <c r="Y314" s="50"/>
      <c r="Z314" s="50"/>
      <c r="AA314" s="50"/>
      <c r="AB314" s="50"/>
      <c r="AC314" s="50"/>
      <c r="AD314" s="50"/>
      <c r="AE314" s="50"/>
      <c r="AF314" s="50"/>
      <c r="AG314" s="50"/>
      <c r="AH314" s="50"/>
      <c r="AI314" s="50"/>
      <c r="AJ314" s="50"/>
      <c r="AK314" s="50"/>
      <c r="AL314" s="50"/>
      <c r="AM314" s="50"/>
      <c r="AN314" s="50"/>
      <c r="AO314" s="50"/>
      <c r="AP314" s="50"/>
      <c r="AQ314" s="50"/>
      <c r="AR314" s="50"/>
      <c r="AS314" s="50"/>
      <c r="AT314" s="50"/>
      <c r="AU314" s="50"/>
      <c r="AV314" s="50"/>
      <c r="AW314" s="50"/>
      <c r="AX314" s="50"/>
      <c r="AY314" s="50"/>
      <c r="AZ314" s="50"/>
      <c r="BA314" s="50"/>
      <c r="BB314" s="50"/>
      <c r="BC314" s="50"/>
      <c r="BD314" s="50"/>
      <c r="BE314" s="50"/>
      <c r="BF314" s="50"/>
      <c r="BG314" s="50"/>
      <c r="BH314" s="50"/>
      <c r="BI314" s="50"/>
      <c r="BJ314" s="50"/>
      <c r="BK314" s="50"/>
      <c r="BL314" s="50"/>
      <c r="BM314" s="50"/>
      <c r="BN314" s="50">
        <v>207.3</v>
      </c>
      <c r="BO314" s="50">
        <v>207.3</v>
      </c>
      <c r="BP314" s="50">
        <v>207.3</v>
      </c>
      <c r="BQ314" s="50">
        <f t="shared" si="66"/>
        <v>100</v>
      </c>
      <c r="BR314" s="50"/>
      <c r="BS314" s="50"/>
      <c r="BT314" s="50"/>
      <c r="BU314" s="50"/>
      <c r="BV314" s="50"/>
      <c r="BW314" s="50"/>
      <c r="BX314" s="50"/>
      <c r="BY314" s="50"/>
      <c r="BZ314" s="50"/>
      <c r="CA314" s="50"/>
      <c r="CB314" s="50"/>
      <c r="CC314" s="50"/>
      <c r="CD314" s="50"/>
      <c r="CE314" s="50"/>
      <c r="CF314" s="50"/>
      <c r="CG314" s="50"/>
      <c r="CH314" s="50"/>
      <c r="CI314" s="50"/>
      <c r="CJ314" s="50"/>
      <c r="CK314" s="50"/>
    </row>
    <row r="315" spans="1:89" s="58" customFormat="1" ht="51" x14ac:dyDescent="0.25">
      <c r="A315" s="54" t="s">
        <v>603</v>
      </c>
      <c r="B315" s="51">
        <f t="shared" si="70"/>
        <v>207.3</v>
      </c>
      <c r="C315" s="51">
        <f t="shared" si="69"/>
        <v>207.3</v>
      </c>
      <c r="D315" s="51">
        <f t="shared" si="69"/>
        <v>207.3</v>
      </c>
      <c r="E315" s="50">
        <f t="shared" si="68"/>
        <v>100</v>
      </c>
      <c r="F315" s="50"/>
      <c r="G315" s="50"/>
      <c r="H315" s="50"/>
      <c r="I315" s="50"/>
      <c r="J315" s="50"/>
      <c r="K315" s="50"/>
      <c r="L315" s="50"/>
      <c r="M315" s="50"/>
      <c r="N315" s="50"/>
      <c r="O315" s="50"/>
      <c r="P315" s="50"/>
      <c r="Q315" s="50"/>
      <c r="R315" s="50"/>
      <c r="S315" s="50"/>
      <c r="T315" s="50"/>
      <c r="U315" s="50"/>
      <c r="V315" s="50"/>
      <c r="W315" s="50"/>
      <c r="X315" s="50"/>
      <c r="Y315" s="50"/>
      <c r="Z315" s="50"/>
      <c r="AA315" s="50"/>
      <c r="AB315" s="50"/>
      <c r="AC315" s="50"/>
      <c r="AD315" s="50"/>
      <c r="AE315" s="50"/>
      <c r="AF315" s="50"/>
      <c r="AG315" s="50"/>
      <c r="AH315" s="50"/>
      <c r="AI315" s="50"/>
      <c r="AJ315" s="50"/>
      <c r="AK315" s="50"/>
      <c r="AL315" s="50"/>
      <c r="AM315" s="50"/>
      <c r="AN315" s="50"/>
      <c r="AO315" s="50"/>
      <c r="AP315" s="50"/>
      <c r="AQ315" s="50"/>
      <c r="AR315" s="50"/>
      <c r="AS315" s="50"/>
      <c r="AT315" s="50"/>
      <c r="AU315" s="50"/>
      <c r="AV315" s="50"/>
      <c r="AW315" s="50"/>
      <c r="AX315" s="50"/>
      <c r="AY315" s="50"/>
      <c r="AZ315" s="50"/>
      <c r="BA315" s="50"/>
      <c r="BB315" s="50"/>
      <c r="BC315" s="50"/>
      <c r="BD315" s="50"/>
      <c r="BE315" s="50"/>
      <c r="BF315" s="50"/>
      <c r="BG315" s="50"/>
      <c r="BH315" s="50"/>
      <c r="BI315" s="50"/>
      <c r="BJ315" s="50"/>
      <c r="BK315" s="50"/>
      <c r="BL315" s="50"/>
      <c r="BM315" s="50"/>
      <c r="BN315" s="50">
        <v>207.3</v>
      </c>
      <c r="BO315" s="50">
        <v>207.3</v>
      </c>
      <c r="BP315" s="50">
        <v>207.3</v>
      </c>
      <c r="BQ315" s="50">
        <f t="shared" ref="BQ315:BQ366" si="71">BP315/BO315*100</f>
        <v>100</v>
      </c>
      <c r="BR315" s="50"/>
      <c r="BS315" s="50"/>
      <c r="BT315" s="50"/>
      <c r="BU315" s="50"/>
      <c r="BV315" s="50"/>
      <c r="BW315" s="50"/>
      <c r="BX315" s="50"/>
      <c r="BY315" s="50"/>
      <c r="BZ315" s="50"/>
      <c r="CA315" s="50"/>
      <c r="CB315" s="50"/>
      <c r="CC315" s="50"/>
      <c r="CD315" s="50"/>
      <c r="CE315" s="50"/>
      <c r="CF315" s="50"/>
      <c r="CG315" s="50"/>
      <c r="CH315" s="50"/>
      <c r="CI315" s="50"/>
      <c r="CJ315" s="50"/>
      <c r="CK315" s="50"/>
    </row>
    <row r="316" spans="1:89" s="58" customFormat="1" ht="51" x14ac:dyDescent="0.25">
      <c r="A316" s="54" t="s">
        <v>604</v>
      </c>
      <c r="B316" s="51">
        <f t="shared" si="70"/>
        <v>207.3</v>
      </c>
      <c r="C316" s="51">
        <f t="shared" si="69"/>
        <v>207.3</v>
      </c>
      <c r="D316" s="51">
        <f t="shared" si="69"/>
        <v>207.3</v>
      </c>
      <c r="E316" s="50">
        <f t="shared" si="68"/>
        <v>100</v>
      </c>
      <c r="F316" s="50"/>
      <c r="G316" s="50"/>
      <c r="H316" s="50"/>
      <c r="I316" s="50"/>
      <c r="J316" s="50"/>
      <c r="K316" s="50"/>
      <c r="L316" s="50"/>
      <c r="M316" s="50"/>
      <c r="N316" s="50"/>
      <c r="O316" s="50"/>
      <c r="P316" s="50"/>
      <c r="Q316" s="50"/>
      <c r="R316" s="50"/>
      <c r="S316" s="50"/>
      <c r="T316" s="50"/>
      <c r="U316" s="50"/>
      <c r="V316" s="50"/>
      <c r="W316" s="50"/>
      <c r="X316" s="50"/>
      <c r="Y316" s="50"/>
      <c r="Z316" s="50"/>
      <c r="AA316" s="50"/>
      <c r="AB316" s="50"/>
      <c r="AC316" s="50"/>
      <c r="AD316" s="50"/>
      <c r="AE316" s="50"/>
      <c r="AF316" s="50"/>
      <c r="AG316" s="50"/>
      <c r="AH316" s="50"/>
      <c r="AI316" s="50"/>
      <c r="AJ316" s="50"/>
      <c r="AK316" s="50"/>
      <c r="AL316" s="50"/>
      <c r="AM316" s="50"/>
      <c r="AN316" s="50"/>
      <c r="AO316" s="50"/>
      <c r="AP316" s="50"/>
      <c r="AQ316" s="50"/>
      <c r="AR316" s="50"/>
      <c r="AS316" s="50"/>
      <c r="AT316" s="50"/>
      <c r="AU316" s="50"/>
      <c r="AV316" s="50"/>
      <c r="AW316" s="50"/>
      <c r="AX316" s="50"/>
      <c r="AY316" s="50"/>
      <c r="AZ316" s="50"/>
      <c r="BA316" s="50"/>
      <c r="BB316" s="50"/>
      <c r="BC316" s="50"/>
      <c r="BD316" s="50"/>
      <c r="BE316" s="50"/>
      <c r="BF316" s="50"/>
      <c r="BG316" s="50"/>
      <c r="BH316" s="50"/>
      <c r="BI316" s="50"/>
      <c r="BJ316" s="50"/>
      <c r="BK316" s="50"/>
      <c r="BL316" s="50"/>
      <c r="BM316" s="50"/>
      <c r="BN316" s="50">
        <v>207.3</v>
      </c>
      <c r="BO316" s="50">
        <v>207.3</v>
      </c>
      <c r="BP316" s="50">
        <v>207.3</v>
      </c>
      <c r="BQ316" s="50">
        <f t="shared" si="71"/>
        <v>100</v>
      </c>
      <c r="BR316" s="50"/>
      <c r="BS316" s="50"/>
      <c r="BT316" s="50"/>
      <c r="BU316" s="50"/>
      <c r="BV316" s="50"/>
      <c r="BW316" s="50"/>
      <c r="BX316" s="50"/>
      <c r="BY316" s="50"/>
      <c r="BZ316" s="50"/>
      <c r="CA316" s="50"/>
      <c r="CB316" s="50"/>
      <c r="CC316" s="50"/>
      <c r="CD316" s="50"/>
      <c r="CE316" s="50"/>
      <c r="CF316" s="50"/>
      <c r="CG316" s="50"/>
      <c r="CH316" s="50"/>
      <c r="CI316" s="50"/>
      <c r="CJ316" s="50"/>
      <c r="CK316" s="50"/>
    </row>
    <row r="317" spans="1:89" s="58" customFormat="1" ht="38.25" x14ac:dyDescent="0.25">
      <c r="A317" s="54" t="s">
        <v>605</v>
      </c>
      <c r="B317" s="51">
        <f t="shared" si="70"/>
        <v>207.3</v>
      </c>
      <c r="C317" s="51">
        <f t="shared" si="69"/>
        <v>207.3</v>
      </c>
      <c r="D317" s="51">
        <f t="shared" si="69"/>
        <v>207.3</v>
      </c>
      <c r="E317" s="50">
        <f t="shared" si="68"/>
        <v>100</v>
      </c>
      <c r="F317" s="50"/>
      <c r="G317" s="50"/>
      <c r="H317" s="50"/>
      <c r="I317" s="50"/>
      <c r="J317" s="50"/>
      <c r="K317" s="50"/>
      <c r="L317" s="50"/>
      <c r="M317" s="50"/>
      <c r="N317" s="50"/>
      <c r="O317" s="50"/>
      <c r="P317" s="50"/>
      <c r="Q317" s="50"/>
      <c r="R317" s="50"/>
      <c r="S317" s="50"/>
      <c r="T317" s="50"/>
      <c r="U317" s="50"/>
      <c r="V317" s="50"/>
      <c r="W317" s="50"/>
      <c r="X317" s="50"/>
      <c r="Y317" s="50"/>
      <c r="Z317" s="50"/>
      <c r="AA317" s="50"/>
      <c r="AB317" s="50"/>
      <c r="AC317" s="50"/>
      <c r="AD317" s="50"/>
      <c r="AE317" s="50"/>
      <c r="AF317" s="50"/>
      <c r="AG317" s="50"/>
      <c r="AH317" s="50"/>
      <c r="AI317" s="50"/>
      <c r="AJ317" s="50"/>
      <c r="AK317" s="50"/>
      <c r="AL317" s="50"/>
      <c r="AM317" s="50"/>
      <c r="AN317" s="50"/>
      <c r="AO317" s="50"/>
      <c r="AP317" s="50"/>
      <c r="AQ317" s="50"/>
      <c r="AR317" s="50"/>
      <c r="AS317" s="50"/>
      <c r="AT317" s="50"/>
      <c r="AU317" s="50"/>
      <c r="AV317" s="50"/>
      <c r="AW317" s="50"/>
      <c r="AX317" s="50"/>
      <c r="AY317" s="50"/>
      <c r="AZ317" s="50"/>
      <c r="BA317" s="50"/>
      <c r="BB317" s="50"/>
      <c r="BC317" s="50"/>
      <c r="BD317" s="50"/>
      <c r="BE317" s="50"/>
      <c r="BF317" s="50"/>
      <c r="BG317" s="50"/>
      <c r="BH317" s="50"/>
      <c r="BI317" s="50"/>
      <c r="BJ317" s="50"/>
      <c r="BK317" s="50"/>
      <c r="BL317" s="50"/>
      <c r="BM317" s="50"/>
      <c r="BN317" s="50">
        <v>207.3</v>
      </c>
      <c r="BO317" s="50">
        <v>207.3</v>
      </c>
      <c r="BP317" s="50">
        <v>207.3</v>
      </c>
      <c r="BQ317" s="50">
        <f t="shared" si="71"/>
        <v>100</v>
      </c>
      <c r="BR317" s="50"/>
      <c r="BS317" s="50"/>
      <c r="BT317" s="50"/>
      <c r="BU317" s="50"/>
      <c r="BV317" s="50"/>
      <c r="BW317" s="50"/>
      <c r="BX317" s="50"/>
      <c r="BY317" s="50"/>
      <c r="BZ317" s="50"/>
      <c r="CA317" s="50"/>
      <c r="CB317" s="50"/>
      <c r="CC317" s="50"/>
      <c r="CD317" s="50"/>
      <c r="CE317" s="50"/>
      <c r="CF317" s="50"/>
      <c r="CG317" s="50"/>
      <c r="CH317" s="50"/>
      <c r="CI317" s="50"/>
      <c r="CJ317" s="50"/>
      <c r="CK317" s="50"/>
    </row>
    <row r="318" spans="1:89" s="58" customFormat="1" ht="38.25" x14ac:dyDescent="0.25">
      <c r="A318" s="54" t="s">
        <v>606</v>
      </c>
      <c r="B318" s="51">
        <f t="shared" si="70"/>
        <v>207.3</v>
      </c>
      <c r="C318" s="51">
        <f t="shared" si="69"/>
        <v>207.3</v>
      </c>
      <c r="D318" s="51">
        <f t="shared" si="69"/>
        <v>207.3</v>
      </c>
      <c r="E318" s="50">
        <f t="shared" si="68"/>
        <v>100</v>
      </c>
      <c r="F318" s="50"/>
      <c r="G318" s="50"/>
      <c r="H318" s="50"/>
      <c r="I318" s="50"/>
      <c r="J318" s="50"/>
      <c r="K318" s="50"/>
      <c r="L318" s="50"/>
      <c r="M318" s="50"/>
      <c r="N318" s="50"/>
      <c r="O318" s="50"/>
      <c r="P318" s="50"/>
      <c r="Q318" s="50"/>
      <c r="R318" s="50"/>
      <c r="S318" s="50"/>
      <c r="T318" s="50"/>
      <c r="U318" s="50"/>
      <c r="V318" s="50"/>
      <c r="W318" s="50"/>
      <c r="X318" s="50"/>
      <c r="Y318" s="50"/>
      <c r="Z318" s="50"/>
      <c r="AA318" s="50"/>
      <c r="AB318" s="50"/>
      <c r="AC318" s="50"/>
      <c r="AD318" s="50"/>
      <c r="AE318" s="50"/>
      <c r="AF318" s="50"/>
      <c r="AG318" s="50"/>
      <c r="AH318" s="50"/>
      <c r="AI318" s="50"/>
      <c r="AJ318" s="50"/>
      <c r="AK318" s="50"/>
      <c r="AL318" s="50"/>
      <c r="AM318" s="50"/>
      <c r="AN318" s="50"/>
      <c r="AO318" s="50"/>
      <c r="AP318" s="50"/>
      <c r="AQ318" s="50"/>
      <c r="AR318" s="50"/>
      <c r="AS318" s="50"/>
      <c r="AT318" s="50"/>
      <c r="AU318" s="50"/>
      <c r="AV318" s="50"/>
      <c r="AW318" s="50"/>
      <c r="AX318" s="50"/>
      <c r="AY318" s="50"/>
      <c r="AZ318" s="50"/>
      <c r="BA318" s="50"/>
      <c r="BB318" s="50"/>
      <c r="BC318" s="50"/>
      <c r="BD318" s="50"/>
      <c r="BE318" s="50"/>
      <c r="BF318" s="50"/>
      <c r="BG318" s="50"/>
      <c r="BH318" s="50"/>
      <c r="BI318" s="50"/>
      <c r="BJ318" s="50"/>
      <c r="BK318" s="50"/>
      <c r="BL318" s="50"/>
      <c r="BM318" s="50"/>
      <c r="BN318" s="50">
        <v>207.3</v>
      </c>
      <c r="BO318" s="50">
        <v>207.3</v>
      </c>
      <c r="BP318" s="50">
        <v>207.3</v>
      </c>
      <c r="BQ318" s="50">
        <f t="shared" si="71"/>
        <v>100</v>
      </c>
      <c r="BR318" s="50"/>
      <c r="BS318" s="50"/>
      <c r="BT318" s="50"/>
      <c r="BU318" s="50"/>
      <c r="BV318" s="50"/>
      <c r="BW318" s="50"/>
      <c r="BX318" s="50"/>
      <c r="BY318" s="50"/>
      <c r="BZ318" s="50"/>
      <c r="CA318" s="50"/>
      <c r="CB318" s="50"/>
      <c r="CC318" s="50"/>
      <c r="CD318" s="50"/>
      <c r="CE318" s="50"/>
      <c r="CF318" s="50"/>
      <c r="CG318" s="50"/>
      <c r="CH318" s="50"/>
      <c r="CI318" s="50"/>
      <c r="CJ318" s="50"/>
      <c r="CK318" s="50"/>
    </row>
    <row r="319" spans="1:89" s="58" customFormat="1" ht="38.25" x14ac:dyDescent="0.25">
      <c r="A319" s="54" t="s">
        <v>607</v>
      </c>
      <c r="B319" s="51">
        <f t="shared" si="70"/>
        <v>207.3</v>
      </c>
      <c r="C319" s="51">
        <f t="shared" si="69"/>
        <v>207.3</v>
      </c>
      <c r="D319" s="51">
        <f t="shared" si="69"/>
        <v>207.3</v>
      </c>
      <c r="E319" s="50">
        <f t="shared" si="68"/>
        <v>100</v>
      </c>
      <c r="F319" s="50"/>
      <c r="G319" s="50"/>
      <c r="H319" s="50"/>
      <c r="I319" s="50"/>
      <c r="J319" s="50"/>
      <c r="K319" s="50"/>
      <c r="L319" s="50"/>
      <c r="M319" s="50"/>
      <c r="N319" s="50"/>
      <c r="O319" s="50"/>
      <c r="P319" s="50"/>
      <c r="Q319" s="50"/>
      <c r="R319" s="50"/>
      <c r="S319" s="50"/>
      <c r="T319" s="50"/>
      <c r="U319" s="50"/>
      <c r="V319" s="50"/>
      <c r="W319" s="50"/>
      <c r="X319" s="50"/>
      <c r="Y319" s="50"/>
      <c r="Z319" s="50"/>
      <c r="AA319" s="50"/>
      <c r="AB319" s="50"/>
      <c r="AC319" s="50"/>
      <c r="AD319" s="50"/>
      <c r="AE319" s="50"/>
      <c r="AF319" s="50"/>
      <c r="AG319" s="50"/>
      <c r="AH319" s="50"/>
      <c r="AI319" s="50"/>
      <c r="AJ319" s="50"/>
      <c r="AK319" s="50"/>
      <c r="AL319" s="50"/>
      <c r="AM319" s="50"/>
      <c r="AN319" s="50"/>
      <c r="AO319" s="50"/>
      <c r="AP319" s="50"/>
      <c r="AQ319" s="50"/>
      <c r="AR319" s="50"/>
      <c r="AS319" s="50"/>
      <c r="AT319" s="50"/>
      <c r="AU319" s="50"/>
      <c r="AV319" s="50"/>
      <c r="AW319" s="50"/>
      <c r="AX319" s="50"/>
      <c r="AY319" s="50"/>
      <c r="AZ319" s="50"/>
      <c r="BA319" s="50"/>
      <c r="BB319" s="50"/>
      <c r="BC319" s="50"/>
      <c r="BD319" s="50"/>
      <c r="BE319" s="50"/>
      <c r="BF319" s="50"/>
      <c r="BG319" s="50"/>
      <c r="BH319" s="50"/>
      <c r="BI319" s="50"/>
      <c r="BJ319" s="50"/>
      <c r="BK319" s="50"/>
      <c r="BL319" s="50"/>
      <c r="BM319" s="50"/>
      <c r="BN319" s="50">
        <v>207.3</v>
      </c>
      <c r="BO319" s="50">
        <v>207.3</v>
      </c>
      <c r="BP319" s="50">
        <v>207.3</v>
      </c>
      <c r="BQ319" s="50">
        <f t="shared" si="71"/>
        <v>100</v>
      </c>
      <c r="BR319" s="50"/>
      <c r="BS319" s="50"/>
      <c r="BT319" s="50"/>
      <c r="BU319" s="50"/>
      <c r="BV319" s="50"/>
      <c r="BW319" s="50"/>
      <c r="BX319" s="50"/>
      <c r="BY319" s="50"/>
      <c r="BZ319" s="50"/>
      <c r="CA319" s="50"/>
      <c r="CB319" s="50"/>
      <c r="CC319" s="50"/>
      <c r="CD319" s="50"/>
      <c r="CE319" s="50"/>
      <c r="CF319" s="50"/>
      <c r="CG319" s="50"/>
      <c r="CH319" s="50"/>
      <c r="CI319" s="50"/>
      <c r="CJ319" s="50"/>
      <c r="CK319" s="50"/>
    </row>
    <row r="320" spans="1:89" s="58" customFormat="1" ht="38.25" x14ac:dyDescent="0.25">
      <c r="A320" s="54" t="s">
        <v>608</v>
      </c>
      <c r="B320" s="51">
        <f t="shared" si="70"/>
        <v>207.3</v>
      </c>
      <c r="C320" s="51">
        <f t="shared" si="69"/>
        <v>207.3</v>
      </c>
      <c r="D320" s="51">
        <f t="shared" si="69"/>
        <v>207.3</v>
      </c>
      <c r="E320" s="50">
        <f t="shared" si="68"/>
        <v>100</v>
      </c>
      <c r="F320" s="50"/>
      <c r="G320" s="50"/>
      <c r="H320" s="50"/>
      <c r="I320" s="50"/>
      <c r="J320" s="50"/>
      <c r="K320" s="50"/>
      <c r="L320" s="50"/>
      <c r="M320" s="50"/>
      <c r="N320" s="50"/>
      <c r="O320" s="50"/>
      <c r="P320" s="50"/>
      <c r="Q320" s="50"/>
      <c r="R320" s="50"/>
      <c r="S320" s="50"/>
      <c r="T320" s="50"/>
      <c r="U320" s="50"/>
      <c r="V320" s="50"/>
      <c r="W320" s="50"/>
      <c r="X320" s="50"/>
      <c r="Y320" s="50"/>
      <c r="Z320" s="50"/>
      <c r="AA320" s="50"/>
      <c r="AB320" s="50"/>
      <c r="AC320" s="50"/>
      <c r="AD320" s="50"/>
      <c r="AE320" s="50"/>
      <c r="AF320" s="50"/>
      <c r="AG320" s="50"/>
      <c r="AH320" s="50"/>
      <c r="AI320" s="50"/>
      <c r="AJ320" s="50"/>
      <c r="AK320" s="50"/>
      <c r="AL320" s="50"/>
      <c r="AM320" s="50"/>
      <c r="AN320" s="50"/>
      <c r="AO320" s="50"/>
      <c r="AP320" s="50"/>
      <c r="AQ320" s="50"/>
      <c r="AR320" s="50"/>
      <c r="AS320" s="50"/>
      <c r="AT320" s="50"/>
      <c r="AU320" s="50"/>
      <c r="AV320" s="50"/>
      <c r="AW320" s="50"/>
      <c r="AX320" s="50"/>
      <c r="AY320" s="50"/>
      <c r="AZ320" s="50"/>
      <c r="BA320" s="50"/>
      <c r="BB320" s="50"/>
      <c r="BC320" s="50"/>
      <c r="BD320" s="50"/>
      <c r="BE320" s="50"/>
      <c r="BF320" s="50"/>
      <c r="BG320" s="50"/>
      <c r="BH320" s="50"/>
      <c r="BI320" s="50"/>
      <c r="BJ320" s="50"/>
      <c r="BK320" s="50"/>
      <c r="BL320" s="50"/>
      <c r="BM320" s="50"/>
      <c r="BN320" s="50">
        <v>207.3</v>
      </c>
      <c r="BO320" s="50">
        <v>207.3</v>
      </c>
      <c r="BP320" s="50">
        <v>207.3</v>
      </c>
      <c r="BQ320" s="50">
        <f t="shared" si="71"/>
        <v>100</v>
      </c>
      <c r="BR320" s="50"/>
      <c r="BS320" s="50"/>
      <c r="BT320" s="50"/>
      <c r="BU320" s="50"/>
      <c r="BV320" s="50"/>
      <c r="BW320" s="50"/>
      <c r="BX320" s="50"/>
      <c r="BY320" s="50"/>
      <c r="BZ320" s="50"/>
      <c r="CA320" s="50"/>
      <c r="CB320" s="50"/>
      <c r="CC320" s="50"/>
      <c r="CD320" s="50"/>
      <c r="CE320" s="50"/>
      <c r="CF320" s="50"/>
      <c r="CG320" s="50"/>
      <c r="CH320" s="50"/>
      <c r="CI320" s="50"/>
      <c r="CJ320" s="50"/>
      <c r="CK320" s="50"/>
    </row>
    <row r="321" spans="1:89" s="58" customFormat="1" ht="38.25" x14ac:dyDescent="0.25">
      <c r="A321" s="54" t="s">
        <v>609</v>
      </c>
      <c r="B321" s="51">
        <f t="shared" si="70"/>
        <v>207.3</v>
      </c>
      <c r="C321" s="51">
        <f t="shared" si="69"/>
        <v>207.3</v>
      </c>
      <c r="D321" s="51">
        <f t="shared" si="69"/>
        <v>207.3</v>
      </c>
      <c r="E321" s="50">
        <f t="shared" si="68"/>
        <v>100</v>
      </c>
      <c r="F321" s="50"/>
      <c r="G321" s="50"/>
      <c r="H321" s="50"/>
      <c r="I321" s="50"/>
      <c r="J321" s="50"/>
      <c r="K321" s="50"/>
      <c r="L321" s="50"/>
      <c r="M321" s="50"/>
      <c r="N321" s="50"/>
      <c r="O321" s="50"/>
      <c r="P321" s="50"/>
      <c r="Q321" s="50"/>
      <c r="R321" s="50"/>
      <c r="S321" s="50"/>
      <c r="T321" s="50"/>
      <c r="U321" s="50"/>
      <c r="V321" s="50"/>
      <c r="W321" s="50"/>
      <c r="X321" s="50"/>
      <c r="Y321" s="50"/>
      <c r="Z321" s="50"/>
      <c r="AA321" s="50"/>
      <c r="AB321" s="50"/>
      <c r="AC321" s="50"/>
      <c r="AD321" s="50"/>
      <c r="AE321" s="50"/>
      <c r="AF321" s="50"/>
      <c r="AG321" s="50"/>
      <c r="AH321" s="50"/>
      <c r="AI321" s="50"/>
      <c r="AJ321" s="50"/>
      <c r="AK321" s="50"/>
      <c r="AL321" s="50"/>
      <c r="AM321" s="50"/>
      <c r="AN321" s="50"/>
      <c r="AO321" s="50"/>
      <c r="AP321" s="50"/>
      <c r="AQ321" s="50"/>
      <c r="AR321" s="50"/>
      <c r="AS321" s="50"/>
      <c r="AT321" s="50"/>
      <c r="AU321" s="50"/>
      <c r="AV321" s="50"/>
      <c r="AW321" s="50"/>
      <c r="AX321" s="50"/>
      <c r="AY321" s="50"/>
      <c r="AZ321" s="50"/>
      <c r="BA321" s="50"/>
      <c r="BB321" s="50"/>
      <c r="BC321" s="50"/>
      <c r="BD321" s="50"/>
      <c r="BE321" s="50"/>
      <c r="BF321" s="50"/>
      <c r="BG321" s="50"/>
      <c r="BH321" s="50"/>
      <c r="BI321" s="50"/>
      <c r="BJ321" s="50"/>
      <c r="BK321" s="50"/>
      <c r="BL321" s="50"/>
      <c r="BM321" s="50"/>
      <c r="BN321" s="50">
        <v>207.3</v>
      </c>
      <c r="BO321" s="50">
        <v>207.3</v>
      </c>
      <c r="BP321" s="50">
        <v>207.3</v>
      </c>
      <c r="BQ321" s="50">
        <f t="shared" si="71"/>
        <v>100</v>
      </c>
      <c r="BR321" s="50"/>
      <c r="BS321" s="50"/>
      <c r="BT321" s="50"/>
      <c r="BU321" s="50"/>
      <c r="BV321" s="50"/>
      <c r="BW321" s="50"/>
      <c r="BX321" s="50"/>
      <c r="BY321" s="50"/>
      <c r="BZ321" s="50"/>
      <c r="CA321" s="50"/>
      <c r="CB321" s="50"/>
      <c r="CC321" s="50"/>
      <c r="CD321" s="50"/>
      <c r="CE321" s="50"/>
      <c r="CF321" s="50"/>
      <c r="CG321" s="50"/>
      <c r="CH321" s="50"/>
      <c r="CI321" s="50"/>
      <c r="CJ321" s="50"/>
      <c r="CK321" s="50"/>
    </row>
    <row r="322" spans="1:89" s="58" customFormat="1" ht="51" x14ac:dyDescent="0.25">
      <c r="A322" s="54" t="s">
        <v>610</v>
      </c>
      <c r="B322" s="51">
        <f t="shared" si="70"/>
        <v>207.3</v>
      </c>
      <c r="C322" s="51">
        <f t="shared" si="69"/>
        <v>207.3</v>
      </c>
      <c r="D322" s="51">
        <f t="shared" si="69"/>
        <v>207.3</v>
      </c>
      <c r="E322" s="50">
        <f t="shared" si="68"/>
        <v>100</v>
      </c>
      <c r="F322" s="50"/>
      <c r="G322" s="50"/>
      <c r="H322" s="50"/>
      <c r="I322" s="50"/>
      <c r="J322" s="50"/>
      <c r="K322" s="50"/>
      <c r="L322" s="50"/>
      <c r="M322" s="50"/>
      <c r="N322" s="50"/>
      <c r="O322" s="50"/>
      <c r="P322" s="50"/>
      <c r="Q322" s="50"/>
      <c r="R322" s="50"/>
      <c r="S322" s="50"/>
      <c r="T322" s="50"/>
      <c r="U322" s="50"/>
      <c r="V322" s="50"/>
      <c r="W322" s="50"/>
      <c r="X322" s="50"/>
      <c r="Y322" s="50"/>
      <c r="Z322" s="50"/>
      <c r="AA322" s="50"/>
      <c r="AB322" s="50"/>
      <c r="AC322" s="50"/>
      <c r="AD322" s="50"/>
      <c r="AE322" s="50"/>
      <c r="AF322" s="50"/>
      <c r="AG322" s="50"/>
      <c r="AH322" s="50"/>
      <c r="AI322" s="50"/>
      <c r="AJ322" s="50"/>
      <c r="AK322" s="50"/>
      <c r="AL322" s="50"/>
      <c r="AM322" s="50"/>
      <c r="AN322" s="50"/>
      <c r="AO322" s="50"/>
      <c r="AP322" s="50"/>
      <c r="AQ322" s="50"/>
      <c r="AR322" s="50"/>
      <c r="AS322" s="50"/>
      <c r="AT322" s="50"/>
      <c r="AU322" s="50"/>
      <c r="AV322" s="50"/>
      <c r="AW322" s="50"/>
      <c r="AX322" s="50"/>
      <c r="AY322" s="50"/>
      <c r="AZ322" s="50"/>
      <c r="BA322" s="50"/>
      <c r="BB322" s="50"/>
      <c r="BC322" s="50"/>
      <c r="BD322" s="50"/>
      <c r="BE322" s="50"/>
      <c r="BF322" s="50"/>
      <c r="BG322" s="50"/>
      <c r="BH322" s="50"/>
      <c r="BI322" s="50"/>
      <c r="BJ322" s="50"/>
      <c r="BK322" s="50"/>
      <c r="BL322" s="50"/>
      <c r="BM322" s="50"/>
      <c r="BN322" s="50">
        <v>207.3</v>
      </c>
      <c r="BO322" s="50">
        <v>207.3</v>
      </c>
      <c r="BP322" s="50">
        <v>207.3</v>
      </c>
      <c r="BQ322" s="50">
        <f t="shared" si="71"/>
        <v>100</v>
      </c>
      <c r="BR322" s="50"/>
      <c r="BS322" s="50"/>
      <c r="BT322" s="50"/>
      <c r="BU322" s="50"/>
      <c r="BV322" s="50"/>
      <c r="BW322" s="50"/>
      <c r="BX322" s="50"/>
      <c r="BY322" s="50"/>
      <c r="BZ322" s="50"/>
      <c r="CA322" s="50"/>
      <c r="CB322" s="50"/>
      <c r="CC322" s="50"/>
      <c r="CD322" s="50"/>
      <c r="CE322" s="50"/>
      <c r="CF322" s="50"/>
      <c r="CG322" s="50"/>
      <c r="CH322" s="50"/>
      <c r="CI322" s="50"/>
      <c r="CJ322" s="50"/>
      <c r="CK322" s="50"/>
    </row>
    <row r="323" spans="1:89" s="58" customFormat="1" ht="38.25" x14ac:dyDescent="0.25">
      <c r="A323" s="54" t="s">
        <v>611</v>
      </c>
      <c r="B323" s="51">
        <f t="shared" si="70"/>
        <v>207.3</v>
      </c>
      <c r="C323" s="51">
        <f t="shared" si="69"/>
        <v>207.3</v>
      </c>
      <c r="D323" s="51">
        <f t="shared" si="69"/>
        <v>207.3</v>
      </c>
      <c r="E323" s="50">
        <f t="shared" si="68"/>
        <v>100</v>
      </c>
      <c r="F323" s="50"/>
      <c r="G323" s="50"/>
      <c r="H323" s="50"/>
      <c r="I323" s="50"/>
      <c r="J323" s="50"/>
      <c r="K323" s="50"/>
      <c r="L323" s="50"/>
      <c r="M323" s="50"/>
      <c r="N323" s="50"/>
      <c r="O323" s="50"/>
      <c r="P323" s="50"/>
      <c r="Q323" s="50"/>
      <c r="R323" s="50"/>
      <c r="S323" s="50"/>
      <c r="T323" s="50"/>
      <c r="U323" s="50"/>
      <c r="V323" s="50"/>
      <c r="W323" s="50"/>
      <c r="X323" s="50"/>
      <c r="Y323" s="50"/>
      <c r="Z323" s="50"/>
      <c r="AA323" s="50"/>
      <c r="AB323" s="50"/>
      <c r="AC323" s="50"/>
      <c r="AD323" s="50"/>
      <c r="AE323" s="50"/>
      <c r="AF323" s="50"/>
      <c r="AG323" s="50"/>
      <c r="AH323" s="50"/>
      <c r="AI323" s="50"/>
      <c r="AJ323" s="50"/>
      <c r="AK323" s="50"/>
      <c r="AL323" s="50"/>
      <c r="AM323" s="50"/>
      <c r="AN323" s="50"/>
      <c r="AO323" s="50"/>
      <c r="AP323" s="50"/>
      <c r="AQ323" s="50"/>
      <c r="AR323" s="50"/>
      <c r="AS323" s="50"/>
      <c r="AT323" s="50"/>
      <c r="AU323" s="50"/>
      <c r="AV323" s="50"/>
      <c r="AW323" s="50"/>
      <c r="AX323" s="50"/>
      <c r="AY323" s="50"/>
      <c r="AZ323" s="50"/>
      <c r="BA323" s="50"/>
      <c r="BB323" s="50"/>
      <c r="BC323" s="50"/>
      <c r="BD323" s="50"/>
      <c r="BE323" s="50"/>
      <c r="BF323" s="50"/>
      <c r="BG323" s="50"/>
      <c r="BH323" s="50"/>
      <c r="BI323" s="50"/>
      <c r="BJ323" s="50"/>
      <c r="BK323" s="50"/>
      <c r="BL323" s="50"/>
      <c r="BM323" s="50"/>
      <c r="BN323" s="50">
        <v>207.3</v>
      </c>
      <c r="BO323" s="50">
        <v>207.3</v>
      </c>
      <c r="BP323" s="50">
        <v>207.3</v>
      </c>
      <c r="BQ323" s="50">
        <f t="shared" si="71"/>
        <v>100</v>
      </c>
      <c r="BR323" s="50"/>
      <c r="BS323" s="50"/>
      <c r="BT323" s="50"/>
      <c r="BU323" s="50"/>
      <c r="BV323" s="50"/>
      <c r="BW323" s="50"/>
      <c r="BX323" s="50"/>
      <c r="BY323" s="50"/>
      <c r="BZ323" s="50"/>
      <c r="CA323" s="50"/>
      <c r="CB323" s="50"/>
      <c r="CC323" s="50"/>
      <c r="CD323" s="50"/>
      <c r="CE323" s="50"/>
      <c r="CF323" s="50"/>
      <c r="CG323" s="50"/>
      <c r="CH323" s="50"/>
      <c r="CI323" s="50"/>
      <c r="CJ323" s="50"/>
      <c r="CK323" s="50"/>
    </row>
    <row r="324" spans="1:89" s="58" customFormat="1" ht="38.25" x14ac:dyDescent="0.25">
      <c r="A324" s="54" t="s">
        <v>612</v>
      </c>
      <c r="B324" s="51">
        <f t="shared" si="70"/>
        <v>0</v>
      </c>
      <c r="C324" s="51">
        <f t="shared" si="69"/>
        <v>0</v>
      </c>
      <c r="D324" s="51">
        <f t="shared" si="69"/>
        <v>0</v>
      </c>
      <c r="E324" s="50"/>
      <c r="F324" s="50"/>
      <c r="G324" s="50"/>
      <c r="H324" s="50"/>
      <c r="I324" s="50"/>
      <c r="J324" s="50"/>
      <c r="K324" s="50"/>
      <c r="L324" s="50"/>
      <c r="M324" s="50"/>
      <c r="N324" s="50"/>
      <c r="O324" s="50"/>
      <c r="P324" s="50"/>
      <c r="Q324" s="50"/>
      <c r="R324" s="50"/>
      <c r="S324" s="50"/>
      <c r="T324" s="50"/>
      <c r="U324" s="50"/>
      <c r="V324" s="50"/>
      <c r="W324" s="50"/>
      <c r="X324" s="50"/>
      <c r="Y324" s="50"/>
      <c r="Z324" s="50"/>
      <c r="AA324" s="50"/>
      <c r="AB324" s="50"/>
      <c r="AC324" s="50"/>
      <c r="AD324" s="50"/>
      <c r="AE324" s="50"/>
      <c r="AF324" s="50"/>
      <c r="AG324" s="50"/>
      <c r="AH324" s="50"/>
      <c r="AI324" s="50"/>
      <c r="AJ324" s="50"/>
      <c r="AK324" s="50"/>
      <c r="AL324" s="50"/>
      <c r="AM324" s="50"/>
      <c r="AN324" s="50"/>
      <c r="AO324" s="50"/>
      <c r="AP324" s="50"/>
      <c r="AQ324" s="50"/>
      <c r="AR324" s="50"/>
      <c r="AS324" s="50"/>
      <c r="AT324" s="50"/>
      <c r="AU324" s="50"/>
      <c r="AV324" s="50"/>
      <c r="AW324" s="50"/>
      <c r="AX324" s="50"/>
      <c r="AY324" s="50"/>
      <c r="AZ324" s="50"/>
      <c r="BA324" s="50"/>
      <c r="BB324" s="50"/>
      <c r="BC324" s="50"/>
      <c r="BD324" s="50"/>
      <c r="BE324" s="50"/>
      <c r="BF324" s="50"/>
      <c r="BG324" s="50"/>
      <c r="BH324" s="50"/>
      <c r="BI324" s="50"/>
      <c r="BJ324" s="50"/>
      <c r="BK324" s="50"/>
      <c r="BL324" s="50"/>
      <c r="BM324" s="50"/>
      <c r="BN324" s="50"/>
      <c r="BO324" s="50"/>
      <c r="BP324" s="50"/>
      <c r="BQ324" s="50"/>
      <c r="BR324" s="50"/>
      <c r="BS324" s="50"/>
      <c r="BT324" s="50"/>
      <c r="BU324" s="50"/>
      <c r="BV324" s="50"/>
      <c r="BW324" s="50"/>
      <c r="BX324" s="50"/>
      <c r="BY324" s="50"/>
      <c r="BZ324" s="50"/>
      <c r="CA324" s="50"/>
      <c r="CB324" s="50"/>
      <c r="CC324" s="50"/>
      <c r="CD324" s="50"/>
      <c r="CE324" s="50"/>
      <c r="CF324" s="50"/>
      <c r="CG324" s="50"/>
      <c r="CH324" s="50"/>
      <c r="CI324" s="50"/>
      <c r="CJ324" s="50"/>
      <c r="CK324" s="50"/>
    </row>
    <row r="325" spans="1:89" s="58" customFormat="1" ht="38.25" x14ac:dyDescent="0.25">
      <c r="A325" s="54" t="s">
        <v>613</v>
      </c>
      <c r="B325" s="51">
        <f t="shared" si="70"/>
        <v>82.9</v>
      </c>
      <c r="C325" s="51">
        <f t="shared" si="69"/>
        <v>82.9</v>
      </c>
      <c r="D325" s="51">
        <f t="shared" si="69"/>
        <v>82.9</v>
      </c>
      <c r="E325" s="50">
        <f t="shared" si="68"/>
        <v>100</v>
      </c>
      <c r="F325" s="50"/>
      <c r="G325" s="50"/>
      <c r="H325" s="50"/>
      <c r="I325" s="50"/>
      <c r="J325" s="50"/>
      <c r="K325" s="50"/>
      <c r="L325" s="50"/>
      <c r="M325" s="50"/>
      <c r="N325" s="50"/>
      <c r="O325" s="50"/>
      <c r="P325" s="50"/>
      <c r="Q325" s="50"/>
      <c r="R325" s="50"/>
      <c r="S325" s="50"/>
      <c r="T325" s="50"/>
      <c r="U325" s="50"/>
      <c r="V325" s="50"/>
      <c r="W325" s="50"/>
      <c r="X325" s="50"/>
      <c r="Y325" s="50"/>
      <c r="Z325" s="50"/>
      <c r="AA325" s="50"/>
      <c r="AB325" s="50"/>
      <c r="AC325" s="50"/>
      <c r="AD325" s="50"/>
      <c r="AE325" s="50"/>
      <c r="AF325" s="50"/>
      <c r="AG325" s="50"/>
      <c r="AH325" s="50"/>
      <c r="AI325" s="50"/>
      <c r="AJ325" s="50"/>
      <c r="AK325" s="50"/>
      <c r="AL325" s="50"/>
      <c r="AM325" s="50"/>
      <c r="AN325" s="50"/>
      <c r="AO325" s="50"/>
      <c r="AP325" s="50"/>
      <c r="AQ325" s="50"/>
      <c r="AR325" s="50"/>
      <c r="AS325" s="50"/>
      <c r="AT325" s="50"/>
      <c r="AU325" s="50"/>
      <c r="AV325" s="50"/>
      <c r="AW325" s="50"/>
      <c r="AX325" s="50"/>
      <c r="AY325" s="50"/>
      <c r="AZ325" s="50"/>
      <c r="BA325" s="50"/>
      <c r="BB325" s="50"/>
      <c r="BC325" s="50"/>
      <c r="BD325" s="50"/>
      <c r="BE325" s="50"/>
      <c r="BF325" s="50"/>
      <c r="BG325" s="50"/>
      <c r="BH325" s="50"/>
      <c r="BI325" s="50"/>
      <c r="BJ325" s="50"/>
      <c r="BK325" s="50"/>
      <c r="BL325" s="50"/>
      <c r="BM325" s="50"/>
      <c r="BN325" s="50">
        <v>82.9</v>
      </c>
      <c r="BO325" s="50">
        <v>82.9</v>
      </c>
      <c r="BP325" s="50">
        <v>82.9</v>
      </c>
      <c r="BQ325" s="50">
        <f t="shared" si="71"/>
        <v>100</v>
      </c>
      <c r="BR325" s="50"/>
      <c r="BS325" s="50"/>
      <c r="BT325" s="50"/>
      <c r="BU325" s="50"/>
      <c r="BV325" s="50"/>
      <c r="BW325" s="50"/>
      <c r="BX325" s="50"/>
      <c r="BY325" s="50"/>
      <c r="BZ325" s="50"/>
      <c r="CA325" s="50"/>
      <c r="CB325" s="50"/>
      <c r="CC325" s="50"/>
      <c r="CD325" s="50"/>
      <c r="CE325" s="50"/>
      <c r="CF325" s="50"/>
      <c r="CG325" s="50"/>
      <c r="CH325" s="50"/>
      <c r="CI325" s="50"/>
      <c r="CJ325" s="50"/>
      <c r="CK325" s="50"/>
    </row>
    <row r="326" spans="1:89" s="58" customFormat="1" ht="38.25" x14ac:dyDescent="0.25">
      <c r="A326" s="54" t="s">
        <v>614</v>
      </c>
      <c r="B326" s="51">
        <f t="shared" si="70"/>
        <v>82.9</v>
      </c>
      <c r="C326" s="51">
        <f t="shared" si="69"/>
        <v>82.9</v>
      </c>
      <c r="D326" s="51">
        <f t="shared" si="69"/>
        <v>82.9</v>
      </c>
      <c r="E326" s="50">
        <f t="shared" si="68"/>
        <v>100</v>
      </c>
      <c r="F326" s="50"/>
      <c r="G326" s="50"/>
      <c r="H326" s="50"/>
      <c r="I326" s="50"/>
      <c r="J326" s="50"/>
      <c r="K326" s="50"/>
      <c r="L326" s="50"/>
      <c r="M326" s="50"/>
      <c r="N326" s="50"/>
      <c r="O326" s="50"/>
      <c r="P326" s="50"/>
      <c r="Q326" s="50"/>
      <c r="R326" s="50"/>
      <c r="S326" s="50"/>
      <c r="T326" s="50"/>
      <c r="U326" s="50"/>
      <c r="V326" s="50"/>
      <c r="W326" s="50"/>
      <c r="X326" s="50"/>
      <c r="Y326" s="50"/>
      <c r="Z326" s="50"/>
      <c r="AA326" s="50"/>
      <c r="AB326" s="50"/>
      <c r="AC326" s="50"/>
      <c r="AD326" s="50"/>
      <c r="AE326" s="50"/>
      <c r="AF326" s="50"/>
      <c r="AG326" s="50"/>
      <c r="AH326" s="50"/>
      <c r="AI326" s="50"/>
      <c r="AJ326" s="50"/>
      <c r="AK326" s="50"/>
      <c r="AL326" s="50"/>
      <c r="AM326" s="50"/>
      <c r="AN326" s="50"/>
      <c r="AO326" s="50"/>
      <c r="AP326" s="50"/>
      <c r="AQ326" s="50"/>
      <c r="AR326" s="50"/>
      <c r="AS326" s="50"/>
      <c r="AT326" s="50"/>
      <c r="AU326" s="50"/>
      <c r="AV326" s="50"/>
      <c r="AW326" s="50"/>
      <c r="AX326" s="50"/>
      <c r="AY326" s="50"/>
      <c r="AZ326" s="50"/>
      <c r="BA326" s="50"/>
      <c r="BB326" s="50"/>
      <c r="BC326" s="50"/>
      <c r="BD326" s="50"/>
      <c r="BE326" s="50"/>
      <c r="BF326" s="50"/>
      <c r="BG326" s="50"/>
      <c r="BH326" s="50"/>
      <c r="BI326" s="50"/>
      <c r="BJ326" s="50"/>
      <c r="BK326" s="50"/>
      <c r="BL326" s="50"/>
      <c r="BM326" s="50"/>
      <c r="BN326" s="50">
        <v>82.9</v>
      </c>
      <c r="BO326" s="50">
        <v>82.9</v>
      </c>
      <c r="BP326" s="50">
        <v>82.9</v>
      </c>
      <c r="BQ326" s="50">
        <f t="shared" si="71"/>
        <v>100</v>
      </c>
      <c r="BR326" s="50"/>
      <c r="BS326" s="50"/>
      <c r="BT326" s="50"/>
      <c r="BU326" s="50"/>
      <c r="BV326" s="50"/>
      <c r="BW326" s="50"/>
      <c r="BX326" s="50"/>
      <c r="BY326" s="50"/>
      <c r="BZ326" s="50"/>
      <c r="CA326" s="50"/>
      <c r="CB326" s="50"/>
      <c r="CC326" s="50"/>
      <c r="CD326" s="50"/>
      <c r="CE326" s="50"/>
      <c r="CF326" s="50"/>
      <c r="CG326" s="50"/>
      <c r="CH326" s="50"/>
      <c r="CI326" s="50"/>
      <c r="CJ326" s="50"/>
      <c r="CK326" s="50"/>
    </row>
    <row r="327" spans="1:89" s="58" customFormat="1" ht="38.25" x14ac:dyDescent="0.25">
      <c r="A327" s="54" t="s">
        <v>615</v>
      </c>
      <c r="B327" s="51">
        <f t="shared" si="70"/>
        <v>0</v>
      </c>
      <c r="C327" s="51">
        <f t="shared" ref="C327:D358" si="72">G327+K327+O327+S327+W327+AA327+AE327+AI327+AM327+AQ327+AU327+AY327+BC327+BG327+BK327+BO327+BS327+BW327+CA327+CE327+CI327</f>
        <v>0</v>
      </c>
      <c r="D327" s="51">
        <f t="shared" si="72"/>
        <v>0</v>
      </c>
      <c r="E327" s="50"/>
      <c r="F327" s="50"/>
      <c r="G327" s="50"/>
      <c r="H327" s="50"/>
      <c r="I327" s="50"/>
      <c r="J327" s="50"/>
      <c r="K327" s="50"/>
      <c r="L327" s="50"/>
      <c r="M327" s="50"/>
      <c r="N327" s="50"/>
      <c r="O327" s="50"/>
      <c r="P327" s="50"/>
      <c r="Q327" s="50"/>
      <c r="R327" s="50"/>
      <c r="S327" s="50"/>
      <c r="T327" s="50"/>
      <c r="U327" s="50"/>
      <c r="V327" s="50"/>
      <c r="W327" s="50"/>
      <c r="X327" s="50"/>
      <c r="Y327" s="50"/>
      <c r="Z327" s="50"/>
      <c r="AA327" s="50"/>
      <c r="AB327" s="50"/>
      <c r="AC327" s="50"/>
      <c r="AD327" s="50"/>
      <c r="AE327" s="50"/>
      <c r="AF327" s="50"/>
      <c r="AG327" s="50"/>
      <c r="AH327" s="50"/>
      <c r="AI327" s="50"/>
      <c r="AJ327" s="50"/>
      <c r="AK327" s="50"/>
      <c r="AL327" s="50"/>
      <c r="AM327" s="50"/>
      <c r="AN327" s="50"/>
      <c r="AO327" s="50"/>
      <c r="AP327" s="50"/>
      <c r="AQ327" s="50"/>
      <c r="AR327" s="50"/>
      <c r="AS327" s="50"/>
      <c r="AT327" s="50"/>
      <c r="AU327" s="50"/>
      <c r="AV327" s="50"/>
      <c r="AW327" s="50"/>
      <c r="AX327" s="50"/>
      <c r="AY327" s="50"/>
      <c r="AZ327" s="50"/>
      <c r="BA327" s="50"/>
      <c r="BB327" s="50"/>
      <c r="BC327" s="50"/>
      <c r="BD327" s="50"/>
      <c r="BE327" s="50"/>
      <c r="BF327" s="50"/>
      <c r="BG327" s="50"/>
      <c r="BH327" s="50"/>
      <c r="BI327" s="50"/>
      <c r="BJ327" s="50"/>
      <c r="BK327" s="50"/>
      <c r="BL327" s="50"/>
      <c r="BM327" s="50"/>
      <c r="BN327" s="50"/>
      <c r="BO327" s="50"/>
      <c r="BP327" s="50"/>
      <c r="BQ327" s="50"/>
      <c r="BR327" s="50"/>
      <c r="BS327" s="50"/>
      <c r="BT327" s="50"/>
      <c r="BU327" s="50"/>
      <c r="BV327" s="50"/>
      <c r="BW327" s="50"/>
      <c r="BX327" s="50"/>
      <c r="BY327" s="50"/>
      <c r="BZ327" s="50"/>
      <c r="CA327" s="50"/>
      <c r="CB327" s="50"/>
      <c r="CC327" s="50"/>
      <c r="CD327" s="50"/>
      <c r="CE327" s="50"/>
      <c r="CF327" s="50"/>
      <c r="CG327" s="50"/>
      <c r="CH327" s="50"/>
      <c r="CI327" s="50"/>
      <c r="CJ327" s="50"/>
      <c r="CK327" s="50"/>
    </row>
    <row r="328" spans="1:89" s="58" customFormat="1" ht="38.25" x14ac:dyDescent="0.25">
      <c r="A328" s="54" t="s">
        <v>616</v>
      </c>
      <c r="B328" s="51">
        <f t="shared" si="70"/>
        <v>207.3</v>
      </c>
      <c r="C328" s="51">
        <f t="shared" si="72"/>
        <v>207.3</v>
      </c>
      <c r="D328" s="51">
        <f t="shared" si="72"/>
        <v>207.3</v>
      </c>
      <c r="E328" s="50">
        <f t="shared" si="68"/>
        <v>100</v>
      </c>
      <c r="F328" s="50"/>
      <c r="G328" s="50"/>
      <c r="H328" s="50"/>
      <c r="I328" s="50"/>
      <c r="J328" s="50"/>
      <c r="K328" s="50"/>
      <c r="L328" s="50"/>
      <c r="M328" s="50"/>
      <c r="N328" s="50"/>
      <c r="O328" s="50"/>
      <c r="P328" s="50"/>
      <c r="Q328" s="50"/>
      <c r="R328" s="50"/>
      <c r="S328" s="50"/>
      <c r="T328" s="50"/>
      <c r="U328" s="50"/>
      <c r="V328" s="50"/>
      <c r="W328" s="50"/>
      <c r="X328" s="50"/>
      <c r="Y328" s="50"/>
      <c r="Z328" s="50"/>
      <c r="AA328" s="50"/>
      <c r="AB328" s="50"/>
      <c r="AC328" s="50"/>
      <c r="AD328" s="50"/>
      <c r="AE328" s="50"/>
      <c r="AF328" s="50"/>
      <c r="AG328" s="50"/>
      <c r="AH328" s="50"/>
      <c r="AI328" s="50"/>
      <c r="AJ328" s="50"/>
      <c r="AK328" s="50"/>
      <c r="AL328" s="50"/>
      <c r="AM328" s="50"/>
      <c r="AN328" s="50"/>
      <c r="AO328" s="50"/>
      <c r="AP328" s="50"/>
      <c r="AQ328" s="50"/>
      <c r="AR328" s="50"/>
      <c r="AS328" s="50"/>
      <c r="AT328" s="50"/>
      <c r="AU328" s="50"/>
      <c r="AV328" s="50"/>
      <c r="AW328" s="50"/>
      <c r="AX328" s="50"/>
      <c r="AY328" s="50"/>
      <c r="AZ328" s="50"/>
      <c r="BA328" s="50"/>
      <c r="BB328" s="50"/>
      <c r="BC328" s="50"/>
      <c r="BD328" s="50"/>
      <c r="BE328" s="50"/>
      <c r="BF328" s="50"/>
      <c r="BG328" s="50"/>
      <c r="BH328" s="50"/>
      <c r="BI328" s="50"/>
      <c r="BJ328" s="50"/>
      <c r="BK328" s="50"/>
      <c r="BL328" s="50"/>
      <c r="BM328" s="50"/>
      <c r="BN328" s="50">
        <v>207.3</v>
      </c>
      <c r="BO328" s="50">
        <v>207.3</v>
      </c>
      <c r="BP328" s="50">
        <v>207.3</v>
      </c>
      <c r="BQ328" s="50">
        <f t="shared" si="71"/>
        <v>100</v>
      </c>
      <c r="BR328" s="50"/>
      <c r="BS328" s="50"/>
      <c r="BT328" s="50"/>
      <c r="BU328" s="50"/>
      <c r="BV328" s="50"/>
      <c r="BW328" s="50"/>
      <c r="BX328" s="50"/>
      <c r="BY328" s="50"/>
      <c r="BZ328" s="50"/>
      <c r="CA328" s="50"/>
      <c r="CB328" s="50"/>
      <c r="CC328" s="50"/>
      <c r="CD328" s="50"/>
      <c r="CE328" s="50"/>
      <c r="CF328" s="50"/>
      <c r="CG328" s="50"/>
      <c r="CH328" s="50"/>
      <c r="CI328" s="50"/>
      <c r="CJ328" s="50"/>
      <c r="CK328" s="50"/>
    </row>
    <row r="329" spans="1:89" s="58" customFormat="1" ht="38.25" x14ac:dyDescent="0.25">
      <c r="A329" s="54" t="s">
        <v>617</v>
      </c>
      <c r="B329" s="51">
        <f t="shared" si="70"/>
        <v>82.9</v>
      </c>
      <c r="C329" s="51">
        <f t="shared" si="72"/>
        <v>82.9</v>
      </c>
      <c r="D329" s="51">
        <f t="shared" si="72"/>
        <v>82.9</v>
      </c>
      <c r="E329" s="50">
        <f t="shared" si="68"/>
        <v>100</v>
      </c>
      <c r="F329" s="50"/>
      <c r="G329" s="50"/>
      <c r="H329" s="50"/>
      <c r="I329" s="50"/>
      <c r="J329" s="50"/>
      <c r="K329" s="50"/>
      <c r="L329" s="50"/>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v>82.9</v>
      </c>
      <c r="BO329" s="50">
        <v>82.9</v>
      </c>
      <c r="BP329" s="50">
        <v>82.9</v>
      </c>
      <c r="BQ329" s="50">
        <f t="shared" si="71"/>
        <v>100</v>
      </c>
      <c r="BR329" s="50"/>
      <c r="BS329" s="50"/>
      <c r="BT329" s="50"/>
      <c r="BU329" s="50"/>
      <c r="BV329" s="50"/>
      <c r="BW329" s="50"/>
      <c r="BX329" s="50"/>
      <c r="BY329" s="50"/>
      <c r="BZ329" s="50"/>
      <c r="CA329" s="50"/>
      <c r="CB329" s="50"/>
      <c r="CC329" s="50"/>
      <c r="CD329" s="50"/>
      <c r="CE329" s="50"/>
      <c r="CF329" s="50"/>
      <c r="CG329" s="50"/>
      <c r="CH329" s="50"/>
      <c r="CI329" s="50"/>
      <c r="CJ329" s="50"/>
      <c r="CK329" s="50"/>
    </row>
    <row r="330" spans="1:89" s="58" customFormat="1" ht="38.25" x14ac:dyDescent="0.25">
      <c r="A330" s="54" t="s">
        <v>618</v>
      </c>
      <c r="B330" s="51">
        <f t="shared" si="70"/>
        <v>207.3</v>
      </c>
      <c r="C330" s="51">
        <f t="shared" si="72"/>
        <v>207.3</v>
      </c>
      <c r="D330" s="51">
        <f t="shared" si="72"/>
        <v>207.3</v>
      </c>
      <c r="E330" s="50">
        <f t="shared" si="68"/>
        <v>100</v>
      </c>
      <c r="F330" s="50"/>
      <c r="G330" s="50"/>
      <c r="H330" s="50"/>
      <c r="I330" s="50"/>
      <c r="J330" s="50"/>
      <c r="K330" s="50"/>
      <c r="L330" s="50"/>
      <c r="M330" s="50"/>
      <c r="N330" s="50"/>
      <c r="O330" s="50"/>
      <c r="P330" s="50"/>
      <c r="Q330" s="50"/>
      <c r="R330" s="50"/>
      <c r="S330" s="50"/>
      <c r="T330" s="50"/>
      <c r="U330" s="50"/>
      <c r="V330" s="50"/>
      <c r="W330" s="50"/>
      <c r="X330" s="50"/>
      <c r="Y330" s="50"/>
      <c r="Z330" s="50"/>
      <c r="AA330" s="50"/>
      <c r="AB330" s="50"/>
      <c r="AC330" s="50"/>
      <c r="AD330" s="50"/>
      <c r="AE330" s="50"/>
      <c r="AF330" s="50"/>
      <c r="AG330" s="50"/>
      <c r="AH330" s="50"/>
      <c r="AI330" s="50"/>
      <c r="AJ330" s="50"/>
      <c r="AK330" s="50"/>
      <c r="AL330" s="50"/>
      <c r="AM330" s="50"/>
      <c r="AN330" s="50"/>
      <c r="AO330" s="50"/>
      <c r="AP330" s="50"/>
      <c r="AQ330" s="50"/>
      <c r="AR330" s="50"/>
      <c r="AS330" s="50"/>
      <c r="AT330" s="50"/>
      <c r="AU330" s="50"/>
      <c r="AV330" s="50"/>
      <c r="AW330" s="50"/>
      <c r="AX330" s="50"/>
      <c r="AY330" s="50"/>
      <c r="AZ330" s="50"/>
      <c r="BA330" s="50"/>
      <c r="BB330" s="50"/>
      <c r="BC330" s="50"/>
      <c r="BD330" s="50"/>
      <c r="BE330" s="50"/>
      <c r="BF330" s="50"/>
      <c r="BG330" s="50"/>
      <c r="BH330" s="50"/>
      <c r="BI330" s="50"/>
      <c r="BJ330" s="50"/>
      <c r="BK330" s="50"/>
      <c r="BL330" s="50"/>
      <c r="BM330" s="50"/>
      <c r="BN330" s="50">
        <v>207.3</v>
      </c>
      <c r="BO330" s="50">
        <v>207.3</v>
      </c>
      <c r="BP330" s="50">
        <v>207.3</v>
      </c>
      <c r="BQ330" s="50">
        <f t="shared" si="71"/>
        <v>100</v>
      </c>
      <c r="BR330" s="50"/>
      <c r="BS330" s="50"/>
      <c r="BT330" s="50"/>
      <c r="BU330" s="50"/>
      <c r="BV330" s="50"/>
      <c r="BW330" s="50"/>
      <c r="BX330" s="50"/>
      <c r="BY330" s="50"/>
      <c r="BZ330" s="50"/>
      <c r="CA330" s="50"/>
      <c r="CB330" s="50"/>
      <c r="CC330" s="50"/>
      <c r="CD330" s="50"/>
      <c r="CE330" s="50"/>
      <c r="CF330" s="50"/>
      <c r="CG330" s="50"/>
      <c r="CH330" s="50"/>
      <c r="CI330" s="50"/>
      <c r="CJ330" s="50"/>
      <c r="CK330" s="50"/>
    </row>
    <row r="331" spans="1:89" s="58" customFormat="1" ht="38.25" x14ac:dyDescent="0.25">
      <c r="A331" s="54" t="s">
        <v>619</v>
      </c>
      <c r="B331" s="51">
        <f t="shared" si="70"/>
        <v>0</v>
      </c>
      <c r="C331" s="51">
        <f t="shared" si="72"/>
        <v>264</v>
      </c>
      <c r="D331" s="51">
        <f t="shared" si="72"/>
        <v>264</v>
      </c>
      <c r="E331" s="50"/>
      <c r="F331" s="50"/>
      <c r="G331" s="50"/>
      <c r="H331" s="50"/>
      <c r="I331" s="50"/>
      <c r="J331" s="50"/>
      <c r="K331" s="50"/>
      <c r="L331" s="50"/>
      <c r="M331" s="50"/>
      <c r="N331" s="50"/>
      <c r="O331" s="50"/>
      <c r="P331" s="50"/>
      <c r="Q331" s="50"/>
      <c r="R331" s="50"/>
      <c r="S331" s="50"/>
      <c r="T331" s="50"/>
      <c r="U331" s="50"/>
      <c r="V331" s="50"/>
      <c r="W331" s="50"/>
      <c r="X331" s="50"/>
      <c r="Y331" s="50"/>
      <c r="Z331" s="50"/>
      <c r="AA331" s="50"/>
      <c r="AB331" s="50"/>
      <c r="AC331" s="50"/>
      <c r="AD331" s="50"/>
      <c r="AE331" s="50"/>
      <c r="AF331" s="50"/>
      <c r="AG331" s="50"/>
      <c r="AH331" s="50"/>
      <c r="AI331" s="50"/>
      <c r="AJ331" s="50"/>
      <c r="AK331" s="50"/>
      <c r="AL331" s="50"/>
      <c r="AM331" s="50"/>
      <c r="AN331" s="50"/>
      <c r="AO331" s="50"/>
      <c r="AP331" s="50"/>
      <c r="AQ331" s="50"/>
      <c r="AR331" s="50"/>
      <c r="AS331" s="50"/>
      <c r="AT331" s="50"/>
      <c r="AU331" s="50"/>
      <c r="AV331" s="50"/>
      <c r="AW331" s="50"/>
      <c r="AX331" s="50"/>
      <c r="AY331" s="50"/>
      <c r="AZ331" s="50"/>
      <c r="BA331" s="50"/>
      <c r="BB331" s="50"/>
      <c r="BC331" s="50"/>
      <c r="BD331" s="50"/>
      <c r="BE331" s="50"/>
      <c r="BF331" s="50"/>
      <c r="BG331" s="50"/>
      <c r="BH331" s="50"/>
      <c r="BI331" s="50"/>
      <c r="BJ331" s="50"/>
      <c r="BK331" s="50"/>
      <c r="BL331" s="50"/>
      <c r="BM331" s="50"/>
      <c r="BN331" s="50"/>
      <c r="BO331" s="50">
        <v>264</v>
      </c>
      <c r="BP331" s="50">
        <v>264</v>
      </c>
      <c r="BQ331" s="50">
        <f t="shared" si="71"/>
        <v>100</v>
      </c>
      <c r="BR331" s="50"/>
      <c r="BS331" s="50"/>
      <c r="BT331" s="50"/>
      <c r="BU331" s="50"/>
      <c r="BV331" s="50"/>
      <c r="BW331" s="50"/>
      <c r="BX331" s="50"/>
      <c r="BY331" s="50"/>
      <c r="BZ331" s="50"/>
      <c r="CA331" s="50"/>
      <c r="CB331" s="50"/>
      <c r="CC331" s="50"/>
      <c r="CD331" s="50"/>
      <c r="CE331" s="50"/>
      <c r="CF331" s="50"/>
      <c r="CG331" s="50"/>
      <c r="CH331" s="50"/>
      <c r="CI331" s="50"/>
      <c r="CJ331" s="50"/>
      <c r="CK331" s="50"/>
    </row>
    <row r="332" spans="1:89" s="58" customFormat="1" ht="38.25" x14ac:dyDescent="0.25">
      <c r="A332" s="54" t="s">
        <v>620</v>
      </c>
      <c r="B332" s="51">
        <f t="shared" si="70"/>
        <v>207.3</v>
      </c>
      <c r="C332" s="51">
        <f t="shared" si="72"/>
        <v>207.3</v>
      </c>
      <c r="D332" s="51">
        <f t="shared" si="72"/>
        <v>207.3</v>
      </c>
      <c r="E332" s="50">
        <f t="shared" si="68"/>
        <v>100</v>
      </c>
      <c r="F332" s="50"/>
      <c r="G332" s="50"/>
      <c r="H332" s="50"/>
      <c r="I332" s="50"/>
      <c r="J332" s="50"/>
      <c r="K332" s="50"/>
      <c r="L332" s="50"/>
      <c r="M332" s="50"/>
      <c r="N332" s="50"/>
      <c r="O332" s="50"/>
      <c r="P332" s="50"/>
      <c r="Q332" s="50"/>
      <c r="R332" s="50"/>
      <c r="S332" s="50"/>
      <c r="T332" s="50"/>
      <c r="U332" s="50"/>
      <c r="V332" s="50"/>
      <c r="W332" s="50"/>
      <c r="X332" s="50"/>
      <c r="Y332" s="50"/>
      <c r="Z332" s="50"/>
      <c r="AA332" s="50"/>
      <c r="AB332" s="50"/>
      <c r="AC332" s="50"/>
      <c r="AD332" s="50"/>
      <c r="AE332" s="50"/>
      <c r="AF332" s="50"/>
      <c r="AG332" s="50"/>
      <c r="AH332" s="50"/>
      <c r="AI332" s="50"/>
      <c r="AJ332" s="50"/>
      <c r="AK332" s="50"/>
      <c r="AL332" s="50"/>
      <c r="AM332" s="50"/>
      <c r="AN332" s="50"/>
      <c r="AO332" s="50"/>
      <c r="AP332" s="50"/>
      <c r="AQ332" s="50"/>
      <c r="AR332" s="50"/>
      <c r="AS332" s="50"/>
      <c r="AT332" s="50"/>
      <c r="AU332" s="50"/>
      <c r="AV332" s="50"/>
      <c r="AW332" s="50"/>
      <c r="AX332" s="50"/>
      <c r="AY332" s="50"/>
      <c r="AZ332" s="50"/>
      <c r="BA332" s="50"/>
      <c r="BB332" s="50"/>
      <c r="BC332" s="50"/>
      <c r="BD332" s="50"/>
      <c r="BE332" s="50"/>
      <c r="BF332" s="50"/>
      <c r="BG332" s="50"/>
      <c r="BH332" s="50"/>
      <c r="BI332" s="50"/>
      <c r="BJ332" s="50"/>
      <c r="BK332" s="50"/>
      <c r="BL332" s="50"/>
      <c r="BM332" s="50"/>
      <c r="BN332" s="50">
        <v>207.3</v>
      </c>
      <c r="BO332" s="50">
        <v>207.3</v>
      </c>
      <c r="BP332" s="50">
        <v>207.3</v>
      </c>
      <c r="BQ332" s="50">
        <f t="shared" si="71"/>
        <v>100</v>
      </c>
      <c r="BR332" s="50"/>
      <c r="BS332" s="50"/>
      <c r="BT332" s="50"/>
      <c r="BU332" s="50"/>
      <c r="BV332" s="50"/>
      <c r="BW332" s="50"/>
      <c r="BX332" s="50"/>
      <c r="BY332" s="50"/>
      <c r="BZ332" s="50"/>
      <c r="CA332" s="50"/>
      <c r="CB332" s="50"/>
      <c r="CC332" s="50"/>
      <c r="CD332" s="50"/>
      <c r="CE332" s="50"/>
      <c r="CF332" s="50"/>
      <c r="CG332" s="50"/>
      <c r="CH332" s="50"/>
      <c r="CI332" s="50"/>
      <c r="CJ332" s="50"/>
      <c r="CK332" s="50"/>
    </row>
    <row r="333" spans="1:89" s="58" customFormat="1" ht="38.25" x14ac:dyDescent="0.25">
      <c r="A333" s="54" t="s">
        <v>621</v>
      </c>
      <c r="B333" s="51">
        <f t="shared" si="70"/>
        <v>207.3</v>
      </c>
      <c r="C333" s="51">
        <f t="shared" si="72"/>
        <v>207.3</v>
      </c>
      <c r="D333" s="51">
        <f t="shared" si="72"/>
        <v>207.3</v>
      </c>
      <c r="E333" s="50">
        <f t="shared" si="68"/>
        <v>100</v>
      </c>
      <c r="F333" s="50"/>
      <c r="G333" s="50"/>
      <c r="H333" s="50"/>
      <c r="I333" s="50"/>
      <c r="J333" s="50"/>
      <c r="K333" s="50"/>
      <c r="L333" s="50"/>
      <c r="M333" s="50"/>
      <c r="N333" s="50"/>
      <c r="O333" s="50"/>
      <c r="P333" s="50"/>
      <c r="Q333" s="50"/>
      <c r="R333" s="50"/>
      <c r="S333" s="50"/>
      <c r="T333" s="50"/>
      <c r="U333" s="50"/>
      <c r="V333" s="50"/>
      <c r="W333" s="50"/>
      <c r="X333" s="50"/>
      <c r="Y333" s="50"/>
      <c r="Z333" s="50"/>
      <c r="AA333" s="50"/>
      <c r="AB333" s="50"/>
      <c r="AC333" s="50"/>
      <c r="AD333" s="50"/>
      <c r="AE333" s="50"/>
      <c r="AF333" s="50"/>
      <c r="AG333" s="50"/>
      <c r="AH333" s="50"/>
      <c r="AI333" s="50"/>
      <c r="AJ333" s="50"/>
      <c r="AK333" s="50"/>
      <c r="AL333" s="50"/>
      <c r="AM333" s="50"/>
      <c r="AN333" s="50"/>
      <c r="AO333" s="50"/>
      <c r="AP333" s="50"/>
      <c r="AQ333" s="50"/>
      <c r="AR333" s="50"/>
      <c r="AS333" s="50"/>
      <c r="AT333" s="50"/>
      <c r="AU333" s="50"/>
      <c r="AV333" s="50"/>
      <c r="AW333" s="50"/>
      <c r="AX333" s="50"/>
      <c r="AY333" s="50"/>
      <c r="AZ333" s="50"/>
      <c r="BA333" s="50"/>
      <c r="BB333" s="50"/>
      <c r="BC333" s="50"/>
      <c r="BD333" s="50"/>
      <c r="BE333" s="50"/>
      <c r="BF333" s="50"/>
      <c r="BG333" s="50"/>
      <c r="BH333" s="50"/>
      <c r="BI333" s="50"/>
      <c r="BJ333" s="50"/>
      <c r="BK333" s="50"/>
      <c r="BL333" s="50"/>
      <c r="BM333" s="50"/>
      <c r="BN333" s="50">
        <v>207.3</v>
      </c>
      <c r="BO333" s="50">
        <v>207.3</v>
      </c>
      <c r="BP333" s="50">
        <v>207.3</v>
      </c>
      <c r="BQ333" s="50">
        <f t="shared" si="71"/>
        <v>100</v>
      </c>
      <c r="BR333" s="50"/>
      <c r="BS333" s="50"/>
      <c r="BT333" s="50"/>
      <c r="BU333" s="50"/>
      <c r="BV333" s="50"/>
      <c r="BW333" s="50"/>
      <c r="BX333" s="50"/>
      <c r="BY333" s="50"/>
      <c r="BZ333" s="50"/>
      <c r="CA333" s="50"/>
      <c r="CB333" s="50"/>
      <c r="CC333" s="50"/>
      <c r="CD333" s="50"/>
      <c r="CE333" s="50"/>
      <c r="CF333" s="50"/>
      <c r="CG333" s="50"/>
      <c r="CH333" s="50"/>
      <c r="CI333" s="50"/>
      <c r="CJ333" s="50"/>
      <c r="CK333" s="50"/>
    </row>
    <row r="334" spans="1:89" s="58" customFormat="1" ht="38.25" x14ac:dyDescent="0.25">
      <c r="A334" s="54" t="s">
        <v>622</v>
      </c>
      <c r="B334" s="51">
        <f t="shared" si="70"/>
        <v>207.3</v>
      </c>
      <c r="C334" s="51">
        <f t="shared" si="72"/>
        <v>207.3</v>
      </c>
      <c r="D334" s="51">
        <f t="shared" si="72"/>
        <v>207.3</v>
      </c>
      <c r="E334" s="50">
        <f t="shared" ref="E334:E366" si="73">D334/C334*100</f>
        <v>100</v>
      </c>
      <c r="F334" s="50"/>
      <c r="G334" s="50"/>
      <c r="H334" s="50"/>
      <c r="I334" s="50"/>
      <c r="J334" s="50"/>
      <c r="K334" s="50"/>
      <c r="L334" s="50"/>
      <c r="M334" s="50"/>
      <c r="N334" s="50"/>
      <c r="O334" s="50"/>
      <c r="P334" s="50"/>
      <c r="Q334" s="50"/>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50"/>
      <c r="BB334" s="50"/>
      <c r="BC334" s="50"/>
      <c r="BD334" s="50"/>
      <c r="BE334" s="50"/>
      <c r="BF334" s="50"/>
      <c r="BG334" s="50"/>
      <c r="BH334" s="50"/>
      <c r="BI334" s="50"/>
      <c r="BJ334" s="50"/>
      <c r="BK334" s="50"/>
      <c r="BL334" s="50"/>
      <c r="BM334" s="50"/>
      <c r="BN334" s="50">
        <v>207.3</v>
      </c>
      <c r="BO334" s="50">
        <v>207.3</v>
      </c>
      <c r="BP334" s="50">
        <v>207.3</v>
      </c>
      <c r="BQ334" s="50">
        <f t="shared" si="71"/>
        <v>100</v>
      </c>
      <c r="BR334" s="50"/>
      <c r="BS334" s="50"/>
      <c r="BT334" s="50"/>
      <c r="BU334" s="50"/>
      <c r="BV334" s="50"/>
      <c r="BW334" s="50"/>
      <c r="BX334" s="50"/>
      <c r="BY334" s="50"/>
      <c r="BZ334" s="50"/>
      <c r="CA334" s="50"/>
      <c r="CB334" s="50"/>
      <c r="CC334" s="50"/>
      <c r="CD334" s="50"/>
      <c r="CE334" s="50"/>
      <c r="CF334" s="50"/>
      <c r="CG334" s="50"/>
      <c r="CH334" s="50"/>
      <c r="CI334" s="50"/>
      <c r="CJ334" s="50"/>
      <c r="CK334" s="50"/>
    </row>
    <row r="335" spans="1:89" s="58" customFormat="1" ht="38.25" x14ac:dyDescent="0.25">
      <c r="A335" s="54" t="s">
        <v>623</v>
      </c>
      <c r="B335" s="51">
        <f t="shared" si="70"/>
        <v>82.9</v>
      </c>
      <c r="C335" s="51">
        <f t="shared" si="72"/>
        <v>82.9</v>
      </c>
      <c r="D335" s="51">
        <f t="shared" si="72"/>
        <v>82.9</v>
      </c>
      <c r="E335" s="50">
        <f t="shared" si="73"/>
        <v>100</v>
      </c>
      <c r="F335" s="50"/>
      <c r="G335" s="50"/>
      <c r="H335" s="50"/>
      <c r="I335" s="50"/>
      <c r="J335" s="50"/>
      <c r="K335" s="50"/>
      <c r="L335" s="50"/>
      <c r="M335" s="50"/>
      <c r="N335" s="50"/>
      <c r="O335" s="50"/>
      <c r="P335" s="50"/>
      <c r="Q335" s="50"/>
      <c r="R335" s="50"/>
      <c r="S335" s="50"/>
      <c r="T335" s="50"/>
      <c r="U335" s="50"/>
      <c r="V335" s="50"/>
      <c r="W335" s="50"/>
      <c r="X335" s="50"/>
      <c r="Y335" s="50"/>
      <c r="Z335" s="50"/>
      <c r="AA335" s="50"/>
      <c r="AB335" s="50"/>
      <c r="AC335" s="50"/>
      <c r="AD335" s="50"/>
      <c r="AE335" s="50"/>
      <c r="AF335" s="50"/>
      <c r="AG335" s="50"/>
      <c r="AH335" s="50"/>
      <c r="AI335" s="50"/>
      <c r="AJ335" s="50"/>
      <c r="AK335" s="50"/>
      <c r="AL335" s="50"/>
      <c r="AM335" s="50"/>
      <c r="AN335" s="50"/>
      <c r="AO335" s="50"/>
      <c r="AP335" s="50"/>
      <c r="AQ335" s="50"/>
      <c r="AR335" s="50"/>
      <c r="AS335" s="50"/>
      <c r="AT335" s="50"/>
      <c r="AU335" s="50"/>
      <c r="AV335" s="50"/>
      <c r="AW335" s="50"/>
      <c r="AX335" s="50"/>
      <c r="AY335" s="50"/>
      <c r="AZ335" s="50"/>
      <c r="BA335" s="50"/>
      <c r="BB335" s="50"/>
      <c r="BC335" s="50"/>
      <c r="BD335" s="50"/>
      <c r="BE335" s="50"/>
      <c r="BF335" s="50"/>
      <c r="BG335" s="50"/>
      <c r="BH335" s="50"/>
      <c r="BI335" s="50"/>
      <c r="BJ335" s="50"/>
      <c r="BK335" s="50"/>
      <c r="BL335" s="50"/>
      <c r="BM335" s="50"/>
      <c r="BN335" s="50">
        <v>82.9</v>
      </c>
      <c r="BO335" s="50">
        <v>82.9</v>
      </c>
      <c r="BP335" s="50">
        <v>82.9</v>
      </c>
      <c r="BQ335" s="50">
        <f t="shared" si="71"/>
        <v>100</v>
      </c>
      <c r="BR335" s="50"/>
      <c r="BS335" s="50"/>
      <c r="BT335" s="50"/>
      <c r="BU335" s="50"/>
      <c r="BV335" s="50"/>
      <c r="BW335" s="50"/>
      <c r="BX335" s="50"/>
      <c r="BY335" s="50"/>
      <c r="BZ335" s="50"/>
      <c r="CA335" s="50"/>
      <c r="CB335" s="50"/>
      <c r="CC335" s="50"/>
      <c r="CD335" s="50"/>
      <c r="CE335" s="50"/>
      <c r="CF335" s="50"/>
      <c r="CG335" s="50"/>
      <c r="CH335" s="50"/>
      <c r="CI335" s="50"/>
      <c r="CJ335" s="50"/>
      <c r="CK335" s="50"/>
    </row>
    <row r="336" spans="1:89" s="58" customFormat="1" ht="38.25" x14ac:dyDescent="0.25">
      <c r="A336" s="54" t="s">
        <v>624</v>
      </c>
      <c r="B336" s="51">
        <f t="shared" si="70"/>
        <v>207.3</v>
      </c>
      <c r="C336" s="51">
        <f t="shared" si="72"/>
        <v>207.3</v>
      </c>
      <c r="D336" s="51">
        <f t="shared" si="72"/>
        <v>207.3</v>
      </c>
      <c r="E336" s="50">
        <f t="shared" si="73"/>
        <v>100</v>
      </c>
      <c r="F336" s="50"/>
      <c r="G336" s="50"/>
      <c r="H336" s="50"/>
      <c r="I336" s="50"/>
      <c r="J336" s="50"/>
      <c r="K336" s="50"/>
      <c r="L336" s="50"/>
      <c r="M336" s="50"/>
      <c r="N336" s="50"/>
      <c r="O336" s="50"/>
      <c r="P336" s="50"/>
      <c r="Q336" s="50"/>
      <c r="R336" s="50"/>
      <c r="S336" s="50"/>
      <c r="T336" s="50"/>
      <c r="U336" s="50"/>
      <c r="V336" s="50"/>
      <c r="W336" s="50"/>
      <c r="X336" s="50"/>
      <c r="Y336" s="50"/>
      <c r="Z336" s="50"/>
      <c r="AA336" s="50"/>
      <c r="AB336" s="50"/>
      <c r="AC336" s="50"/>
      <c r="AD336" s="50"/>
      <c r="AE336" s="50"/>
      <c r="AF336" s="50"/>
      <c r="AG336" s="50"/>
      <c r="AH336" s="50"/>
      <c r="AI336" s="50"/>
      <c r="AJ336" s="50"/>
      <c r="AK336" s="50"/>
      <c r="AL336" s="50"/>
      <c r="AM336" s="50"/>
      <c r="AN336" s="50"/>
      <c r="AO336" s="50"/>
      <c r="AP336" s="50"/>
      <c r="AQ336" s="50"/>
      <c r="AR336" s="50"/>
      <c r="AS336" s="50"/>
      <c r="AT336" s="50"/>
      <c r="AU336" s="50"/>
      <c r="AV336" s="50"/>
      <c r="AW336" s="50"/>
      <c r="AX336" s="50"/>
      <c r="AY336" s="50"/>
      <c r="AZ336" s="50"/>
      <c r="BA336" s="50"/>
      <c r="BB336" s="50"/>
      <c r="BC336" s="50"/>
      <c r="BD336" s="50"/>
      <c r="BE336" s="50"/>
      <c r="BF336" s="50"/>
      <c r="BG336" s="50"/>
      <c r="BH336" s="50"/>
      <c r="BI336" s="50"/>
      <c r="BJ336" s="50"/>
      <c r="BK336" s="50"/>
      <c r="BL336" s="50"/>
      <c r="BM336" s="50"/>
      <c r="BN336" s="50">
        <v>207.3</v>
      </c>
      <c r="BO336" s="50">
        <v>207.3</v>
      </c>
      <c r="BP336" s="50">
        <v>207.3</v>
      </c>
      <c r="BQ336" s="50">
        <f t="shared" si="71"/>
        <v>100</v>
      </c>
      <c r="BR336" s="50"/>
      <c r="BS336" s="50"/>
      <c r="BT336" s="50"/>
      <c r="BU336" s="50"/>
      <c r="BV336" s="50"/>
      <c r="BW336" s="50"/>
      <c r="BX336" s="50"/>
      <c r="BY336" s="50"/>
      <c r="BZ336" s="50"/>
      <c r="CA336" s="50"/>
      <c r="CB336" s="50"/>
      <c r="CC336" s="50"/>
      <c r="CD336" s="50"/>
      <c r="CE336" s="50"/>
      <c r="CF336" s="50"/>
      <c r="CG336" s="50"/>
      <c r="CH336" s="50"/>
      <c r="CI336" s="50"/>
      <c r="CJ336" s="50"/>
      <c r="CK336" s="50"/>
    </row>
    <row r="337" spans="1:89" s="58" customFormat="1" ht="51" x14ac:dyDescent="0.25">
      <c r="A337" s="54" t="s">
        <v>626</v>
      </c>
      <c r="B337" s="51">
        <f t="shared" si="70"/>
        <v>207.3</v>
      </c>
      <c r="C337" s="51">
        <f t="shared" si="72"/>
        <v>207.3</v>
      </c>
      <c r="D337" s="51">
        <f t="shared" si="72"/>
        <v>207.3</v>
      </c>
      <c r="E337" s="50">
        <f t="shared" si="73"/>
        <v>100</v>
      </c>
      <c r="F337" s="50"/>
      <c r="G337" s="50"/>
      <c r="H337" s="50"/>
      <c r="I337" s="50"/>
      <c r="J337" s="50"/>
      <c r="K337" s="50"/>
      <c r="L337" s="50"/>
      <c r="M337" s="50"/>
      <c r="N337" s="50"/>
      <c r="O337" s="50"/>
      <c r="P337" s="50"/>
      <c r="Q337" s="50"/>
      <c r="R337" s="50"/>
      <c r="S337" s="50"/>
      <c r="T337" s="50"/>
      <c r="U337" s="50"/>
      <c r="V337" s="50"/>
      <c r="W337" s="50"/>
      <c r="X337" s="50"/>
      <c r="Y337" s="50"/>
      <c r="Z337" s="50"/>
      <c r="AA337" s="50"/>
      <c r="AB337" s="50"/>
      <c r="AC337" s="50"/>
      <c r="AD337" s="50"/>
      <c r="AE337" s="50"/>
      <c r="AF337" s="50"/>
      <c r="AG337" s="50"/>
      <c r="AH337" s="50"/>
      <c r="AI337" s="50"/>
      <c r="AJ337" s="50"/>
      <c r="AK337" s="50"/>
      <c r="AL337" s="50"/>
      <c r="AM337" s="50"/>
      <c r="AN337" s="50"/>
      <c r="AO337" s="50"/>
      <c r="AP337" s="50"/>
      <c r="AQ337" s="50"/>
      <c r="AR337" s="50"/>
      <c r="AS337" s="50"/>
      <c r="AT337" s="50"/>
      <c r="AU337" s="50"/>
      <c r="AV337" s="50"/>
      <c r="AW337" s="50"/>
      <c r="AX337" s="50"/>
      <c r="AY337" s="50"/>
      <c r="AZ337" s="50"/>
      <c r="BA337" s="50"/>
      <c r="BB337" s="50"/>
      <c r="BC337" s="50"/>
      <c r="BD337" s="50"/>
      <c r="BE337" s="50"/>
      <c r="BF337" s="50"/>
      <c r="BG337" s="50"/>
      <c r="BH337" s="50"/>
      <c r="BI337" s="50"/>
      <c r="BJ337" s="50"/>
      <c r="BK337" s="50"/>
      <c r="BL337" s="50"/>
      <c r="BM337" s="50"/>
      <c r="BN337" s="50">
        <v>207.3</v>
      </c>
      <c r="BO337" s="50">
        <v>207.3</v>
      </c>
      <c r="BP337" s="50">
        <v>207.3</v>
      </c>
      <c r="BQ337" s="50">
        <f t="shared" si="71"/>
        <v>100</v>
      </c>
      <c r="BR337" s="50"/>
      <c r="BS337" s="50"/>
      <c r="BT337" s="50"/>
      <c r="BU337" s="50"/>
      <c r="BV337" s="50"/>
      <c r="BW337" s="50"/>
      <c r="BX337" s="50"/>
      <c r="BY337" s="50"/>
      <c r="BZ337" s="50"/>
      <c r="CA337" s="50"/>
      <c r="CB337" s="50"/>
      <c r="CC337" s="50"/>
      <c r="CD337" s="50"/>
      <c r="CE337" s="50"/>
      <c r="CF337" s="50"/>
      <c r="CG337" s="50"/>
      <c r="CH337" s="50"/>
      <c r="CI337" s="50"/>
      <c r="CJ337" s="50"/>
      <c r="CK337" s="50"/>
    </row>
    <row r="338" spans="1:89" s="58" customFormat="1" ht="51" x14ac:dyDescent="0.25">
      <c r="A338" s="54" t="s">
        <v>627</v>
      </c>
      <c r="B338" s="51">
        <f t="shared" si="70"/>
        <v>0</v>
      </c>
      <c r="C338" s="51">
        <f t="shared" si="72"/>
        <v>0</v>
      </c>
      <c r="D338" s="51">
        <f t="shared" si="72"/>
        <v>0</v>
      </c>
      <c r="E338" s="50"/>
      <c r="F338" s="50"/>
      <c r="G338" s="50"/>
      <c r="H338" s="50"/>
      <c r="I338" s="50"/>
      <c r="J338" s="50"/>
      <c r="K338" s="50"/>
      <c r="L338" s="50"/>
      <c r="M338" s="50"/>
      <c r="N338" s="50"/>
      <c r="O338" s="50"/>
      <c r="P338" s="50"/>
      <c r="Q338" s="50"/>
      <c r="R338" s="50"/>
      <c r="S338" s="50"/>
      <c r="T338" s="50"/>
      <c r="U338" s="50"/>
      <c r="V338" s="50"/>
      <c r="W338" s="50"/>
      <c r="X338" s="50"/>
      <c r="Y338" s="50"/>
      <c r="Z338" s="50"/>
      <c r="AA338" s="50"/>
      <c r="AB338" s="50"/>
      <c r="AC338" s="50"/>
      <c r="AD338" s="50"/>
      <c r="AE338" s="50"/>
      <c r="AF338" s="50"/>
      <c r="AG338" s="50"/>
      <c r="AH338" s="50"/>
      <c r="AI338" s="50"/>
      <c r="AJ338" s="50"/>
      <c r="AK338" s="50"/>
      <c r="AL338" s="50"/>
      <c r="AM338" s="50"/>
      <c r="AN338" s="50"/>
      <c r="AO338" s="50"/>
      <c r="AP338" s="50"/>
      <c r="AQ338" s="50"/>
      <c r="AR338" s="50"/>
      <c r="AS338" s="50"/>
      <c r="AT338" s="50"/>
      <c r="AU338" s="50"/>
      <c r="AV338" s="50"/>
      <c r="AW338" s="50"/>
      <c r="AX338" s="50"/>
      <c r="AY338" s="50"/>
      <c r="AZ338" s="50"/>
      <c r="BA338" s="50"/>
      <c r="BB338" s="50"/>
      <c r="BC338" s="50"/>
      <c r="BD338" s="50"/>
      <c r="BE338" s="50"/>
      <c r="BF338" s="50"/>
      <c r="BG338" s="50"/>
      <c r="BH338" s="50"/>
      <c r="BI338" s="50"/>
      <c r="BJ338" s="50"/>
      <c r="BK338" s="50"/>
      <c r="BL338" s="50"/>
      <c r="BM338" s="50"/>
      <c r="BN338" s="50"/>
      <c r="BO338" s="50"/>
      <c r="BP338" s="50"/>
      <c r="BQ338" s="50"/>
      <c r="BR338" s="50"/>
      <c r="BS338" s="50"/>
      <c r="BT338" s="50"/>
      <c r="BU338" s="50"/>
      <c r="BV338" s="50"/>
      <c r="BW338" s="50"/>
      <c r="BX338" s="50"/>
      <c r="BY338" s="50"/>
      <c r="BZ338" s="50"/>
      <c r="CA338" s="50"/>
      <c r="CB338" s="50"/>
      <c r="CC338" s="50"/>
      <c r="CD338" s="50"/>
      <c r="CE338" s="50"/>
      <c r="CF338" s="50"/>
      <c r="CG338" s="50"/>
      <c r="CH338" s="50"/>
      <c r="CI338" s="50"/>
      <c r="CJ338" s="50"/>
      <c r="CK338" s="50"/>
    </row>
    <row r="339" spans="1:89" s="58" customFormat="1" ht="38.25" x14ac:dyDescent="0.25">
      <c r="A339" s="54" t="s">
        <v>628</v>
      </c>
      <c r="B339" s="51">
        <f t="shared" si="70"/>
        <v>0</v>
      </c>
      <c r="C339" s="51">
        <f t="shared" si="72"/>
        <v>0</v>
      </c>
      <c r="D339" s="51">
        <f t="shared" si="72"/>
        <v>0</v>
      </c>
      <c r="E339" s="50"/>
      <c r="F339" s="50"/>
      <c r="G339" s="50"/>
      <c r="H339" s="50"/>
      <c r="I339" s="50"/>
      <c r="J339" s="50"/>
      <c r="K339" s="50"/>
      <c r="L339" s="50"/>
      <c r="M339" s="50"/>
      <c r="N339" s="50"/>
      <c r="O339" s="50"/>
      <c r="P339" s="50"/>
      <c r="Q339" s="50"/>
      <c r="R339" s="50"/>
      <c r="S339" s="50"/>
      <c r="T339" s="50"/>
      <c r="U339" s="50"/>
      <c r="V339" s="50"/>
      <c r="W339" s="50"/>
      <c r="X339" s="50"/>
      <c r="Y339" s="50"/>
      <c r="Z339" s="50"/>
      <c r="AA339" s="50"/>
      <c r="AB339" s="50"/>
      <c r="AC339" s="50"/>
      <c r="AD339" s="50"/>
      <c r="AE339" s="50"/>
      <c r="AF339" s="50"/>
      <c r="AG339" s="50"/>
      <c r="AH339" s="50"/>
      <c r="AI339" s="50"/>
      <c r="AJ339" s="50"/>
      <c r="AK339" s="50"/>
      <c r="AL339" s="50"/>
      <c r="AM339" s="50"/>
      <c r="AN339" s="50"/>
      <c r="AO339" s="50"/>
      <c r="AP339" s="50"/>
      <c r="AQ339" s="50"/>
      <c r="AR339" s="50"/>
      <c r="AS339" s="50"/>
      <c r="AT339" s="50"/>
      <c r="AU339" s="50"/>
      <c r="AV339" s="50"/>
      <c r="AW339" s="50"/>
      <c r="AX339" s="50"/>
      <c r="AY339" s="50"/>
      <c r="AZ339" s="50"/>
      <c r="BA339" s="50"/>
      <c r="BB339" s="50"/>
      <c r="BC339" s="50"/>
      <c r="BD339" s="50"/>
      <c r="BE339" s="50"/>
      <c r="BF339" s="50"/>
      <c r="BG339" s="50"/>
      <c r="BH339" s="50"/>
      <c r="BI339" s="50"/>
      <c r="BJ339" s="50"/>
      <c r="BK339" s="50"/>
      <c r="BL339" s="50"/>
      <c r="BM339" s="50"/>
      <c r="BN339" s="50"/>
      <c r="BO339" s="50"/>
      <c r="BP339" s="50"/>
      <c r="BQ339" s="50"/>
      <c r="BR339" s="50"/>
      <c r="BS339" s="50"/>
      <c r="BT339" s="50"/>
      <c r="BU339" s="50"/>
      <c r="BV339" s="50"/>
      <c r="BW339" s="50"/>
      <c r="BX339" s="50"/>
      <c r="BY339" s="50"/>
      <c r="BZ339" s="50"/>
      <c r="CA339" s="50"/>
      <c r="CB339" s="50"/>
      <c r="CC339" s="50"/>
      <c r="CD339" s="50"/>
      <c r="CE339" s="50"/>
      <c r="CF339" s="50"/>
      <c r="CG339" s="50"/>
      <c r="CH339" s="50"/>
      <c r="CI339" s="50"/>
      <c r="CJ339" s="50"/>
      <c r="CK339" s="50"/>
    </row>
    <row r="340" spans="1:89" s="58" customFormat="1" ht="38.25" x14ac:dyDescent="0.25">
      <c r="A340" s="54" t="s">
        <v>629</v>
      </c>
      <c r="B340" s="51">
        <f t="shared" si="70"/>
        <v>82.9</v>
      </c>
      <c r="C340" s="51">
        <f t="shared" si="72"/>
        <v>82.9</v>
      </c>
      <c r="D340" s="51">
        <f t="shared" si="72"/>
        <v>82.9</v>
      </c>
      <c r="E340" s="50">
        <f t="shared" si="73"/>
        <v>100</v>
      </c>
      <c r="F340" s="50"/>
      <c r="G340" s="50"/>
      <c r="H340" s="50"/>
      <c r="I340" s="50"/>
      <c r="J340" s="50"/>
      <c r="K340" s="50"/>
      <c r="L340" s="50"/>
      <c r="M340" s="50"/>
      <c r="N340" s="50"/>
      <c r="O340" s="50"/>
      <c r="P340" s="50"/>
      <c r="Q340" s="50"/>
      <c r="R340" s="50"/>
      <c r="S340" s="50"/>
      <c r="T340" s="50"/>
      <c r="U340" s="50"/>
      <c r="V340" s="50"/>
      <c r="W340" s="50"/>
      <c r="X340" s="50"/>
      <c r="Y340" s="50"/>
      <c r="Z340" s="50"/>
      <c r="AA340" s="50"/>
      <c r="AB340" s="50"/>
      <c r="AC340" s="50"/>
      <c r="AD340" s="50"/>
      <c r="AE340" s="50"/>
      <c r="AF340" s="50"/>
      <c r="AG340" s="50"/>
      <c r="AH340" s="50"/>
      <c r="AI340" s="50"/>
      <c r="AJ340" s="50"/>
      <c r="AK340" s="50"/>
      <c r="AL340" s="50"/>
      <c r="AM340" s="50"/>
      <c r="AN340" s="50"/>
      <c r="AO340" s="50"/>
      <c r="AP340" s="50"/>
      <c r="AQ340" s="50"/>
      <c r="AR340" s="50"/>
      <c r="AS340" s="50"/>
      <c r="AT340" s="50"/>
      <c r="AU340" s="50"/>
      <c r="AV340" s="50"/>
      <c r="AW340" s="50"/>
      <c r="AX340" s="50"/>
      <c r="AY340" s="50"/>
      <c r="AZ340" s="50"/>
      <c r="BA340" s="50"/>
      <c r="BB340" s="50"/>
      <c r="BC340" s="50"/>
      <c r="BD340" s="50"/>
      <c r="BE340" s="50"/>
      <c r="BF340" s="50"/>
      <c r="BG340" s="50"/>
      <c r="BH340" s="50"/>
      <c r="BI340" s="50"/>
      <c r="BJ340" s="50"/>
      <c r="BK340" s="50"/>
      <c r="BL340" s="50"/>
      <c r="BM340" s="50"/>
      <c r="BN340" s="50">
        <v>82.9</v>
      </c>
      <c r="BO340" s="50">
        <v>82.9</v>
      </c>
      <c r="BP340" s="50">
        <v>82.9</v>
      </c>
      <c r="BQ340" s="50">
        <f t="shared" si="71"/>
        <v>100</v>
      </c>
      <c r="BR340" s="50"/>
      <c r="BS340" s="50"/>
      <c r="BT340" s="50"/>
      <c r="BU340" s="50"/>
      <c r="BV340" s="50"/>
      <c r="BW340" s="50"/>
      <c r="BX340" s="50"/>
      <c r="BY340" s="50"/>
      <c r="BZ340" s="50"/>
      <c r="CA340" s="50"/>
      <c r="CB340" s="50"/>
      <c r="CC340" s="50"/>
      <c r="CD340" s="50"/>
      <c r="CE340" s="50"/>
      <c r="CF340" s="50"/>
      <c r="CG340" s="50"/>
      <c r="CH340" s="50"/>
      <c r="CI340" s="50"/>
      <c r="CJ340" s="50"/>
      <c r="CK340" s="50"/>
    </row>
    <row r="341" spans="1:89" s="58" customFormat="1" ht="38.25" x14ac:dyDescent="0.25">
      <c r="A341" s="54" t="s">
        <v>630</v>
      </c>
      <c r="B341" s="51">
        <f t="shared" si="70"/>
        <v>207.3</v>
      </c>
      <c r="C341" s="51">
        <f t="shared" si="72"/>
        <v>207.3</v>
      </c>
      <c r="D341" s="51">
        <f t="shared" si="72"/>
        <v>207.3</v>
      </c>
      <c r="E341" s="50">
        <f t="shared" si="73"/>
        <v>100</v>
      </c>
      <c r="F341" s="50"/>
      <c r="G341" s="50"/>
      <c r="H341" s="50"/>
      <c r="I341" s="50"/>
      <c r="J341" s="50"/>
      <c r="K341" s="50"/>
      <c r="L341" s="50"/>
      <c r="M341" s="50"/>
      <c r="N341" s="50"/>
      <c r="O341" s="50"/>
      <c r="P341" s="50"/>
      <c r="Q341" s="50"/>
      <c r="R341" s="50"/>
      <c r="S341" s="50"/>
      <c r="T341" s="50"/>
      <c r="U341" s="50"/>
      <c r="V341" s="50"/>
      <c r="W341" s="50"/>
      <c r="X341" s="50"/>
      <c r="Y341" s="50"/>
      <c r="Z341" s="50"/>
      <c r="AA341" s="50"/>
      <c r="AB341" s="50"/>
      <c r="AC341" s="50"/>
      <c r="AD341" s="50"/>
      <c r="AE341" s="50"/>
      <c r="AF341" s="50"/>
      <c r="AG341" s="50"/>
      <c r="AH341" s="50"/>
      <c r="AI341" s="50"/>
      <c r="AJ341" s="50"/>
      <c r="AK341" s="50"/>
      <c r="AL341" s="50"/>
      <c r="AM341" s="50"/>
      <c r="AN341" s="50"/>
      <c r="AO341" s="50"/>
      <c r="AP341" s="50"/>
      <c r="AQ341" s="50"/>
      <c r="AR341" s="50"/>
      <c r="AS341" s="50"/>
      <c r="AT341" s="50"/>
      <c r="AU341" s="50"/>
      <c r="AV341" s="50"/>
      <c r="AW341" s="50"/>
      <c r="AX341" s="50"/>
      <c r="AY341" s="50"/>
      <c r="AZ341" s="50"/>
      <c r="BA341" s="50"/>
      <c r="BB341" s="50"/>
      <c r="BC341" s="50"/>
      <c r="BD341" s="50"/>
      <c r="BE341" s="50"/>
      <c r="BF341" s="50"/>
      <c r="BG341" s="50"/>
      <c r="BH341" s="50"/>
      <c r="BI341" s="50"/>
      <c r="BJ341" s="50"/>
      <c r="BK341" s="50"/>
      <c r="BL341" s="50"/>
      <c r="BM341" s="50"/>
      <c r="BN341" s="50">
        <v>207.3</v>
      </c>
      <c r="BO341" s="50">
        <v>207.3</v>
      </c>
      <c r="BP341" s="50">
        <v>207.3</v>
      </c>
      <c r="BQ341" s="50">
        <f t="shared" si="71"/>
        <v>100</v>
      </c>
      <c r="BR341" s="50"/>
      <c r="BS341" s="50"/>
      <c r="BT341" s="50"/>
      <c r="BU341" s="50"/>
      <c r="BV341" s="50"/>
      <c r="BW341" s="50"/>
      <c r="BX341" s="50"/>
      <c r="BY341" s="50"/>
      <c r="BZ341" s="50"/>
      <c r="CA341" s="50"/>
      <c r="CB341" s="50"/>
      <c r="CC341" s="50"/>
      <c r="CD341" s="50"/>
      <c r="CE341" s="50"/>
      <c r="CF341" s="50"/>
      <c r="CG341" s="50"/>
      <c r="CH341" s="50"/>
      <c r="CI341" s="50"/>
      <c r="CJ341" s="50"/>
      <c r="CK341" s="50"/>
    </row>
    <row r="342" spans="1:89" s="58" customFormat="1" ht="38.25" x14ac:dyDescent="0.25">
      <c r="A342" s="54" t="s">
        <v>631</v>
      </c>
      <c r="B342" s="51">
        <f t="shared" si="70"/>
        <v>82.9</v>
      </c>
      <c r="C342" s="51">
        <f t="shared" si="72"/>
        <v>82.9</v>
      </c>
      <c r="D342" s="51">
        <f t="shared" si="72"/>
        <v>82.9</v>
      </c>
      <c r="E342" s="50">
        <f t="shared" si="73"/>
        <v>100</v>
      </c>
      <c r="F342" s="50"/>
      <c r="G342" s="50"/>
      <c r="H342" s="50"/>
      <c r="I342" s="50"/>
      <c r="J342" s="50"/>
      <c r="K342" s="50"/>
      <c r="L342" s="50"/>
      <c r="M342" s="50"/>
      <c r="N342" s="50"/>
      <c r="O342" s="50"/>
      <c r="P342" s="50"/>
      <c r="Q342" s="50"/>
      <c r="R342" s="50"/>
      <c r="S342" s="50"/>
      <c r="T342" s="50"/>
      <c r="U342" s="50"/>
      <c r="V342" s="50"/>
      <c r="W342" s="50"/>
      <c r="X342" s="50"/>
      <c r="Y342" s="50"/>
      <c r="Z342" s="50"/>
      <c r="AA342" s="50"/>
      <c r="AB342" s="50"/>
      <c r="AC342" s="50"/>
      <c r="AD342" s="50"/>
      <c r="AE342" s="50"/>
      <c r="AF342" s="50"/>
      <c r="AG342" s="50"/>
      <c r="AH342" s="50"/>
      <c r="AI342" s="50"/>
      <c r="AJ342" s="50"/>
      <c r="AK342" s="50"/>
      <c r="AL342" s="50"/>
      <c r="AM342" s="50"/>
      <c r="AN342" s="50"/>
      <c r="AO342" s="50"/>
      <c r="AP342" s="50"/>
      <c r="AQ342" s="50"/>
      <c r="AR342" s="50"/>
      <c r="AS342" s="50"/>
      <c r="AT342" s="50"/>
      <c r="AU342" s="50"/>
      <c r="AV342" s="50"/>
      <c r="AW342" s="50"/>
      <c r="AX342" s="50"/>
      <c r="AY342" s="50"/>
      <c r="AZ342" s="50"/>
      <c r="BA342" s="50"/>
      <c r="BB342" s="50"/>
      <c r="BC342" s="50"/>
      <c r="BD342" s="50"/>
      <c r="BE342" s="50"/>
      <c r="BF342" s="50"/>
      <c r="BG342" s="50"/>
      <c r="BH342" s="50"/>
      <c r="BI342" s="50"/>
      <c r="BJ342" s="50"/>
      <c r="BK342" s="50"/>
      <c r="BL342" s="50"/>
      <c r="BM342" s="50"/>
      <c r="BN342" s="50">
        <v>82.9</v>
      </c>
      <c r="BO342" s="50">
        <v>82.9</v>
      </c>
      <c r="BP342" s="50">
        <v>82.9</v>
      </c>
      <c r="BQ342" s="50">
        <f t="shared" si="71"/>
        <v>100</v>
      </c>
      <c r="BR342" s="50"/>
      <c r="BS342" s="50"/>
      <c r="BT342" s="50"/>
      <c r="BU342" s="50"/>
      <c r="BV342" s="50"/>
      <c r="BW342" s="50"/>
      <c r="BX342" s="50"/>
      <c r="BY342" s="50"/>
      <c r="BZ342" s="50"/>
      <c r="CA342" s="50"/>
      <c r="CB342" s="50"/>
      <c r="CC342" s="50"/>
      <c r="CD342" s="50"/>
      <c r="CE342" s="50"/>
      <c r="CF342" s="50"/>
      <c r="CG342" s="50"/>
      <c r="CH342" s="50"/>
      <c r="CI342" s="50"/>
      <c r="CJ342" s="50"/>
      <c r="CK342" s="50"/>
    </row>
    <row r="343" spans="1:89" s="58" customFormat="1" ht="38.25" x14ac:dyDescent="0.25">
      <c r="A343" s="54" t="s">
        <v>632</v>
      </c>
      <c r="B343" s="51">
        <f t="shared" si="70"/>
        <v>207.3</v>
      </c>
      <c r="C343" s="51">
        <f t="shared" si="72"/>
        <v>207.3</v>
      </c>
      <c r="D343" s="51">
        <f t="shared" si="72"/>
        <v>207.3</v>
      </c>
      <c r="E343" s="50">
        <f t="shared" si="73"/>
        <v>100</v>
      </c>
      <c r="F343" s="50"/>
      <c r="G343" s="50"/>
      <c r="H343" s="50"/>
      <c r="I343" s="50"/>
      <c r="J343" s="50"/>
      <c r="K343" s="50"/>
      <c r="L343" s="50"/>
      <c r="M343" s="50"/>
      <c r="N343" s="50"/>
      <c r="O343" s="50"/>
      <c r="P343" s="50"/>
      <c r="Q343" s="50"/>
      <c r="R343" s="50"/>
      <c r="S343" s="50"/>
      <c r="T343" s="50"/>
      <c r="U343" s="50"/>
      <c r="V343" s="50"/>
      <c r="W343" s="50"/>
      <c r="X343" s="50"/>
      <c r="Y343" s="50"/>
      <c r="Z343" s="50"/>
      <c r="AA343" s="50"/>
      <c r="AB343" s="50"/>
      <c r="AC343" s="50"/>
      <c r="AD343" s="50"/>
      <c r="AE343" s="50"/>
      <c r="AF343" s="50"/>
      <c r="AG343" s="50"/>
      <c r="AH343" s="50"/>
      <c r="AI343" s="50"/>
      <c r="AJ343" s="50"/>
      <c r="AK343" s="50"/>
      <c r="AL343" s="50"/>
      <c r="AM343" s="50"/>
      <c r="AN343" s="50"/>
      <c r="AO343" s="50"/>
      <c r="AP343" s="50"/>
      <c r="AQ343" s="50"/>
      <c r="AR343" s="50"/>
      <c r="AS343" s="50"/>
      <c r="AT343" s="50"/>
      <c r="AU343" s="50"/>
      <c r="AV343" s="50"/>
      <c r="AW343" s="50"/>
      <c r="AX343" s="50"/>
      <c r="AY343" s="50"/>
      <c r="AZ343" s="50"/>
      <c r="BA343" s="50"/>
      <c r="BB343" s="50"/>
      <c r="BC343" s="50"/>
      <c r="BD343" s="50"/>
      <c r="BE343" s="50"/>
      <c r="BF343" s="50"/>
      <c r="BG343" s="50"/>
      <c r="BH343" s="50"/>
      <c r="BI343" s="50"/>
      <c r="BJ343" s="50"/>
      <c r="BK343" s="50"/>
      <c r="BL343" s="50"/>
      <c r="BM343" s="50"/>
      <c r="BN343" s="50">
        <v>207.3</v>
      </c>
      <c r="BO343" s="50">
        <v>207.3</v>
      </c>
      <c r="BP343" s="50">
        <v>207.3</v>
      </c>
      <c r="BQ343" s="50">
        <f t="shared" si="71"/>
        <v>100</v>
      </c>
      <c r="BR343" s="50"/>
      <c r="BS343" s="50"/>
      <c r="BT343" s="50"/>
      <c r="BU343" s="50"/>
      <c r="BV343" s="50"/>
      <c r="BW343" s="50"/>
      <c r="BX343" s="50"/>
      <c r="BY343" s="50"/>
      <c r="BZ343" s="50"/>
      <c r="CA343" s="50"/>
      <c r="CB343" s="50"/>
      <c r="CC343" s="50"/>
      <c r="CD343" s="50"/>
      <c r="CE343" s="50"/>
      <c r="CF343" s="50"/>
      <c r="CG343" s="50"/>
      <c r="CH343" s="50"/>
      <c r="CI343" s="50"/>
      <c r="CJ343" s="50"/>
      <c r="CK343" s="50"/>
    </row>
    <row r="344" spans="1:89" s="58" customFormat="1" ht="38.25" x14ac:dyDescent="0.25">
      <c r="A344" s="54" t="s">
        <v>633</v>
      </c>
      <c r="B344" s="51">
        <f t="shared" si="70"/>
        <v>0</v>
      </c>
      <c r="C344" s="51">
        <f t="shared" si="72"/>
        <v>0</v>
      </c>
      <c r="D344" s="51">
        <f t="shared" si="72"/>
        <v>0</v>
      </c>
      <c r="E344" s="50"/>
      <c r="F344" s="50"/>
      <c r="G344" s="50"/>
      <c r="H344" s="50"/>
      <c r="I344" s="50"/>
      <c r="J344" s="50"/>
      <c r="K344" s="50"/>
      <c r="L344" s="50"/>
      <c r="M344" s="50"/>
      <c r="N344" s="50"/>
      <c r="O344" s="50"/>
      <c r="P344" s="50"/>
      <c r="Q344" s="50"/>
      <c r="R344" s="50"/>
      <c r="S344" s="50"/>
      <c r="T344" s="50"/>
      <c r="U344" s="50"/>
      <c r="V344" s="50"/>
      <c r="W344" s="50"/>
      <c r="X344" s="50"/>
      <c r="Y344" s="50"/>
      <c r="Z344" s="50"/>
      <c r="AA344" s="50"/>
      <c r="AB344" s="50"/>
      <c r="AC344" s="50"/>
      <c r="AD344" s="50"/>
      <c r="AE344" s="50"/>
      <c r="AF344" s="50"/>
      <c r="AG344" s="50"/>
      <c r="AH344" s="50"/>
      <c r="AI344" s="50"/>
      <c r="AJ344" s="50"/>
      <c r="AK344" s="50"/>
      <c r="AL344" s="50"/>
      <c r="AM344" s="50"/>
      <c r="AN344" s="50"/>
      <c r="AO344" s="50"/>
      <c r="AP344" s="50"/>
      <c r="AQ344" s="50"/>
      <c r="AR344" s="50"/>
      <c r="AS344" s="50"/>
      <c r="AT344" s="50"/>
      <c r="AU344" s="50"/>
      <c r="AV344" s="50"/>
      <c r="AW344" s="50"/>
      <c r="AX344" s="50"/>
      <c r="AY344" s="50"/>
      <c r="AZ344" s="50"/>
      <c r="BA344" s="50"/>
      <c r="BB344" s="50"/>
      <c r="BC344" s="50"/>
      <c r="BD344" s="50"/>
      <c r="BE344" s="50"/>
      <c r="BF344" s="50"/>
      <c r="BG344" s="50"/>
      <c r="BH344" s="50"/>
      <c r="BI344" s="50"/>
      <c r="BJ344" s="50"/>
      <c r="BK344" s="50"/>
      <c r="BL344" s="50"/>
      <c r="BM344" s="50"/>
      <c r="BN344" s="50"/>
      <c r="BO344" s="50"/>
      <c r="BP344" s="50"/>
      <c r="BQ344" s="50"/>
      <c r="BR344" s="50"/>
      <c r="BS344" s="50"/>
      <c r="BT344" s="50"/>
      <c r="BU344" s="50"/>
      <c r="BV344" s="50"/>
      <c r="BW344" s="50"/>
      <c r="BX344" s="50"/>
      <c r="BY344" s="50"/>
      <c r="BZ344" s="50"/>
      <c r="CA344" s="50"/>
      <c r="CB344" s="50"/>
      <c r="CC344" s="50"/>
      <c r="CD344" s="50"/>
      <c r="CE344" s="50"/>
      <c r="CF344" s="50"/>
      <c r="CG344" s="50"/>
      <c r="CH344" s="50"/>
      <c r="CI344" s="50"/>
      <c r="CJ344" s="50"/>
      <c r="CK344" s="50"/>
    </row>
    <row r="345" spans="1:89" s="58" customFormat="1" ht="51" x14ac:dyDescent="0.25">
      <c r="A345" s="54" t="s">
        <v>634</v>
      </c>
      <c r="B345" s="51">
        <f t="shared" si="70"/>
        <v>82.9</v>
      </c>
      <c r="C345" s="51">
        <f t="shared" si="72"/>
        <v>82.9</v>
      </c>
      <c r="D345" s="51">
        <f t="shared" si="72"/>
        <v>82.9</v>
      </c>
      <c r="E345" s="50">
        <f t="shared" si="73"/>
        <v>100</v>
      </c>
      <c r="F345" s="50"/>
      <c r="G345" s="50"/>
      <c r="H345" s="50"/>
      <c r="I345" s="50"/>
      <c r="J345" s="50"/>
      <c r="K345" s="50"/>
      <c r="L345" s="50"/>
      <c r="M345" s="50"/>
      <c r="N345" s="50"/>
      <c r="O345" s="50"/>
      <c r="P345" s="50"/>
      <c r="Q345" s="50"/>
      <c r="R345" s="50"/>
      <c r="S345" s="50"/>
      <c r="T345" s="50"/>
      <c r="U345" s="50"/>
      <c r="V345" s="50"/>
      <c r="W345" s="50"/>
      <c r="X345" s="50"/>
      <c r="Y345" s="50"/>
      <c r="Z345" s="50"/>
      <c r="AA345" s="50"/>
      <c r="AB345" s="50"/>
      <c r="AC345" s="50"/>
      <c r="AD345" s="50"/>
      <c r="AE345" s="50"/>
      <c r="AF345" s="50"/>
      <c r="AG345" s="50"/>
      <c r="AH345" s="50"/>
      <c r="AI345" s="50"/>
      <c r="AJ345" s="50"/>
      <c r="AK345" s="50"/>
      <c r="AL345" s="50"/>
      <c r="AM345" s="50"/>
      <c r="AN345" s="50"/>
      <c r="AO345" s="50"/>
      <c r="AP345" s="50"/>
      <c r="AQ345" s="50"/>
      <c r="AR345" s="50"/>
      <c r="AS345" s="50"/>
      <c r="AT345" s="50"/>
      <c r="AU345" s="50"/>
      <c r="AV345" s="50"/>
      <c r="AW345" s="50"/>
      <c r="AX345" s="50"/>
      <c r="AY345" s="50"/>
      <c r="AZ345" s="50"/>
      <c r="BA345" s="50"/>
      <c r="BB345" s="50"/>
      <c r="BC345" s="50"/>
      <c r="BD345" s="50"/>
      <c r="BE345" s="50"/>
      <c r="BF345" s="50"/>
      <c r="BG345" s="50"/>
      <c r="BH345" s="50"/>
      <c r="BI345" s="50"/>
      <c r="BJ345" s="50"/>
      <c r="BK345" s="50"/>
      <c r="BL345" s="50"/>
      <c r="BM345" s="50"/>
      <c r="BN345" s="50">
        <v>82.9</v>
      </c>
      <c r="BO345" s="50">
        <v>82.9</v>
      </c>
      <c r="BP345" s="50">
        <v>82.9</v>
      </c>
      <c r="BQ345" s="50">
        <f t="shared" si="71"/>
        <v>100</v>
      </c>
      <c r="BR345" s="50"/>
      <c r="BS345" s="50"/>
      <c r="BT345" s="50"/>
      <c r="BU345" s="50"/>
      <c r="BV345" s="50"/>
      <c r="BW345" s="50"/>
      <c r="BX345" s="50"/>
      <c r="BY345" s="50"/>
      <c r="BZ345" s="50"/>
      <c r="CA345" s="50"/>
      <c r="CB345" s="50"/>
      <c r="CC345" s="50"/>
      <c r="CD345" s="50"/>
      <c r="CE345" s="50"/>
      <c r="CF345" s="50"/>
      <c r="CG345" s="50"/>
      <c r="CH345" s="50"/>
      <c r="CI345" s="50"/>
      <c r="CJ345" s="50"/>
      <c r="CK345" s="50"/>
    </row>
    <row r="346" spans="1:89" s="58" customFormat="1" ht="38.25" x14ac:dyDescent="0.25">
      <c r="A346" s="54" t="s">
        <v>635</v>
      </c>
      <c r="B346" s="51">
        <f t="shared" si="70"/>
        <v>207.3</v>
      </c>
      <c r="C346" s="51">
        <f t="shared" si="72"/>
        <v>207.3</v>
      </c>
      <c r="D346" s="51">
        <f t="shared" si="72"/>
        <v>207.3</v>
      </c>
      <c r="E346" s="50">
        <f t="shared" si="73"/>
        <v>100</v>
      </c>
      <c r="F346" s="50"/>
      <c r="G346" s="50"/>
      <c r="H346" s="50"/>
      <c r="I346" s="50"/>
      <c r="J346" s="50"/>
      <c r="K346" s="50"/>
      <c r="L346" s="50"/>
      <c r="M346" s="50"/>
      <c r="N346" s="50"/>
      <c r="O346" s="50"/>
      <c r="P346" s="50"/>
      <c r="Q346" s="50"/>
      <c r="R346" s="50"/>
      <c r="S346" s="50"/>
      <c r="T346" s="50"/>
      <c r="U346" s="50"/>
      <c r="V346" s="50"/>
      <c r="W346" s="50"/>
      <c r="X346" s="50"/>
      <c r="Y346" s="50"/>
      <c r="Z346" s="50"/>
      <c r="AA346" s="50"/>
      <c r="AB346" s="50"/>
      <c r="AC346" s="50"/>
      <c r="AD346" s="50"/>
      <c r="AE346" s="50"/>
      <c r="AF346" s="50"/>
      <c r="AG346" s="50"/>
      <c r="AH346" s="50"/>
      <c r="AI346" s="50"/>
      <c r="AJ346" s="50"/>
      <c r="AK346" s="50"/>
      <c r="AL346" s="50"/>
      <c r="AM346" s="50"/>
      <c r="AN346" s="50"/>
      <c r="AO346" s="50"/>
      <c r="AP346" s="50"/>
      <c r="AQ346" s="50"/>
      <c r="AR346" s="50"/>
      <c r="AS346" s="50"/>
      <c r="AT346" s="50"/>
      <c r="AU346" s="50"/>
      <c r="AV346" s="50"/>
      <c r="AW346" s="50"/>
      <c r="AX346" s="50"/>
      <c r="AY346" s="50"/>
      <c r="AZ346" s="50"/>
      <c r="BA346" s="50"/>
      <c r="BB346" s="50"/>
      <c r="BC346" s="50"/>
      <c r="BD346" s="50"/>
      <c r="BE346" s="50"/>
      <c r="BF346" s="50"/>
      <c r="BG346" s="50"/>
      <c r="BH346" s="50"/>
      <c r="BI346" s="50"/>
      <c r="BJ346" s="50"/>
      <c r="BK346" s="50"/>
      <c r="BL346" s="50"/>
      <c r="BM346" s="50"/>
      <c r="BN346" s="50">
        <v>207.3</v>
      </c>
      <c r="BO346" s="50">
        <v>207.3</v>
      </c>
      <c r="BP346" s="50">
        <v>207.3</v>
      </c>
      <c r="BQ346" s="50">
        <f t="shared" si="71"/>
        <v>100</v>
      </c>
      <c r="BR346" s="50"/>
      <c r="BS346" s="50"/>
      <c r="BT346" s="50"/>
      <c r="BU346" s="50"/>
      <c r="BV346" s="50"/>
      <c r="BW346" s="50"/>
      <c r="BX346" s="50"/>
      <c r="BY346" s="50"/>
      <c r="BZ346" s="50"/>
      <c r="CA346" s="50"/>
      <c r="CB346" s="50"/>
      <c r="CC346" s="50"/>
      <c r="CD346" s="50"/>
      <c r="CE346" s="50"/>
      <c r="CF346" s="50"/>
      <c r="CG346" s="50"/>
      <c r="CH346" s="50"/>
      <c r="CI346" s="50"/>
      <c r="CJ346" s="50"/>
      <c r="CK346" s="50"/>
    </row>
    <row r="347" spans="1:89" s="58" customFormat="1" ht="38.25" x14ac:dyDescent="0.25">
      <c r="A347" s="54" t="s">
        <v>636</v>
      </c>
      <c r="B347" s="51">
        <f t="shared" si="70"/>
        <v>82.9</v>
      </c>
      <c r="C347" s="51">
        <f t="shared" si="72"/>
        <v>82.9</v>
      </c>
      <c r="D347" s="51">
        <f t="shared" si="72"/>
        <v>82.9</v>
      </c>
      <c r="E347" s="50">
        <f t="shared" si="73"/>
        <v>100</v>
      </c>
      <c r="F347" s="50"/>
      <c r="G347" s="50"/>
      <c r="H347" s="50"/>
      <c r="I347" s="50"/>
      <c r="J347" s="50"/>
      <c r="K347" s="50"/>
      <c r="L347" s="50"/>
      <c r="M347" s="50"/>
      <c r="N347" s="50"/>
      <c r="O347" s="50"/>
      <c r="P347" s="50"/>
      <c r="Q347" s="50"/>
      <c r="R347" s="50"/>
      <c r="S347" s="50"/>
      <c r="T347" s="50"/>
      <c r="U347" s="50"/>
      <c r="V347" s="50"/>
      <c r="W347" s="50"/>
      <c r="X347" s="50"/>
      <c r="Y347" s="50"/>
      <c r="Z347" s="50"/>
      <c r="AA347" s="50"/>
      <c r="AB347" s="50"/>
      <c r="AC347" s="50"/>
      <c r="AD347" s="50"/>
      <c r="AE347" s="50"/>
      <c r="AF347" s="50"/>
      <c r="AG347" s="50"/>
      <c r="AH347" s="50"/>
      <c r="AI347" s="50"/>
      <c r="AJ347" s="50"/>
      <c r="AK347" s="50"/>
      <c r="AL347" s="50"/>
      <c r="AM347" s="50"/>
      <c r="AN347" s="50"/>
      <c r="AO347" s="50"/>
      <c r="AP347" s="50"/>
      <c r="AQ347" s="50"/>
      <c r="AR347" s="50"/>
      <c r="AS347" s="50"/>
      <c r="AT347" s="50"/>
      <c r="AU347" s="50"/>
      <c r="AV347" s="50"/>
      <c r="AW347" s="50"/>
      <c r="AX347" s="50"/>
      <c r="AY347" s="50"/>
      <c r="AZ347" s="50"/>
      <c r="BA347" s="50"/>
      <c r="BB347" s="50"/>
      <c r="BC347" s="50"/>
      <c r="BD347" s="50"/>
      <c r="BE347" s="50"/>
      <c r="BF347" s="50"/>
      <c r="BG347" s="50"/>
      <c r="BH347" s="50"/>
      <c r="BI347" s="50"/>
      <c r="BJ347" s="50"/>
      <c r="BK347" s="50"/>
      <c r="BL347" s="50"/>
      <c r="BM347" s="50"/>
      <c r="BN347" s="50">
        <v>82.9</v>
      </c>
      <c r="BO347" s="50">
        <v>82.9</v>
      </c>
      <c r="BP347" s="50">
        <v>82.9</v>
      </c>
      <c r="BQ347" s="50">
        <f t="shared" si="71"/>
        <v>100</v>
      </c>
      <c r="BR347" s="50"/>
      <c r="BS347" s="50"/>
      <c r="BT347" s="50"/>
      <c r="BU347" s="50"/>
      <c r="BV347" s="50"/>
      <c r="BW347" s="50"/>
      <c r="BX347" s="50"/>
      <c r="BY347" s="50"/>
      <c r="BZ347" s="50"/>
      <c r="CA347" s="50"/>
      <c r="CB347" s="50"/>
      <c r="CC347" s="50"/>
      <c r="CD347" s="50"/>
      <c r="CE347" s="50"/>
      <c r="CF347" s="50"/>
      <c r="CG347" s="50"/>
      <c r="CH347" s="50"/>
      <c r="CI347" s="50"/>
      <c r="CJ347" s="50"/>
      <c r="CK347" s="50"/>
    </row>
    <row r="348" spans="1:89" s="58" customFormat="1" ht="38.25" x14ac:dyDescent="0.25">
      <c r="A348" s="54" t="s">
        <v>637</v>
      </c>
      <c r="B348" s="51">
        <f t="shared" si="70"/>
        <v>82.9</v>
      </c>
      <c r="C348" s="51">
        <f t="shared" si="72"/>
        <v>82.9</v>
      </c>
      <c r="D348" s="51">
        <f t="shared" si="72"/>
        <v>82.9</v>
      </c>
      <c r="E348" s="50">
        <f t="shared" si="73"/>
        <v>100</v>
      </c>
      <c r="F348" s="50"/>
      <c r="G348" s="50"/>
      <c r="H348" s="50"/>
      <c r="I348" s="50"/>
      <c r="J348" s="50"/>
      <c r="K348" s="50"/>
      <c r="L348" s="50"/>
      <c r="M348" s="50"/>
      <c r="N348" s="50"/>
      <c r="O348" s="50"/>
      <c r="P348" s="50"/>
      <c r="Q348" s="50"/>
      <c r="R348" s="50"/>
      <c r="S348" s="50"/>
      <c r="T348" s="50"/>
      <c r="U348" s="50"/>
      <c r="V348" s="50"/>
      <c r="W348" s="50"/>
      <c r="X348" s="50"/>
      <c r="Y348" s="50"/>
      <c r="Z348" s="50"/>
      <c r="AA348" s="50"/>
      <c r="AB348" s="50"/>
      <c r="AC348" s="50"/>
      <c r="AD348" s="50"/>
      <c r="AE348" s="50"/>
      <c r="AF348" s="50"/>
      <c r="AG348" s="50"/>
      <c r="AH348" s="50"/>
      <c r="AI348" s="50"/>
      <c r="AJ348" s="50"/>
      <c r="AK348" s="50"/>
      <c r="AL348" s="50"/>
      <c r="AM348" s="50"/>
      <c r="AN348" s="50"/>
      <c r="AO348" s="50"/>
      <c r="AP348" s="50"/>
      <c r="AQ348" s="50"/>
      <c r="AR348" s="50"/>
      <c r="AS348" s="50"/>
      <c r="AT348" s="50"/>
      <c r="AU348" s="50"/>
      <c r="AV348" s="50"/>
      <c r="AW348" s="50"/>
      <c r="AX348" s="50"/>
      <c r="AY348" s="50"/>
      <c r="AZ348" s="50"/>
      <c r="BA348" s="50"/>
      <c r="BB348" s="50"/>
      <c r="BC348" s="50"/>
      <c r="BD348" s="50"/>
      <c r="BE348" s="50"/>
      <c r="BF348" s="50"/>
      <c r="BG348" s="50"/>
      <c r="BH348" s="50"/>
      <c r="BI348" s="50"/>
      <c r="BJ348" s="50"/>
      <c r="BK348" s="50"/>
      <c r="BL348" s="50"/>
      <c r="BM348" s="50"/>
      <c r="BN348" s="50">
        <v>82.9</v>
      </c>
      <c r="BO348" s="50">
        <v>82.9</v>
      </c>
      <c r="BP348" s="50">
        <v>82.9</v>
      </c>
      <c r="BQ348" s="50">
        <f t="shared" si="71"/>
        <v>100</v>
      </c>
      <c r="BR348" s="50"/>
      <c r="BS348" s="50"/>
      <c r="BT348" s="50"/>
      <c r="BU348" s="50"/>
      <c r="BV348" s="50"/>
      <c r="BW348" s="50"/>
      <c r="BX348" s="50"/>
      <c r="BY348" s="50"/>
      <c r="BZ348" s="50"/>
      <c r="CA348" s="50"/>
      <c r="CB348" s="50"/>
      <c r="CC348" s="50"/>
      <c r="CD348" s="50"/>
      <c r="CE348" s="50"/>
      <c r="CF348" s="50"/>
      <c r="CG348" s="50"/>
      <c r="CH348" s="50"/>
      <c r="CI348" s="50"/>
      <c r="CJ348" s="50"/>
      <c r="CK348" s="50"/>
    </row>
    <row r="349" spans="1:89" s="58" customFormat="1" ht="38.25" x14ac:dyDescent="0.25">
      <c r="A349" s="54" t="s">
        <v>638</v>
      </c>
      <c r="B349" s="51">
        <f t="shared" si="70"/>
        <v>414.6</v>
      </c>
      <c r="C349" s="51">
        <f t="shared" si="72"/>
        <v>414.6</v>
      </c>
      <c r="D349" s="51">
        <f t="shared" si="72"/>
        <v>414.6</v>
      </c>
      <c r="E349" s="50">
        <f t="shared" si="73"/>
        <v>100</v>
      </c>
      <c r="F349" s="50"/>
      <c r="G349" s="50"/>
      <c r="H349" s="50"/>
      <c r="I349" s="50"/>
      <c r="J349" s="50"/>
      <c r="K349" s="50"/>
      <c r="L349" s="50"/>
      <c r="M349" s="50"/>
      <c r="N349" s="50"/>
      <c r="O349" s="50"/>
      <c r="P349" s="50"/>
      <c r="Q349" s="50"/>
      <c r="R349" s="50"/>
      <c r="S349" s="50"/>
      <c r="T349" s="50"/>
      <c r="U349" s="50"/>
      <c r="V349" s="50"/>
      <c r="W349" s="50"/>
      <c r="X349" s="50"/>
      <c r="Y349" s="50"/>
      <c r="Z349" s="50"/>
      <c r="AA349" s="50"/>
      <c r="AB349" s="50"/>
      <c r="AC349" s="50"/>
      <c r="AD349" s="50"/>
      <c r="AE349" s="50"/>
      <c r="AF349" s="50"/>
      <c r="AG349" s="50"/>
      <c r="AH349" s="50"/>
      <c r="AI349" s="50"/>
      <c r="AJ349" s="50"/>
      <c r="AK349" s="50"/>
      <c r="AL349" s="50"/>
      <c r="AM349" s="50"/>
      <c r="AN349" s="50"/>
      <c r="AO349" s="50"/>
      <c r="AP349" s="50"/>
      <c r="AQ349" s="50"/>
      <c r="AR349" s="50"/>
      <c r="AS349" s="50"/>
      <c r="AT349" s="50"/>
      <c r="AU349" s="50"/>
      <c r="AV349" s="50"/>
      <c r="AW349" s="50"/>
      <c r="AX349" s="50"/>
      <c r="AY349" s="50"/>
      <c r="AZ349" s="50"/>
      <c r="BA349" s="50"/>
      <c r="BB349" s="50"/>
      <c r="BC349" s="50"/>
      <c r="BD349" s="50"/>
      <c r="BE349" s="50"/>
      <c r="BF349" s="50"/>
      <c r="BG349" s="50"/>
      <c r="BH349" s="50"/>
      <c r="BI349" s="50"/>
      <c r="BJ349" s="50"/>
      <c r="BK349" s="50"/>
      <c r="BL349" s="50"/>
      <c r="BM349" s="50"/>
      <c r="BN349" s="50">
        <v>414.6</v>
      </c>
      <c r="BO349" s="50">
        <v>414.6</v>
      </c>
      <c r="BP349" s="50">
        <v>414.6</v>
      </c>
      <c r="BQ349" s="50">
        <f t="shared" si="71"/>
        <v>100</v>
      </c>
      <c r="BR349" s="50"/>
      <c r="BS349" s="50"/>
      <c r="BT349" s="50"/>
      <c r="BU349" s="50"/>
      <c r="BV349" s="50"/>
      <c r="BW349" s="50"/>
      <c r="BX349" s="50"/>
      <c r="BY349" s="50"/>
      <c r="BZ349" s="50"/>
      <c r="CA349" s="50"/>
      <c r="CB349" s="50"/>
      <c r="CC349" s="50"/>
      <c r="CD349" s="50"/>
      <c r="CE349" s="50"/>
      <c r="CF349" s="50"/>
      <c r="CG349" s="50"/>
      <c r="CH349" s="50"/>
      <c r="CI349" s="50"/>
      <c r="CJ349" s="50"/>
      <c r="CK349" s="50"/>
    </row>
    <row r="350" spans="1:89" s="58" customFormat="1" ht="38.25" x14ac:dyDescent="0.25">
      <c r="A350" s="54" t="s">
        <v>639</v>
      </c>
      <c r="B350" s="51">
        <f t="shared" si="70"/>
        <v>82.9</v>
      </c>
      <c r="C350" s="51">
        <f t="shared" si="72"/>
        <v>82.9</v>
      </c>
      <c r="D350" s="51">
        <f t="shared" si="72"/>
        <v>82.9</v>
      </c>
      <c r="E350" s="50">
        <f t="shared" si="73"/>
        <v>100</v>
      </c>
      <c r="F350" s="50"/>
      <c r="G350" s="50"/>
      <c r="H350" s="50"/>
      <c r="I350" s="50"/>
      <c r="J350" s="50"/>
      <c r="K350" s="50"/>
      <c r="L350" s="50"/>
      <c r="M350" s="50"/>
      <c r="N350" s="50"/>
      <c r="O350" s="50"/>
      <c r="P350" s="50"/>
      <c r="Q350" s="50"/>
      <c r="R350" s="50"/>
      <c r="S350" s="50"/>
      <c r="T350" s="50"/>
      <c r="U350" s="50"/>
      <c r="V350" s="50"/>
      <c r="W350" s="50"/>
      <c r="X350" s="50"/>
      <c r="Y350" s="50"/>
      <c r="Z350" s="50"/>
      <c r="AA350" s="50"/>
      <c r="AB350" s="50"/>
      <c r="AC350" s="50"/>
      <c r="AD350" s="50"/>
      <c r="AE350" s="50"/>
      <c r="AF350" s="50"/>
      <c r="AG350" s="50"/>
      <c r="AH350" s="50"/>
      <c r="AI350" s="50"/>
      <c r="AJ350" s="50"/>
      <c r="AK350" s="50"/>
      <c r="AL350" s="50"/>
      <c r="AM350" s="50"/>
      <c r="AN350" s="50"/>
      <c r="AO350" s="50"/>
      <c r="AP350" s="50"/>
      <c r="AQ350" s="50"/>
      <c r="AR350" s="50"/>
      <c r="AS350" s="50"/>
      <c r="AT350" s="50"/>
      <c r="AU350" s="50"/>
      <c r="AV350" s="50"/>
      <c r="AW350" s="50"/>
      <c r="AX350" s="50"/>
      <c r="AY350" s="50"/>
      <c r="AZ350" s="50"/>
      <c r="BA350" s="50"/>
      <c r="BB350" s="50"/>
      <c r="BC350" s="50"/>
      <c r="BD350" s="50"/>
      <c r="BE350" s="50"/>
      <c r="BF350" s="50"/>
      <c r="BG350" s="50"/>
      <c r="BH350" s="50"/>
      <c r="BI350" s="50"/>
      <c r="BJ350" s="50"/>
      <c r="BK350" s="50"/>
      <c r="BL350" s="50"/>
      <c r="BM350" s="50"/>
      <c r="BN350" s="50">
        <v>82.9</v>
      </c>
      <c r="BO350" s="50">
        <v>82.9</v>
      </c>
      <c r="BP350" s="50">
        <v>82.9</v>
      </c>
      <c r="BQ350" s="50">
        <f t="shared" si="71"/>
        <v>100</v>
      </c>
      <c r="BR350" s="50"/>
      <c r="BS350" s="50"/>
      <c r="BT350" s="50"/>
      <c r="BU350" s="50"/>
      <c r="BV350" s="50"/>
      <c r="BW350" s="50"/>
      <c r="BX350" s="50"/>
      <c r="BY350" s="50"/>
      <c r="BZ350" s="50"/>
      <c r="CA350" s="50"/>
      <c r="CB350" s="50"/>
      <c r="CC350" s="50"/>
      <c r="CD350" s="50"/>
      <c r="CE350" s="50"/>
      <c r="CF350" s="50"/>
      <c r="CG350" s="50"/>
      <c r="CH350" s="50"/>
      <c r="CI350" s="50"/>
      <c r="CJ350" s="50"/>
      <c r="CK350" s="50"/>
    </row>
    <row r="351" spans="1:89" s="58" customFormat="1" ht="38.25" x14ac:dyDescent="0.25">
      <c r="A351" s="54" t="s">
        <v>640</v>
      </c>
      <c r="B351" s="51">
        <f t="shared" si="70"/>
        <v>82.9</v>
      </c>
      <c r="C351" s="51">
        <f t="shared" si="72"/>
        <v>82.9</v>
      </c>
      <c r="D351" s="51">
        <f t="shared" si="72"/>
        <v>82.9</v>
      </c>
      <c r="E351" s="50">
        <f t="shared" si="73"/>
        <v>100</v>
      </c>
      <c r="F351" s="50"/>
      <c r="G351" s="50"/>
      <c r="H351" s="50"/>
      <c r="I351" s="50"/>
      <c r="J351" s="50"/>
      <c r="K351" s="50"/>
      <c r="L351" s="50"/>
      <c r="M351" s="50"/>
      <c r="N351" s="50"/>
      <c r="O351" s="50"/>
      <c r="P351" s="50"/>
      <c r="Q351" s="50"/>
      <c r="R351" s="50"/>
      <c r="S351" s="50"/>
      <c r="T351" s="50"/>
      <c r="U351" s="50"/>
      <c r="V351" s="50"/>
      <c r="W351" s="50"/>
      <c r="X351" s="50"/>
      <c r="Y351" s="50"/>
      <c r="Z351" s="50"/>
      <c r="AA351" s="50"/>
      <c r="AB351" s="50"/>
      <c r="AC351" s="50"/>
      <c r="AD351" s="50"/>
      <c r="AE351" s="50"/>
      <c r="AF351" s="50"/>
      <c r="AG351" s="50"/>
      <c r="AH351" s="50"/>
      <c r="AI351" s="50"/>
      <c r="AJ351" s="50"/>
      <c r="AK351" s="50"/>
      <c r="AL351" s="50"/>
      <c r="AM351" s="50"/>
      <c r="AN351" s="50"/>
      <c r="AO351" s="50"/>
      <c r="AP351" s="50"/>
      <c r="AQ351" s="50"/>
      <c r="AR351" s="50"/>
      <c r="AS351" s="50"/>
      <c r="AT351" s="50"/>
      <c r="AU351" s="50"/>
      <c r="AV351" s="50"/>
      <c r="AW351" s="50"/>
      <c r="AX351" s="50"/>
      <c r="AY351" s="50"/>
      <c r="AZ351" s="50"/>
      <c r="BA351" s="50"/>
      <c r="BB351" s="50"/>
      <c r="BC351" s="50"/>
      <c r="BD351" s="50"/>
      <c r="BE351" s="50"/>
      <c r="BF351" s="50"/>
      <c r="BG351" s="50"/>
      <c r="BH351" s="50"/>
      <c r="BI351" s="50"/>
      <c r="BJ351" s="50"/>
      <c r="BK351" s="50"/>
      <c r="BL351" s="50"/>
      <c r="BM351" s="50"/>
      <c r="BN351" s="50">
        <v>82.9</v>
      </c>
      <c r="BO351" s="50">
        <v>82.9</v>
      </c>
      <c r="BP351" s="50">
        <v>82.9</v>
      </c>
      <c r="BQ351" s="50">
        <f t="shared" si="71"/>
        <v>100</v>
      </c>
      <c r="BR351" s="50"/>
      <c r="BS351" s="50"/>
      <c r="BT351" s="50"/>
      <c r="BU351" s="50"/>
      <c r="BV351" s="50"/>
      <c r="BW351" s="50"/>
      <c r="BX351" s="50"/>
      <c r="BY351" s="50"/>
      <c r="BZ351" s="50"/>
      <c r="CA351" s="50"/>
      <c r="CB351" s="50"/>
      <c r="CC351" s="50"/>
      <c r="CD351" s="50"/>
      <c r="CE351" s="50"/>
      <c r="CF351" s="50"/>
      <c r="CG351" s="50"/>
      <c r="CH351" s="50"/>
      <c r="CI351" s="50"/>
      <c r="CJ351" s="50"/>
      <c r="CK351" s="50"/>
    </row>
    <row r="352" spans="1:89" s="58" customFormat="1" ht="38.25" x14ac:dyDescent="0.25">
      <c r="A352" s="54" t="s">
        <v>641</v>
      </c>
      <c r="B352" s="51">
        <f t="shared" si="70"/>
        <v>82.9</v>
      </c>
      <c r="C352" s="51">
        <f t="shared" si="72"/>
        <v>82.9</v>
      </c>
      <c r="D352" s="51">
        <f t="shared" si="72"/>
        <v>82.9</v>
      </c>
      <c r="E352" s="50">
        <f t="shared" si="73"/>
        <v>100</v>
      </c>
      <c r="F352" s="50"/>
      <c r="G352" s="50"/>
      <c r="H352" s="50"/>
      <c r="I352" s="50"/>
      <c r="J352" s="50"/>
      <c r="K352" s="50"/>
      <c r="L352" s="50"/>
      <c r="M352" s="50"/>
      <c r="N352" s="50"/>
      <c r="O352" s="50"/>
      <c r="P352" s="50"/>
      <c r="Q352" s="50"/>
      <c r="R352" s="50"/>
      <c r="S352" s="50"/>
      <c r="T352" s="50"/>
      <c r="U352" s="50"/>
      <c r="V352" s="50"/>
      <c r="W352" s="50"/>
      <c r="X352" s="50"/>
      <c r="Y352" s="50"/>
      <c r="Z352" s="50"/>
      <c r="AA352" s="50"/>
      <c r="AB352" s="50"/>
      <c r="AC352" s="50"/>
      <c r="AD352" s="50"/>
      <c r="AE352" s="50"/>
      <c r="AF352" s="50"/>
      <c r="AG352" s="50"/>
      <c r="AH352" s="50"/>
      <c r="AI352" s="50"/>
      <c r="AJ352" s="50"/>
      <c r="AK352" s="50"/>
      <c r="AL352" s="50"/>
      <c r="AM352" s="50"/>
      <c r="AN352" s="50"/>
      <c r="AO352" s="50"/>
      <c r="AP352" s="50"/>
      <c r="AQ352" s="50"/>
      <c r="AR352" s="50"/>
      <c r="AS352" s="50"/>
      <c r="AT352" s="50"/>
      <c r="AU352" s="50"/>
      <c r="AV352" s="50"/>
      <c r="AW352" s="50"/>
      <c r="AX352" s="50"/>
      <c r="AY352" s="50"/>
      <c r="AZ352" s="50"/>
      <c r="BA352" s="50"/>
      <c r="BB352" s="50"/>
      <c r="BC352" s="50"/>
      <c r="BD352" s="50"/>
      <c r="BE352" s="50"/>
      <c r="BF352" s="50"/>
      <c r="BG352" s="50"/>
      <c r="BH352" s="50"/>
      <c r="BI352" s="50"/>
      <c r="BJ352" s="50"/>
      <c r="BK352" s="50"/>
      <c r="BL352" s="50"/>
      <c r="BM352" s="50"/>
      <c r="BN352" s="50">
        <v>82.9</v>
      </c>
      <c r="BO352" s="50">
        <v>82.9</v>
      </c>
      <c r="BP352" s="50">
        <v>82.9</v>
      </c>
      <c r="BQ352" s="50">
        <f t="shared" si="71"/>
        <v>100</v>
      </c>
      <c r="BR352" s="50"/>
      <c r="BS352" s="50"/>
      <c r="BT352" s="50"/>
      <c r="BU352" s="50"/>
      <c r="BV352" s="50"/>
      <c r="BW352" s="50"/>
      <c r="BX352" s="50"/>
      <c r="BY352" s="50"/>
      <c r="BZ352" s="50"/>
      <c r="CA352" s="50"/>
      <c r="CB352" s="50"/>
      <c r="CC352" s="50"/>
      <c r="CD352" s="50"/>
      <c r="CE352" s="50"/>
      <c r="CF352" s="50"/>
      <c r="CG352" s="50"/>
      <c r="CH352" s="50"/>
      <c r="CI352" s="50"/>
      <c r="CJ352" s="50"/>
      <c r="CK352" s="50"/>
    </row>
    <row r="353" spans="1:89" s="58" customFormat="1" ht="38.25" x14ac:dyDescent="0.25">
      <c r="A353" s="54" t="s">
        <v>642</v>
      </c>
      <c r="B353" s="51">
        <f t="shared" si="70"/>
        <v>82.9</v>
      </c>
      <c r="C353" s="51">
        <f t="shared" si="72"/>
        <v>82.9</v>
      </c>
      <c r="D353" s="51">
        <f t="shared" si="72"/>
        <v>82.9</v>
      </c>
      <c r="E353" s="50">
        <f t="shared" si="73"/>
        <v>100</v>
      </c>
      <c r="F353" s="50"/>
      <c r="G353" s="50"/>
      <c r="H353" s="50"/>
      <c r="I353" s="50"/>
      <c r="J353" s="50"/>
      <c r="K353" s="50"/>
      <c r="L353" s="50"/>
      <c r="M353" s="50"/>
      <c r="N353" s="50"/>
      <c r="O353" s="50"/>
      <c r="P353" s="50"/>
      <c r="Q353" s="50"/>
      <c r="R353" s="50"/>
      <c r="S353" s="50"/>
      <c r="T353" s="50"/>
      <c r="U353" s="50"/>
      <c r="V353" s="50"/>
      <c r="W353" s="50"/>
      <c r="X353" s="50"/>
      <c r="Y353" s="50"/>
      <c r="Z353" s="50"/>
      <c r="AA353" s="50"/>
      <c r="AB353" s="50"/>
      <c r="AC353" s="50"/>
      <c r="AD353" s="50"/>
      <c r="AE353" s="50"/>
      <c r="AF353" s="50"/>
      <c r="AG353" s="50"/>
      <c r="AH353" s="50"/>
      <c r="AI353" s="50"/>
      <c r="AJ353" s="50"/>
      <c r="AK353" s="50"/>
      <c r="AL353" s="50"/>
      <c r="AM353" s="50"/>
      <c r="AN353" s="50"/>
      <c r="AO353" s="50"/>
      <c r="AP353" s="50"/>
      <c r="AQ353" s="50"/>
      <c r="AR353" s="50"/>
      <c r="AS353" s="50"/>
      <c r="AT353" s="50"/>
      <c r="AU353" s="50"/>
      <c r="AV353" s="50"/>
      <c r="AW353" s="50"/>
      <c r="AX353" s="50"/>
      <c r="AY353" s="50"/>
      <c r="AZ353" s="50"/>
      <c r="BA353" s="50"/>
      <c r="BB353" s="50"/>
      <c r="BC353" s="50"/>
      <c r="BD353" s="50"/>
      <c r="BE353" s="50"/>
      <c r="BF353" s="50"/>
      <c r="BG353" s="50"/>
      <c r="BH353" s="50"/>
      <c r="BI353" s="50"/>
      <c r="BJ353" s="50"/>
      <c r="BK353" s="50"/>
      <c r="BL353" s="50"/>
      <c r="BM353" s="50"/>
      <c r="BN353" s="50">
        <v>82.9</v>
      </c>
      <c r="BO353" s="50">
        <v>82.9</v>
      </c>
      <c r="BP353" s="50">
        <v>82.9</v>
      </c>
      <c r="BQ353" s="50">
        <f t="shared" si="71"/>
        <v>100</v>
      </c>
      <c r="BR353" s="50"/>
      <c r="BS353" s="50"/>
      <c r="BT353" s="50"/>
      <c r="BU353" s="50"/>
      <c r="BV353" s="50"/>
      <c r="BW353" s="50"/>
      <c r="BX353" s="50"/>
      <c r="BY353" s="50"/>
      <c r="BZ353" s="50"/>
      <c r="CA353" s="50"/>
      <c r="CB353" s="50"/>
      <c r="CC353" s="50"/>
      <c r="CD353" s="50"/>
      <c r="CE353" s="50"/>
      <c r="CF353" s="50"/>
      <c r="CG353" s="50"/>
      <c r="CH353" s="50"/>
      <c r="CI353" s="50"/>
      <c r="CJ353" s="50"/>
      <c r="CK353" s="50"/>
    </row>
    <row r="354" spans="1:89" s="58" customFormat="1" ht="38.25" x14ac:dyDescent="0.25">
      <c r="A354" s="54" t="s">
        <v>643</v>
      </c>
      <c r="B354" s="51">
        <f t="shared" si="70"/>
        <v>207.3</v>
      </c>
      <c r="C354" s="51">
        <f t="shared" si="72"/>
        <v>207.3</v>
      </c>
      <c r="D354" s="51">
        <f t="shared" si="72"/>
        <v>207.3</v>
      </c>
      <c r="E354" s="50">
        <f t="shared" si="73"/>
        <v>100</v>
      </c>
      <c r="F354" s="50"/>
      <c r="G354" s="50"/>
      <c r="H354" s="50"/>
      <c r="I354" s="50"/>
      <c r="J354" s="50"/>
      <c r="K354" s="50"/>
      <c r="L354" s="50"/>
      <c r="M354" s="50"/>
      <c r="N354" s="50"/>
      <c r="O354" s="50"/>
      <c r="P354" s="50"/>
      <c r="Q354" s="50"/>
      <c r="R354" s="50"/>
      <c r="S354" s="50"/>
      <c r="T354" s="50"/>
      <c r="U354" s="50"/>
      <c r="V354" s="50"/>
      <c r="W354" s="50"/>
      <c r="X354" s="50"/>
      <c r="Y354" s="50"/>
      <c r="Z354" s="50"/>
      <c r="AA354" s="50"/>
      <c r="AB354" s="50"/>
      <c r="AC354" s="50"/>
      <c r="AD354" s="50"/>
      <c r="AE354" s="50"/>
      <c r="AF354" s="50"/>
      <c r="AG354" s="50"/>
      <c r="AH354" s="50"/>
      <c r="AI354" s="50"/>
      <c r="AJ354" s="50"/>
      <c r="AK354" s="50"/>
      <c r="AL354" s="50"/>
      <c r="AM354" s="50"/>
      <c r="AN354" s="50"/>
      <c r="AO354" s="50"/>
      <c r="AP354" s="50"/>
      <c r="AQ354" s="50"/>
      <c r="AR354" s="50"/>
      <c r="AS354" s="50"/>
      <c r="AT354" s="50"/>
      <c r="AU354" s="50"/>
      <c r="AV354" s="50"/>
      <c r="AW354" s="50"/>
      <c r="AX354" s="50"/>
      <c r="AY354" s="50"/>
      <c r="AZ354" s="50"/>
      <c r="BA354" s="50"/>
      <c r="BB354" s="50"/>
      <c r="BC354" s="50"/>
      <c r="BD354" s="50"/>
      <c r="BE354" s="50"/>
      <c r="BF354" s="50"/>
      <c r="BG354" s="50"/>
      <c r="BH354" s="50"/>
      <c r="BI354" s="50"/>
      <c r="BJ354" s="50"/>
      <c r="BK354" s="50"/>
      <c r="BL354" s="50"/>
      <c r="BM354" s="50"/>
      <c r="BN354" s="50">
        <v>207.3</v>
      </c>
      <c r="BO354" s="50">
        <v>207.3</v>
      </c>
      <c r="BP354" s="50">
        <v>207.3</v>
      </c>
      <c r="BQ354" s="50">
        <f t="shared" si="71"/>
        <v>100</v>
      </c>
      <c r="BR354" s="50"/>
      <c r="BS354" s="50"/>
      <c r="BT354" s="50"/>
      <c r="BU354" s="50"/>
      <c r="BV354" s="50"/>
      <c r="BW354" s="50"/>
      <c r="BX354" s="50"/>
      <c r="BY354" s="50"/>
      <c r="BZ354" s="50"/>
      <c r="CA354" s="50"/>
      <c r="CB354" s="50"/>
      <c r="CC354" s="50"/>
      <c r="CD354" s="50"/>
      <c r="CE354" s="50"/>
      <c r="CF354" s="50"/>
      <c r="CG354" s="50"/>
      <c r="CH354" s="50"/>
      <c r="CI354" s="50"/>
      <c r="CJ354" s="50"/>
      <c r="CK354" s="50"/>
    </row>
    <row r="355" spans="1:89" s="58" customFormat="1" ht="38.25" x14ac:dyDescent="0.25">
      <c r="A355" s="54" t="s">
        <v>644</v>
      </c>
      <c r="B355" s="51">
        <f t="shared" si="70"/>
        <v>82.9</v>
      </c>
      <c r="C355" s="51">
        <f t="shared" si="72"/>
        <v>82.9</v>
      </c>
      <c r="D355" s="51">
        <f t="shared" si="72"/>
        <v>82.9</v>
      </c>
      <c r="E355" s="50">
        <f t="shared" si="73"/>
        <v>100</v>
      </c>
      <c r="F355" s="50"/>
      <c r="G355" s="50"/>
      <c r="H355" s="50"/>
      <c r="I355" s="50"/>
      <c r="J355" s="50"/>
      <c r="K355" s="50"/>
      <c r="L355" s="50"/>
      <c r="M355" s="50"/>
      <c r="N355" s="50"/>
      <c r="O355" s="50"/>
      <c r="P355" s="50"/>
      <c r="Q355" s="50"/>
      <c r="R355" s="50"/>
      <c r="S355" s="50"/>
      <c r="T355" s="50"/>
      <c r="U355" s="50"/>
      <c r="V355" s="50"/>
      <c r="W355" s="50"/>
      <c r="X355" s="50"/>
      <c r="Y355" s="50"/>
      <c r="Z355" s="50"/>
      <c r="AA355" s="50"/>
      <c r="AB355" s="50"/>
      <c r="AC355" s="50"/>
      <c r="AD355" s="50"/>
      <c r="AE355" s="50"/>
      <c r="AF355" s="50"/>
      <c r="AG355" s="50"/>
      <c r="AH355" s="50"/>
      <c r="AI355" s="50"/>
      <c r="AJ355" s="50"/>
      <c r="AK355" s="50"/>
      <c r="AL355" s="50"/>
      <c r="AM355" s="50"/>
      <c r="AN355" s="50"/>
      <c r="AO355" s="50"/>
      <c r="AP355" s="50"/>
      <c r="AQ355" s="50"/>
      <c r="AR355" s="50"/>
      <c r="AS355" s="50"/>
      <c r="AT355" s="50"/>
      <c r="AU355" s="50"/>
      <c r="AV355" s="50"/>
      <c r="AW355" s="50"/>
      <c r="AX355" s="50"/>
      <c r="AY355" s="50"/>
      <c r="AZ355" s="50"/>
      <c r="BA355" s="50"/>
      <c r="BB355" s="50"/>
      <c r="BC355" s="50"/>
      <c r="BD355" s="50"/>
      <c r="BE355" s="50"/>
      <c r="BF355" s="50"/>
      <c r="BG355" s="50"/>
      <c r="BH355" s="50"/>
      <c r="BI355" s="50"/>
      <c r="BJ355" s="50"/>
      <c r="BK355" s="50"/>
      <c r="BL355" s="50"/>
      <c r="BM355" s="50"/>
      <c r="BN355" s="50">
        <v>82.9</v>
      </c>
      <c r="BO355" s="50">
        <v>82.9</v>
      </c>
      <c r="BP355" s="50">
        <v>82.9</v>
      </c>
      <c r="BQ355" s="50">
        <f t="shared" si="71"/>
        <v>100</v>
      </c>
      <c r="BR355" s="50"/>
      <c r="BS355" s="50"/>
      <c r="BT355" s="50"/>
      <c r="BU355" s="50"/>
      <c r="BV355" s="50"/>
      <c r="BW355" s="50"/>
      <c r="BX355" s="50"/>
      <c r="BY355" s="50"/>
      <c r="BZ355" s="50"/>
      <c r="CA355" s="50"/>
      <c r="CB355" s="50"/>
      <c r="CC355" s="50"/>
      <c r="CD355" s="50"/>
      <c r="CE355" s="50"/>
      <c r="CF355" s="50"/>
      <c r="CG355" s="50"/>
      <c r="CH355" s="50"/>
      <c r="CI355" s="50"/>
      <c r="CJ355" s="50"/>
      <c r="CK355" s="50"/>
    </row>
    <row r="356" spans="1:89" s="58" customFormat="1" ht="38.25" x14ac:dyDescent="0.25">
      <c r="A356" s="54" t="s">
        <v>645</v>
      </c>
      <c r="B356" s="51">
        <f t="shared" si="70"/>
        <v>207.3</v>
      </c>
      <c r="C356" s="51">
        <f t="shared" si="72"/>
        <v>207.3</v>
      </c>
      <c r="D356" s="51">
        <f t="shared" si="72"/>
        <v>207.3</v>
      </c>
      <c r="E356" s="50">
        <f t="shared" si="73"/>
        <v>100</v>
      </c>
      <c r="F356" s="50"/>
      <c r="G356" s="50"/>
      <c r="H356" s="50"/>
      <c r="I356" s="50"/>
      <c r="J356" s="50"/>
      <c r="K356" s="50"/>
      <c r="L356" s="50"/>
      <c r="M356" s="50"/>
      <c r="N356" s="50"/>
      <c r="O356" s="50"/>
      <c r="P356" s="50"/>
      <c r="Q356" s="50"/>
      <c r="R356" s="50"/>
      <c r="S356" s="50"/>
      <c r="T356" s="50"/>
      <c r="U356" s="50"/>
      <c r="V356" s="50"/>
      <c r="W356" s="50"/>
      <c r="X356" s="50"/>
      <c r="Y356" s="50"/>
      <c r="Z356" s="50"/>
      <c r="AA356" s="50"/>
      <c r="AB356" s="50"/>
      <c r="AC356" s="50"/>
      <c r="AD356" s="50"/>
      <c r="AE356" s="50"/>
      <c r="AF356" s="50"/>
      <c r="AG356" s="50"/>
      <c r="AH356" s="50"/>
      <c r="AI356" s="50"/>
      <c r="AJ356" s="50"/>
      <c r="AK356" s="50"/>
      <c r="AL356" s="50"/>
      <c r="AM356" s="50"/>
      <c r="AN356" s="50"/>
      <c r="AO356" s="50"/>
      <c r="AP356" s="50"/>
      <c r="AQ356" s="50"/>
      <c r="AR356" s="50"/>
      <c r="AS356" s="50"/>
      <c r="AT356" s="50"/>
      <c r="AU356" s="50"/>
      <c r="AV356" s="50"/>
      <c r="AW356" s="50"/>
      <c r="AX356" s="50"/>
      <c r="AY356" s="50"/>
      <c r="AZ356" s="50"/>
      <c r="BA356" s="50"/>
      <c r="BB356" s="50"/>
      <c r="BC356" s="50"/>
      <c r="BD356" s="50"/>
      <c r="BE356" s="50"/>
      <c r="BF356" s="50"/>
      <c r="BG356" s="50"/>
      <c r="BH356" s="50"/>
      <c r="BI356" s="50"/>
      <c r="BJ356" s="50"/>
      <c r="BK356" s="50"/>
      <c r="BL356" s="50"/>
      <c r="BM356" s="50"/>
      <c r="BN356" s="50">
        <v>207.3</v>
      </c>
      <c r="BO356" s="50">
        <v>207.3</v>
      </c>
      <c r="BP356" s="50">
        <v>207.3</v>
      </c>
      <c r="BQ356" s="50">
        <f t="shared" si="71"/>
        <v>100</v>
      </c>
      <c r="BR356" s="50"/>
      <c r="BS356" s="50"/>
      <c r="BT356" s="50"/>
      <c r="BU356" s="50"/>
      <c r="BV356" s="50"/>
      <c r="BW356" s="50"/>
      <c r="BX356" s="50"/>
      <c r="BY356" s="50"/>
      <c r="BZ356" s="50"/>
      <c r="CA356" s="50"/>
      <c r="CB356" s="50"/>
      <c r="CC356" s="50"/>
      <c r="CD356" s="50"/>
      <c r="CE356" s="50"/>
      <c r="CF356" s="50"/>
      <c r="CG356" s="50"/>
      <c r="CH356" s="50"/>
      <c r="CI356" s="50"/>
      <c r="CJ356" s="50"/>
      <c r="CK356" s="50"/>
    </row>
    <row r="357" spans="1:89" s="58" customFormat="1" ht="38.25" x14ac:dyDescent="0.25">
      <c r="A357" s="54" t="s">
        <v>646</v>
      </c>
      <c r="B357" s="51">
        <f t="shared" si="70"/>
        <v>82.9</v>
      </c>
      <c r="C357" s="51">
        <f t="shared" si="72"/>
        <v>82.9</v>
      </c>
      <c r="D357" s="51">
        <f t="shared" si="72"/>
        <v>82.9</v>
      </c>
      <c r="E357" s="50">
        <f t="shared" si="73"/>
        <v>100</v>
      </c>
      <c r="F357" s="50"/>
      <c r="G357" s="50"/>
      <c r="H357" s="50"/>
      <c r="I357" s="50"/>
      <c r="J357" s="50"/>
      <c r="K357" s="50"/>
      <c r="L357" s="50"/>
      <c r="M357" s="50"/>
      <c r="N357" s="50"/>
      <c r="O357" s="50"/>
      <c r="P357" s="50"/>
      <c r="Q357" s="50"/>
      <c r="R357" s="50"/>
      <c r="S357" s="50"/>
      <c r="T357" s="50"/>
      <c r="U357" s="50"/>
      <c r="V357" s="50"/>
      <c r="W357" s="50"/>
      <c r="X357" s="50"/>
      <c r="Y357" s="50"/>
      <c r="Z357" s="50"/>
      <c r="AA357" s="50"/>
      <c r="AB357" s="50"/>
      <c r="AC357" s="50"/>
      <c r="AD357" s="50"/>
      <c r="AE357" s="50"/>
      <c r="AF357" s="50"/>
      <c r="AG357" s="50"/>
      <c r="AH357" s="50"/>
      <c r="AI357" s="50"/>
      <c r="AJ357" s="50"/>
      <c r="AK357" s="50"/>
      <c r="AL357" s="50"/>
      <c r="AM357" s="50"/>
      <c r="AN357" s="50"/>
      <c r="AO357" s="50"/>
      <c r="AP357" s="50"/>
      <c r="AQ357" s="50"/>
      <c r="AR357" s="50"/>
      <c r="AS357" s="50"/>
      <c r="AT357" s="50"/>
      <c r="AU357" s="50"/>
      <c r="AV357" s="50"/>
      <c r="AW357" s="50"/>
      <c r="AX357" s="50"/>
      <c r="AY357" s="50"/>
      <c r="AZ357" s="50"/>
      <c r="BA357" s="50"/>
      <c r="BB357" s="50"/>
      <c r="BC357" s="50"/>
      <c r="BD357" s="50"/>
      <c r="BE357" s="50"/>
      <c r="BF357" s="50"/>
      <c r="BG357" s="50"/>
      <c r="BH357" s="50"/>
      <c r="BI357" s="50"/>
      <c r="BJ357" s="50"/>
      <c r="BK357" s="50"/>
      <c r="BL357" s="50"/>
      <c r="BM357" s="50"/>
      <c r="BN357" s="50">
        <v>82.9</v>
      </c>
      <c r="BO357" s="50">
        <v>82.9</v>
      </c>
      <c r="BP357" s="50">
        <v>82.9</v>
      </c>
      <c r="BQ357" s="50">
        <f t="shared" si="71"/>
        <v>100</v>
      </c>
      <c r="BR357" s="50"/>
      <c r="BS357" s="50"/>
      <c r="BT357" s="50"/>
      <c r="BU357" s="50"/>
      <c r="BV357" s="50"/>
      <c r="BW357" s="50"/>
      <c r="BX357" s="50"/>
      <c r="BY357" s="50"/>
      <c r="BZ357" s="50"/>
      <c r="CA357" s="50"/>
      <c r="CB357" s="50"/>
      <c r="CC357" s="50"/>
      <c r="CD357" s="50"/>
      <c r="CE357" s="50"/>
      <c r="CF357" s="50"/>
      <c r="CG357" s="50"/>
      <c r="CH357" s="50"/>
      <c r="CI357" s="50"/>
      <c r="CJ357" s="50"/>
      <c r="CK357" s="50"/>
    </row>
    <row r="358" spans="1:89" s="58" customFormat="1" ht="38.25" x14ac:dyDescent="0.25">
      <c r="A358" s="54" t="s">
        <v>647</v>
      </c>
      <c r="B358" s="51">
        <f t="shared" si="70"/>
        <v>82.9</v>
      </c>
      <c r="C358" s="51">
        <f t="shared" si="72"/>
        <v>82.9</v>
      </c>
      <c r="D358" s="51">
        <f t="shared" si="72"/>
        <v>82.9</v>
      </c>
      <c r="E358" s="50">
        <f t="shared" si="73"/>
        <v>100</v>
      </c>
      <c r="F358" s="50"/>
      <c r="G358" s="50"/>
      <c r="H358" s="50"/>
      <c r="I358" s="50"/>
      <c r="J358" s="50"/>
      <c r="K358" s="50"/>
      <c r="L358" s="50"/>
      <c r="M358" s="50"/>
      <c r="N358" s="50"/>
      <c r="O358" s="50"/>
      <c r="P358" s="50"/>
      <c r="Q358" s="50"/>
      <c r="R358" s="50"/>
      <c r="S358" s="50"/>
      <c r="T358" s="50"/>
      <c r="U358" s="50"/>
      <c r="V358" s="50"/>
      <c r="W358" s="50"/>
      <c r="X358" s="50"/>
      <c r="Y358" s="50"/>
      <c r="Z358" s="50"/>
      <c r="AA358" s="50"/>
      <c r="AB358" s="50"/>
      <c r="AC358" s="50"/>
      <c r="AD358" s="50"/>
      <c r="AE358" s="50"/>
      <c r="AF358" s="50"/>
      <c r="AG358" s="50"/>
      <c r="AH358" s="50"/>
      <c r="AI358" s="50"/>
      <c r="AJ358" s="50"/>
      <c r="AK358" s="50"/>
      <c r="AL358" s="50"/>
      <c r="AM358" s="50"/>
      <c r="AN358" s="50"/>
      <c r="AO358" s="50"/>
      <c r="AP358" s="50"/>
      <c r="AQ358" s="50"/>
      <c r="AR358" s="50"/>
      <c r="AS358" s="50"/>
      <c r="AT358" s="50"/>
      <c r="AU358" s="50"/>
      <c r="AV358" s="50"/>
      <c r="AW358" s="50"/>
      <c r="AX358" s="50"/>
      <c r="AY358" s="50"/>
      <c r="AZ358" s="50"/>
      <c r="BA358" s="50"/>
      <c r="BB358" s="50"/>
      <c r="BC358" s="50"/>
      <c r="BD358" s="50"/>
      <c r="BE358" s="50"/>
      <c r="BF358" s="50"/>
      <c r="BG358" s="50"/>
      <c r="BH358" s="50"/>
      <c r="BI358" s="50"/>
      <c r="BJ358" s="50"/>
      <c r="BK358" s="50"/>
      <c r="BL358" s="50"/>
      <c r="BM358" s="50"/>
      <c r="BN358" s="50">
        <v>82.9</v>
      </c>
      <c r="BO358" s="50">
        <v>82.9</v>
      </c>
      <c r="BP358" s="50">
        <v>82.9</v>
      </c>
      <c r="BQ358" s="50">
        <f t="shared" si="71"/>
        <v>100</v>
      </c>
      <c r="BR358" s="50"/>
      <c r="BS358" s="50"/>
      <c r="BT358" s="50"/>
      <c r="BU358" s="50"/>
      <c r="BV358" s="50"/>
      <c r="BW358" s="50"/>
      <c r="BX358" s="50"/>
      <c r="BY358" s="50"/>
      <c r="BZ358" s="50"/>
      <c r="CA358" s="50"/>
      <c r="CB358" s="50"/>
      <c r="CC358" s="50"/>
      <c r="CD358" s="50"/>
      <c r="CE358" s="50"/>
      <c r="CF358" s="50"/>
      <c r="CG358" s="50"/>
      <c r="CH358" s="50"/>
      <c r="CI358" s="50"/>
      <c r="CJ358" s="50"/>
      <c r="CK358" s="50"/>
    </row>
    <row r="359" spans="1:89" s="58" customFormat="1" ht="38.25" x14ac:dyDescent="0.25">
      <c r="A359" s="54" t="s">
        <v>648</v>
      </c>
      <c r="B359" s="51">
        <f t="shared" si="70"/>
        <v>82.9</v>
      </c>
      <c r="C359" s="51">
        <f t="shared" ref="C359:D366" si="74">G359+K359+O359+S359+W359+AA359+AE359+AI359+AM359+AQ359+AU359+AY359+BC359+BG359+BK359+BO359+BS359+BW359+CA359+CE359+CI359</f>
        <v>82.9</v>
      </c>
      <c r="D359" s="51">
        <f t="shared" si="74"/>
        <v>82.9</v>
      </c>
      <c r="E359" s="50">
        <f t="shared" si="73"/>
        <v>100</v>
      </c>
      <c r="F359" s="50"/>
      <c r="G359" s="50"/>
      <c r="H359" s="50"/>
      <c r="I359" s="50"/>
      <c r="J359" s="50"/>
      <c r="K359" s="50"/>
      <c r="L359" s="50"/>
      <c r="M359" s="50"/>
      <c r="N359" s="50"/>
      <c r="O359" s="50"/>
      <c r="P359" s="50"/>
      <c r="Q359" s="50"/>
      <c r="R359" s="50"/>
      <c r="S359" s="50"/>
      <c r="T359" s="50"/>
      <c r="U359" s="50"/>
      <c r="V359" s="50"/>
      <c r="W359" s="50"/>
      <c r="X359" s="50"/>
      <c r="Y359" s="50"/>
      <c r="Z359" s="50"/>
      <c r="AA359" s="50"/>
      <c r="AB359" s="50"/>
      <c r="AC359" s="50"/>
      <c r="AD359" s="50"/>
      <c r="AE359" s="50"/>
      <c r="AF359" s="50"/>
      <c r="AG359" s="50"/>
      <c r="AH359" s="50"/>
      <c r="AI359" s="50"/>
      <c r="AJ359" s="50"/>
      <c r="AK359" s="50"/>
      <c r="AL359" s="50"/>
      <c r="AM359" s="50"/>
      <c r="AN359" s="50"/>
      <c r="AO359" s="50"/>
      <c r="AP359" s="50"/>
      <c r="AQ359" s="50"/>
      <c r="AR359" s="50"/>
      <c r="AS359" s="50"/>
      <c r="AT359" s="50"/>
      <c r="AU359" s="50"/>
      <c r="AV359" s="50"/>
      <c r="AW359" s="50"/>
      <c r="AX359" s="50"/>
      <c r="AY359" s="50"/>
      <c r="AZ359" s="50"/>
      <c r="BA359" s="50"/>
      <c r="BB359" s="50"/>
      <c r="BC359" s="50"/>
      <c r="BD359" s="50"/>
      <c r="BE359" s="50"/>
      <c r="BF359" s="50"/>
      <c r="BG359" s="50"/>
      <c r="BH359" s="50"/>
      <c r="BI359" s="50"/>
      <c r="BJ359" s="50"/>
      <c r="BK359" s="50"/>
      <c r="BL359" s="50"/>
      <c r="BM359" s="50"/>
      <c r="BN359" s="50">
        <v>82.9</v>
      </c>
      <c r="BO359" s="50">
        <v>82.9</v>
      </c>
      <c r="BP359" s="50">
        <v>82.9</v>
      </c>
      <c r="BQ359" s="50">
        <f t="shared" si="71"/>
        <v>100</v>
      </c>
      <c r="BR359" s="50"/>
      <c r="BS359" s="50"/>
      <c r="BT359" s="50"/>
      <c r="BU359" s="50"/>
      <c r="BV359" s="50"/>
      <c r="BW359" s="50"/>
      <c r="BX359" s="50"/>
      <c r="BY359" s="50"/>
      <c r="BZ359" s="50"/>
      <c r="CA359" s="50"/>
      <c r="CB359" s="50"/>
      <c r="CC359" s="50"/>
      <c r="CD359" s="50"/>
      <c r="CE359" s="50"/>
      <c r="CF359" s="50"/>
      <c r="CG359" s="50"/>
      <c r="CH359" s="50"/>
      <c r="CI359" s="50"/>
      <c r="CJ359" s="50"/>
      <c r="CK359" s="50"/>
    </row>
    <row r="360" spans="1:89" s="58" customFormat="1" ht="38.25" x14ac:dyDescent="0.25">
      <c r="A360" s="54" t="s">
        <v>649</v>
      </c>
      <c r="B360" s="51">
        <f t="shared" si="70"/>
        <v>82.9</v>
      </c>
      <c r="C360" s="51">
        <f t="shared" si="74"/>
        <v>82.9</v>
      </c>
      <c r="D360" s="51">
        <f t="shared" si="74"/>
        <v>82.9</v>
      </c>
      <c r="E360" s="50">
        <f t="shared" si="73"/>
        <v>100</v>
      </c>
      <c r="F360" s="50"/>
      <c r="G360" s="50"/>
      <c r="H360" s="50"/>
      <c r="I360" s="50"/>
      <c r="J360" s="50"/>
      <c r="K360" s="50"/>
      <c r="L360" s="50"/>
      <c r="M360" s="50"/>
      <c r="N360" s="50"/>
      <c r="O360" s="50"/>
      <c r="P360" s="50"/>
      <c r="Q360" s="50"/>
      <c r="R360" s="50"/>
      <c r="S360" s="50"/>
      <c r="T360" s="50"/>
      <c r="U360" s="50"/>
      <c r="V360" s="50"/>
      <c r="W360" s="50"/>
      <c r="X360" s="50"/>
      <c r="Y360" s="50"/>
      <c r="Z360" s="50"/>
      <c r="AA360" s="50"/>
      <c r="AB360" s="50"/>
      <c r="AC360" s="50"/>
      <c r="AD360" s="50"/>
      <c r="AE360" s="50"/>
      <c r="AF360" s="50"/>
      <c r="AG360" s="50"/>
      <c r="AH360" s="50"/>
      <c r="AI360" s="50"/>
      <c r="AJ360" s="50"/>
      <c r="AK360" s="50"/>
      <c r="AL360" s="50"/>
      <c r="AM360" s="50"/>
      <c r="AN360" s="50"/>
      <c r="AO360" s="50"/>
      <c r="AP360" s="50"/>
      <c r="AQ360" s="50"/>
      <c r="AR360" s="50"/>
      <c r="AS360" s="50"/>
      <c r="AT360" s="50"/>
      <c r="AU360" s="50"/>
      <c r="AV360" s="50"/>
      <c r="AW360" s="50"/>
      <c r="AX360" s="50"/>
      <c r="AY360" s="50"/>
      <c r="AZ360" s="50"/>
      <c r="BA360" s="50"/>
      <c r="BB360" s="50"/>
      <c r="BC360" s="50"/>
      <c r="BD360" s="50"/>
      <c r="BE360" s="50"/>
      <c r="BF360" s="50"/>
      <c r="BG360" s="50"/>
      <c r="BH360" s="50"/>
      <c r="BI360" s="50"/>
      <c r="BJ360" s="50"/>
      <c r="BK360" s="50"/>
      <c r="BL360" s="50"/>
      <c r="BM360" s="50"/>
      <c r="BN360" s="50">
        <v>82.9</v>
      </c>
      <c r="BO360" s="50">
        <v>82.9</v>
      </c>
      <c r="BP360" s="50">
        <v>82.9</v>
      </c>
      <c r="BQ360" s="50">
        <f t="shared" si="71"/>
        <v>100</v>
      </c>
      <c r="BR360" s="50"/>
      <c r="BS360" s="50"/>
      <c r="BT360" s="50"/>
      <c r="BU360" s="50"/>
      <c r="BV360" s="50"/>
      <c r="BW360" s="50"/>
      <c r="BX360" s="50"/>
      <c r="BY360" s="50"/>
      <c r="BZ360" s="50"/>
      <c r="CA360" s="50"/>
      <c r="CB360" s="50"/>
      <c r="CC360" s="50"/>
      <c r="CD360" s="50"/>
      <c r="CE360" s="50"/>
      <c r="CF360" s="50"/>
      <c r="CG360" s="50"/>
      <c r="CH360" s="50"/>
      <c r="CI360" s="50"/>
      <c r="CJ360" s="50"/>
      <c r="CK360" s="50"/>
    </row>
    <row r="361" spans="1:89" s="58" customFormat="1" ht="51" x14ac:dyDescent="0.25">
      <c r="A361" s="54" t="s">
        <v>650</v>
      </c>
      <c r="B361" s="51">
        <f t="shared" si="70"/>
        <v>207.3</v>
      </c>
      <c r="C361" s="51">
        <f t="shared" si="74"/>
        <v>207.3</v>
      </c>
      <c r="D361" s="51">
        <f t="shared" si="74"/>
        <v>207.3</v>
      </c>
      <c r="E361" s="50">
        <f t="shared" si="73"/>
        <v>100</v>
      </c>
      <c r="F361" s="50"/>
      <c r="G361" s="50"/>
      <c r="H361" s="50"/>
      <c r="I361" s="50"/>
      <c r="J361" s="50"/>
      <c r="K361" s="50"/>
      <c r="L361" s="50"/>
      <c r="M361" s="50"/>
      <c r="N361" s="50"/>
      <c r="O361" s="50"/>
      <c r="P361" s="50"/>
      <c r="Q361" s="50"/>
      <c r="R361" s="50"/>
      <c r="S361" s="50"/>
      <c r="T361" s="50"/>
      <c r="U361" s="50"/>
      <c r="V361" s="50"/>
      <c r="W361" s="50"/>
      <c r="X361" s="50"/>
      <c r="Y361" s="50"/>
      <c r="Z361" s="50"/>
      <c r="AA361" s="50"/>
      <c r="AB361" s="50"/>
      <c r="AC361" s="50"/>
      <c r="AD361" s="50"/>
      <c r="AE361" s="50"/>
      <c r="AF361" s="50"/>
      <c r="AG361" s="50"/>
      <c r="AH361" s="50"/>
      <c r="AI361" s="50"/>
      <c r="AJ361" s="50"/>
      <c r="AK361" s="50"/>
      <c r="AL361" s="50"/>
      <c r="AM361" s="50"/>
      <c r="AN361" s="50"/>
      <c r="AO361" s="50"/>
      <c r="AP361" s="50"/>
      <c r="AQ361" s="50"/>
      <c r="AR361" s="50"/>
      <c r="AS361" s="50"/>
      <c r="AT361" s="50"/>
      <c r="AU361" s="50"/>
      <c r="AV361" s="50"/>
      <c r="AW361" s="50"/>
      <c r="AX361" s="50"/>
      <c r="AY361" s="50"/>
      <c r="AZ361" s="50"/>
      <c r="BA361" s="50"/>
      <c r="BB361" s="50"/>
      <c r="BC361" s="50"/>
      <c r="BD361" s="50"/>
      <c r="BE361" s="50"/>
      <c r="BF361" s="50"/>
      <c r="BG361" s="50"/>
      <c r="BH361" s="50"/>
      <c r="BI361" s="50"/>
      <c r="BJ361" s="50"/>
      <c r="BK361" s="50"/>
      <c r="BL361" s="50"/>
      <c r="BM361" s="50"/>
      <c r="BN361" s="50">
        <v>207.3</v>
      </c>
      <c r="BO361" s="50">
        <v>207.3</v>
      </c>
      <c r="BP361" s="50">
        <v>207.3</v>
      </c>
      <c r="BQ361" s="50">
        <f t="shared" si="71"/>
        <v>100</v>
      </c>
      <c r="BR361" s="50"/>
      <c r="BS361" s="50"/>
      <c r="BT361" s="50"/>
      <c r="BU361" s="50"/>
      <c r="BV361" s="50"/>
      <c r="BW361" s="50"/>
      <c r="BX361" s="50"/>
      <c r="BY361" s="50"/>
      <c r="BZ361" s="50"/>
      <c r="CA361" s="50"/>
      <c r="CB361" s="50"/>
      <c r="CC361" s="50"/>
      <c r="CD361" s="50"/>
      <c r="CE361" s="50"/>
      <c r="CF361" s="50"/>
      <c r="CG361" s="50"/>
      <c r="CH361" s="50"/>
      <c r="CI361" s="50"/>
      <c r="CJ361" s="50"/>
      <c r="CK361" s="50"/>
    </row>
    <row r="362" spans="1:89" s="58" customFormat="1" ht="38.25" x14ac:dyDescent="0.25">
      <c r="A362" s="54" t="s">
        <v>651</v>
      </c>
      <c r="B362" s="51">
        <f t="shared" si="70"/>
        <v>414.6</v>
      </c>
      <c r="C362" s="51">
        <f t="shared" si="74"/>
        <v>414.6</v>
      </c>
      <c r="D362" s="51">
        <f t="shared" si="74"/>
        <v>414.6</v>
      </c>
      <c r="E362" s="50">
        <f t="shared" si="73"/>
        <v>100</v>
      </c>
      <c r="F362" s="50"/>
      <c r="G362" s="50"/>
      <c r="H362" s="50"/>
      <c r="I362" s="50"/>
      <c r="J362" s="50"/>
      <c r="K362" s="50"/>
      <c r="L362" s="50"/>
      <c r="M362" s="50"/>
      <c r="N362" s="50"/>
      <c r="O362" s="50"/>
      <c r="P362" s="50"/>
      <c r="Q362" s="50"/>
      <c r="R362" s="50"/>
      <c r="S362" s="50"/>
      <c r="T362" s="50"/>
      <c r="U362" s="50"/>
      <c r="V362" s="50"/>
      <c r="W362" s="50"/>
      <c r="X362" s="50"/>
      <c r="Y362" s="50"/>
      <c r="Z362" s="50"/>
      <c r="AA362" s="50"/>
      <c r="AB362" s="50"/>
      <c r="AC362" s="50"/>
      <c r="AD362" s="50"/>
      <c r="AE362" s="50"/>
      <c r="AF362" s="50"/>
      <c r="AG362" s="50"/>
      <c r="AH362" s="50"/>
      <c r="AI362" s="50"/>
      <c r="AJ362" s="50"/>
      <c r="AK362" s="50"/>
      <c r="AL362" s="50"/>
      <c r="AM362" s="50"/>
      <c r="AN362" s="50"/>
      <c r="AO362" s="50"/>
      <c r="AP362" s="50"/>
      <c r="AQ362" s="50"/>
      <c r="AR362" s="50"/>
      <c r="AS362" s="50"/>
      <c r="AT362" s="50"/>
      <c r="AU362" s="50"/>
      <c r="AV362" s="50"/>
      <c r="AW362" s="50"/>
      <c r="AX362" s="50"/>
      <c r="AY362" s="50"/>
      <c r="AZ362" s="50"/>
      <c r="BA362" s="50"/>
      <c r="BB362" s="50"/>
      <c r="BC362" s="50"/>
      <c r="BD362" s="50"/>
      <c r="BE362" s="50"/>
      <c r="BF362" s="50"/>
      <c r="BG362" s="50"/>
      <c r="BH362" s="50"/>
      <c r="BI362" s="50"/>
      <c r="BJ362" s="50"/>
      <c r="BK362" s="50"/>
      <c r="BL362" s="50"/>
      <c r="BM362" s="50"/>
      <c r="BN362" s="50">
        <v>414.6</v>
      </c>
      <c r="BO362" s="50">
        <v>414.6</v>
      </c>
      <c r="BP362" s="50">
        <v>414.6</v>
      </c>
      <c r="BQ362" s="50">
        <f t="shared" si="71"/>
        <v>100</v>
      </c>
      <c r="BR362" s="50"/>
      <c r="BS362" s="50"/>
      <c r="BT362" s="50"/>
      <c r="BU362" s="50"/>
      <c r="BV362" s="50"/>
      <c r="BW362" s="50"/>
      <c r="BX362" s="50"/>
      <c r="BY362" s="50"/>
      <c r="BZ362" s="50"/>
      <c r="CA362" s="50"/>
      <c r="CB362" s="50"/>
      <c r="CC362" s="50"/>
      <c r="CD362" s="50"/>
      <c r="CE362" s="50"/>
      <c r="CF362" s="50"/>
      <c r="CG362" s="50"/>
      <c r="CH362" s="50"/>
      <c r="CI362" s="50"/>
      <c r="CJ362" s="50"/>
      <c r="CK362" s="50"/>
    </row>
    <row r="363" spans="1:89" s="58" customFormat="1" ht="38.25" x14ac:dyDescent="0.25">
      <c r="A363" s="54" t="s">
        <v>652</v>
      </c>
      <c r="B363" s="51">
        <f t="shared" si="70"/>
        <v>414.6</v>
      </c>
      <c r="C363" s="51">
        <f t="shared" si="74"/>
        <v>414.6</v>
      </c>
      <c r="D363" s="51">
        <f t="shared" si="74"/>
        <v>414.6</v>
      </c>
      <c r="E363" s="50">
        <f t="shared" si="73"/>
        <v>100</v>
      </c>
      <c r="F363" s="50"/>
      <c r="G363" s="50"/>
      <c r="H363" s="50"/>
      <c r="I363" s="50"/>
      <c r="J363" s="50"/>
      <c r="K363" s="50"/>
      <c r="L363" s="50"/>
      <c r="M363" s="50"/>
      <c r="N363" s="50"/>
      <c r="O363" s="50"/>
      <c r="P363" s="50"/>
      <c r="Q363" s="50"/>
      <c r="R363" s="50"/>
      <c r="S363" s="50"/>
      <c r="T363" s="50"/>
      <c r="U363" s="50"/>
      <c r="V363" s="50"/>
      <c r="W363" s="50"/>
      <c r="X363" s="50"/>
      <c r="Y363" s="50"/>
      <c r="Z363" s="50"/>
      <c r="AA363" s="50"/>
      <c r="AB363" s="50"/>
      <c r="AC363" s="50"/>
      <c r="AD363" s="50"/>
      <c r="AE363" s="50"/>
      <c r="AF363" s="50"/>
      <c r="AG363" s="50"/>
      <c r="AH363" s="50"/>
      <c r="AI363" s="50"/>
      <c r="AJ363" s="50"/>
      <c r="AK363" s="50"/>
      <c r="AL363" s="50"/>
      <c r="AM363" s="50"/>
      <c r="AN363" s="50"/>
      <c r="AO363" s="50"/>
      <c r="AP363" s="50"/>
      <c r="AQ363" s="50"/>
      <c r="AR363" s="50"/>
      <c r="AS363" s="50"/>
      <c r="AT363" s="50"/>
      <c r="AU363" s="50"/>
      <c r="AV363" s="50"/>
      <c r="AW363" s="50"/>
      <c r="AX363" s="50"/>
      <c r="AY363" s="50"/>
      <c r="AZ363" s="50"/>
      <c r="BA363" s="50"/>
      <c r="BB363" s="50"/>
      <c r="BC363" s="50"/>
      <c r="BD363" s="50"/>
      <c r="BE363" s="50"/>
      <c r="BF363" s="50"/>
      <c r="BG363" s="50"/>
      <c r="BH363" s="50"/>
      <c r="BI363" s="50"/>
      <c r="BJ363" s="50"/>
      <c r="BK363" s="50"/>
      <c r="BL363" s="50"/>
      <c r="BM363" s="50"/>
      <c r="BN363" s="50">
        <v>414.6</v>
      </c>
      <c r="BO363" s="50">
        <v>414.6</v>
      </c>
      <c r="BP363" s="50">
        <v>414.6</v>
      </c>
      <c r="BQ363" s="50">
        <f t="shared" si="71"/>
        <v>100</v>
      </c>
      <c r="BR363" s="50"/>
      <c r="BS363" s="50"/>
      <c r="BT363" s="50"/>
      <c r="BU363" s="50"/>
      <c r="BV363" s="50"/>
      <c r="BW363" s="50"/>
      <c r="BX363" s="50"/>
      <c r="BY363" s="50"/>
      <c r="BZ363" s="50"/>
      <c r="CA363" s="50"/>
      <c r="CB363" s="50"/>
      <c r="CC363" s="50"/>
      <c r="CD363" s="50"/>
      <c r="CE363" s="50"/>
      <c r="CF363" s="50"/>
      <c r="CG363" s="50"/>
      <c r="CH363" s="50"/>
      <c r="CI363" s="50"/>
      <c r="CJ363" s="50"/>
      <c r="CK363" s="50"/>
    </row>
    <row r="364" spans="1:89" s="58" customFormat="1" ht="38.25" x14ac:dyDescent="0.25">
      <c r="A364" s="54" t="s">
        <v>653</v>
      </c>
      <c r="B364" s="51">
        <f t="shared" si="70"/>
        <v>621.9</v>
      </c>
      <c r="C364" s="51">
        <f t="shared" si="74"/>
        <v>621.9</v>
      </c>
      <c r="D364" s="51">
        <f t="shared" si="74"/>
        <v>621.9</v>
      </c>
      <c r="E364" s="50">
        <f t="shared" si="73"/>
        <v>100</v>
      </c>
      <c r="F364" s="50"/>
      <c r="G364" s="50"/>
      <c r="H364" s="50"/>
      <c r="I364" s="50"/>
      <c r="J364" s="50"/>
      <c r="K364" s="50"/>
      <c r="L364" s="50"/>
      <c r="M364" s="50"/>
      <c r="N364" s="50"/>
      <c r="O364" s="50"/>
      <c r="P364" s="50"/>
      <c r="Q364" s="50"/>
      <c r="R364" s="50"/>
      <c r="S364" s="50"/>
      <c r="T364" s="50"/>
      <c r="U364" s="50"/>
      <c r="V364" s="50"/>
      <c r="W364" s="50"/>
      <c r="X364" s="50"/>
      <c r="Y364" s="50"/>
      <c r="Z364" s="50"/>
      <c r="AA364" s="50"/>
      <c r="AB364" s="50"/>
      <c r="AC364" s="50"/>
      <c r="AD364" s="50"/>
      <c r="AE364" s="50"/>
      <c r="AF364" s="50"/>
      <c r="AG364" s="50"/>
      <c r="AH364" s="50"/>
      <c r="AI364" s="50"/>
      <c r="AJ364" s="50"/>
      <c r="AK364" s="50"/>
      <c r="AL364" s="50"/>
      <c r="AM364" s="50"/>
      <c r="AN364" s="50"/>
      <c r="AO364" s="50"/>
      <c r="AP364" s="50"/>
      <c r="AQ364" s="50"/>
      <c r="AR364" s="50"/>
      <c r="AS364" s="50"/>
      <c r="AT364" s="50"/>
      <c r="AU364" s="50"/>
      <c r="AV364" s="50"/>
      <c r="AW364" s="50"/>
      <c r="AX364" s="50"/>
      <c r="AY364" s="50"/>
      <c r="AZ364" s="50"/>
      <c r="BA364" s="50"/>
      <c r="BB364" s="50"/>
      <c r="BC364" s="50"/>
      <c r="BD364" s="50"/>
      <c r="BE364" s="50"/>
      <c r="BF364" s="50"/>
      <c r="BG364" s="50"/>
      <c r="BH364" s="50"/>
      <c r="BI364" s="50"/>
      <c r="BJ364" s="50"/>
      <c r="BK364" s="50"/>
      <c r="BL364" s="50"/>
      <c r="BM364" s="50"/>
      <c r="BN364" s="50">
        <v>621.9</v>
      </c>
      <c r="BO364" s="50">
        <v>621.9</v>
      </c>
      <c r="BP364" s="50">
        <v>621.9</v>
      </c>
      <c r="BQ364" s="50">
        <f t="shared" si="71"/>
        <v>100</v>
      </c>
      <c r="BR364" s="50"/>
      <c r="BS364" s="50"/>
      <c r="BT364" s="50"/>
      <c r="BU364" s="50"/>
      <c r="BV364" s="50"/>
      <c r="BW364" s="50"/>
      <c r="BX364" s="50"/>
      <c r="BY364" s="50"/>
      <c r="BZ364" s="50"/>
      <c r="CA364" s="50"/>
      <c r="CB364" s="50"/>
      <c r="CC364" s="50"/>
      <c r="CD364" s="50"/>
      <c r="CE364" s="50"/>
      <c r="CF364" s="50"/>
      <c r="CG364" s="50"/>
      <c r="CH364" s="50"/>
      <c r="CI364" s="50"/>
      <c r="CJ364" s="50"/>
      <c r="CK364" s="50"/>
    </row>
    <row r="365" spans="1:89" s="58" customFormat="1" ht="38.25" customHeight="1" x14ac:dyDescent="0.25">
      <c r="A365" s="54" t="s">
        <v>654</v>
      </c>
      <c r="B365" s="51">
        <f t="shared" si="70"/>
        <v>823.1</v>
      </c>
      <c r="C365" s="51">
        <f t="shared" si="74"/>
        <v>823.1</v>
      </c>
      <c r="D365" s="51">
        <f t="shared" si="74"/>
        <v>823.1</v>
      </c>
      <c r="E365" s="50">
        <f t="shared" si="73"/>
        <v>100</v>
      </c>
      <c r="F365" s="50"/>
      <c r="G365" s="50"/>
      <c r="H365" s="50"/>
      <c r="I365" s="50"/>
      <c r="J365" s="50"/>
      <c r="K365" s="50"/>
      <c r="L365" s="50"/>
      <c r="M365" s="50"/>
      <c r="N365" s="50"/>
      <c r="O365" s="50"/>
      <c r="P365" s="50"/>
      <c r="Q365" s="50"/>
      <c r="R365" s="50"/>
      <c r="S365" s="50"/>
      <c r="T365" s="50"/>
      <c r="U365" s="50"/>
      <c r="V365" s="50"/>
      <c r="W365" s="50"/>
      <c r="X365" s="50"/>
      <c r="Y365" s="50"/>
      <c r="Z365" s="50"/>
      <c r="AA365" s="50"/>
      <c r="AB365" s="50"/>
      <c r="AC365" s="50"/>
      <c r="AD365" s="50"/>
      <c r="AE365" s="50"/>
      <c r="AF365" s="50"/>
      <c r="AG365" s="50"/>
      <c r="AH365" s="50"/>
      <c r="AI365" s="50"/>
      <c r="AJ365" s="50"/>
      <c r="AK365" s="50"/>
      <c r="AL365" s="50"/>
      <c r="AM365" s="50"/>
      <c r="AN365" s="50"/>
      <c r="AO365" s="50"/>
      <c r="AP365" s="50"/>
      <c r="AQ365" s="50"/>
      <c r="AR365" s="50"/>
      <c r="AS365" s="50"/>
      <c r="AT365" s="50"/>
      <c r="AU365" s="50"/>
      <c r="AV365" s="50"/>
      <c r="AW365" s="50"/>
      <c r="AX365" s="50"/>
      <c r="AY365" s="50"/>
      <c r="AZ365" s="50"/>
      <c r="BA365" s="50"/>
      <c r="BB365" s="50"/>
      <c r="BC365" s="50"/>
      <c r="BD365" s="50"/>
      <c r="BE365" s="50"/>
      <c r="BF365" s="50"/>
      <c r="BG365" s="50"/>
      <c r="BH365" s="50"/>
      <c r="BI365" s="50"/>
      <c r="BJ365" s="50"/>
      <c r="BK365" s="50"/>
      <c r="BL365" s="50"/>
      <c r="BM365" s="50"/>
      <c r="BN365" s="50">
        <v>823.1</v>
      </c>
      <c r="BO365" s="50">
        <v>823.1</v>
      </c>
      <c r="BP365" s="50">
        <v>823.1</v>
      </c>
      <c r="BQ365" s="50">
        <f t="shared" si="71"/>
        <v>100</v>
      </c>
      <c r="BR365" s="50"/>
      <c r="BS365" s="50"/>
      <c r="BT365" s="50"/>
      <c r="BU365" s="50"/>
      <c r="BV365" s="50"/>
      <c r="BW365" s="50"/>
      <c r="BX365" s="50"/>
      <c r="BY365" s="50"/>
      <c r="BZ365" s="50"/>
      <c r="CA365" s="50"/>
      <c r="CB365" s="50"/>
      <c r="CC365" s="50"/>
      <c r="CD365" s="50"/>
      <c r="CE365" s="50"/>
      <c r="CF365" s="50"/>
      <c r="CG365" s="50"/>
      <c r="CH365" s="50"/>
      <c r="CI365" s="50"/>
      <c r="CJ365" s="50"/>
      <c r="CK365" s="50"/>
    </row>
    <row r="366" spans="1:89" s="58" customFormat="1" ht="38.25" x14ac:dyDescent="0.25">
      <c r="A366" s="54" t="s">
        <v>655</v>
      </c>
      <c r="B366" s="51">
        <f t="shared" si="70"/>
        <v>207.3</v>
      </c>
      <c r="C366" s="51">
        <f t="shared" si="74"/>
        <v>207.3</v>
      </c>
      <c r="D366" s="51">
        <f t="shared" si="74"/>
        <v>207.3</v>
      </c>
      <c r="E366" s="50">
        <f t="shared" si="73"/>
        <v>100</v>
      </c>
      <c r="F366" s="50"/>
      <c r="G366" s="50"/>
      <c r="H366" s="50"/>
      <c r="I366" s="50"/>
      <c r="J366" s="50"/>
      <c r="K366" s="50"/>
      <c r="L366" s="50"/>
      <c r="M366" s="50"/>
      <c r="N366" s="50"/>
      <c r="O366" s="50"/>
      <c r="P366" s="50"/>
      <c r="Q366" s="50"/>
      <c r="R366" s="50"/>
      <c r="S366" s="50"/>
      <c r="T366" s="50"/>
      <c r="U366" s="50"/>
      <c r="V366" s="50"/>
      <c r="W366" s="50"/>
      <c r="X366" s="50"/>
      <c r="Y366" s="50"/>
      <c r="Z366" s="50"/>
      <c r="AA366" s="50"/>
      <c r="AB366" s="50"/>
      <c r="AC366" s="50"/>
      <c r="AD366" s="50"/>
      <c r="AE366" s="50"/>
      <c r="AF366" s="50"/>
      <c r="AG366" s="50"/>
      <c r="AH366" s="50"/>
      <c r="AI366" s="50"/>
      <c r="AJ366" s="50"/>
      <c r="AK366" s="50"/>
      <c r="AL366" s="50"/>
      <c r="AM366" s="50"/>
      <c r="AN366" s="50"/>
      <c r="AO366" s="50"/>
      <c r="AP366" s="50"/>
      <c r="AQ366" s="50"/>
      <c r="AR366" s="50"/>
      <c r="AS366" s="50"/>
      <c r="AT366" s="50"/>
      <c r="AU366" s="50"/>
      <c r="AV366" s="50"/>
      <c r="AW366" s="50"/>
      <c r="AX366" s="50"/>
      <c r="AY366" s="50"/>
      <c r="AZ366" s="50"/>
      <c r="BA366" s="50"/>
      <c r="BB366" s="50"/>
      <c r="BC366" s="50"/>
      <c r="BD366" s="50"/>
      <c r="BE366" s="50"/>
      <c r="BF366" s="50"/>
      <c r="BG366" s="50"/>
      <c r="BH366" s="50"/>
      <c r="BI366" s="50"/>
      <c r="BJ366" s="50"/>
      <c r="BK366" s="50"/>
      <c r="BL366" s="50"/>
      <c r="BM366" s="50"/>
      <c r="BN366" s="50">
        <v>207.3</v>
      </c>
      <c r="BO366" s="50">
        <v>207.3</v>
      </c>
      <c r="BP366" s="50">
        <v>207.3</v>
      </c>
      <c r="BQ366" s="50">
        <f t="shared" si="71"/>
        <v>100</v>
      </c>
      <c r="BR366" s="50"/>
      <c r="BS366" s="50"/>
      <c r="BT366" s="50"/>
      <c r="BU366" s="50"/>
      <c r="BV366" s="50"/>
      <c r="BW366" s="50"/>
      <c r="BX366" s="50"/>
      <c r="BY366" s="50"/>
      <c r="BZ366" s="50"/>
      <c r="CA366" s="50"/>
      <c r="CB366" s="50"/>
      <c r="CC366" s="50"/>
      <c r="CD366" s="50"/>
      <c r="CE366" s="50"/>
      <c r="CF366" s="50"/>
      <c r="CG366" s="50"/>
      <c r="CH366" s="50"/>
      <c r="CI366" s="50"/>
      <c r="CJ366" s="50"/>
      <c r="CK366" s="50"/>
    </row>
    <row r="367" spans="1:89" s="48" customFormat="1" ht="36.75" customHeight="1" x14ac:dyDescent="0.25">
      <c r="A367" s="114" t="s">
        <v>872</v>
      </c>
      <c r="B367" s="114"/>
      <c r="C367" s="111">
        <f>G367+K367+O367+S367+W367+AA367+AE367+AI367+AM367+AQ367+AU367+AY367+BC367+BG367+BK367+BO367+BS367+BW367+CA367+CE367</f>
        <v>0</v>
      </c>
      <c r="D367" s="111">
        <f>H367+L367+P367+T367+X367+AB367+AF367+AJ367+AN367+AR367+AV367+AZ367+BD367+BH367+BL367+BP367+BT367+BX367+CB367+CF367</f>
        <v>0</v>
      </c>
      <c r="E367" s="115"/>
      <c r="F367" s="115"/>
      <c r="G367" s="115"/>
      <c r="H367" s="115"/>
      <c r="I367" s="115"/>
      <c r="J367" s="115"/>
      <c r="K367" s="115"/>
      <c r="L367" s="115"/>
      <c r="M367" s="115"/>
      <c r="N367" s="115"/>
      <c r="O367" s="115"/>
      <c r="P367" s="115"/>
      <c r="Q367" s="115"/>
      <c r="R367" s="115"/>
      <c r="S367" s="115"/>
      <c r="T367" s="115"/>
      <c r="U367" s="115"/>
      <c r="V367" s="115"/>
      <c r="W367" s="115"/>
      <c r="X367" s="115"/>
      <c r="Y367" s="115"/>
      <c r="Z367" s="115"/>
      <c r="AA367" s="115"/>
      <c r="AB367" s="115"/>
      <c r="AC367" s="115"/>
      <c r="AD367" s="115"/>
      <c r="AE367" s="115"/>
      <c r="AF367" s="115"/>
      <c r="AG367" s="115"/>
      <c r="AH367" s="115"/>
      <c r="AI367" s="115"/>
      <c r="AJ367" s="115"/>
      <c r="AK367" s="115"/>
      <c r="AL367" s="115"/>
      <c r="AM367" s="115"/>
      <c r="AN367" s="115"/>
      <c r="AO367" s="115"/>
      <c r="AP367" s="115"/>
      <c r="AQ367" s="115"/>
      <c r="AR367" s="115"/>
      <c r="AS367" s="115"/>
      <c r="AT367" s="115"/>
      <c r="AU367" s="115"/>
      <c r="AV367" s="115"/>
      <c r="AW367" s="115"/>
      <c r="AX367" s="115"/>
      <c r="AY367" s="115"/>
      <c r="AZ367" s="115"/>
      <c r="BA367" s="115"/>
      <c r="BB367" s="115"/>
      <c r="BC367" s="115"/>
      <c r="BD367" s="115"/>
      <c r="BE367" s="115"/>
      <c r="BF367" s="115"/>
      <c r="BG367" s="115"/>
      <c r="BH367" s="115"/>
      <c r="BI367" s="115"/>
      <c r="BJ367" s="115"/>
      <c r="BK367" s="115"/>
      <c r="BL367" s="115"/>
      <c r="BM367" s="115"/>
      <c r="BN367" s="115"/>
      <c r="BO367" s="115"/>
      <c r="BP367" s="115"/>
      <c r="BQ367" s="115"/>
      <c r="BR367" s="115"/>
      <c r="BS367" s="115"/>
      <c r="BT367" s="115"/>
      <c r="BU367" s="115"/>
      <c r="BV367" s="115"/>
      <c r="BW367" s="115"/>
      <c r="BX367" s="115"/>
      <c r="BY367" s="115"/>
      <c r="BZ367" s="115"/>
      <c r="CA367" s="115"/>
      <c r="CB367" s="115"/>
      <c r="CC367" s="115"/>
      <c r="CD367" s="115"/>
      <c r="CE367" s="115"/>
      <c r="CF367" s="115"/>
      <c r="CG367" s="115"/>
      <c r="CH367" s="115"/>
      <c r="CI367" s="115"/>
      <c r="CJ367" s="115"/>
      <c r="CK367" s="115"/>
    </row>
    <row r="368" spans="1:89" s="48" customFormat="1" ht="15.75" x14ac:dyDescent="0.25">
      <c r="A368" s="114" t="s">
        <v>657</v>
      </c>
      <c r="B368" s="111">
        <f>F368+J368+N368+R368+V368+Z368+AD368+AH368+AL368+AP368+AT368+AX368+BB368+BF368+BJ368+BN368+BR368+BV368+BZ368+CD368+CH368</f>
        <v>17994745.699999996</v>
      </c>
      <c r="C368" s="111">
        <f t="shared" ref="C368:D368" si="75">G368+K368+O368+S368+W368+AA368+AE368+AI368+AM368+AQ368+AU368+AY368+BC368+BG368+BK368+BO368+BS368+BW368+CA368+CE368+CI368</f>
        <v>18725622.686999995</v>
      </c>
      <c r="D368" s="111">
        <f t="shared" si="75"/>
        <v>18606274.016659997</v>
      </c>
      <c r="E368" s="111">
        <f>D368/C368*100</f>
        <v>99.362645118216264</v>
      </c>
      <c r="F368" s="111">
        <f>F49+F10</f>
        <v>76529.899999999994</v>
      </c>
      <c r="G368" s="111">
        <f>G49+G10</f>
        <v>76344.599999999991</v>
      </c>
      <c r="H368" s="111">
        <f>H49+H10</f>
        <v>75412.558900000004</v>
      </c>
      <c r="I368" s="111">
        <f>H368/G368*100</f>
        <v>98.779165651532679</v>
      </c>
      <c r="J368" s="111">
        <f>J49+J10</f>
        <v>20793.900000000001</v>
      </c>
      <c r="K368" s="111">
        <f>K49+K10</f>
        <v>20966.7</v>
      </c>
      <c r="L368" s="111">
        <f>L49+L10</f>
        <v>20556.891380000001</v>
      </c>
      <c r="M368" s="111">
        <f>L368/K368*100</f>
        <v>98.045430992955502</v>
      </c>
      <c r="N368" s="111">
        <f>N49+N10</f>
        <v>569313.30000000005</v>
      </c>
      <c r="O368" s="111">
        <f>O49+O10</f>
        <v>511018.4</v>
      </c>
      <c r="P368" s="111">
        <f>P49+P10</f>
        <v>510444.82126</v>
      </c>
      <c r="Q368" s="111">
        <f>P368/O368*100</f>
        <v>99.887757712833817</v>
      </c>
      <c r="R368" s="111">
        <f>R49+R10</f>
        <v>4657270.3999999994</v>
      </c>
      <c r="S368" s="111">
        <f>S49+S10</f>
        <v>4799335.2</v>
      </c>
      <c r="T368" s="111">
        <f>T49+T10</f>
        <v>4792857.527350001</v>
      </c>
      <c r="U368" s="111">
        <f>T368/S368*100</f>
        <v>99.865029793084688</v>
      </c>
      <c r="V368" s="111">
        <f>V49+V10</f>
        <v>276550.40000000002</v>
      </c>
      <c r="W368" s="111">
        <f>W49+W10</f>
        <v>261871.8</v>
      </c>
      <c r="X368" s="111">
        <f>X49+X10</f>
        <v>255428.90429999999</v>
      </c>
      <c r="Y368" s="111">
        <f>X368/W368*100</f>
        <v>97.539675635177218</v>
      </c>
      <c r="Z368" s="111">
        <f>Z49+Z10</f>
        <v>19831.099999999999</v>
      </c>
      <c r="AA368" s="111">
        <f>AA49+AA10</f>
        <v>20004.899999999998</v>
      </c>
      <c r="AB368" s="111">
        <f>AB49+AB10</f>
        <v>19924.610649999999</v>
      </c>
      <c r="AC368" s="111">
        <f>AB368/AA368*100</f>
        <v>99.598651580362812</v>
      </c>
      <c r="AD368" s="111">
        <f>AD49+AD10</f>
        <v>11382111.599999998</v>
      </c>
      <c r="AE368" s="111">
        <f>AE49+AE10</f>
        <v>12043129.599999998</v>
      </c>
      <c r="AF368" s="111">
        <f>AF49+AF10</f>
        <v>12037661.441069998</v>
      </c>
      <c r="AG368" s="111">
        <f>AF368/AE368*100</f>
        <v>99.954595199822478</v>
      </c>
      <c r="AH368" s="111">
        <f>AH49+AH10</f>
        <v>44828.199999999983</v>
      </c>
      <c r="AI368" s="111">
        <f>AI49+AI10</f>
        <v>44828.199999999983</v>
      </c>
      <c r="AJ368" s="111">
        <f>AJ49+AJ10</f>
        <v>44577.467399999987</v>
      </c>
      <c r="AK368" s="111">
        <f>AJ368/AI368*100</f>
        <v>99.440681089135865</v>
      </c>
      <c r="AL368" s="111">
        <f>AL49+AL10</f>
        <v>1869.1999999999998</v>
      </c>
      <c r="AM368" s="111">
        <f>AM49+AM10</f>
        <v>1706.2109999999998</v>
      </c>
      <c r="AN368" s="111">
        <f>AN49+AN10</f>
        <v>1451.7508800000001</v>
      </c>
      <c r="AO368" s="111">
        <f t="shared" ref="AO368" si="76">AN368/AM368*100</f>
        <v>85.086245487808966</v>
      </c>
      <c r="AP368" s="111">
        <f>AP49+AP10</f>
        <v>42172.799999999974</v>
      </c>
      <c r="AQ368" s="111">
        <f>AQ49+AQ10</f>
        <v>42172.799999999974</v>
      </c>
      <c r="AR368" s="111">
        <f>AR49+AR10</f>
        <v>42066.321719999978</v>
      </c>
      <c r="AS368" s="111">
        <f t="shared" ref="AS368" si="77">AR368/AQ368*100</f>
        <v>99.747519064420672</v>
      </c>
      <c r="AT368" s="111">
        <f>AT49+AT10</f>
        <v>710621.7</v>
      </c>
      <c r="AU368" s="111">
        <f>AU49+AU10</f>
        <v>710621.7</v>
      </c>
      <c r="AV368" s="111">
        <f>AV49+AV10</f>
        <v>616480.34369999997</v>
      </c>
      <c r="AW368" s="111">
        <f t="shared" ref="AW368" si="78">AV368/AU368*100</f>
        <v>86.752254216272888</v>
      </c>
      <c r="AX368" s="111">
        <f>AX49+AX10</f>
        <v>19235.400000000009</v>
      </c>
      <c r="AY368" s="111">
        <f>AY49+AY10</f>
        <v>19235.400000000009</v>
      </c>
      <c r="AZ368" s="111">
        <f>AZ49+AZ10</f>
        <v>19015.235410000008</v>
      </c>
      <c r="BA368" s="111">
        <f t="shared" ref="BA368" si="79">AZ368/AY368*100</f>
        <v>98.855419746924937</v>
      </c>
      <c r="BB368" s="111">
        <f>BB49+BB10</f>
        <v>11582.400000000001</v>
      </c>
      <c r="BC368" s="111">
        <f>BC49+BC10</f>
        <v>11582.400000000001</v>
      </c>
      <c r="BD368" s="111">
        <f>BD49+BD10</f>
        <v>11178.29097</v>
      </c>
      <c r="BE368" s="111">
        <f t="shared" ref="BE368" si="80">BD368/BC368*100</f>
        <v>96.511007822213003</v>
      </c>
      <c r="BF368" s="111">
        <f>BF49+BF10</f>
        <v>75675.599999999991</v>
      </c>
      <c r="BG368" s="111">
        <f>BG49+BG10</f>
        <v>75104.775999999998</v>
      </c>
      <c r="BH368" s="111">
        <f>BH49+BH10</f>
        <v>74951.326000000001</v>
      </c>
      <c r="BI368" s="111">
        <f t="shared" ref="BI368" si="81">BH368/BG368*100</f>
        <v>99.795685430178239</v>
      </c>
      <c r="BJ368" s="111">
        <f>BJ49+BJ10</f>
        <v>9720</v>
      </c>
      <c r="BK368" s="111">
        <f>BK49+BK10</f>
        <v>9720</v>
      </c>
      <c r="BL368" s="111">
        <f>BL49+BL10</f>
        <v>9665.6457399999999</v>
      </c>
      <c r="BM368" s="111">
        <f t="shared" ref="BM368" si="82">BL368/BK368*100</f>
        <v>99.440799794238686</v>
      </c>
      <c r="BN368" s="111">
        <f>BN49+BN10+BN54</f>
        <v>44608.500000000153</v>
      </c>
      <c r="BO368" s="111">
        <f>BO49+BO10+BO54</f>
        <v>45576.700000000172</v>
      </c>
      <c r="BP368" s="111">
        <f>BP10+BP49+BP54</f>
        <v>45568.180880000175</v>
      </c>
      <c r="BQ368" s="111">
        <f>BP368/BO368*100</f>
        <v>99.981308168428171</v>
      </c>
      <c r="BR368" s="111">
        <f>BR49+BR10</f>
        <v>10200.100000000006</v>
      </c>
      <c r="BS368" s="111">
        <f>BS49+BS10</f>
        <v>10200.100000000006</v>
      </c>
      <c r="BT368" s="111">
        <f>BT49+BT10</f>
        <v>10071.424590000006</v>
      </c>
      <c r="BU368" s="111">
        <f t="shared" ref="BU368" si="83">BT368/BS368*100</f>
        <v>98.738488740306479</v>
      </c>
      <c r="BV368" s="111">
        <f>BV49+BV10</f>
        <v>14771.799999999992</v>
      </c>
      <c r="BW368" s="111">
        <f>BW49+BW10</f>
        <v>14771.799999999992</v>
      </c>
      <c r="BX368" s="111">
        <f>BX49+BX10</f>
        <v>14509.213459999992</v>
      </c>
      <c r="BY368" s="111">
        <f t="shared" ref="BY368" si="84">BX368/BW368*100</f>
        <v>98.222379533976905</v>
      </c>
      <c r="BZ368" s="111">
        <f>BZ49+BZ10</f>
        <v>183.69999999999993</v>
      </c>
      <c r="CA368" s="111">
        <f>CA49+CA10</f>
        <v>183.69999999999993</v>
      </c>
      <c r="CB368" s="111">
        <f>CB49+CB10</f>
        <v>105.39000000000001</v>
      </c>
      <c r="CC368" s="111">
        <f t="shared" ref="CC368" si="85">CB368/CA368*100</f>
        <v>57.370713119216141</v>
      </c>
      <c r="CD368" s="111">
        <f>CD49+CD10</f>
        <v>6875.6999999999989</v>
      </c>
      <c r="CE368" s="111">
        <f>CE49+CE10</f>
        <v>6875.6999999999989</v>
      </c>
      <c r="CF368" s="111">
        <f>CF49+CF10</f>
        <v>4010.335</v>
      </c>
      <c r="CG368" s="111">
        <f t="shared" ref="CG368" si="86">CF368/CE368*100</f>
        <v>58.326206786218137</v>
      </c>
      <c r="CH368" s="111"/>
      <c r="CI368" s="111">
        <f>CI49+CI10</f>
        <v>372.00000000000011</v>
      </c>
      <c r="CJ368" s="111">
        <f>CJ49+CJ10</f>
        <v>336.33600000000001</v>
      </c>
      <c r="CK368" s="111">
        <f t="shared" ref="CK368" si="87">CJ368/CI368*100</f>
        <v>90.412903225806431</v>
      </c>
    </row>
    <row r="369" spans="1:89" s="48" customFormat="1" ht="15.75" x14ac:dyDescent="0.25">
      <c r="A369" s="72"/>
      <c r="B369" s="72"/>
      <c r="C369" s="72"/>
      <c r="D369" s="72"/>
      <c r="E369" s="72"/>
      <c r="F369" s="72"/>
      <c r="G369" s="72"/>
      <c r="H369" s="72"/>
      <c r="I369" s="72"/>
      <c r="J369" s="72"/>
      <c r="K369" s="72"/>
      <c r="L369" s="72"/>
      <c r="M369" s="72"/>
      <c r="N369" s="72"/>
      <c r="O369" s="72"/>
      <c r="P369" s="72"/>
      <c r="Q369" s="72"/>
      <c r="R369" s="72"/>
      <c r="S369" s="72"/>
      <c r="T369" s="72"/>
      <c r="U369" s="72"/>
      <c r="V369" s="72"/>
      <c r="W369" s="72"/>
      <c r="X369" s="72"/>
      <c r="Y369" s="72"/>
      <c r="Z369" s="72"/>
      <c r="AA369" s="72"/>
      <c r="AB369" s="72"/>
      <c r="AC369" s="72"/>
      <c r="AD369" s="72"/>
      <c r="AE369" s="72"/>
      <c r="AF369" s="72"/>
      <c r="AG369" s="72"/>
      <c r="AH369" s="72"/>
      <c r="AI369" s="72"/>
      <c r="AJ369" s="72"/>
      <c r="AK369" s="72"/>
      <c r="AL369" s="72"/>
      <c r="AM369" s="72"/>
      <c r="AN369" s="72"/>
      <c r="AO369" s="72"/>
      <c r="AP369" s="72"/>
      <c r="AQ369" s="72"/>
      <c r="AR369" s="72"/>
      <c r="AS369" s="72"/>
      <c r="AT369" s="72"/>
      <c r="AU369" s="72"/>
      <c r="AV369" s="72"/>
      <c r="AW369" s="72"/>
      <c r="AX369" s="72"/>
      <c r="AY369" s="72"/>
      <c r="AZ369" s="72"/>
      <c r="BA369" s="72"/>
      <c r="BB369" s="72"/>
      <c r="BC369" s="72"/>
      <c r="BD369" s="72"/>
      <c r="BE369" s="72"/>
      <c r="BF369" s="72"/>
      <c r="BG369" s="72"/>
      <c r="BH369" s="72"/>
      <c r="BI369" s="72"/>
      <c r="BJ369" s="72"/>
      <c r="BK369" s="72"/>
      <c r="BL369" s="72"/>
      <c r="BM369" s="72"/>
      <c r="BN369" s="72"/>
      <c r="BO369" s="72"/>
      <c r="BP369" s="72"/>
      <c r="BQ369" s="72"/>
      <c r="BR369" s="72"/>
      <c r="BS369" s="72"/>
      <c r="BT369" s="72"/>
      <c r="BU369" s="72"/>
      <c r="BV369" s="72"/>
      <c r="BW369" s="72"/>
      <c r="BX369" s="72"/>
      <c r="BY369" s="72"/>
      <c r="BZ369" s="72"/>
      <c r="CA369" s="72"/>
      <c r="CB369" s="72"/>
      <c r="CC369" s="72"/>
      <c r="CD369" s="72"/>
      <c r="CE369" s="72"/>
      <c r="CF369" s="72"/>
      <c r="CG369" s="72"/>
      <c r="CH369" s="72"/>
      <c r="CI369" s="39"/>
      <c r="CJ369" s="39"/>
      <c r="CK369" s="39"/>
    </row>
    <row r="370" spans="1:89" s="48" customFormat="1" ht="15.75" customHeight="1" x14ac:dyDescent="0.25">
      <c r="A370" s="192" t="s">
        <v>869</v>
      </c>
      <c r="B370" s="192"/>
      <c r="C370" s="192"/>
      <c r="D370" s="192"/>
      <c r="E370" s="192"/>
      <c r="F370" s="192"/>
      <c r="G370" s="192"/>
      <c r="H370" s="192"/>
      <c r="I370" s="192"/>
      <c r="J370" s="192"/>
      <c r="K370" s="192"/>
      <c r="L370" s="192"/>
      <c r="M370" s="192"/>
      <c r="N370" s="192"/>
      <c r="O370" s="192"/>
      <c r="P370" s="192"/>
      <c r="Q370" s="192"/>
      <c r="R370" s="192"/>
      <c r="S370" s="192"/>
      <c r="T370" s="192"/>
      <c r="U370" s="192"/>
      <c r="V370" s="192"/>
      <c r="W370" s="192"/>
      <c r="X370" s="192"/>
      <c r="Y370" s="192"/>
      <c r="Z370" s="192"/>
      <c r="AA370" s="192"/>
      <c r="AB370" s="192"/>
      <c r="AC370" s="192"/>
      <c r="AD370" s="192"/>
      <c r="AE370" s="192"/>
      <c r="AF370" s="192"/>
      <c r="AG370" s="192"/>
      <c r="AH370" s="72"/>
      <c r="AI370" s="72"/>
      <c r="AJ370" s="72"/>
      <c r="AK370" s="72"/>
      <c r="AL370" s="72"/>
      <c r="AM370" s="72"/>
      <c r="AN370" s="72"/>
      <c r="AO370" s="72"/>
      <c r="AP370" s="72"/>
      <c r="AQ370" s="72"/>
      <c r="AR370" s="72"/>
      <c r="AS370" s="72"/>
      <c r="AT370" s="72"/>
      <c r="AU370" s="72"/>
      <c r="AV370" s="72"/>
      <c r="AW370" s="72"/>
      <c r="AX370" s="72"/>
      <c r="AY370" s="72"/>
      <c r="AZ370" s="72"/>
      <c r="BA370" s="72"/>
      <c r="BB370" s="72"/>
      <c r="BC370" s="72"/>
      <c r="BD370" s="72"/>
      <c r="BE370" s="72"/>
      <c r="BF370" s="72"/>
      <c r="BG370" s="72"/>
      <c r="BH370" s="72"/>
      <c r="BI370" s="72"/>
      <c r="BJ370" s="72"/>
      <c r="BK370" s="72"/>
      <c r="BL370" s="72"/>
      <c r="BM370" s="72"/>
      <c r="BN370" s="72"/>
      <c r="BO370" s="72"/>
      <c r="BP370" s="116"/>
      <c r="BQ370" s="72"/>
      <c r="BR370" s="72"/>
      <c r="BS370" s="72"/>
      <c r="BT370" s="72"/>
      <c r="BU370" s="72"/>
      <c r="BV370" s="72"/>
      <c r="BW370" s="72"/>
      <c r="BX370" s="72"/>
      <c r="BY370" s="72"/>
      <c r="BZ370" s="72"/>
      <c r="CA370" s="72"/>
      <c r="CB370" s="72"/>
      <c r="CC370" s="72"/>
      <c r="CD370" s="72"/>
      <c r="CE370" s="72"/>
      <c r="CF370" s="72"/>
      <c r="CG370" s="72"/>
      <c r="CH370" s="72"/>
      <c r="CI370" s="39"/>
      <c r="CJ370" s="39"/>
      <c r="CK370" s="39"/>
    </row>
    <row r="371" spans="1:89" ht="15.75" x14ac:dyDescent="0.25">
      <c r="A371" s="192" t="s">
        <v>870</v>
      </c>
      <c r="B371" s="192"/>
      <c r="C371" s="192"/>
      <c r="D371" s="192"/>
      <c r="E371" s="192"/>
      <c r="F371" s="192"/>
      <c r="G371" s="192"/>
      <c r="H371" s="192"/>
      <c r="I371" s="192"/>
      <c r="J371" s="192"/>
      <c r="K371" s="192"/>
      <c r="L371" s="192"/>
      <c r="M371" s="192"/>
      <c r="N371" s="192"/>
      <c r="O371" s="192"/>
      <c r="P371" s="192"/>
      <c r="Q371" s="192"/>
      <c r="R371" s="192"/>
      <c r="S371" s="192"/>
      <c r="T371" s="192"/>
      <c r="U371" s="192"/>
      <c r="V371" s="192"/>
      <c r="W371" s="192"/>
      <c r="X371" s="192"/>
      <c r="Y371" s="192"/>
      <c r="Z371" s="192"/>
      <c r="AA371" s="192"/>
      <c r="AB371" s="192"/>
      <c r="AC371" s="192"/>
      <c r="AD371" s="192"/>
      <c r="AE371" s="192"/>
      <c r="AF371" s="192"/>
      <c r="AG371" s="192"/>
      <c r="AH371" s="72"/>
      <c r="AI371" s="72"/>
      <c r="AJ371" s="72"/>
      <c r="AK371" s="72"/>
      <c r="AL371" s="72"/>
      <c r="AM371" s="72"/>
      <c r="AN371" s="72"/>
      <c r="AO371" s="72"/>
      <c r="AP371" s="72"/>
      <c r="AQ371" s="72"/>
      <c r="AR371" s="72"/>
      <c r="AS371" s="72"/>
      <c r="AT371" s="72"/>
      <c r="AU371" s="72"/>
      <c r="AV371" s="72"/>
      <c r="AW371" s="72"/>
      <c r="AX371" s="72"/>
      <c r="AY371" s="72"/>
      <c r="AZ371" s="72"/>
      <c r="BA371" s="72"/>
      <c r="BB371" s="72"/>
      <c r="BC371" s="72"/>
      <c r="BD371" s="72"/>
      <c r="BE371" s="72"/>
      <c r="BF371" s="72"/>
      <c r="BG371" s="72"/>
      <c r="BH371" s="72"/>
      <c r="BI371" s="72"/>
      <c r="BJ371" s="72"/>
      <c r="BK371" s="72"/>
      <c r="BL371" s="72"/>
      <c r="BM371" s="72"/>
      <c r="BN371" s="72"/>
      <c r="BO371" s="72"/>
      <c r="BP371" s="117"/>
      <c r="BQ371" s="72"/>
      <c r="BR371" s="72"/>
      <c r="BS371" s="72"/>
      <c r="BT371" s="72"/>
      <c r="BU371" s="72"/>
      <c r="BV371" s="72"/>
      <c r="BW371" s="72"/>
      <c r="BX371" s="72"/>
      <c r="BY371" s="72"/>
      <c r="BZ371" s="72"/>
      <c r="CA371" s="72"/>
      <c r="CB371" s="72"/>
      <c r="CC371" s="72"/>
      <c r="CD371" s="72"/>
      <c r="CE371" s="72"/>
      <c r="CF371" s="72"/>
      <c r="CG371" s="72"/>
      <c r="CH371" s="72"/>
    </row>
    <row r="372" spans="1:89" ht="15.75" x14ac:dyDescent="0.25">
      <c r="A372" s="192" t="s">
        <v>871</v>
      </c>
      <c r="B372" s="192"/>
      <c r="C372" s="192"/>
      <c r="D372" s="192"/>
      <c r="E372" s="192"/>
      <c r="F372" s="192"/>
      <c r="G372" s="192"/>
      <c r="H372" s="192"/>
      <c r="I372" s="192"/>
      <c r="J372" s="192"/>
      <c r="K372" s="192"/>
      <c r="L372" s="192"/>
      <c r="M372" s="192"/>
      <c r="N372" s="192"/>
      <c r="O372" s="192"/>
      <c r="P372" s="192"/>
      <c r="Q372" s="192"/>
      <c r="R372" s="192"/>
      <c r="S372" s="192"/>
      <c r="T372" s="192"/>
      <c r="U372" s="192"/>
      <c r="V372" s="192"/>
      <c r="W372" s="192"/>
      <c r="X372" s="192"/>
      <c r="Y372" s="192"/>
      <c r="Z372" s="192"/>
      <c r="AA372" s="192"/>
      <c r="AB372" s="192"/>
      <c r="AC372" s="192"/>
      <c r="AD372" s="192"/>
      <c r="AE372" s="192"/>
      <c r="AF372" s="192"/>
      <c r="AG372" s="192"/>
      <c r="AH372" s="72"/>
      <c r="AI372" s="72"/>
      <c r="AJ372" s="72"/>
      <c r="AK372" s="72"/>
      <c r="AL372" s="72"/>
      <c r="AM372" s="72"/>
      <c r="AN372" s="72"/>
      <c r="AO372" s="72"/>
      <c r="AP372" s="72"/>
      <c r="AQ372" s="72"/>
      <c r="AR372" s="72"/>
      <c r="AS372" s="72"/>
      <c r="AT372" s="72"/>
      <c r="AU372" s="72"/>
      <c r="AV372" s="72"/>
      <c r="AW372" s="72"/>
      <c r="AX372" s="72"/>
      <c r="AY372" s="72"/>
      <c r="AZ372" s="72"/>
      <c r="BA372" s="72"/>
      <c r="BB372" s="72"/>
      <c r="BC372" s="72"/>
      <c r="BD372" s="72"/>
      <c r="BE372" s="72"/>
      <c r="BF372" s="72"/>
      <c r="BG372" s="72"/>
      <c r="BH372" s="72"/>
      <c r="BI372" s="72"/>
      <c r="BJ372" s="72"/>
      <c r="BK372" s="72"/>
      <c r="BL372" s="72"/>
      <c r="BM372" s="72"/>
      <c r="BN372" s="72"/>
      <c r="BO372" s="72"/>
      <c r="BP372" s="117"/>
      <c r="BQ372" s="72"/>
      <c r="BR372" s="72"/>
      <c r="BS372" s="72"/>
      <c r="BT372" s="72"/>
      <c r="BU372" s="72"/>
      <c r="BV372" s="72"/>
      <c r="BW372" s="72"/>
      <c r="BX372" s="72"/>
      <c r="BY372" s="72"/>
      <c r="BZ372" s="72"/>
      <c r="CA372" s="72"/>
      <c r="CB372" s="72"/>
      <c r="CC372" s="72"/>
      <c r="CD372" s="72"/>
      <c r="CE372" s="72"/>
      <c r="CF372" s="72"/>
      <c r="CG372" s="72"/>
      <c r="CH372" s="72"/>
    </row>
    <row r="373" spans="1:89" ht="15.75" x14ac:dyDescent="0.25">
      <c r="A373" s="72"/>
      <c r="B373" s="72"/>
      <c r="C373" s="116"/>
      <c r="D373" s="116"/>
      <c r="E373" s="72"/>
      <c r="F373" s="72"/>
      <c r="G373" s="72"/>
      <c r="H373" s="72"/>
      <c r="I373" s="72"/>
      <c r="J373" s="72"/>
      <c r="K373" s="72"/>
      <c r="L373" s="72"/>
      <c r="M373" s="72"/>
      <c r="N373" s="72"/>
      <c r="O373" s="72"/>
      <c r="P373" s="72"/>
      <c r="Q373" s="72"/>
      <c r="R373" s="72"/>
      <c r="S373" s="72"/>
      <c r="T373" s="72"/>
      <c r="U373" s="72"/>
      <c r="V373" s="72"/>
      <c r="W373" s="72"/>
      <c r="X373" s="72"/>
      <c r="Y373" s="72"/>
      <c r="Z373" s="72"/>
      <c r="AA373" s="72"/>
      <c r="AB373" s="72"/>
      <c r="AC373" s="72"/>
      <c r="AD373" s="72"/>
      <c r="AE373" s="72"/>
      <c r="AF373" s="72"/>
      <c r="AG373" s="72"/>
      <c r="AH373" s="72"/>
      <c r="AI373" s="72"/>
      <c r="AJ373" s="72"/>
      <c r="AK373" s="72"/>
      <c r="AL373" s="72"/>
      <c r="AM373" s="72"/>
      <c r="AN373" s="72"/>
      <c r="AO373" s="72"/>
      <c r="AP373" s="72"/>
      <c r="AQ373" s="72"/>
      <c r="AR373" s="72"/>
      <c r="AS373" s="72"/>
      <c r="AT373" s="72"/>
      <c r="AU373" s="72"/>
      <c r="AV373" s="72"/>
      <c r="AW373" s="72"/>
      <c r="AX373" s="72"/>
      <c r="AY373" s="72"/>
      <c r="AZ373" s="72"/>
      <c r="BA373" s="72"/>
      <c r="BB373" s="72"/>
      <c r="BC373" s="72"/>
      <c r="BD373" s="72"/>
      <c r="BE373" s="72"/>
      <c r="BF373" s="72"/>
      <c r="BG373" s="72"/>
      <c r="BH373" s="72"/>
      <c r="BI373" s="72"/>
      <c r="BJ373" s="72"/>
      <c r="BK373" s="72"/>
      <c r="BL373" s="72"/>
      <c r="BM373" s="72"/>
      <c r="BN373" s="72"/>
      <c r="BO373" s="72"/>
      <c r="BP373" s="72"/>
      <c r="BQ373" s="72"/>
      <c r="BR373" s="72"/>
      <c r="BS373" s="72"/>
      <c r="BT373" s="72"/>
      <c r="BU373" s="72"/>
      <c r="BV373" s="72"/>
      <c r="BW373" s="72"/>
      <c r="BX373" s="72"/>
      <c r="BY373" s="72"/>
      <c r="BZ373" s="72"/>
      <c r="CA373" s="72"/>
      <c r="CB373" s="72"/>
      <c r="CC373" s="72"/>
      <c r="CD373" s="72"/>
      <c r="CE373" s="72"/>
      <c r="CF373" s="72"/>
      <c r="CG373" s="72"/>
      <c r="CH373" s="72"/>
    </row>
    <row r="374" spans="1:89" ht="15.75" x14ac:dyDescent="0.25">
      <c r="A374" s="72"/>
      <c r="B374" s="117"/>
      <c r="C374" s="117"/>
      <c r="D374" s="117"/>
      <c r="E374" s="72"/>
      <c r="F374" s="72"/>
      <c r="G374" s="72"/>
      <c r="H374" s="72"/>
      <c r="I374" s="72"/>
      <c r="J374" s="72"/>
      <c r="K374" s="72"/>
      <c r="L374" s="72"/>
      <c r="M374" s="72"/>
      <c r="N374" s="72"/>
      <c r="O374" s="72"/>
      <c r="P374" s="72"/>
      <c r="Q374" s="72"/>
      <c r="R374" s="72"/>
      <c r="S374" s="72"/>
      <c r="T374" s="72"/>
      <c r="U374" s="72"/>
      <c r="V374" s="72"/>
      <c r="W374" s="72"/>
      <c r="X374" s="72"/>
      <c r="Y374" s="72"/>
      <c r="Z374" s="72"/>
      <c r="AA374" s="72"/>
      <c r="AB374" s="72"/>
      <c r="AC374" s="72"/>
      <c r="AD374" s="72"/>
      <c r="AE374" s="72"/>
      <c r="AF374" s="72"/>
      <c r="AG374" s="72"/>
      <c r="AH374" s="72"/>
      <c r="AI374" s="72"/>
      <c r="AJ374" s="72"/>
      <c r="AK374" s="72"/>
      <c r="AL374" s="72"/>
      <c r="AM374" s="72"/>
      <c r="AN374" s="72"/>
      <c r="AO374" s="72"/>
      <c r="AP374" s="72"/>
      <c r="AQ374" s="72"/>
      <c r="AR374" s="72"/>
      <c r="AS374" s="72"/>
      <c r="AT374" s="72"/>
      <c r="AU374" s="72"/>
      <c r="AV374" s="72"/>
      <c r="AW374" s="72"/>
      <c r="AX374" s="72"/>
      <c r="AY374" s="72"/>
      <c r="AZ374" s="72"/>
      <c r="BA374" s="72"/>
      <c r="BB374" s="72"/>
      <c r="BC374" s="72"/>
      <c r="BD374" s="72"/>
      <c r="BE374" s="72"/>
      <c r="BF374" s="72"/>
      <c r="BG374" s="72"/>
      <c r="BH374" s="72"/>
      <c r="BI374" s="72"/>
      <c r="BJ374" s="72"/>
      <c r="BK374" s="72"/>
      <c r="BL374" s="72"/>
      <c r="BM374" s="72"/>
      <c r="BN374" s="72"/>
      <c r="BO374" s="72"/>
      <c r="BP374" s="72"/>
      <c r="BQ374" s="72"/>
      <c r="BR374" s="72"/>
      <c r="BS374" s="72"/>
      <c r="BT374" s="72"/>
      <c r="BU374" s="72"/>
      <c r="BV374" s="72"/>
      <c r="BW374" s="72"/>
      <c r="BX374" s="72"/>
      <c r="BY374" s="72"/>
      <c r="BZ374" s="72"/>
      <c r="CA374" s="72"/>
      <c r="CB374" s="72"/>
      <c r="CC374" s="72"/>
      <c r="CD374" s="72"/>
      <c r="CE374" s="72"/>
      <c r="CF374" s="72"/>
      <c r="CG374" s="72"/>
      <c r="CH374" s="72"/>
    </row>
    <row r="375" spans="1:89" ht="15.75" x14ac:dyDescent="0.25">
      <c r="A375" s="72"/>
      <c r="B375" s="72"/>
      <c r="C375" s="117"/>
      <c r="D375" s="117"/>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c r="AA375" s="117"/>
      <c r="AB375" s="117"/>
      <c r="AC375" s="117"/>
      <c r="AD375" s="117"/>
      <c r="AE375" s="117"/>
      <c r="AF375" s="117"/>
      <c r="AG375" s="117"/>
      <c r="AH375" s="117"/>
      <c r="AI375" s="117"/>
      <c r="AJ375" s="117"/>
      <c r="AK375" s="117"/>
      <c r="AL375" s="117"/>
      <c r="AM375" s="117"/>
      <c r="AN375" s="117"/>
      <c r="AO375" s="117"/>
      <c r="AP375" s="117"/>
      <c r="AQ375" s="117"/>
      <c r="AR375" s="117"/>
      <c r="AS375" s="117"/>
      <c r="AT375" s="117"/>
      <c r="AU375" s="117"/>
      <c r="AV375" s="117"/>
      <c r="AW375" s="117"/>
      <c r="AX375" s="117"/>
      <c r="AY375" s="117"/>
      <c r="AZ375" s="117"/>
      <c r="BA375" s="117"/>
      <c r="BB375" s="117"/>
      <c r="BC375" s="117"/>
      <c r="BD375" s="117"/>
      <c r="BE375" s="117"/>
      <c r="BF375" s="117"/>
      <c r="BG375" s="117"/>
      <c r="BH375" s="117"/>
      <c r="BI375" s="117"/>
      <c r="BJ375" s="117"/>
      <c r="BK375" s="117"/>
      <c r="BL375" s="117"/>
      <c r="BM375" s="117"/>
      <c r="BN375" s="117"/>
      <c r="BO375" s="117"/>
      <c r="BP375" s="117"/>
      <c r="BQ375" s="117"/>
      <c r="BR375" s="117"/>
      <c r="BS375" s="117"/>
      <c r="BT375" s="117"/>
      <c r="BU375" s="117"/>
      <c r="BV375" s="117"/>
      <c r="BW375" s="117"/>
      <c r="BX375" s="117"/>
      <c r="BY375" s="117"/>
      <c r="BZ375" s="117"/>
      <c r="CA375" s="117"/>
      <c r="CB375" s="117"/>
      <c r="CC375" s="117"/>
      <c r="CD375" s="117"/>
      <c r="CE375" s="117"/>
      <c r="CF375" s="117"/>
      <c r="CG375" s="117"/>
      <c r="CH375" s="117"/>
    </row>
    <row r="376" spans="1:89" ht="15.75" x14ac:dyDescent="0.25">
      <c r="A376" s="72"/>
      <c r="B376" s="72"/>
      <c r="C376" s="72"/>
      <c r="D376" s="72"/>
      <c r="E376" s="72"/>
      <c r="F376" s="72"/>
      <c r="G376" s="72"/>
      <c r="H376" s="72"/>
      <c r="I376" s="72"/>
      <c r="J376" s="72"/>
      <c r="K376" s="72"/>
      <c r="L376" s="72"/>
      <c r="M376" s="72"/>
      <c r="N376" s="72"/>
      <c r="O376" s="72"/>
      <c r="P376" s="72"/>
      <c r="Q376" s="72"/>
      <c r="R376" s="72"/>
      <c r="S376" s="72"/>
      <c r="T376" s="72"/>
      <c r="U376" s="72"/>
      <c r="V376" s="72"/>
      <c r="W376" s="72"/>
      <c r="X376" s="72"/>
      <c r="Y376" s="72"/>
      <c r="Z376" s="72"/>
      <c r="AA376" s="72"/>
      <c r="AB376" s="72"/>
      <c r="AC376" s="72"/>
      <c r="AD376" s="72"/>
      <c r="AE376" s="72"/>
      <c r="AF376" s="72"/>
      <c r="AG376" s="72"/>
      <c r="AH376" s="72"/>
      <c r="AI376" s="72"/>
      <c r="AJ376" s="72"/>
      <c r="AK376" s="72"/>
      <c r="AL376" s="72"/>
      <c r="AM376" s="72"/>
      <c r="AN376" s="72"/>
      <c r="AO376" s="72"/>
      <c r="AP376" s="72"/>
      <c r="AQ376" s="72"/>
      <c r="AR376" s="72"/>
      <c r="AS376" s="72"/>
      <c r="AT376" s="72"/>
      <c r="AU376" s="72"/>
      <c r="AV376" s="72"/>
      <c r="AW376" s="72"/>
      <c r="AX376" s="72"/>
      <c r="AY376" s="72"/>
      <c r="AZ376" s="72"/>
      <c r="BA376" s="72"/>
      <c r="BB376" s="72"/>
      <c r="BC376" s="72"/>
      <c r="BD376" s="72"/>
      <c r="BE376" s="72"/>
      <c r="BF376" s="72"/>
      <c r="BG376" s="72"/>
      <c r="BH376" s="72"/>
      <c r="BI376" s="72"/>
      <c r="BJ376" s="72"/>
      <c r="BK376" s="72"/>
      <c r="BL376" s="72"/>
      <c r="BM376" s="72"/>
      <c r="BN376" s="72"/>
      <c r="BO376" s="72"/>
      <c r="BP376" s="72"/>
      <c r="BQ376" s="72"/>
      <c r="BR376" s="72"/>
      <c r="BS376" s="72"/>
      <c r="BT376" s="72"/>
      <c r="BU376" s="72"/>
      <c r="BV376" s="72"/>
      <c r="BW376" s="72"/>
      <c r="BX376" s="72"/>
      <c r="BY376" s="72"/>
      <c r="BZ376" s="72"/>
      <c r="CA376" s="72"/>
      <c r="CB376" s="72"/>
      <c r="CC376" s="72"/>
      <c r="CD376" s="72"/>
      <c r="CE376" s="72"/>
      <c r="CF376" s="72"/>
      <c r="CG376" s="72"/>
      <c r="CH376" s="72"/>
    </row>
    <row r="377" spans="1:89" ht="15.75" x14ac:dyDescent="0.25">
      <c r="A377" s="72"/>
      <c r="B377" s="72"/>
      <c r="C377" s="72"/>
      <c r="D377" s="72"/>
      <c r="E377" s="72"/>
      <c r="F377" s="72"/>
      <c r="G377" s="72"/>
      <c r="H377" s="72"/>
      <c r="I377" s="72"/>
      <c r="J377" s="72"/>
      <c r="K377" s="72"/>
      <c r="L377" s="72"/>
      <c r="M377" s="72"/>
      <c r="N377" s="72"/>
      <c r="O377" s="72"/>
      <c r="P377" s="72"/>
      <c r="Q377" s="72"/>
      <c r="R377" s="72"/>
      <c r="S377" s="72"/>
      <c r="T377" s="72"/>
      <c r="U377" s="72"/>
      <c r="V377" s="72"/>
      <c r="W377" s="72"/>
      <c r="X377" s="72"/>
      <c r="Y377" s="72"/>
      <c r="Z377" s="72"/>
      <c r="AA377" s="72"/>
      <c r="AB377" s="72"/>
      <c r="AC377" s="72"/>
      <c r="AD377" s="72"/>
      <c r="AE377" s="72"/>
      <c r="AF377" s="72"/>
      <c r="AG377" s="72"/>
      <c r="AH377" s="72"/>
      <c r="AI377" s="72"/>
      <c r="AJ377" s="72"/>
      <c r="AK377" s="72"/>
      <c r="AL377" s="72"/>
      <c r="AM377" s="72"/>
      <c r="AN377" s="72"/>
      <c r="AO377" s="72"/>
      <c r="AP377" s="72"/>
      <c r="AQ377" s="72"/>
      <c r="AR377" s="72"/>
      <c r="AS377" s="72"/>
      <c r="AT377" s="72"/>
      <c r="AU377" s="72"/>
      <c r="AV377" s="72"/>
      <c r="AW377" s="72"/>
      <c r="AX377" s="72"/>
      <c r="AY377" s="72"/>
      <c r="AZ377" s="72"/>
      <c r="BA377" s="72"/>
      <c r="BB377" s="72"/>
      <c r="BC377" s="72"/>
      <c r="BD377" s="72"/>
      <c r="BE377" s="72"/>
      <c r="BF377" s="72"/>
      <c r="BG377" s="72"/>
      <c r="BH377" s="72"/>
      <c r="BI377" s="72"/>
      <c r="BJ377" s="72"/>
      <c r="BK377" s="72"/>
      <c r="BL377" s="72"/>
      <c r="BM377" s="72"/>
      <c r="BN377" s="72"/>
      <c r="BO377" s="72"/>
      <c r="BP377" s="72"/>
      <c r="BQ377" s="72"/>
      <c r="BR377" s="72"/>
      <c r="BS377" s="72"/>
      <c r="BT377" s="72"/>
      <c r="BU377" s="72"/>
      <c r="BV377" s="72"/>
      <c r="BW377" s="72"/>
      <c r="BX377" s="72"/>
      <c r="BY377" s="72"/>
      <c r="BZ377" s="72"/>
      <c r="CA377" s="72"/>
      <c r="CB377" s="72"/>
      <c r="CC377" s="72"/>
      <c r="CD377" s="72"/>
      <c r="CE377" s="72"/>
      <c r="CF377" s="72"/>
      <c r="CG377" s="72"/>
      <c r="CH377" s="72"/>
    </row>
    <row r="379" spans="1:89" x14ac:dyDescent="0.2">
      <c r="D379" s="71"/>
    </row>
    <row r="380" spans="1:89" x14ac:dyDescent="0.2">
      <c r="D380" s="71"/>
    </row>
  </sheetData>
  <mergeCells count="44">
    <mergeCell ref="A370:AG370"/>
    <mergeCell ref="A371:AG371"/>
    <mergeCell ref="A372:AG372"/>
    <mergeCell ref="F7:Y7"/>
    <mergeCell ref="C3:Y3"/>
    <mergeCell ref="X6:Y6"/>
    <mergeCell ref="A7:A9"/>
    <mergeCell ref="B7:E8"/>
    <mergeCell ref="F8:I8"/>
    <mergeCell ref="J8:M8"/>
    <mergeCell ref="N8:Q8"/>
    <mergeCell ref="Z7:AW7"/>
    <mergeCell ref="AA3:AW3"/>
    <mergeCell ref="AV6:AW6"/>
    <mergeCell ref="AL8:AO8"/>
    <mergeCell ref="AP8:AS8"/>
    <mergeCell ref="AX7:BU7"/>
    <mergeCell ref="BW3:CK3"/>
    <mergeCell ref="BV7:CK7"/>
    <mergeCell ref="CJ6:CK6"/>
    <mergeCell ref="BX6:BY6"/>
    <mergeCell ref="BT6:BU6"/>
    <mergeCell ref="BV8:BY8"/>
    <mergeCell ref="BZ8:CC8"/>
    <mergeCell ref="CD8:CG8"/>
    <mergeCell ref="CH8:CK8"/>
    <mergeCell ref="BB8:BE8"/>
    <mergeCell ref="BF8:BI8"/>
    <mergeCell ref="BJ8:BM8"/>
    <mergeCell ref="BN8:BQ8"/>
    <mergeCell ref="BR8:BU8"/>
    <mergeCell ref="AT8:AW8"/>
    <mergeCell ref="AX8:BA8"/>
    <mergeCell ref="R8:U8"/>
    <mergeCell ref="Z8:AC8"/>
    <mergeCell ref="V8:Y8"/>
    <mergeCell ref="AD8:AG8"/>
    <mergeCell ref="AH8:AK8"/>
    <mergeCell ref="AV1:AW1"/>
    <mergeCell ref="BT1:BU1"/>
    <mergeCell ref="BX1:BY1"/>
    <mergeCell ref="CJ1:CK1"/>
    <mergeCell ref="A5:CC5"/>
    <mergeCell ref="AY3:BU3"/>
  </mergeCells>
  <pageMargins left="0.31496062992125984" right="0.31496062992125984" top="0.35433070866141736" bottom="0.35433070866141736" header="0" footer="0"/>
  <pageSetup paperSize="9" scale="25" orientation="portrait" r:id="rId1"/>
  <colBreaks count="3" manualBreakCount="3">
    <brk id="25" max="371" man="1"/>
    <brk id="49" max="371" man="1"/>
    <brk id="73" max="371"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150"/>
  <sheetViews>
    <sheetView showZeros="0" view="pageBreakPreview" zoomScale="70" zoomScaleNormal="70" zoomScaleSheetLayoutView="70" workbookViewId="0">
      <pane xSplit="1" ySplit="7" topLeftCell="B8" activePane="bottomRight" state="frozen"/>
      <selection activeCell="H29" sqref="H29"/>
      <selection pane="topRight" activeCell="H29" sqref="H29"/>
      <selection pane="bottomLeft" activeCell="H29" sqref="H29"/>
      <selection pane="bottomRight" activeCell="C133" sqref="C133"/>
    </sheetView>
  </sheetViews>
  <sheetFormatPr defaultRowHeight="14.25" x14ac:dyDescent="0.2"/>
  <cols>
    <col min="1" max="1" width="22.375" style="39" customWidth="1"/>
    <col min="2" max="2" width="13.75" style="39" customWidth="1"/>
    <col min="3" max="3" width="16.125" style="39" customWidth="1"/>
    <col min="4" max="4" width="11.625" style="39" customWidth="1"/>
    <col min="5" max="5" width="12" style="39" customWidth="1"/>
    <col min="6" max="6" width="13.625" style="39" customWidth="1"/>
    <col min="7" max="7" width="16" style="39" customWidth="1"/>
    <col min="8" max="8" width="12.75" style="39" customWidth="1"/>
    <col min="9" max="9" width="12" style="39" customWidth="1"/>
    <col min="10" max="10" width="14.25" style="39" customWidth="1"/>
    <col min="11" max="11" width="14.75" style="39" customWidth="1"/>
    <col min="12" max="12" width="13.625" style="39" customWidth="1"/>
    <col min="13" max="13" width="12.75" style="39" customWidth="1"/>
    <col min="14" max="14" width="15" style="39" customWidth="1"/>
    <col min="15" max="15" width="14.25" style="39" customWidth="1"/>
    <col min="16" max="16" width="10.875" style="39" customWidth="1"/>
    <col min="17" max="17" width="12.25" style="39" customWidth="1"/>
    <col min="18" max="18" width="14.125" style="39" customWidth="1"/>
    <col min="19" max="19" width="15.375" style="39" customWidth="1"/>
    <col min="20" max="20" width="10.875" style="39" customWidth="1"/>
    <col min="21" max="21" width="11.75" style="39" customWidth="1"/>
    <col min="22" max="22" width="14.25" style="39" customWidth="1"/>
    <col min="23" max="23" width="15.625" style="39" customWidth="1"/>
    <col min="24" max="24" width="12.875" style="39" customWidth="1"/>
    <col min="25" max="25" width="12.125" style="39" customWidth="1"/>
    <col min="26" max="26" width="14.375" style="39" customWidth="1"/>
    <col min="27" max="27" width="15" style="39" customWidth="1"/>
    <col min="28" max="28" width="11.375" style="39" customWidth="1"/>
    <col min="29" max="30" width="13.875" style="39" customWidth="1"/>
    <col min="31" max="31" width="14.875" style="39" customWidth="1"/>
    <col min="32" max="32" width="11.375" style="39" customWidth="1"/>
    <col min="33" max="33" width="12.375" style="39" customWidth="1"/>
    <col min="34" max="34" width="15.75" style="39" customWidth="1"/>
    <col min="35" max="35" width="15.625" style="39" customWidth="1"/>
    <col min="36" max="36" width="11.5" style="39" customWidth="1"/>
    <col min="37" max="37" width="13.5" style="39" customWidth="1"/>
    <col min="38" max="38" width="15.5" style="39" customWidth="1"/>
    <col min="39" max="39" width="16" style="39" customWidth="1"/>
    <col min="40" max="41" width="12" style="39" customWidth="1"/>
    <col min="42" max="43" width="14.25" style="39" customWidth="1"/>
    <col min="44" max="44" width="12.375" style="39" customWidth="1"/>
    <col min="45" max="45" width="13.375" style="39" customWidth="1"/>
    <col min="46" max="46" width="15" style="39" customWidth="1"/>
    <col min="47" max="47" width="15.375" style="39" customWidth="1"/>
    <col min="48" max="48" width="12.125" style="39" customWidth="1"/>
    <col min="49" max="49" width="12.625" style="39" customWidth="1"/>
    <col min="50" max="51" width="14.25" style="39" customWidth="1"/>
    <col min="52" max="52" width="11.25" style="39" customWidth="1"/>
    <col min="53" max="53" width="13.125" style="39" customWidth="1"/>
    <col min="54" max="54" width="12.375" style="39" customWidth="1"/>
    <col min="55" max="55" width="13.5" style="39" customWidth="1"/>
    <col min="56" max="57" width="12.375" style="39" customWidth="1"/>
    <col min="58" max="58" width="15.25" style="39" customWidth="1"/>
    <col min="59" max="59" width="16.25" style="39" customWidth="1"/>
    <col min="60" max="60" width="15.375" style="39" customWidth="1"/>
    <col min="61" max="61" width="13" style="39" customWidth="1"/>
    <col min="62" max="62" width="13.75" style="39" customWidth="1"/>
    <col min="63" max="63" width="14.5" style="39" customWidth="1"/>
    <col min="64" max="64" width="12.125" style="39" customWidth="1"/>
    <col min="65" max="65" width="12.875" style="39" customWidth="1"/>
    <col min="66" max="66" width="12.5" style="39" customWidth="1"/>
    <col min="67" max="67" width="15.125" style="39" customWidth="1"/>
    <col min="68" max="68" width="12.625" style="39" customWidth="1"/>
    <col min="69" max="69" width="11.75" style="39" customWidth="1"/>
    <col min="70" max="70" width="13.75" style="39" customWidth="1"/>
    <col min="71" max="71" width="15.75" style="39" customWidth="1"/>
    <col min="72" max="72" width="13.125" style="39" customWidth="1"/>
    <col min="73" max="73" width="13.375" style="39" customWidth="1"/>
    <col min="74" max="74" width="14.5" style="39" customWidth="1"/>
    <col min="75" max="75" width="16.75" style="39" customWidth="1"/>
    <col min="76" max="76" width="13.875" style="39" customWidth="1"/>
    <col min="77" max="77" width="12.375" style="39" customWidth="1"/>
    <col min="78" max="78" width="14.5" style="39" customWidth="1"/>
    <col min="79" max="79" width="14.375" style="39" customWidth="1"/>
    <col min="80" max="80" width="12" style="39" customWidth="1"/>
    <col min="81" max="81" width="14.375" style="39" customWidth="1"/>
    <col min="82" max="82" width="14.125" style="39" customWidth="1"/>
    <col min="83" max="83" width="16.875" style="39" customWidth="1"/>
    <col min="84" max="84" width="12" style="39" customWidth="1"/>
    <col min="85" max="85" width="14.375" style="39" customWidth="1"/>
    <col min="86" max="86" width="13.875" style="39" customWidth="1"/>
    <col min="87" max="87" width="15.875" style="39" customWidth="1"/>
    <col min="88" max="88" width="11.875" style="39" customWidth="1"/>
    <col min="89" max="89" width="13.25" style="39" customWidth="1"/>
    <col min="90" max="90" width="15.125" style="39" customWidth="1"/>
    <col min="91" max="91" width="17.625" style="39" customWidth="1"/>
    <col min="92" max="92" width="14.875" style="39" customWidth="1"/>
    <col min="93" max="93" width="14.25" style="39" customWidth="1"/>
    <col min="94" max="94" width="13" style="39" customWidth="1"/>
    <col min="95" max="95" width="16.75" style="39" customWidth="1"/>
    <col min="96" max="96" width="12.125" style="39" customWidth="1"/>
    <col min="97" max="97" width="14.125" style="39" customWidth="1"/>
    <col min="98" max="98" width="12.375" customWidth="1"/>
    <col min="99" max="99" width="15.25" customWidth="1"/>
    <col min="100" max="100" width="10.625" customWidth="1"/>
    <col min="101" max="101" width="11.5" customWidth="1"/>
  </cols>
  <sheetData>
    <row r="1" spans="1:101" ht="15" x14ac:dyDescent="0.25">
      <c r="AF1" s="237"/>
      <c r="AG1" s="237"/>
      <c r="AH1" s="163"/>
      <c r="AV1" s="277" t="s">
        <v>663</v>
      </c>
      <c r="AW1" s="277"/>
      <c r="BT1" s="277" t="s">
        <v>663</v>
      </c>
      <c r="BU1" s="277"/>
      <c r="CJ1" s="273"/>
      <c r="CK1" s="273"/>
      <c r="CL1" s="177"/>
      <c r="CN1" s="274" t="s">
        <v>663</v>
      </c>
      <c r="CO1" s="274"/>
      <c r="CV1" s="274" t="s">
        <v>663</v>
      </c>
      <c r="CW1" s="274"/>
    </row>
    <row r="2" spans="1:101" ht="40.5" customHeight="1" x14ac:dyDescent="0.3">
      <c r="B2" s="92"/>
      <c r="C2" s="92"/>
      <c r="D2" s="92"/>
      <c r="E2" s="92"/>
      <c r="F2" s="216" t="s">
        <v>867</v>
      </c>
      <c r="G2" s="216"/>
      <c r="H2" s="216"/>
      <c r="I2" s="216"/>
      <c r="J2" s="216"/>
      <c r="K2" s="216"/>
      <c r="L2" s="216"/>
      <c r="M2" s="216"/>
      <c r="N2" s="216"/>
      <c r="O2" s="216"/>
      <c r="P2" s="216"/>
      <c r="Q2" s="216"/>
      <c r="R2" s="216"/>
      <c r="S2" s="216"/>
      <c r="T2" s="216"/>
      <c r="U2" s="216"/>
      <c r="V2" s="216"/>
      <c r="W2" s="216"/>
      <c r="X2" s="92"/>
      <c r="Y2" s="92"/>
      <c r="Z2" s="216" t="s">
        <v>874</v>
      </c>
      <c r="AA2" s="216"/>
      <c r="AB2" s="216"/>
      <c r="AC2" s="216"/>
      <c r="AD2" s="216"/>
      <c r="AE2" s="216"/>
      <c r="AF2" s="216"/>
      <c r="AG2" s="216"/>
      <c r="AH2" s="216"/>
      <c r="AI2" s="216"/>
      <c r="AJ2" s="216"/>
      <c r="AK2" s="216"/>
      <c r="AL2" s="216"/>
      <c r="AM2" s="216"/>
      <c r="AN2" s="216"/>
      <c r="AO2" s="216"/>
      <c r="AP2" s="216"/>
      <c r="AQ2" s="216"/>
      <c r="AR2" s="216"/>
      <c r="AS2" s="216"/>
      <c r="AT2" s="216"/>
      <c r="AU2" s="216"/>
      <c r="AV2" s="216"/>
      <c r="AW2" s="92"/>
      <c r="AX2" s="92"/>
      <c r="AY2" s="216" t="s">
        <v>874</v>
      </c>
      <c r="AZ2" s="216"/>
      <c r="BA2" s="216"/>
      <c r="BB2" s="216"/>
      <c r="BC2" s="216"/>
      <c r="BD2" s="216"/>
      <c r="BE2" s="216"/>
      <c r="BF2" s="216"/>
      <c r="BG2" s="216"/>
      <c r="BH2" s="216"/>
      <c r="BI2" s="216"/>
      <c r="BJ2" s="216"/>
      <c r="BK2" s="216"/>
      <c r="BL2" s="216"/>
      <c r="BM2" s="216"/>
      <c r="BN2" s="216"/>
      <c r="BO2" s="216"/>
      <c r="BP2" s="216"/>
      <c r="BQ2" s="216"/>
      <c r="BR2" s="216"/>
      <c r="BS2" s="216"/>
      <c r="BT2" s="216"/>
      <c r="BU2" s="92"/>
      <c r="BV2" s="92"/>
      <c r="BW2" s="286" t="s">
        <v>874</v>
      </c>
      <c r="BX2" s="286"/>
      <c r="BY2" s="286"/>
      <c r="BZ2" s="286"/>
      <c r="CA2" s="286"/>
      <c r="CB2" s="286"/>
      <c r="CC2" s="286"/>
      <c r="CD2" s="286"/>
      <c r="CE2" s="286"/>
      <c r="CF2" s="286"/>
      <c r="CG2" s="286"/>
      <c r="CH2" s="286"/>
      <c r="CI2" s="286"/>
      <c r="CJ2" s="286"/>
      <c r="CK2" s="286"/>
      <c r="CL2" s="286"/>
      <c r="CM2" s="286"/>
      <c r="CN2" s="286"/>
      <c r="CO2" s="286"/>
      <c r="CP2" s="287" t="s">
        <v>874</v>
      </c>
      <c r="CQ2" s="287"/>
      <c r="CR2" s="287"/>
      <c r="CS2" s="287"/>
      <c r="CT2" s="287"/>
      <c r="CU2" s="287"/>
      <c r="CV2" s="287"/>
      <c r="CW2" s="287"/>
    </row>
    <row r="3" spans="1:101" ht="5.25" customHeight="1" x14ac:dyDescent="0.3">
      <c r="A3" s="275"/>
      <c r="B3" s="275"/>
      <c r="C3" s="275"/>
      <c r="D3" s="275"/>
      <c r="E3" s="275"/>
      <c r="F3" s="275"/>
      <c r="G3" s="275"/>
      <c r="H3" s="275"/>
      <c r="I3" s="275"/>
      <c r="J3" s="275"/>
      <c r="K3" s="275"/>
      <c r="L3" s="275"/>
      <c r="M3" s="275"/>
      <c r="N3" s="275"/>
      <c r="O3" s="275"/>
      <c r="P3" s="275"/>
      <c r="Q3" s="275"/>
      <c r="R3" s="275"/>
      <c r="S3" s="275"/>
      <c r="T3" s="275"/>
      <c r="U3" s="275"/>
      <c r="V3" s="275"/>
      <c r="W3" s="275"/>
      <c r="X3" s="275"/>
      <c r="Y3" s="275"/>
      <c r="Z3" s="161"/>
    </row>
    <row r="4" spans="1:101" ht="15" x14ac:dyDescent="0.25">
      <c r="Y4" s="168" t="s">
        <v>278</v>
      </c>
      <c r="AB4" s="166"/>
      <c r="AC4" s="166"/>
      <c r="AD4" s="166"/>
      <c r="AT4" s="166"/>
      <c r="AW4" s="118" t="s">
        <v>278</v>
      </c>
      <c r="BU4" s="166" t="s">
        <v>278</v>
      </c>
      <c r="CK4" s="166"/>
      <c r="CL4" s="166"/>
      <c r="CN4" s="276" t="s">
        <v>278</v>
      </c>
      <c r="CO4" s="276"/>
      <c r="CV4" s="276" t="s">
        <v>278</v>
      </c>
      <c r="CW4" s="276"/>
    </row>
    <row r="5" spans="1:101" s="48" customFormat="1" ht="17.25" customHeight="1" x14ac:dyDescent="0.25">
      <c r="A5" s="215" t="s">
        <v>279</v>
      </c>
      <c r="B5" s="278" t="s">
        <v>818</v>
      </c>
      <c r="C5" s="279"/>
      <c r="D5" s="279"/>
      <c r="E5" s="280"/>
      <c r="F5" s="215" t="s">
        <v>665</v>
      </c>
      <c r="G5" s="215"/>
      <c r="H5" s="215"/>
      <c r="I5" s="215"/>
      <c r="J5" s="215"/>
      <c r="K5" s="215"/>
      <c r="L5" s="215"/>
      <c r="M5" s="215"/>
      <c r="N5" s="215"/>
      <c r="O5" s="215"/>
      <c r="P5" s="215"/>
      <c r="Q5" s="215"/>
      <c r="R5" s="215"/>
      <c r="S5" s="215"/>
      <c r="T5" s="215"/>
      <c r="U5" s="215"/>
      <c r="V5" s="215"/>
      <c r="W5" s="215"/>
      <c r="X5" s="215"/>
      <c r="Y5" s="215"/>
      <c r="Z5" s="272" t="s">
        <v>665</v>
      </c>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84" t="s">
        <v>665</v>
      </c>
      <c r="AY5" s="284"/>
      <c r="AZ5" s="284"/>
      <c r="BA5" s="284"/>
      <c r="BB5" s="284"/>
      <c r="BC5" s="284"/>
      <c r="BD5" s="284"/>
      <c r="BE5" s="284"/>
      <c r="BF5" s="284"/>
      <c r="BG5" s="284"/>
      <c r="BH5" s="284"/>
      <c r="BI5" s="284"/>
      <c r="BJ5" s="284"/>
      <c r="BK5" s="284"/>
      <c r="BL5" s="284"/>
      <c r="BM5" s="284"/>
      <c r="BN5" s="284"/>
      <c r="BO5" s="284"/>
      <c r="BP5" s="284"/>
      <c r="BQ5" s="284"/>
      <c r="BR5" s="284"/>
      <c r="BS5" s="284"/>
      <c r="BT5" s="284"/>
      <c r="BU5" s="284"/>
      <c r="BV5" s="272" t="s">
        <v>665</v>
      </c>
      <c r="BW5" s="272"/>
      <c r="BX5" s="272"/>
      <c r="BY5" s="272"/>
      <c r="BZ5" s="272"/>
      <c r="CA5" s="272"/>
      <c r="CB5" s="272"/>
      <c r="CC5" s="272"/>
      <c r="CD5" s="272"/>
      <c r="CE5" s="272"/>
      <c r="CF5" s="272"/>
      <c r="CG5" s="272"/>
      <c r="CH5" s="272"/>
      <c r="CI5" s="272"/>
      <c r="CJ5" s="272"/>
      <c r="CK5" s="272"/>
      <c r="CL5" s="272"/>
      <c r="CM5" s="272"/>
      <c r="CN5" s="272"/>
      <c r="CO5" s="272"/>
      <c r="CP5" s="288" t="s">
        <v>665</v>
      </c>
      <c r="CQ5" s="289"/>
      <c r="CR5" s="289"/>
      <c r="CS5" s="289"/>
      <c r="CT5" s="289"/>
      <c r="CU5" s="289"/>
      <c r="CV5" s="289"/>
      <c r="CW5" s="290"/>
    </row>
    <row r="6" spans="1:101" s="48" customFormat="1" ht="117.75" customHeight="1" x14ac:dyDescent="0.2">
      <c r="A6" s="215"/>
      <c r="B6" s="281"/>
      <c r="C6" s="282"/>
      <c r="D6" s="282"/>
      <c r="E6" s="283"/>
      <c r="F6" s="269" t="s">
        <v>819</v>
      </c>
      <c r="G6" s="270"/>
      <c r="H6" s="270"/>
      <c r="I6" s="271"/>
      <c r="J6" s="269" t="s">
        <v>820</v>
      </c>
      <c r="K6" s="270"/>
      <c r="L6" s="270"/>
      <c r="M6" s="271"/>
      <c r="N6" s="269" t="s">
        <v>821</v>
      </c>
      <c r="O6" s="270"/>
      <c r="P6" s="270"/>
      <c r="Q6" s="271"/>
      <c r="R6" s="269" t="s">
        <v>822</v>
      </c>
      <c r="S6" s="270"/>
      <c r="T6" s="270"/>
      <c r="U6" s="271"/>
      <c r="V6" s="269" t="s">
        <v>823</v>
      </c>
      <c r="W6" s="270"/>
      <c r="X6" s="270"/>
      <c r="Y6" s="271"/>
      <c r="Z6" s="269" t="s">
        <v>824</v>
      </c>
      <c r="AA6" s="270"/>
      <c r="AB6" s="270"/>
      <c r="AC6" s="271"/>
      <c r="AD6" s="269" t="s">
        <v>825</v>
      </c>
      <c r="AE6" s="270"/>
      <c r="AF6" s="270"/>
      <c r="AG6" s="271"/>
      <c r="AH6" s="269" t="s">
        <v>826</v>
      </c>
      <c r="AI6" s="270"/>
      <c r="AJ6" s="270"/>
      <c r="AK6" s="271"/>
      <c r="AL6" s="269" t="s">
        <v>827</v>
      </c>
      <c r="AM6" s="270"/>
      <c r="AN6" s="270"/>
      <c r="AO6" s="271"/>
      <c r="AP6" s="269" t="s">
        <v>828</v>
      </c>
      <c r="AQ6" s="270"/>
      <c r="AR6" s="270"/>
      <c r="AS6" s="271"/>
      <c r="AT6" s="269" t="s">
        <v>829</v>
      </c>
      <c r="AU6" s="270"/>
      <c r="AV6" s="270"/>
      <c r="AW6" s="271"/>
      <c r="AX6" s="269" t="s">
        <v>830</v>
      </c>
      <c r="AY6" s="270"/>
      <c r="AZ6" s="270"/>
      <c r="BA6" s="271"/>
      <c r="BB6" s="269" t="s">
        <v>831</v>
      </c>
      <c r="BC6" s="270"/>
      <c r="BD6" s="270"/>
      <c r="BE6" s="271"/>
      <c r="BF6" s="269" t="s">
        <v>832</v>
      </c>
      <c r="BG6" s="270"/>
      <c r="BH6" s="270"/>
      <c r="BI6" s="271"/>
      <c r="BJ6" s="269" t="s">
        <v>833</v>
      </c>
      <c r="BK6" s="270"/>
      <c r="BL6" s="270"/>
      <c r="BM6" s="271"/>
      <c r="BN6" s="269" t="s">
        <v>834</v>
      </c>
      <c r="BO6" s="270"/>
      <c r="BP6" s="270"/>
      <c r="BQ6" s="271"/>
      <c r="BR6" s="269" t="s">
        <v>835</v>
      </c>
      <c r="BS6" s="270"/>
      <c r="BT6" s="270"/>
      <c r="BU6" s="271"/>
      <c r="BV6" s="269" t="s">
        <v>836</v>
      </c>
      <c r="BW6" s="270"/>
      <c r="BX6" s="270"/>
      <c r="BY6" s="271"/>
      <c r="BZ6" s="269" t="s">
        <v>837</v>
      </c>
      <c r="CA6" s="270"/>
      <c r="CB6" s="270"/>
      <c r="CC6" s="271"/>
      <c r="CD6" s="269" t="s">
        <v>959</v>
      </c>
      <c r="CE6" s="270"/>
      <c r="CF6" s="270"/>
      <c r="CG6" s="271"/>
      <c r="CH6" s="269" t="s">
        <v>838</v>
      </c>
      <c r="CI6" s="270"/>
      <c r="CJ6" s="270"/>
      <c r="CK6" s="271"/>
      <c r="CL6" s="269" t="s">
        <v>839</v>
      </c>
      <c r="CM6" s="270"/>
      <c r="CN6" s="270"/>
      <c r="CO6" s="271"/>
      <c r="CP6" s="269" t="s">
        <v>840</v>
      </c>
      <c r="CQ6" s="270"/>
      <c r="CR6" s="270"/>
      <c r="CS6" s="271"/>
      <c r="CT6" s="269" t="s">
        <v>969</v>
      </c>
      <c r="CU6" s="270"/>
      <c r="CV6" s="270"/>
      <c r="CW6" s="271"/>
    </row>
    <row r="7" spans="1:101" s="48" customFormat="1" ht="47.25" x14ac:dyDescent="0.2">
      <c r="A7" s="215"/>
      <c r="B7" s="180" t="s">
        <v>865</v>
      </c>
      <c r="C7" s="180" t="s">
        <v>877</v>
      </c>
      <c r="D7" s="180" t="s">
        <v>284</v>
      </c>
      <c r="E7" s="180" t="s">
        <v>6</v>
      </c>
      <c r="F7" s="165" t="s">
        <v>865</v>
      </c>
      <c r="G7" s="165" t="s">
        <v>842</v>
      </c>
      <c r="H7" s="165" t="s">
        <v>284</v>
      </c>
      <c r="I7" s="165" t="s">
        <v>6</v>
      </c>
      <c r="J7" s="165" t="s">
        <v>865</v>
      </c>
      <c r="K7" s="165" t="s">
        <v>841</v>
      </c>
      <c r="L7" s="165" t="s">
        <v>284</v>
      </c>
      <c r="M7" s="165" t="s">
        <v>6</v>
      </c>
      <c r="N7" s="165" t="s">
        <v>865</v>
      </c>
      <c r="O7" s="165" t="s">
        <v>841</v>
      </c>
      <c r="P7" s="165" t="s">
        <v>284</v>
      </c>
      <c r="Q7" s="165" t="s">
        <v>6</v>
      </c>
      <c r="R7" s="165" t="s">
        <v>865</v>
      </c>
      <c r="S7" s="165" t="s">
        <v>841</v>
      </c>
      <c r="T7" s="165" t="s">
        <v>284</v>
      </c>
      <c r="U7" s="165" t="s">
        <v>6</v>
      </c>
      <c r="V7" s="165" t="s">
        <v>865</v>
      </c>
      <c r="W7" s="165" t="s">
        <v>844</v>
      </c>
      <c r="X7" s="165" t="s">
        <v>843</v>
      </c>
      <c r="Y7" s="165" t="s">
        <v>6</v>
      </c>
      <c r="Z7" s="165" t="s">
        <v>865</v>
      </c>
      <c r="AA7" s="165" t="s">
        <v>841</v>
      </c>
      <c r="AB7" s="165" t="s">
        <v>843</v>
      </c>
      <c r="AC7" s="165" t="s">
        <v>6</v>
      </c>
      <c r="AD7" s="165" t="s">
        <v>865</v>
      </c>
      <c r="AE7" s="165" t="s">
        <v>841</v>
      </c>
      <c r="AF7" s="165" t="s">
        <v>843</v>
      </c>
      <c r="AG7" s="165" t="s">
        <v>6</v>
      </c>
      <c r="AH7" s="165" t="s">
        <v>865</v>
      </c>
      <c r="AI7" s="165" t="s">
        <v>845</v>
      </c>
      <c r="AJ7" s="165" t="s">
        <v>843</v>
      </c>
      <c r="AK7" s="165" t="s">
        <v>6</v>
      </c>
      <c r="AL7" s="165" t="s">
        <v>865</v>
      </c>
      <c r="AM7" s="165" t="s">
        <v>845</v>
      </c>
      <c r="AN7" s="165" t="s">
        <v>843</v>
      </c>
      <c r="AO7" s="165" t="s">
        <v>6</v>
      </c>
      <c r="AP7" s="165" t="s">
        <v>865</v>
      </c>
      <c r="AQ7" s="165" t="s">
        <v>846</v>
      </c>
      <c r="AR7" s="165" t="s">
        <v>843</v>
      </c>
      <c r="AS7" s="165" t="s">
        <v>6</v>
      </c>
      <c r="AT7" s="165" t="s">
        <v>865</v>
      </c>
      <c r="AU7" s="165" t="s">
        <v>841</v>
      </c>
      <c r="AV7" s="165" t="s">
        <v>843</v>
      </c>
      <c r="AW7" s="165" t="s">
        <v>6</v>
      </c>
      <c r="AX7" s="165" t="s">
        <v>865</v>
      </c>
      <c r="AY7" s="165" t="s">
        <v>841</v>
      </c>
      <c r="AZ7" s="165" t="s">
        <v>843</v>
      </c>
      <c r="BA7" s="165" t="s">
        <v>6</v>
      </c>
      <c r="BB7" s="165" t="s">
        <v>865</v>
      </c>
      <c r="BC7" s="165" t="s">
        <v>841</v>
      </c>
      <c r="BD7" s="165" t="s">
        <v>843</v>
      </c>
      <c r="BE7" s="165" t="s">
        <v>6</v>
      </c>
      <c r="BF7" s="165" t="s">
        <v>865</v>
      </c>
      <c r="BG7" s="165" t="s">
        <v>841</v>
      </c>
      <c r="BH7" s="165" t="s">
        <v>843</v>
      </c>
      <c r="BI7" s="165" t="s">
        <v>6</v>
      </c>
      <c r="BJ7" s="165" t="s">
        <v>865</v>
      </c>
      <c r="BK7" s="165" t="s">
        <v>841</v>
      </c>
      <c r="BL7" s="165" t="s">
        <v>843</v>
      </c>
      <c r="BM7" s="165" t="s">
        <v>6</v>
      </c>
      <c r="BN7" s="165" t="s">
        <v>865</v>
      </c>
      <c r="BO7" s="165" t="s">
        <v>841</v>
      </c>
      <c r="BP7" s="165" t="s">
        <v>843</v>
      </c>
      <c r="BQ7" s="165" t="s">
        <v>6</v>
      </c>
      <c r="BR7" s="165" t="s">
        <v>865</v>
      </c>
      <c r="BS7" s="165" t="s">
        <v>841</v>
      </c>
      <c r="BT7" s="165" t="s">
        <v>843</v>
      </c>
      <c r="BU7" s="165" t="s">
        <v>6</v>
      </c>
      <c r="BV7" s="165" t="s">
        <v>865</v>
      </c>
      <c r="BW7" s="165" t="s">
        <v>841</v>
      </c>
      <c r="BX7" s="165" t="s">
        <v>843</v>
      </c>
      <c r="BY7" s="165" t="s">
        <v>6</v>
      </c>
      <c r="BZ7" s="165" t="s">
        <v>865</v>
      </c>
      <c r="CA7" s="165" t="s">
        <v>841</v>
      </c>
      <c r="CB7" s="165" t="s">
        <v>843</v>
      </c>
      <c r="CC7" s="165" t="s">
        <v>6</v>
      </c>
      <c r="CD7" s="165" t="s">
        <v>865</v>
      </c>
      <c r="CE7" s="165" t="s">
        <v>841</v>
      </c>
      <c r="CF7" s="165" t="s">
        <v>843</v>
      </c>
      <c r="CG7" s="165" t="s">
        <v>6</v>
      </c>
      <c r="CH7" s="165" t="s">
        <v>865</v>
      </c>
      <c r="CI7" s="165" t="s">
        <v>847</v>
      </c>
      <c r="CJ7" s="165" t="s">
        <v>843</v>
      </c>
      <c r="CK7" s="165" t="s">
        <v>6</v>
      </c>
      <c r="CL7" s="165" t="s">
        <v>865</v>
      </c>
      <c r="CM7" s="165" t="s">
        <v>848</v>
      </c>
      <c r="CN7" s="165" t="s">
        <v>843</v>
      </c>
      <c r="CO7" s="165" t="s">
        <v>6</v>
      </c>
      <c r="CP7" s="165" t="s">
        <v>865</v>
      </c>
      <c r="CQ7" s="165" t="s">
        <v>946</v>
      </c>
      <c r="CR7" s="165" t="s">
        <v>843</v>
      </c>
      <c r="CS7" s="165" t="s">
        <v>6</v>
      </c>
      <c r="CT7" s="165" t="s">
        <v>865</v>
      </c>
      <c r="CU7" s="165" t="s">
        <v>968</v>
      </c>
      <c r="CV7" s="165" t="s">
        <v>843</v>
      </c>
      <c r="CW7" s="165" t="s">
        <v>6</v>
      </c>
    </row>
    <row r="8" spans="1:101" s="48" customFormat="1" ht="31.5" x14ac:dyDescent="0.25">
      <c r="A8" s="120" t="s">
        <v>285</v>
      </c>
      <c r="B8" s="121">
        <f>SUM(B9:B46)</f>
        <v>317369.59999999998</v>
      </c>
      <c r="C8" s="121">
        <f>SUM(C9:C46)</f>
        <v>1499959.3214399999</v>
      </c>
      <c r="D8" s="121">
        <f>SUM(D9:D46)</f>
        <v>1485930.3750399998</v>
      </c>
      <c r="E8" s="121">
        <f>D8/C8*100</f>
        <v>99.064711542541573</v>
      </c>
      <c r="F8" s="121"/>
      <c r="G8" s="121">
        <f>SUM(G9:G46)</f>
        <v>0</v>
      </c>
      <c r="H8" s="121">
        <v>0</v>
      </c>
      <c r="I8" s="121"/>
      <c r="J8" s="121">
        <f>SUM(J9:J46)</f>
        <v>0</v>
      </c>
      <c r="K8" s="121">
        <f>SUM(K9:K46)</f>
        <v>92460</v>
      </c>
      <c r="L8" s="121">
        <f>SUM(L9:L46)</f>
        <v>91867.371329999994</v>
      </c>
      <c r="M8" s="121">
        <f>L8/K8*100</f>
        <v>99.359043186242687</v>
      </c>
      <c r="N8" s="121"/>
      <c r="O8" s="121">
        <f>SUM(O9:O46)</f>
        <v>56065.3</v>
      </c>
      <c r="P8" s="121">
        <f>SUM(P9:P46)</f>
        <v>51438.89</v>
      </c>
      <c r="Q8" s="121">
        <f>P8/O8*100</f>
        <v>91.748175787875923</v>
      </c>
      <c r="R8" s="121"/>
      <c r="S8" s="121">
        <f>SUM(S9:S46)</f>
        <v>129754</v>
      </c>
      <c r="T8" s="121">
        <f>SUM(T9:T46)</f>
        <v>129730.40105</v>
      </c>
      <c r="U8" s="121">
        <f>T8/S8*100</f>
        <v>99.98181254527799</v>
      </c>
      <c r="V8" s="121"/>
      <c r="W8" s="121">
        <f>SUM(W9:W46)</f>
        <v>134888.72143999999</v>
      </c>
      <c r="X8" s="121">
        <f>SUM(X9:X46)</f>
        <v>134888.72143999999</v>
      </c>
      <c r="Y8" s="121">
        <f>X8/W8*100</f>
        <v>100</v>
      </c>
      <c r="Z8" s="121">
        <f>SUM(Z9:Z46)</f>
        <v>317369.59999999998</v>
      </c>
      <c r="AA8" s="121">
        <f>SUM(AA9:AA46)</f>
        <v>317369.59999999998</v>
      </c>
      <c r="AB8" s="121">
        <f>SUM(AB9:AB46)</f>
        <v>317167.13334</v>
      </c>
      <c r="AC8" s="121">
        <f>AB8/AA8*100</f>
        <v>99.936204771975639</v>
      </c>
      <c r="AD8" s="121"/>
      <c r="AE8" s="121">
        <v>0</v>
      </c>
      <c r="AF8" s="121">
        <v>0</v>
      </c>
      <c r="AG8" s="121"/>
      <c r="AH8" s="121"/>
      <c r="AI8" s="121">
        <f>SUM(AI9:AI46)</f>
        <v>40000</v>
      </c>
      <c r="AJ8" s="121">
        <f>SUM(AJ9:AJ46)</f>
        <v>40000</v>
      </c>
      <c r="AK8" s="121">
        <f>AJ8/AI8*100</f>
        <v>100</v>
      </c>
      <c r="AL8" s="121"/>
      <c r="AM8" s="121">
        <f>SUM(AM9:AM46)</f>
        <v>24360</v>
      </c>
      <c r="AN8" s="121">
        <f>SUM(AN9:AN46)</f>
        <v>24360</v>
      </c>
      <c r="AO8" s="121">
        <f>AN8/AM8*100</f>
        <v>100</v>
      </c>
      <c r="AP8" s="121"/>
      <c r="AQ8" s="121">
        <f t="shared" ref="AQ8:AR8" si="0">SUM(AQ9:AQ46)</f>
        <v>71382</v>
      </c>
      <c r="AR8" s="121">
        <f t="shared" si="0"/>
        <v>70066.771139999997</v>
      </c>
      <c r="AS8" s="121">
        <f>AR8/AQ8*100</f>
        <v>98.157478271833227</v>
      </c>
      <c r="AT8" s="121"/>
      <c r="AU8" s="121">
        <f>SUM(AU9:AU46)</f>
        <v>11399.999999999998</v>
      </c>
      <c r="AV8" s="121">
        <f>SUM(AV9:AV46)</f>
        <v>11399.999809999998</v>
      </c>
      <c r="AW8" s="121">
        <f>AV8/AU8*100</f>
        <v>99.999998333333323</v>
      </c>
      <c r="AX8" s="121"/>
      <c r="AY8" s="121">
        <f>SUM(AY9:AY46)</f>
        <v>9894.7000000000007</v>
      </c>
      <c r="AZ8" s="121">
        <f>SUM(AZ9:AZ46)</f>
        <v>9894.7000000000007</v>
      </c>
      <c r="BA8" s="121">
        <f>AZ8/AY8*100</f>
        <v>100</v>
      </c>
      <c r="BB8" s="121"/>
      <c r="BC8" s="121">
        <f>SUM(BC9:BC46)</f>
        <v>28200</v>
      </c>
      <c r="BD8" s="121">
        <f>SUM(BD9:BD46)</f>
        <v>28200</v>
      </c>
      <c r="BE8" s="121">
        <f>BD8/BC8*100</f>
        <v>100</v>
      </c>
      <c r="BF8" s="121"/>
      <c r="BG8" s="121">
        <f>SUM(BG9:BG46)</f>
        <v>45000</v>
      </c>
      <c r="BH8" s="121">
        <f>SUM(BH9:BH46)</f>
        <v>45000</v>
      </c>
      <c r="BI8" s="121">
        <f>BH8/BG8*100</f>
        <v>100</v>
      </c>
      <c r="BJ8" s="121"/>
      <c r="BK8" s="121">
        <f>SUM(BK9:BK46)</f>
        <v>64913</v>
      </c>
      <c r="BL8" s="121">
        <f>SUM(BL9:BL46)</f>
        <v>59368.809329999996</v>
      </c>
      <c r="BM8" s="121">
        <f>BL8/BK8*100</f>
        <v>91.459044151402651</v>
      </c>
      <c r="BN8" s="121"/>
      <c r="BO8" s="121">
        <f>SUM(BO9:BO46)</f>
        <v>25200</v>
      </c>
      <c r="BP8" s="121">
        <f>SUM(BP9:BP46)</f>
        <v>23475.577600000001</v>
      </c>
      <c r="BQ8" s="121">
        <f>BP8/BO8*100</f>
        <v>93.157053968253962</v>
      </c>
      <c r="BR8" s="121"/>
      <c r="BS8" s="121">
        <f>SUM(BS9:BS46)</f>
        <v>0</v>
      </c>
      <c r="BT8" s="121">
        <f>SUM(BT9:BT46)</f>
        <v>0</v>
      </c>
      <c r="BU8" s="121"/>
      <c r="BV8" s="121"/>
      <c r="BW8" s="121">
        <f>SUM(BW9:BW46)</f>
        <v>0</v>
      </c>
      <c r="BX8" s="121">
        <f>SUM(BX9:BX46)</f>
        <v>0</v>
      </c>
      <c r="BY8" s="121"/>
      <c r="BZ8" s="121"/>
      <c r="CA8" s="121">
        <f>SUM(CA9:CA46)</f>
        <v>0</v>
      </c>
      <c r="CB8" s="121">
        <f>SUM(CB9:CB46)</f>
        <v>0</v>
      </c>
      <c r="CC8" s="121"/>
      <c r="CD8" s="121"/>
      <c r="CE8" s="121">
        <f>SUM(CE9:CE46)</f>
        <v>0</v>
      </c>
      <c r="CF8" s="121">
        <f>SUM(CF9:CF46)</f>
        <v>0</v>
      </c>
      <c r="CG8" s="121"/>
      <c r="CH8" s="121"/>
      <c r="CI8" s="121">
        <f>SUM(CI9:CI46)</f>
        <v>0</v>
      </c>
      <c r="CJ8" s="121">
        <f>SUM(CJ9:CJ46)</f>
        <v>0</v>
      </c>
      <c r="CK8" s="121"/>
      <c r="CL8" s="121"/>
      <c r="CM8" s="121">
        <f>SUM(CM9:CM46)</f>
        <v>350000</v>
      </c>
      <c r="CN8" s="121">
        <f>SUM(CN9:CN46)</f>
        <v>350000</v>
      </c>
      <c r="CO8" s="121">
        <f>CN8/CM8*100</f>
        <v>100</v>
      </c>
      <c r="CP8" s="121"/>
      <c r="CQ8" s="121">
        <f>SUM(CQ9:CQ46)</f>
        <v>99072</v>
      </c>
      <c r="CR8" s="121">
        <f>SUM(CR9:CR46)</f>
        <v>99072</v>
      </c>
      <c r="CS8" s="121">
        <f>CR8/CQ8*100</f>
        <v>100</v>
      </c>
      <c r="CT8" s="121"/>
      <c r="CU8" s="121">
        <f>SUM(CU9:CU46)</f>
        <v>0</v>
      </c>
      <c r="CV8" s="121">
        <f>SUM(CV9:CV46)</f>
        <v>0</v>
      </c>
      <c r="CW8" s="121"/>
    </row>
    <row r="9" spans="1:101" s="48" customFormat="1" ht="15.75" x14ac:dyDescent="0.25">
      <c r="A9" s="49" t="s">
        <v>286</v>
      </c>
      <c r="B9" s="50">
        <f>F9+J9+N9+R9+V9+Z9+AD9+AH9+AL9+AP9+AT9+AX9+BB9+BF9+BJ9+BN9+BR9+BV9+BZ9+CD9+CH9+CL9+CP9+CT9</f>
        <v>0</v>
      </c>
      <c r="C9" s="50">
        <f t="shared" ref="C9:D9" si="1">G9+K9+O9+S9+W9+AA9+AE9+AI9+AM9+AQ9+AU9+AY9+BC9+BG9+BK9+BO9+BS9+BW9+CA9+CE9+CI9+CM9+CQ9+CU9</f>
        <v>25073.719999999998</v>
      </c>
      <c r="D9" s="50">
        <f t="shared" si="1"/>
        <v>23907.442430000003</v>
      </c>
      <c r="E9" s="51">
        <f t="shared" ref="E9:E52" si="2">D9/C9*100</f>
        <v>95.348605751360409</v>
      </c>
      <c r="F9" s="51"/>
      <c r="G9" s="51"/>
      <c r="H9" s="51"/>
      <c r="I9" s="51"/>
      <c r="J9" s="51"/>
      <c r="K9" s="51">
        <v>1650</v>
      </c>
      <c r="L9" s="51">
        <v>1650</v>
      </c>
      <c r="M9" s="51">
        <f>L9/K9*100</f>
        <v>100</v>
      </c>
      <c r="N9" s="51"/>
      <c r="O9" s="51">
        <v>744.3</v>
      </c>
      <c r="P9" s="51">
        <v>701.5224300000001</v>
      </c>
      <c r="Q9" s="51">
        <f>P9/O9*100</f>
        <v>94.252644095122946</v>
      </c>
      <c r="R9" s="51"/>
      <c r="S9" s="51">
        <v>2553</v>
      </c>
      <c r="T9" s="51">
        <v>2553</v>
      </c>
      <c r="U9" s="51">
        <f>T9/S9*100</f>
        <v>100</v>
      </c>
      <c r="V9" s="51"/>
      <c r="W9" s="50">
        <f>302.6+18330.42</f>
        <v>18633.019999999997</v>
      </c>
      <c r="X9" s="50">
        <v>18633.02</v>
      </c>
      <c r="Y9" s="50">
        <f>X9/W9*100</f>
        <v>100.00000000000003</v>
      </c>
      <c r="Z9" s="50"/>
      <c r="AA9" s="51">
        <v>0</v>
      </c>
      <c r="AB9" s="51">
        <v>0</v>
      </c>
      <c r="AC9" s="51"/>
      <c r="AD9" s="51"/>
      <c r="AE9" s="51"/>
      <c r="AF9" s="51"/>
      <c r="AG9" s="51"/>
      <c r="AH9" s="51"/>
      <c r="AI9" s="51"/>
      <c r="AJ9" s="51"/>
      <c r="AK9" s="51"/>
      <c r="AL9" s="51"/>
      <c r="AM9" s="51"/>
      <c r="AN9" s="51"/>
      <c r="AO9" s="51"/>
      <c r="AP9" s="51"/>
      <c r="AQ9" s="51"/>
      <c r="AR9" s="51"/>
      <c r="AS9" s="51"/>
      <c r="AT9" s="51"/>
      <c r="AU9" s="50">
        <v>369.9</v>
      </c>
      <c r="AV9" s="50">
        <v>369.9</v>
      </c>
      <c r="AW9" s="51">
        <f>AV9/AU9*100</f>
        <v>100</v>
      </c>
      <c r="AX9" s="51"/>
      <c r="AY9" s="51"/>
      <c r="AZ9" s="51"/>
      <c r="BA9" s="51"/>
      <c r="BB9" s="51"/>
      <c r="BC9" s="51"/>
      <c r="BD9" s="51"/>
      <c r="BE9" s="51"/>
      <c r="BF9" s="51"/>
      <c r="BG9" s="51"/>
      <c r="BH9" s="51"/>
      <c r="BI9" s="51"/>
      <c r="BJ9" s="51"/>
      <c r="BK9" s="51">
        <v>1123.5</v>
      </c>
      <c r="BL9" s="51">
        <v>0</v>
      </c>
      <c r="BM9" s="51">
        <f>BL9/BK9*100</f>
        <v>0</v>
      </c>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0"/>
      <c r="CT9" s="51"/>
      <c r="CU9" s="51"/>
      <c r="CV9" s="51"/>
      <c r="CW9" s="50"/>
    </row>
    <row r="10" spans="1:101" s="48" customFormat="1" ht="15.75" x14ac:dyDescent="0.25">
      <c r="A10" s="49" t="s">
        <v>287</v>
      </c>
      <c r="B10" s="50">
        <f t="shared" ref="B10:B48" si="3">F10+J10+N10+R10+V10+Z10+AD10+AH10+AL10+AP10+AT10+AX10+BB10+BF10+BJ10+BN10+BR10+BV10+BZ10+CD10+CH10+CL10+CP10+CT10</f>
        <v>0</v>
      </c>
      <c r="C10" s="50">
        <f t="shared" ref="C10:C46" si="4">G10+K10+O10+S10+W10+AA10+AE10+AI10+AM10+AQ10+AU10+AY10+BC10+BG10+BK10+BO10+BS10+BW10+CA10+CE10+CI10+CM10+CQ10+CU10</f>
        <v>9213.4000000000015</v>
      </c>
      <c r="D10" s="50">
        <f t="shared" ref="D10:D46" si="5">H10+L10+P10+T10+X10+AB10+AF10+AJ10+AN10+AR10+AV10+AZ10+BD10+BH10+BL10+BP10+BT10+BX10+CB10+CF10+CJ10+CN10+CR10+CV10</f>
        <v>8957.1906899999994</v>
      </c>
      <c r="E10" s="51">
        <f t="shared" si="2"/>
        <v>97.219166540039481</v>
      </c>
      <c r="F10" s="51"/>
      <c r="G10" s="51"/>
      <c r="H10" s="51"/>
      <c r="I10" s="51"/>
      <c r="J10" s="51"/>
      <c r="K10" s="51">
        <v>1650</v>
      </c>
      <c r="L10" s="51">
        <v>1649.8820000000001</v>
      </c>
      <c r="M10" s="51">
        <f t="shared" ref="M10:M23" si="6">L10/K10*100</f>
        <v>99.99284848484848</v>
      </c>
      <c r="N10" s="51"/>
      <c r="O10" s="51">
        <v>626.1</v>
      </c>
      <c r="P10" s="51">
        <v>370.00869</v>
      </c>
      <c r="Q10" s="51">
        <f t="shared" ref="Q10:Q47" si="7">P10/O10*100</f>
        <v>59.097379012937225</v>
      </c>
      <c r="R10" s="51"/>
      <c r="S10" s="51">
        <v>3459</v>
      </c>
      <c r="T10" s="51">
        <v>3459</v>
      </c>
      <c r="U10" s="51">
        <f t="shared" ref="U10:U51" si="8">T10/S10*100</f>
        <v>100</v>
      </c>
      <c r="V10" s="51"/>
      <c r="W10" s="50">
        <v>320.7</v>
      </c>
      <c r="X10" s="50">
        <v>320.7</v>
      </c>
      <c r="Y10" s="50">
        <f t="shared" ref="Y10:Y46" si="9">X10/W10*100</f>
        <v>100</v>
      </c>
      <c r="Z10" s="50"/>
      <c r="AA10" s="51">
        <v>0</v>
      </c>
      <c r="AB10" s="51">
        <v>0</v>
      </c>
      <c r="AC10" s="51"/>
      <c r="AD10" s="51"/>
      <c r="AE10" s="51"/>
      <c r="AF10" s="51"/>
      <c r="AG10" s="51"/>
      <c r="AH10" s="51"/>
      <c r="AI10" s="51"/>
      <c r="AJ10" s="51"/>
      <c r="AK10" s="51"/>
      <c r="AL10" s="51"/>
      <c r="AM10" s="51">
        <v>980</v>
      </c>
      <c r="AN10" s="51">
        <v>980</v>
      </c>
      <c r="AO10" s="51">
        <f>AN10/AM10*100</f>
        <v>100</v>
      </c>
      <c r="AP10" s="51"/>
      <c r="AQ10" s="51"/>
      <c r="AR10" s="51"/>
      <c r="AS10" s="51"/>
      <c r="AT10" s="51"/>
      <c r="AU10" s="50">
        <v>403.6</v>
      </c>
      <c r="AV10" s="50">
        <v>403.6</v>
      </c>
      <c r="AW10" s="51">
        <f t="shared" ref="AW10:AW46" si="10">AV10/AU10*100</f>
        <v>100</v>
      </c>
      <c r="AX10" s="51"/>
      <c r="AY10" s="51"/>
      <c r="AZ10" s="51"/>
      <c r="BA10" s="51"/>
      <c r="BB10" s="51"/>
      <c r="BC10" s="51"/>
      <c r="BD10" s="51"/>
      <c r="BE10" s="51"/>
      <c r="BF10" s="51"/>
      <c r="BG10" s="51"/>
      <c r="BH10" s="51"/>
      <c r="BI10" s="51"/>
      <c r="BJ10" s="51"/>
      <c r="BK10" s="51">
        <v>1774</v>
      </c>
      <c r="BL10" s="51">
        <v>1774</v>
      </c>
      <c r="BM10" s="51">
        <f t="shared" ref="BM10:BM51" si="11">BL10/BK10*100</f>
        <v>100</v>
      </c>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0"/>
      <c r="CT10" s="51"/>
      <c r="CU10" s="51"/>
      <c r="CV10" s="51"/>
      <c r="CW10" s="50"/>
    </row>
    <row r="11" spans="1:101" s="48" customFormat="1" ht="15.75" x14ac:dyDescent="0.25">
      <c r="A11" s="49" t="s">
        <v>288</v>
      </c>
      <c r="B11" s="50">
        <f t="shared" si="3"/>
        <v>0</v>
      </c>
      <c r="C11" s="50">
        <f t="shared" si="4"/>
        <v>11258.199999999999</v>
      </c>
      <c r="D11" s="50">
        <f t="shared" si="5"/>
        <v>11258.026719999998</v>
      </c>
      <c r="E11" s="51">
        <f t="shared" si="2"/>
        <v>99.998460855198871</v>
      </c>
      <c r="F11" s="51"/>
      <c r="G11" s="51"/>
      <c r="H11" s="51"/>
      <c r="I11" s="51"/>
      <c r="J11" s="51"/>
      <c r="K11" s="51">
        <v>4050</v>
      </c>
      <c r="L11" s="51">
        <v>4050</v>
      </c>
      <c r="M11" s="51">
        <f t="shared" si="6"/>
        <v>100</v>
      </c>
      <c r="N11" s="51"/>
      <c r="O11" s="51">
        <v>1207.8</v>
      </c>
      <c r="P11" s="51">
        <v>1207.8</v>
      </c>
      <c r="Q11" s="51">
        <f t="shared" si="7"/>
        <v>100</v>
      </c>
      <c r="R11" s="51"/>
      <c r="S11" s="51">
        <v>3450</v>
      </c>
      <c r="T11" s="51">
        <v>3450</v>
      </c>
      <c r="U11" s="51">
        <f t="shared" si="8"/>
        <v>100</v>
      </c>
      <c r="V11" s="51"/>
      <c r="W11" s="50">
        <v>471.8</v>
      </c>
      <c r="X11" s="50">
        <v>471.8</v>
      </c>
      <c r="Y11" s="50">
        <f t="shared" si="9"/>
        <v>100</v>
      </c>
      <c r="Z11" s="50"/>
      <c r="AA11" s="51">
        <v>0</v>
      </c>
      <c r="AB11" s="51">
        <v>0</v>
      </c>
      <c r="AC11" s="51"/>
      <c r="AD11" s="51"/>
      <c r="AE11" s="51"/>
      <c r="AF11" s="51"/>
      <c r="AG11" s="51"/>
      <c r="AH11" s="51"/>
      <c r="AI11" s="51"/>
      <c r="AJ11" s="51"/>
      <c r="AK11" s="51"/>
      <c r="AL11" s="51"/>
      <c r="AM11" s="51"/>
      <c r="AN11" s="51"/>
      <c r="AO11" s="51"/>
      <c r="AP11" s="51"/>
      <c r="AQ11" s="51"/>
      <c r="AR11" s="51"/>
      <c r="AS11" s="51"/>
      <c r="AT11" s="51"/>
      <c r="AU11" s="50">
        <v>403.6</v>
      </c>
      <c r="AV11" s="50">
        <v>403.6</v>
      </c>
      <c r="AW11" s="51">
        <f t="shared" si="10"/>
        <v>100</v>
      </c>
      <c r="AX11" s="51"/>
      <c r="AY11" s="51"/>
      <c r="AZ11" s="51"/>
      <c r="BA11" s="51"/>
      <c r="BB11" s="51"/>
      <c r="BC11" s="51"/>
      <c r="BD11" s="51"/>
      <c r="BE11" s="51"/>
      <c r="BF11" s="51"/>
      <c r="BG11" s="51"/>
      <c r="BH11" s="51"/>
      <c r="BI11" s="51"/>
      <c r="BJ11" s="51"/>
      <c r="BK11" s="51">
        <v>1675</v>
      </c>
      <c r="BL11" s="51">
        <v>1674.82672</v>
      </c>
      <c r="BM11" s="51">
        <f t="shared" si="11"/>
        <v>99.989654925373145</v>
      </c>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0"/>
      <c r="CT11" s="51"/>
      <c r="CU11" s="51"/>
      <c r="CV11" s="51"/>
      <c r="CW11" s="50"/>
    </row>
    <row r="12" spans="1:101" s="48" customFormat="1" ht="18.75" customHeight="1" x14ac:dyDescent="0.25">
      <c r="A12" s="49" t="s">
        <v>289</v>
      </c>
      <c r="B12" s="50">
        <f t="shared" si="3"/>
        <v>0</v>
      </c>
      <c r="C12" s="50">
        <f t="shared" si="4"/>
        <v>5319.7</v>
      </c>
      <c r="D12" s="50">
        <f t="shared" si="5"/>
        <v>5220.5795799999996</v>
      </c>
      <c r="E12" s="51">
        <f t="shared" si="2"/>
        <v>98.136729138861213</v>
      </c>
      <c r="F12" s="51"/>
      <c r="G12" s="51"/>
      <c r="H12" s="51"/>
      <c r="I12" s="51"/>
      <c r="J12" s="51"/>
      <c r="K12" s="51"/>
      <c r="L12" s="51"/>
      <c r="M12" s="51"/>
      <c r="N12" s="51"/>
      <c r="O12" s="51">
        <v>819.6</v>
      </c>
      <c r="P12" s="51">
        <v>800.73099000000002</v>
      </c>
      <c r="Q12" s="51">
        <f t="shared" si="7"/>
        <v>97.697778184480228</v>
      </c>
      <c r="R12" s="51"/>
      <c r="S12" s="51">
        <v>2531</v>
      </c>
      <c r="T12" s="51">
        <v>2531</v>
      </c>
      <c r="U12" s="51">
        <f t="shared" si="8"/>
        <v>100</v>
      </c>
      <c r="V12" s="51"/>
      <c r="W12" s="50"/>
      <c r="X12" s="50"/>
      <c r="Y12" s="50"/>
      <c r="Z12" s="50"/>
      <c r="AA12" s="51">
        <v>0</v>
      </c>
      <c r="AB12" s="51">
        <v>0</v>
      </c>
      <c r="AC12" s="51"/>
      <c r="AD12" s="51"/>
      <c r="AE12" s="51"/>
      <c r="AF12" s="51"/>
      <c r="AG12" s="51"/>
      <c r="AH12" s="51"/>
      <c r="AI12" s="51"/>
      <c r="AJ12" s="51"/>
      <c r="AK12" s="51"/>
      <c r="AL12" s="51"/>
      <c r="AM12" s="51"/>
      <c r="AN12" s="51"/>
      <c r="AO12" s="51"/>
      <c r="AP12" s="51"/>
      <c r="AQ12" s="50"/>
      <c r="AR12" s="50"/>
      <c r="AS12" s="51"/>
      <c r="AT12" s="51"/>
      <c r="AU12" s="50">
        <v>403.6</v>
      </c>
      <c r="AV12" s="50">
        <v>403.6</v>
      </c>
      <c r="AW12" s="51">
        <f t="shared" si="10"/>
        <v>100</v>
      </c>
      <c r="AX12" s="51"/>
      <c r="AY12" s="51"/>
      <c r="AZ12" s="51"/>
      <c r="BA12" s="51"/>
      <c r="BB12" s="51"/>
      <c r="BC12" s="51"/>
      <c r="BD12" s="51"/>
      <c r="BE12" s="51"/>
      <c r="BF12" s="51"/>
      <c r="BG12" s="51"/>
      <c r="BH12" s="51"/>
      <c r="BI12" s="51"/>
      <c r="BJ12" s="51"/>
      <c r="BK12" s="51">
        <v>1565.5</v>
      </c>
      <c r="BL12" s="51">
        <v>1485.2485900000001</v>
      </c>
      <c r="BM12" s="51">
        <f t="shared" si="11"/>
        <v>94.873752155860757</v>
      </c>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0"/>
      <c r="CT12" s="51"/>
      <c r="CU12" s="51"/>
      <c r="CV12" s="51"/>
      <c r="CW12" s="50"/>
    </row>
    <row r="13" spans="1:101" s="48" customFormat="1" ht="15.75" x14ac:dyDescent="0.25">
      <c r="A13" s="49" t="s">
        <v>290</v>
      </c>
      <c r="B13" s="50">
        <f t="shared" si="3"/>
        <v>0</v>
      </c>
      <c r="C13" s="50">
        <f t="shared" si="4"/>
        <v>36363.5</v>
      </c>
      <c r="D13" s="50">
        <f t="shared" si="5"/>
        <v>34790.456299999998</v>
      </c>
      <c r="E13" s="51">
        <f t="shared" si="2"/>
        <v>95.674113602925999</v>
      </c>
      <c r="F13" s="51"/>
      <c r="G13" s="51"/>
      <c r="H13" s="51"/>
      <c r="I13" s="51"/>
      <c r="J13" s="51"/>
      <c r="K13" s="51"/>
      <c r="L13" s="51"/>
      <c r="M13" s="51"/>
      <c r="N13" s="51"/>
      <c r="O13" s="51">
        <v>6526.4</v>
      </c>
      <c r="P13" s="51">
        <v>5670.0581700000002</v>
      </c>
      <c r="Q13" s="51">
        <f t="shared" si="7"/>
        <v>86.878802555773476</v>
      </c>
      <c r="R13" s="51"/>
      <c r="S13" s="51">
        <v>9560</v>
      </c>
      <c r="T13" s="51">
        <v>9559</v>
      </c>
      <c r="U13" s="51">
        <f t="shared" si="8"/>
        <v>99.989539748953973</v>
      </c>
      <c r="V13" s="51"/>
      <c r="W13" s="50"/>
      <c r="X13" s="50"/>
      <c r="Y13" s="50"/>
      <c r="Z13" s="50"/>
      <c r="AA13" s="51">
        <v>0</v>
      </c>
      <c r="AB13" s="51">
        <v>0</v>
      </c>
      <c r="AC13" s="51"/>
      <c r="AD13" s="51"/>
      <c r="AE13" s="51"/>
      <c r="AF13" s="51"/>
      <c r="AG13" s="51"/>
      <c r="AH13" s="51"/>
      <c r="AI13" s="51"/>
      <c r="AJ13" s="51"/>
      <c r="AK13" s="51"/>
      <c r="AL13" s="51"/>
      <c r="AM13" s="51"/>
      <c r="AN13" s="51"/>
      <c r="AO13" s="51"/>
      <c r="AP13" s="51"/>
      <c r="AQ13" s="50">
        <v>13900</v>
      </c>
      <c r="AR13" s="50">
        <v>13900</v>
      </c>
      <c r="AS13" s="51">
        <f>AR13/AQ13*100</f>
        <v>100</v>
      </c>
      <c r="AT13" s="51"/>
      <c r="AU13" s="50">
        <v>222.6</v>
      </c>
      <c r="AV13" s="50">
        <v>222.6</v>
      </c>
      <c r="AW13" s="51">
        <f t="shared" si="10"/>
        <v>100</v>
      </c>
      <c r="AX13" s="51"/>
      <c r="AY13" s="51"/>
      <c r="AZ13" s="51"/>
      <c r="BA13" s="51"/>
      <c r="BB13" s="51"/>
      <c r="BC13" s="51"/>
      <c r="BD13" s="51"/>
      <c r="BE13" s="51"/>
      <c r="BF13" s="51"/>
      <c r="BG13" s="51"/>
      <c r="BH13" s="51"/>
      <c r="BI13" s="51"/>
      <c r="BJ13" s="51"/>
      <c r="BK13" s="51">
        <v>6154.5</v>
      </c>
      <c r="BL13" s="51">
        <v>5438.7981300000001</v>
      </c>
      <c r="BM13" s="51">
        <f t="shared" si="11"/>
        <v>88.371080185230326</v>
      </c>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0"/>
      <c r="CT13" s="51"/>
      <c r="CU13" s="51"/>
      <c r="CV13" s="51"/>
      <c r="CW13" s="50"/>
    </row>
    <row r="14" spans="1:101" s="48" customFormat="1" ht="15.75" x14ac:dyDescent="0.25">
      <c r="A14" s="49" t="s">
        <v>291</v>
      </c>
      <c r="B14" s="50">
        <f t="shared" si="3"/>
        <v>0</v>
      </c>
      <c r="C14" s="50">
        <f t="shared" si="4"/>
        <v>68749.100000000006</v>
      </c>
      <c r="D14" s="50">
        <f t="shared" si="5"/>
        <v>68709.145940000002</v>
      </c>
      <c r="E14" s="51">
        <f t="shared" si="2"/>
        <v>99.941884242848261</v>
      </c>
      <c r="F14" s="51"/>
      <c r="G14" s="51"/>
      <c r="H14" s="51"/>
      <c r="I14" s="51"/>
      <c r="J14" s="51"/>
      <c r="K14" s="51">
        <v>16330</v>
      </c>
      <c r="L14" s="51">
        <v>16326.077240000001</v>
      </c>
      <c r="M14" s="51">
        <f t="shared" si="6"/>
        <v>99.975978199632578</v>
      </c>
      <c r="N14" s="51"/>
      <c r="O14" s="51">
        <v>3150.5</v>
      </c>
      <c r="P14" s="51">
        <v>3145.3366800000003</v>
      </c>
      <c r="Q14" s="51">
        <f t="shared" si="7"/>
        <v>99.836111093477243</v>
      </c>
      <c r="R14" s="51"/>
      <c r="S14" s="51">
        <v>3323</v>
      </c>
      <c r="T14" s="51">
        <v>3322.84</v>
      </c>
      <c r="U14" s="51">
        <f t="shared" si="8"/>
        <v>99.995185073728564</v>
      </c>
      <c r="V14" s="51"/>
      <c r="W14" s="50"/>
      <c r="X14" s="50"/>
      <c r="Y14" s="50"/>
      <c r="Z14" s="50"/>
      <c r="AA14" s="51">
        <v>0</v>
      </c>
      <c r="AB14" s="51">
        <v>0</v>
      </c>
      <c r="AC14" s="51"/>
      <c r="AD14" s="51"/>
      <c r="AE14" s="51"/>
      <c r="AF14" s="51"/>
      <c r="AG14" s="51"/>
      <c r="AH14" s="51"/>
      <c r="AI14" s="51"/>
      <c r="AJ14" s="51"/>
      <c r="AK14" s="51"/>
      <c r="AL14" s="51"/>
      <c r="AM14" s="51">
        <v>5600</v>
      </c>
      <c r="AN14" s="51">
        <v>5600</v>
      </c>
      <c r="AO14" s="51">
        <f t="shared" ref="AO14:AO24" si="12">AN14/AM14*100</f>
        <v>100</v>
      </c>
      <c r="AP14" s="51"/>
      <c r="AQ14" s="50">
        <v>37482</v>
      </c>
      <c r="AR14" s="50">
        <v>37451.699999999997</v>
      </c>
      <c r="AS14" s="51">
        <f>AR14/AQ14*100</f>
        <v>99.919161197374734</v>
      </c>
      <c r="AT14" s="51"/>
      <c r="AU14" s="50">
        <v>227.6</v>
      </c>
      <c r="AV14" s="50">
        <v>227.6</v>
      </c>
      <c r="AW14" s="51">
        <f t="shared" si="10"/>
        <v>100</v>
      </c>
      <c r="AX14" s="51"/>
      <c r="AY14" s="51"/>
      <c r="AZ14" s="51"/>
      <c r="BA14" s="51"/>
      <c r="BB14" s="51"/>
      <c r="BC14" s="51"/>
      <c r="BD14" s="51"/>
      <c r="BE14" s="51"/>
      <c r="BF14" s="51"/>
      <c r="BG14" s="51"/>
      <c r="BH14" s="51"/>
      <c r="BI14" s="51"/>
      <c r="BJ14" s="51"/>
      <c r="BK14" s="51">
        <v>2636</v>
      </c>
      <c r="BL14" s="51">
        <v>2635.59202</v>
      </c>
      <c r="BM14" s="51">
        <f t="shared" si="11"/>
        <v>99.984522761760246</v>
      </c>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0"/>
      <c r="CT14" s="51"/>
      <c r="CU14" s="51"/>
      <c r="CV14" s="51"/>
      <c r="CW14" s="50"/>
    </row>
    <row r="15" spans="1:101" s="48" customFormat="1" ht="15.75" x14ac:dyDescent="0.25">
      <c r="A15" s="49" t="s">
        <v>292</v>
      </c>
      <c r="B15" s="50">
        <f t="shared" si="3"/>
        <v>0</v>
      </c>
      <c r="C15" s="50">
        <f t="shared" si="4"/>
        <v>15080.471440000001</v>
      </c>
      <c r="D15" s="50">
        <f t="shared" si="5"/>
        <v>15080.471440000001</v>
      </c>
      <c r="E15" s="51">
        <f t="shared" si="2"/>
        <v>100</v>
      </c>
      <c r="F15" s="51"/>
      <c r="G15" s="51"/>
      <c r="H15" s="51"/>
      <c r="I15" s="51"/>
      <c r="J15" s="51"/>
      <c r="K15" s="51">
        <v>2500</v>
      </c>
      <c r="L15" s="51">
        <v>2500</v>
      </c>
      <c r="M15" s="51">
        <f t="shared" si="6"/>
        <v>100</v>
      </c>
      <c r="N15" s="51"/>
      <c r="O15" s="51">
        <v>592.1</v>
      </c>
      <c r="P15" s="51">
        <v>592.1</v>
      </c>
      <c r="Q15" s="51">
        <f t="shared" si="7"/>
        <v>100</v>
      </c>
      <c r="R15" s="51"/>
      <c r="S15" s="51">
        <v>5584</v>
      </c>
      <c r="T15" s="51">
        <v>5584</v>
      </c>
      <c r="U15" s="51">
        <f t="shared" si="8"/>
        <v>100</v>
      </c>
      <c r="V15" s="51"/>
      <c r="W15" s="50">
        <v>5456.5714400000006</v>
      </c>
      <c r="X15" s="50">
        <v>5456.5714400000006</v>
      </c>
      <c r="Y15" s="50">
        <f t="shared" si="9"/>
        <v>100</v>
      </c>
      <c r="Z15" s="50"/>
      <c r="AA15" s="51">
        <v>0</v>
      </c>
      <c r="AB15" s="51">
        <v>0</v>
      </c>
      <c r="AC15" s="51"/>
      <c r="AD15" s="51"/>
      <c r="AE15" s="51"/>
      <c r="AF15" s="51"/>
      <c r="AG15" s="51"/>
      <c r="AH15" s="51"/>
      <c r="AI15" s="51"/>
      <c r="AJ15" s="51"/>
      <c r="AK15" s="51"/>
      <c r="AL15" s="51"/>
      <c r="AM15" s="51"/>
      <c r="AN15" s="51"/>
      <c r="AO15" s="51"/>
      <c r="AP15" s="51"/>
      <c r="AQ15" s="50"/>
      <c r="AR15" s="50"/>
      <c r="AS15" s="51"/>
      <c r="AT15" s="51"/>
      <c r="AU15" s="50">
        <v>336.3</v>
      </c>
      <c r="AV15" s="50">
        <v>336.3</v>
      </c>
      <c r="AW15" s="51">
        <f t="shared" si="10"/>
        <v>100</v>
      </c>
      <c r="AX15" s="51"/>
      <c r="AY15" s="51"/>
      <c r="AZ15" s="51"/>
      <c r="BA15" s="51"/>
      <c r="BB15" s="51"/>
      <c r="BC15" s="51"/>
      <c r="BD15" s="51"/>
      <c r="BE15" s="51"/>
      <c r="BF15" s="51"/>
      <c r="BG15" s="51"/>
      <c r="BH15" s="51"/>
      <c r="BI15" s="51"/>
      <c r="BJ15" s="51"/>
      <c r="BK15" s="51">
        <v>611.5</v>
      </c>
      <c r="BL15" s="51">
        <v>611.5</v>
      </c>
      <c r="BM15" s="51">
        <f t="shared" si="11"/>
        <v>100</v>
      </c>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0"/>
      <c r="CT15" s="51"/>
      <c r="CU15" s="51"/>
      <c r="CV15" s="51"/>
      <c r="CW15" s="50"/>
    </row>
    <row r="16" spans="1:101" s="48" customFormat="1" ht="15.75" x14ac:dyDescent="0.25">
      <c r="A16" s="49" t="s">
        <v>293</v>
      </c>
      <c r="B16" s="50">
        <f t="shared" si="3"/>
        <v>0</v>
      </c>
      <c r="C16" s="50">
        <f t="shared" si="4"/>
        <v>28838.300000000003</v>
      </c>
      <c r="D16" s="50">
        <f t="shared" si="5"/>
        <v>28770.788860000001</v>
      </c>
      <c r="E16" s="51">
        <f t="shared" si="2"/>
        <v>99.765897643064946</v>
      </c>
      <c r="F16" s="51"/>
      <c r="G16" s="51"/>
      <c r="H16" s="51"/>
      <c r="I16" s="51"/>
      <c r="J16" s="51"/>
      <c r="K16" s="51"/>
      <c r="L16" s="51"/>
      <c r="M16" s="51"/>
      <c r="N16" s="51"/>
      <c r="O16" s="51">
        <v>3415.6</v>
      </c>
      <c r="P16" s="51">
        <v>3370.52781</v>
      </c>
      <c r="Q16" s="51">
        <f t="shared" si="7"/>
        <v>98.680401979154482</v>
      </c>
      <c r="R16" s="51"/>
      <c r="S16" s="51">
        <v>2354</v>
      </c>
      <c r="T16" s="51">
        <v>2331.5610499999998</v>
      </c>
      <c r="U16" s="51">
        <f t="shared" si="8"/>
        <v>99.046773576890388</v>
      </c>
      <c r="V16" s="51"/>
      <c r="W16" s="50"/>
      <c r="X16" s="50"/>
      <c r="Y16" s="50"/>
      <c r="Z16" s="50"/>
      <c r="AA16" s="51">
        <v>0</v>
      </c>
      <c r="AB16" s="51">
        <v>0</v>
      </c>
      <c r="AC16" s="51"/>
      <c r="AD16" s="51"/>
      <c r="AE16" s="51"/>
      <c r="AF16" s="51"/>
      <c r="AG16" s="51"/>
      <c r="AH16" s="51"/>
      <c r="AI16" s="51"/>
      <c r="AJ16" s="51"/>
      <c r="AK16" s="51"/>
      <c r="AL16" s="51"/>
      <c r="AM16" s="51"/>
      <c r="AN16" s="51"/>
      <c r="AO16" s="51"/>
      <c r="AP16" s="51"/>
      <c r="AQ16" s="50">
        <v>10000</v>
      </c>
      <c r="AR16" s="50">
        <v>10000</v>
      </c>
      <c r="AS16" s="51">
        <f t="shared" ref="AS16" si="13">AR16/AQ16*100</f>
        <v>100</v>
      </c>
      <c r="AT16" s="51"/>
      <c r="AU16" s="50">
        <v>330.2</v>
      </c>
      <c r="AV16" s="50">
        <v>330.2</v>
      </c>
      <c r="AW16" s="51">
        <f t="shared" si="10"/>
        <v>100</v>
      </c>
      <c r="AX16" s="51"/>
      <c r="AY16" s="51"/>
      <c r="AZ16" s="51"/>
      <c r="BA16" s="51"/>
      <c r="BB16" s="51"/>
      <c r="BC16" s="51"/>
      <c r="BD16" s="51"/>
      <c r="BE16" s="51"/>
      <c r="BF16" s="51"/>
      <c r="BG16" s="51"/>
      <c r="BH16" s="51"/>
      <c r="BI16" s="51"/>
      <c r="BJ16" s="51"/>
      <c r="BK16" s="51">
        <v>1666.5</v>
      </c>
      <c r="BL16" s="51">
        <v>1666.5</v>
      </c>
      <c r="BM16" s="51">
        <f t="shared" si="11"/>
        <v>100</v>
      </c>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v>11072</v>
      </c>
      <c r="CR16" s="51">
        <v>11072</v>
      </c>
      <c r="CS16" s="50">
        <f t="shared" ref="CS16:CS48" si="14">CR16/CQ16*100</f>
        <v>100</v>
      </c>
      <c r="CT16" s="51"/>
      <c r="CU16" s="51"/>
      <c r="CV16" s="51"/>
      <c r="CW16" s="50"/>
    </row>
    <row r="17" spans="1:101" s="48" customFormat="1" ht="15.75" x14ac:dyDescent="0.25">
      <c r="A17" s="49" t="s">
        <v>294</v>
      </c>
      <c r="B17" s="50">
        <f t="shared" si="3"/>
        <v>0</v>
      </c>
      <c r="C17" s="50">
        <f t="shared" si="4"/>
        <v>9899.2000000000007</v>
      </c>
      <c r="D17" s="50">
        <f t="shared" si="5"/>
        <v>9896.787409999999</v>
      </c>
      <c r="E17" s="51">
        <f t="shared" si="2"/>
        <v>99.975628434620972</v>
      </c>
      <c r="F17" s="51"/>
      <c r="G17" s="51"/>
      <c r="H17" s="51"/>
      <c r="I17" s="51"/>
      <c r="J17" s="51"/>
      <c r="K17" s="51">
        <v>4500</v>
      </c>
      <c r="L17" s="51">
        <v>4500</v>
      </c>
      <c r="M17" s="51">
        <f t="shared" si="6"/>
        <v>100</v>
      </c>
      <c r="N17" s="51"/>
      <c r="O17" s="51">
        <v>750.2</v>
      </c>
      <c r="P17" s="51">
        <v>750.14</v>
      </c>
      <c r="Q17" s="51">
        <f t="shared" si="7"/>
        <v>99.992002132764597</v>
      </c>
      <c r="R17" s="51"/>
      <c r="S17" s="51">
        <v>2778</v>
      </c>
      <c r="T17" s="51">
        <v>2778</v>
      </c>
      <c r="U17" s="51">
        <f t="shared" si="8"/>
        <v>100</v>
      </c>
      <c r="V17" s="51"/>
      <c r="W17" s="50"/>
      <c r="X17" s="50"/>
      <c r="Y17" s="50"/>
      <c r="Z17" s="50"/>
      <c r="AA17" s="51"/>
      <c r="AB17" s="51"/>
      <c r="AC17" s="51"/>
      <c r="AD17" s="51"/>
      <c r="AE17" s="51"/>
      <c r="AF17" s="51"/>
      <c r="AG17" s="51"/>
      <c r="AH17" s="51"/>
      <c r="AI17" s="51"/>
      <c r="AJ17" s="51"/>
      <c r="AK17" s="51"/>
      <c r="AL17" s="51"/>
      <c r="AM17" s="51"/>
      <c r="AN17" s="51"/>
      <c r="AO17" s="51"/>
      <c r="AP17" s="51"/>
      <c r="AQ17" s="50"/>
      <c r="AR17" s="50"/>
      <c r="AS17" s="51"/>
      <c r="AT17" s="51"/>
      <c r="AU17" s="50">
        <v>200</v>
      </c>
      <c r="AV17" s="50">
        <v>200</v>
      </c>
      <c r="AW17" s="51">
        <f t="shared" si="10"/>
        <v>100</v>
      </c>
      <c r="AX17" s="51"/>
      <c r="AY17" s="51"/>
      <c r="AZ17" s="51"/>
      <c r="BA17" s="51"/>
      <c r="BB17" s="51"/>
      <c r="BC17" s="51"/>
      <c r="BD17" s="51"/>
      <c r="BE17" s="51"/>
      <c r="BF17" s="51"/>
      <c r="BG17" s="51"/>
      <c r="BH17" s="51"/>
      <c r="BI17" s="51"/>
      <c r="BJ17" s="51"/>
      <c r="BK17" s="51">
        <v>1671</v>
      </c>
      <c r="BL17" s="51">
        <v>1668.6474099999998</v>
      </c>
      <c r="BM17" s="51">
        <f t="shared" si="11"/>
        <v>99.859210652304</v>
      </c>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0"/>
      <c r="CT17" s="51"/>
      <c r="CU17" s="51"/>
      <c r="CV17" s="51"/>
      <c r="CW17" s="50"/>
    </row>
    <row r="18" spans="1:101" s="48" customFormat="1" ht="15.75" x14ac:dyDescent="0.25">
      <c r="A18" s="49" t="s">
        <v>295</v>
      </c>
      <c r="B18" s="50">
        <f t="shared" si="3"/>
        <v>50992.6</v>
      </c>
      <c r="C18" s="50">
        <f t="shared" si="4"/>
        <v>57702.399999999994</v>
      </c>
      <c r="D18" s="50">
        <f t="shared" si="5"/>
        <v>57701.698469999996</v>
      </c>
      <c r="E18" s="51">
        <f t="shared" si="2"/>
        <v>99.998784227345823</v>
      </c>
      <c r="F18" s="51"/>
      <c r="G18" s="51"/>
      <c r="H18" s="51"/>
      <c r="I18" s="51"/>
      <c r="J18" s="51"/>
      <c r="K18" s="51"/>
      <c r="L18" s="51"/>
      <c r="M18" s="51"/>
      <c r="N18" s="51"/>
      <c r="O18" s="51">
        <v>837.9</v>
      </c>
      <c r="P18" s="51">
        <v>837.9</v>
      </c>
      <c r="Q18" s="51">
        <f t="shared" si="7"/>
        <v>100</v>
      </c>
      <c r="R18" s="51"/>
      <c r="S18" s="51">
        <v>3684</v>
      </c>
      <c r="T18" s="51">
        <v>3684</v>
      </c>
      <c r="U18" s="51">
        <f t="shared" si="8"/>
        <v>100</v>
      </c>
      <c r="V18" s="51"/>
      <c r="W18" s="50">
        <v>837.8</v>
      </c>
      <c r="X18" s="50">
        <v>837.8</v>
      </c>
      <c r="Y18" s="50">
        <f t="shared" si="9"/>
        <v>100</v>
      </c>
      <c r="Z18" s="51">
        <v>50992.6</v>
      </c>
      <c r="AA18" s="51">
        <v>50992.6</v>
      </c>
      <c r="AB18" s="51">
        <v>50992.6</v>
      </c>
      <c r="AC18" s="51">
        <f t="shared" ref="AC18" si="15">AB18/AA18*100</f>
        <v>100</v>
      </c>
      <c r="AD18" s="51"/>
      <c r="AE18" s="51"/>
      <c r="AF18" s="51"/>
      <c r="AG18" s="51"/>
      <c r="AH18" s="51"/>
      <c r="AI18" s="51"/>
      <c r="AJ18" s="51"/>
      <c r="AK18" s="51"/>
      <c r="AL18" s="51"/>
      <c r="AM18" s="51"/>
      <c r="AN18" s="51"/>
      <c r="AO18" s="51"/>
      <c r="AP18" s="51"/>
      <c r="AQ18" s="51"/>
      <c r="AR18" s="51"/>
      <c r="AS18" s="51"/>
      <c r="AT18" s="51"/>
      <c r="AU18" s="50">
        <v>284.60000000000002</v>
      </c>
      <c r="AV18" s="50">
        <v>284.60000000000002</v>
      </c>
      <c r="AW18" s="51">
        <f t="shared" si="10"/>
        <v>100</v>
      </c>
      <c r="AX18" s="51"/>
      <c r="AY18" s="51"/>
      <c r="AZ18" s="51"/>
      <c r="BA18" s="51"/>
      <c r="BB18" s="51"/>
      <c r="BC18" s="51"/>
      <c r="BD18" s="51"/>
      <c r="BE18" s="51"/>
      <c r="BF18" s="51"/>
      <c r="BG18" s="51"/>
      <c r="BH18" s="51"/>
      <c r="BI18" s="51"/>
      <c r="BJ18" s="51"/>
      <c r="BK18" s="51">
        <v>1065.5</v>
      </c>
      <c r="BL18" s="51">
        <v>1064.79847</v>
      </c>
      <c r="BM18" s="51">
        <f t="shared" si="11"/>
        <v>99.934159549507271</v>
      </c>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0"/>
      <c r="CT18" s="51"/>
      <c r="CU18" s="51"/>
      <c r="CV18" s="51"/>
      <c r="CW18" s="50"/>
    </row>
    <row r="19" spans="1:101" s="48" customFormat="1" ht="15.75" x14ac:dyDescent="0.25">
      <c r="A19" s="49" t="s">
        <v>296</v>
      </c>
      <c r="B19" s="50">
        <f t="shared" si="3"/>
        <v>0</v>
      </c>
      <c r="C19" s="50">
        <f t="shared" si="4"/>
        <v>6863.5</v>
      </c>
      <c r="D19" s="50">
        <f t="shared" si="5"/>
        <v>6834.6670000000004</v>
      </c>
      <c r="E19" s="51">
        <f t="shared" si="2"/>
        <v>99.579908210096889</v>
      </c>
      <c r="F19" s="51"/>
      <c r="G19" s="51"/>
      <c r="H19" s="51"/>
      <c r="I19" s="51"/>
      <c r="J19" s="51"/>
      <c r="K19" s="51">
        <v>2800</v>
      </c>
      <c r="L19" s="51">
        <v>2800</v>
      </c>
      <c r="M19" s="51">
        <f t="shared" si="6"/>
        <v>100</v>
      </c>
      <c r="N19" s="51"/>
      <c r="O19" s="51">
        <v>711.4</v>
      </c>
      <c r="P19" s="51">
        <v>682.56700000000001</v>
      </c>
      <c r="Q19" s="51">
        <f t="shared" si="7"/>
        <v>95.947005903851561</v>
      </c>
      <c r="R19" s="51"/>
      <c r="S19" s="51">
        <v>2276</v>
      </c>
      <c r="T19" s="51">
        <v>2276</v>
      </c>
      <c r="U19" s="51">
        <f t="shared" si="8"/>
        <v>100</v>
      </c>
      <c r="V19" s="51"/>
      <c r="W19" s="50">
        <v>170.1</v>
      </c>
      <c r="X19" s="50">
        <v>170.1</v>
      </c>
      <c r="Y19" s="50">
        <f t="shared" si="9"/>
        <v>100</v>
      </c>
      <c r="Z19" s="51">
        <v>0</v>
      </c>
      <c r="AA19" s="51">
        <v>0</v>
      </c>
      <c r="AB19" s="51">
        <v>0</v>
      </c>
      <c r="AC19" s="51"/>
      <c r="AD19" s="51"/>
      <c r="AE19" s="51"/>
      <c r="AF19" s="51"/>
      <c r="AG19" s="51"/>
      <c r="AH19" s="51"/>
      <c r="AI19" s="51"/>
      <c r="AJ19" s="51"/>
      <c r="AK19" s="51"/>
      <c r="AL19" s="51"/>
      <c r="AM19" s="51"/>
      <c r="AN19" s="51"/>
      <c r="AO19" s="51"/>
      <c r="AP19" s="51"/>
      <c r="AQ19" s="51"/>
      <c r="AR19" s="51"/>
      <c r="AS19" s="51"/>
      <c r="AT19" s="51"/>
      <c r="AU19" s="50">
        <v>200</v>
      </c>
      <c r="AV19" s="50">
        <v>200</v>
      </c>
      <c r="AW19" s="51">
        <f t="shared" si="10"/>
        <v>100</v>
      </c>
      <c r="AX19" s="51"/>
      <c r="AY19" s="51"/>
      <c r="AZ19" s="51"/>
      <c r="BA19" s="51"/>
      <c r="BB19" s="51"/>
      <c r="BC19" s="51"/>
      <c r="BD19" s="51"/>
      <c r="BE19" s="51"/>
      <c r="BF19" s="51"/>
      <c r="BG19" s="51"/>
      <c r="BH19" s="51"/>
      <c r="BI19" s="51"/>
      <c r="BJ19" s="51"/>
      <c r="BK19" s="51">
        <v>706</v>
      </c>
      <c r="BL19" s="51">
        <v>706</v>
      </c>
      <c r="BM19" s="51">
        <f t="shared" si="11"/>
        <v>100</v>
      </c>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0"/>
      <c r="CT19" s="51"/>
      <c r="CU19" s="51"/>
      <c r="CV19" s="51"/>
      <c r="CW19" s="50"/>
    </row>
    <row r="20" spans="1:101" s="48" customFormat="1" ht="15.75" x14ac:dyDescent="0.25">
      <c r="A20" s="49" t="s">
        <v>297</v>
      </c>
      <c r="B20" s="50">
        <f t="shared" si="3"/>
        <v>0</v>
      </c>
      <c r="C20" s="50">
        <f t="shared" si="4"/>
        <v>34902.400000000001</v>
      </c>
      <c r="D20" s="50">
        <f t="shared" si="5"/>
        <v>34830.276360000003</v>
      </c>
      <c r="E20" s="51">
        <f t="shared" si="2"/>
        <v>99.793356216191441</v>
      </c>
      <c r="F20" s="51"/>
      <c r="G20" s="51"/>
      <c r="H20" s="51"/>
      <c r="I20" s="51"/>
      <c r="J20" s="51"/>
      <c r="K20" s="51"/>
      <c r="L20" s="51"/>
      <c r="M20" s="51"/>
      <c r="N20" s="51"/>
      <c r="O20" s="51">
        <v>2081.4</v>
      </c>
      <c r="P20" s="51">
        <v>2009.2763600000001</v>
      </c>
      <c r="Q20" s="51">
        <f t="shared" si="7"/>
        <v>96.534849620447773</v>
      </c>
      <c r="R20" s="51"/>
      <c r="S20" s="51">
        <v>2236</v>
      </c>
      <c r="T20" s="51">
        <v>2236</v>
      </c>
      <c r="U20" s="51">
        <f t="shared" si="8"/>
        <v>100</v>
      </c>
      <c r="V20" s="51"/>
      <c r="W20" s="50">
        <v>251.3</v>
      </c>
      <c r="X20" s="50">
        <v>251.3</v>
      </c>
      <c r="Y20" s="50">
        <f t="shared" si="9"/>
        <v>100</v>
      </c>
      <c r="Z20" s="51">
        <v>0</v>
      </c>
      <c r="AA20" s="51">
        <v>0</v>
      </c>
      <c r="AB20" s="51">
        <v>0</v>
      </c>
      <c r="AC20" s="51"/>
      <c r="AD20" s="51"/>
      <c r="AE20" s="51"/>
      <c r="AF20" s="51"/>
      <c r="AG20" s="51"/>
      <c r="AH20" s="51"/>
      <c r="AI20" s="51"/>
      <c r="AJ20" s="51"/>
      <c r="AK20" s="51"/>
      <c r="AL20" s="51"/>
      <c r="AM20" s="51"/>
      <c r="AN20" s="51"/>
      <c r="AO20" s="51"/>
      <c r="AP20" s="51"/>
      <c r="AQ20" s="51"/>
      <c r="AR20" s="51"/>
      <c r="AS20" s="51"/>
      <c r="AT20" s="51"/>
      <c r="AU20" s="50">
        <v>252.2</v>
      </c>
      <c r="AV20" s="50">
        <v>252.2</v>
      </c>
      <c r="AW20" s="51">
        <f t="shared" si="10"/>
        <v>100</v>
      </c>
      <c r="AX20" s="51"/>
      <c r="AY20" s="51"/>
      <c r="AZ20" s="51"/>
      <c r="BA20" s="51"/>
      <c r="BB20" s="51"/>
      <c r="BC20" s="51">
        <v>28200</v>
      </c>
      <c r="BD20" s="51">
        <v>28200</v>
      </c>
      <c r="BE20" s="51">
        <f>BD20/BC20*100</f>
        <v>100</v>
      </c>
      <c r="BF20" s="51"/>
      <c r="BG20" s="51"/>
      <c r="BH20" s="51"/>
      <c r="BI20" s="51"/>
      <c r="BJ20" s="51"/>
      <c r="BK20" s="51">
        <v>1881.5</v>
      </c>
      <c r="BL20" s="51">
        <v>1881.5</v>
      </c>
      <c r="BM20" s="51">
        <f t="shared" si="11"/>
        <v>100</v>
      </c>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0"/>
      <c r="CT20" s="51"/>
      <c r="CU20" s="51"/>
      <c r="CV20" s="51"/>
      <c r="CW20" s="50"/>
    </row>
    <row r="21" spans="1:101" s="48" customFormat="1" ht="15.75" x14ac:dyDescent="0.25">
      <c r="A21" s="49" t="s">
        <v>298</v>
      </c>
      <c r="B21" s="50">
        <f t="shared" si="3"/>
        <v>22901.7</v>
      </c>
      <c r="C21" s="50">
        <f t="shared" si="4"/>
        <v>63720.130000000005</v>
      </c>
      <c r="D21" s="50">
        <f t="shared" si="5"/>
        <v>63406.398890000004</v>
      </c>
      <c r="E21" s="51">
        <f t="shared" si="2"/>
        <v>99.507642074804309</v>
      </c>
      <c r="F21" s="51"/>
      <c r="G21" s="51"/>
      <c r="H21" s="51"/>
      <c r="I21" s="51"/>
      <c r="J21" s="51"/>
      <c r="K21" s="51">
        <v>12700</v>
      </c>
      <c r="L21" s="51">
        <v>12700</v>
      </c>
      <c r="M21" s="51">
        <f t="shared" si="6"/>
        <v>100</v>
      </c>
      <c r="N21" s="51"/>
      <c r="O21" s="51">
        <v>1595.2</v>
      </c>
      <c r="P21" s="51">
        <v>1282.2952</v>
      </c>
      <c r="Q21" s="51">
        <f t="shared" si="7"/>
        <v>80.384603811434303</v>
      </c>
      <c r="R21" s="51"/>
      <c r="S21" s="51">
        <v>2448</v>
      </c>
      <c r="T21" s="51">
        <v>2448</v>
      </c>
      <c r="U21" s="51">
        <f t="shared" si="8"/>
        <v>100</v>
      </c>
      <c r="V21" s="51"/>
      <c r="W21" s="50">
        <f>871.9+19870.83</f>
        <v>20742.730000000003</v>
      </c>
      <c r="X21" s="50">
        <v>20742.73</v>
      </c>
      <c r="Y21" s="50">
        <f t="shared" si="9"/>
        <v>99.999999999999972</v>
      </c>
      <c r="Z21" s="51">
        <v>22901.7</v>
      </c>
      <c r="AA21" s="51">
        <v>22901.7</v>
      </c>
      <c r="AB21" s="51">
        <v>22901.7</v>
      </c>
      <c r="AC21" s="51">
        <f t="shared" ref="AC21:AC47" si="16">AB21/AA21*100</f>
        <v>100</v>
      </c>
      <c r="AD21" s="51"/>
      <c r="AE21" s="51"/>
      <c r="AF21" s="51"/>
      <c r="AG21" s="51"/>
      <c r="AH21" s="51"/>
      <c r="AI21" s="51"/>
      <c r="AJ21" s="51"/>
      <c r="AK21" s="51"/>
      <c r="AL21" s="51"/>
      <c r="AM21" s="51"/>
      <c r="AN21" s="51"/>
      <c r="AO21" s="51"/>
      <c r="AP21" s="51"/>
      <c r="AQ21" s="51"/>
      <c r="AR21" s="51"/>
      <c r="AS21" s="51"/>
      <c r="AT21" s="51"/>
      <c r="AU21" s="50">
        <v>200</v>
      </c>
      <c r="AV21" s="50">
        <v>200</v>
      </c>
      <c r="AW21" s="51">
        <f t="shared" si="10"/>
        <v>100</v>
      </c>
      <c r="AX21" s="51"/>
      <c r="AY21" s="51"/>
      <c r="AZ21" s="51"/>
      <c r="BA21" s="51"/>
      <c r="BB21" s="51"/>
      <c r="BC21" s="51"/>
      <c r="BD21" s="51"/>
      <c r="BE21" s="51"/>
      <c r="BF21" s="51"/>
      <c r="BG21" s="51"/>
      <c r="BH21" s="51"/>
      <c r="BI21" s="51"/>
      <c r="BJ21" s="51"/>
      <c r="BK21" s="51">
        <v>3132.5</v>
      </c>
      <c r="BL21" s="51">
        <v>3131.6736900000001</v>
      </c>
      <c r="BM21" s="51">
        <f t="shared" si="11"/>
        <v>99.973621388667198</v>
      </c>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0"/>
      <c r="CT21" s="51"/>
      <c r="CU21" s="51"/>
      <c r="CV21" s="51"/>
      <c r="CW21" s="50"/>
    </row>
    <row r="22" spans="1:101" s="48" customFormat="1" ht="15.75" x14ac:dyDescent="0.25">
      <c r="A22" s="49" t="s">
        <v>299</v>
      </c>
      <c r="B22" s="50">
        <f t="shared" si="3"/>
        <v>0</v>
      </c>
      <c r="C22" s="50">
        <f t="shared" si="4"/>
        <v>34020.5</v>
      </c>
      <c r="D22" s="50">
        <f t="shared" si="5"/>
        <v>34020.5</v>
      </c>
      <c r="E22" s="51">
        <f t="shared" si="2"/>
        <v>100</v>
      </c>
      <c r="F22" s="51"/>
      <c r="G22" s="51"/>
      <c r="H22" s="51"/>
      <c r="I22" s="51"/>
      <c r="J22" s="51"/>
      <c r="K22" s="51">
        <v>5700</v>
      </c>
      <c r="L22" s="51">
        <v>5700</v>
      </c>
      <c r="M22" s="51">
        <f t="shared" si="6"/>
        <v>100</v>
      </c>
      <c r="N22" s="51"/>
      <c r="O22" s="51">
        <v>724.4</v>
      </c>
      <c r="P22" s="51">
        <v>724.4</v>
      </c>
      <c r="Q22" s="51">
        <f t="shared" si="7"/>
        <v>100</v>
      </c>
      <c r="R22" s="51"/>
      <c r="S22" s="51">
        <v>3629</v>
      </c>
      <c r="T22" s="51">
        <v>3629</v>
      </c>
      <c r="U22" s="51">
        <f t="shared" si="8"/>
        <v>100</v>
      </c>
      <c r="V22" s="51"/>
      <c r="W22" s="50">
        <v>227.7</v>
      </c>
      <c r="X22" s="50">
        <v>227.7</v>
      </c>
      <c r="Y22" s="50">
        <f t="shared" si="9"/>
        <v>100</v>
      </c>
      <c r="Z22" s="50"/>
      <c r="AA22" s="51">
        <v>0</v>
      </c>
      <c r="AB22" s="51">
        <v>0</v>
      </c>
      <c r="AC22" s="51"/>
      <c r="AD22" s="51"/>
      <c r="AE22" s="51"/>
      <c r="AF22" s="51"/>
      <c r="AG22" s="51"/>
      <c r="AH22" s="51"/>
      <c r="AI22" s="51">
        <v>10000</v>
      </c>
      <c r="AJ22" s="51">
        <v>10000</v>
      </c>
      <c r="AK22" s="51">
        <f t="shared" ref="AK22:AK26" si="17">AJ22/AI22*100</f>
        <v>100</v>
      </c>
      <c r="AL22" s="51"/>
      <c r="AM22" s="51"/>
      <c r="AN22" s="51"/>
      <c r="AO22" s="51"/>
      <c r="AP22" s="51"/>
      <c r="AQ22" s="51"/>
      <c r="AR22" s="51"/>
      <c r="AS22" s="51"/>
      <c r="AT22" s="51"/>
      <c r="AU22" s="50">
        <v>235.4</v>
      </c>
      <c r="AV22" s="50">
        <v>235.4</v>
      </c>
      <c r="AW22" s="51">
        <f t="shared" si="10"/>
        <v>100</v>
      </c>
      <c r="AX22" s="51"/>
      <c r="AY22" s="51">
        <v>300</v>
      </c>
      <c r="AZ22" s="51">
        <v>300</v>
      </c>
      <c r="BA22" s="51">
        <f>AZ22/AY22*100</f>
        <v>100</v>
      </c>
      <c r="BB22" s="51"/>
      <c r="BC22" s="51"/>
      <c r="BD22" s="51"/>
      <c r="BE22" s="51"/>
      <c r="BF22" s="51"/>
      <c r="BG22" s="51"/>
      <c r="BH22" s="51"/>
      <c r="BI22" s="51"/>
      <c r="BJ22" s="51"/>
      <c r="BK22" s="51">
        <v>604</v>
      </c>
      <c r="BL22" s="51">
        <v>604</v>
      </c>
      <c r="BM22" s="51">
        <f t="shared" si="11"/>
        <v>100</v>
      </c>
      <c r="BN22" s="51"/>
      <c r="BO22" s="51">
        <v>12600</v>
      </c>
      <c r="BP22" s="51">
        <v>12600</v>
      </c>
      <c r="BQ22" s="51">
        <f>BP22/BO22*100</f>
        <v>100</v>
      </c>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0"/>
      <c r="CT22" s="51"/>
      <c r="CU22" s="51"/>
      <c r="CV22" s="51"/>
      <c r="CW22" s="50"/>
    </row>
    <row r="23" spans="1:101" s="48" customFormat="1" ht="15.75" x14ac:dyDescent="0.25">
      <c r="A23" s="49" t="s">
        <v>300</v>
      </c>
      <c r="B23" s="50">
        <f t="shared" si="3"/>
        <v>0</v>
      </c>
      <c r="C23" s="50">
        <f t="shared" si="4"/>
        <v>16768.099999999999</v>
      </c>
      <c r="D23" s="50">
        <f t="shared" si="5"/>
        <v>16474.817210000001</v>
      </c>
      <c r="E23" s="51">
        <f t="shared" si="2"/>
        <v>98.250947990529653</v>
      </c>
      <c r="F23" s="51"/>
      <c r="G23" s="51"/>
      <c r="H23" s="51"/>
      <c r="I23" s="51"/>
      <c r="J23" s="51"/>
      <c r="K23" s="51">
        <v>9694.7000000000007</v>
      </c>
      <c r="L23" s="51">
        <v>9401.4172100000014</v>
      </c>
      <c r="M23" s="51">
        <f t="shared" si="6"/>
        <v>96.974813145326834</v>
      </c>
      <c r="N23" s="51"/>
      <c r="O23" s="51">
        <v>709.4</v>
      </c>
      <c r="P23" s="51">
        <v>709.4</v>
      </c>
      <c r="Q23" s="51">
        <f t="shared" si="7"/>
        <v>100</v>
      </c>
      <c r="R23" s="51"/>
      <c r="S23" s="51">
        <v>3553</v>
      </c>
      <c r="T23" s="51">
        <v>3553</v>
      </c>
      <c r="U23" s="51">
        <f t="shared" si="8"/>
        <v>100</v>
      </c>
      <c r="V23" s="51"/>
      <c r="W23" s="50">
        <v>638.70000000000005</v>
      </c>
      <c r="X23" s="50">
        <v>638.70000000000005</v>
      </c>
      <c r="Y23" s="50">
        <f t="shared" si="9"/>
        <v>100</v>
      </c>
      <c r="Z23" s="50"/>
      <c r="AA23" s="51">
        <v>0</v>
      </c>
      <c r="AB23" s="51">
        <v>0</v>
      </c>
      <c r="AC23" s="51"/>
      <c r="AD23" s="51"/>
      <c r="AE23" s="51"/>
      <c r="AF23" s="51"/>
      <c r="AG23" s="51"/>
      <c r="AH23" s="51"/>
      <c r="AI23" s="51"/>
      <c r="AJ23" s="51"/>
      <c r="AK23" s="51"/>
      <c r="AL23" s="51"/>
      <c r="AM23" s="51"/>
      <c r="AN23" s="51"/>
      <c r="AO23" s="51"/>
      <c r="AP23" s="51"/>
      <c r="AQ23" s="51"/>
      <c r="AR23" s="51"/>
      <c r="AS23" s="51"/>
      <c r="AT23" s="51"/>
      <c r="AU23" s="50">
        <v>336.3</v>
      </c>
      <c r="AV23" s="50">
        <v>336.3</v>
      </c>
      <c r="AW23" s="51">
        <f t="shared" si="10"/>
        <v>100</v>
      </c>
      <c r="AX23" s="51"/>
      <c r="AY23" s="51"/>
      <c r="AZ23" s="51"/>
      <c r="BA23" s="51"/>
      <c r="BB23" s="51"/>
      <c r="BC23" s="51"/>
      <c r="BD23" s="51"/>
      <c r="BE23" s="51"/>
      <c r="BF23" s="51"/>
      <c r="BG23" s="51"/>
      <c r="BH23" s="51"/>
      <c r="BI23" s="51"/>
      <c r="BJ23" s="51"/>
      <c r="BK23" s="51">
        <v>1836</v>
      </c>
      <c r="BL23" s="51">
        <v>1836</v>
      </c>
      <c r="BM23" s="51">
        <f t="shared" si="11"/>
        <v>100</v>
      </c>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0"/>
      <c r="CT23" s="51"/>
      <c r="CU23" s="51"/>
      <c r="CV23" s="51"/>
      <c r="CW23" s="50"/>
    </row>
    <row r="24" spans="1:101" s="48" customFormat="1" ht="15.75" x14ac:dyDescent="0.25">
      <c r="A24" s="49" t="s">
        <v>301</v>
      </c>
      <c r="B24" s="50">
        <f t="shared" si="3"/>
        <v>0</v>
      </c>
      <c r="C24" s="50">
        <f t="shared" si="4"/>
        <v>11934.400000000001</v>
      </c>
      <c r="D24" s="50">
        <f t="shared" si="5"/>
        <v>11934.399120000002</v>
      </c>
      <c r="E24" s="51">
        <f t="shared" si="2"/>
        <v>99.999992626357425</v>
      </c>
      <c r="F24" s="51"/>
      <c r="G24" s="51"/>
      <c r="H24" s="51"/>
      <c r="I24" s="51"/>
      <c r="J24" s="51"/>
      <c r="K24" s="51"/>
      <c r="L24" s="51"/>
      <c r="M24" s="51"/>
      <c r="N24" s="51"/>
      <c r="O24" s="51">
        <v>1608.2</v>
      </c>
      <c r="P24" s="51">
        <v>1608.1998600000002</v>
      </c>
      <c r="Q24" s="51">
        <f t="shared" si="7"/>
        <v>99.999991294615114</v>
      </c>
      <c r="R24" s="51"/>
      <c r="S24" s="51">
        <v>2702</v>
      </c>
      <c r="T24" s="51">
        <v>2702</v>
      </c>
      <c r="U24" s="51">
        <f t="shared" si="8"/>
        <v>100</v>
      </c>
      <c r="V24" s="51"/>
      <c r="W24" s="50"/>
      <c r="X24" s="50"/>
      <c r="Y24" s="50"/>
      <c r="Z24" s="50"/>
      <c r="AA24" s="51">
        <v>0</v>
      </c>
      <c r="AB24" s="51">
        <v>0</v>
      </c>
      <c r="AC24" s="51"/>
      <c r="AD24" s="51"/>
      <c r="AE24" s="51"/>
      <c r="AF24" s="51"/>
      <c r="AG24" s="51"/>
      <c r="AH24" s="51"/>
      <c r="AI24" s="51"/>
      <c r="AJ24" s="51"/>
      <c r="AK24" s="51"/>
      <c r="AL24" s="51"/>
      <c r="AM24" s="51">
        <v>5600</v>
      </c>
      <c r="AN24" s="51">
        <v>5600</v>
      </c>
      <c r="AO24" s="51">
        <f t="shared" si="12"/>
        <v>100</v>
      </c>
      <c r="AP24" s="51"/>
      <c r="AQ24" s="51"/>
      <c r="AR24" s="51"/>
      <c r="AS24" s="51"/>
      <c r="AT24" s="51"/>
      <c r="AU24" s="50">
        <v>302.7</v>
      </c>
      <c r="AV24" s="50">
        <v>302.7</v>
      </c>
      <c r="AW24" s="51">
        <f t="shared" si="10"/>
        <v>100</v>
      </c>
      <c r="AX24" s="51"/>
      <c r="AY24" s="51"/>
      <c r="AZ24" s="51"/>
      <c r="BA24" s="51"/>
      <c r="BB24" s="51"/>
      <c r="BC24" s="51"/>
      <c r="BD24" s="51"/>
      <c r="BE24" s="51"/>
      <c r="BF24" s="51"/>
      <c r="BG24" s="51"/>
      <c r="BH24" s="51"/>
      <c r="BI24" s="51"/>
      <c r="BJ24" s="51"/>
      <c r="BK24" s="51">
        <v>1721.5</v>
      </c>
      <c r="BL24" s="51">
        <v>1721.49926</v>
      </c>
      <c r="BM24" s="51">
        <f t="shared" si="11"/>
        <v>99.999957014231782</v>
      </c>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0"/>
      <c r="CT24" s="51"/>
      <c r="CU24" s="51"/>
      <c r="CV24" s="51"/>
      <c r="CW24" s="50"/>
    </row>
    <row r="25" spans="1:101" s="48" customFormat="1" ht="15.75" x14ac:dyDescent="0.25">
      <c r="A25" s="49" t="s">
        <v>302</v>
      </c>
      <c r="B25" s="50">
        <f t="shared" si="3"/>
        <v>0</v>
      </c>
      <c r="C25" s="50">
        <f t="shared" si="4"/>
        <v>37505.300000000003</v>
      </c>
      <c r="D25" s="50">
        <f t="shared" si="5"/>
        <v>37420.637010000006</v>
      </c>
      <c r="E25" s="51">
        <f t="shared" si="2"/>
        <v>99.774263930697799</v>
      </c>
      <c r="F25" s="51"/>
      <c r="G25" s="51"/>
      <c r="H25" s="51"/>
      <c r="I25" s="51"/>
      <c r="J25" s="51"/>
      <c r="K25" s="51"/>
      <c r="L25" s="51"/>
      <c r="M25" s="51"/>
      <c r="N25" s="51"/>
      <c r="O25" s="51">
        <v>980</v>
      </c>
      <c r="P25" s="51">
        <v>980</v>
      </c>
      <c r="Q25" s="51">
        <f t="shared" si="7"/>
        <v>100</v>
      </c>
      <c r="R25" s="51"/>
      <c r="S25" s="51">
        <v>2654</v>
      </c>
      <c r="T25" s="51">
        <v>2654</v>
      </c>
      <c r="U25" s="51">
        <f t="shared" si="8"/>
        <v>100</v>
      </c>
      <c r="V25" s="51"/>
      <c r="W25" s="50">
        <f>500+31728.5</f>
        <v>32228.5</v>
      </c>
      <c r="X25" s="50">
        <v>32228.5</v>
      </c>
      <c r="Y25" s="50">
        <f t="shared" si="9"/>
        <v>100</v>
      </c>
      <c r="Z25" s="50"/>
      <c r="AA25" s="51">
        <v>0</v>
      </c>
      <c r="AB25" s="51">
        <v>0</v>
      </c>
      <c r="AC25" s="51"/>
      <c r="AD25" s="51"/>
      <c r="AE25" s="51"/>
      <c r="AF25" s="51"/>
      <c r="AG25" s="51"/>
      <c r="AH25" s="51"/>
      <c r="AI25" s="51"/>
      <c r="AJ25" s="51"/>
      <c r="AK25" s="51"/>
      <c r="AL25" s="51"/>
      <c r="AM25" s="51"/>
      <c r="AN25" s="51"/>
      <c r="AO25" s="51"/>
      <c r="AP25" s="51"/>
      <c r="AQ25" s="51"/>
      <c r="AR25" s="51"/>
      <c r="AS25" s="51"/>
      <c r="AT25" s="51"/>
      <c r="AU25" s="50">
        <v>336.3</v>
      </c>
      <c r="AV25" s="50">
        <v>336.3</v>
      </c>
      <c r="AW25" s="51">
        <f t="shared" si="10"/>
        <v>100</v>
      </c>
      <c r="AX25" s="51"/>
      <c r="AY25" s="51"/>
      <c r="AZ25" s="51"/>
      <c r="BA25" s="51"/>
      <c r="BB25" s="51"/>
      <c r="BC25" s="51"/>
      <c r="BD25" s="51"/>
      <c r="BE25" s="51"/>
      <c r="BF25" s="51"/>
      <c r="BG25" s="51"/>
      <c r="BH25" s="51"/>
      <c r="BI25" s="51"/>
      <c r="BJ25" s="51"/>
      <c r="BK25" s="51">
        <v>1306.5</v>
      </c>
      <c r="BL25" s="51">
        <v>1221.83701</v>
      </c>
      <c r="BM25" s="51">
        <f t="shared" si="11"/>
        <v>93.519862992728662</v>
      </c>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0"/>
      <c r="CT25" s="51"/>
      <c r="CU25" s="51"/>
      <c r="CV25" s="51"/>
      <c r="CW25" s="50"/>
    </row>
    <row r="26" spans="1:101" s="48" customFormat="1" ht="15.75" x14ac:dyDescent="0.25">
      <c r="A26" s="49" t="s">
        <v>303</v>
      </c>
      <c r="B26" s="50">
        <f t="shared" si="3"/>
        <v>0</v>
      </c>
      <c r="C26" s="50">
        <f t="shared" si="4"/>
        <v>17036.849999999999</v>
      </c>
      <c r="D26" s="50">
        <f t="shared" si="5"/>
        <v>17036.849999999999</v>
      </c>
      <c r="E26" s="51">
        <f t="shared" si="2"/>
        <v>100</v>
      </c>
      <c r="F26" s="51"/>
      <c r="G26" s="51"/>
      <c r="H26" s="51"/>
      <c r="I26" s="51"/>
      <c r="J26" s="51"/>
      <c r="K26" s="51"/>
      <c r="L26" s="51"/>
      <c r="M26" s="51"/>
      <c r="N26" s="51"/>
      <c r="O26" s="51">
        <v>613.6</v>
      </c>
      <c r="P26" s="51">
        <v>613.6</v>
      </c>
      <c r="Q26" s="51">
        <f t="shared" si="7"/>
        <v>100</v>
      </c>
      <c r="R26" s="51"/>
      <c r="S26" s="51">
        <v>2636</v>
      </c>
      <c r="T26" s="51">
        <v>2636</v>
      </c>
      <c r="U26" s="51">
        <f t="shared" si="8"/>
        <v>100</v>
      </c>
      <c r="V26" s="51"/>
      <c r="W26" s="50">
        <f>1400+5177.55</f>
        <v>6577.55</v>
      </c>
      <c r="X26" s="50">
        <v>6577.55</v>
      </c>
      <c r="Y26" s="50">
        <f t="shared" si="9"/>
        <v>100</v>
      </c>
      <c r="Z26" s="50"/>
      <c r="AA26" s="51">
        <v>0</v>
      </c>
      <c r="AB26" s="51">
        <v>0</v>
      </c>
      <c r="AC26" s="51"/>
      <c r="AD26" s="51"/>
      <c r="AE26" s="51"/>
      <c r="AF26" s="51"/>
      <c r="AG26" s="51"/>
      <c r="AH26" s="51"/>
      <c r="AI26" s="51">
        <v>5000</v>
      </c>
      <c r="AJ26" s="51">
        <v>5000</v>
      </c>
      <c r="AK26" s="51">
        <f t="shared" si="17"/>
        <v>100</v>
      </c>
      <c r="AL26" s="51"/>
      <c r="AM26" s="51"/>
      <c r="AN26" s="51"/>
      <c r="AO26" s="51"/>
      <c r="AP26" s="51"/>
      <c r="AQ26" s="51"/>
      <c r="AR26" s="51"/>
      <c r="AS26" s="51"/>
      <c r="AT26" s="51"/>
      <c r="AU26" s="50">
        <v>252.2</v>
      </c>
      <c r="AV26" s="50">
        <v>252.2</v>
      </c>
      <c r="AW26" s="51">
        <f t="shared" si="10"/>
        <v>100</v>
      </c>
      <c r="AX26" s="51"/>
      <c r="AY26" s="51">
        <v>1000</v>
      </c>
      <c r="AZ26" s="51">
        <v>1000</v>
      </c>
      <c r="BA26" s="51">
        <f t="shared" ref="BA26:BA47" si="18">AZ26/AY26*100</f>
        <v>100</v>
      </c>
      <c r="BB26" s="51"/>
      <c r="BC26" s="51"/>
      <c r="BD26" s="51"/>
      <c r="BE26" s="51"/>
      <c r="BF26" s="51"/>
      <c r="BG26" s="51"/>
      <c r="BH26" s="51"/>
      <c r="BI26" s="51"/>
      <c r="BJ26" s="51"/>
      <c r="BK26" s="51">
        <v>957.5</v>
      </c>
      <c r="BL26" s="51">
        <v>957.5</v>
      </c>
      <c r="BM26" s="51">
        <f t="shared" si="11"/>
        <v>100</v>
      </c>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0"/>
      <c r="CT26" s="51"/>
      <c r="CU26" s="51"/>
      <c r="CV26" s="51"/>
      <c r="CW26" s="50"/>
    </row>
    <row r="27" spans="1:101" s="48" customFormat="1" ht="15.75" x14ac:dyDescent="0.25">
      <c r="A27" s="49" t="s">
        <v>304</v>
      </c>
      <c r="B27" s="50">
        <f t="shared" si="3"/>
        <v>0</v>
      </c>
      <c r="C27" s="50">
        <f t="shared" si="4"/>
        <v>5478.1</v>
      </c>
      <c r="D27" s="50">
        <f t="shared" si="5"/>
        <v>5472.8818800000008</v>
      </c>
      <c r="E27" s="51">
        <f t="shared" si="2"/>
        <v>99.904745806027648</v>
      </c>
      <c r="F27" s="51"/>
      <c r="G27" s="51"/>
      <c r="H27" s="51"/>
      <c r="I27" s="51"/>
      <c r="J27" s="51"/>
      <c r="K27" s="51"/>
      <c r="L27" s="51"/>
      <c r="M27" s="51"/>
      <c r="N27" s="51"/>
      <c r="O27" s="51">
        <v>832.8</v>
      </c>
      <c r="P27" s="51">
        <v>832.8</v>
      </c>
      <c r="Q27" s="51">
        <f t="shared" si="7"/>
        <v>100</v>
      </c>
      <c r="R27" s="51"/>
      <c r="S27" s="51">
        <v>2606</v>
      </c>
      <c r="T27" s="51">
        <v>2606</v>
      </c>
      <c r="U27" s="51">
        <f t="shared" si="8"/>
        <v>100</v>
      </c>
      <c r="V27" s="51"/>
      <c r="W27" s="50">
        <v>509.5</v>
      </c>
      <c r="X27" s="50">
        <v>509.5</v>
      </c>
      <c r="Y27" s="50">
        <f t="shared" si="9"/>
        <v>100</v>
      </c>
      <c r="Z27" s="50"/>
      <c r="AA27" s="51">
        <v>0</v>
      </c>
      <c r="AB27" s="51">
        <v>0</v>
      </c>
      <c r="AC27" s="51"/>
      <c r="AD27" s="51"/>
      <c r="AE27" s="51"/>
      <c r="AF27" s="51"/>
      <c r="AG27" s="51"/>
      <c r="AH27" s="51"/>
      <c r="AI27" s="51"/>
      <c r="AJ27" s="51"/>
      <c r="AK27" s="51"/>
      <c r="AL27" s="51"/>
      <c r="AM27" s="51"/>
      <c r="AN27" s="51"/>
      <c r="AO27" s="51"/>
      <c r="AP27" s="51"/>
      <c r="AQ27" s="51"/>
      <c r="AR27" s="51"/>
      <c r="AS27" s="51"/>
      <c r="AT27" s="51"/>
      <c r="AU27" s="50">
        <v>336.3</v>
      </c>
      <c r="AV27" s="50">
        <v>336.3</v>
      </c>
      <c r="AW27" s="51">
        <f t="shared" si="10"/>
        <v>100</v>
      </c>
      <c r="AX27" s="51"/>
      <c r="AY27" s="51"/>
      <c r="AZ27" s="51"/>
      <c r="BA27" s="51"/>
      <c r="BB27" s="51"/>
      <c r="BC27" s="51"/>
      <c r="BD27" s="51"/>
      <c r="BE27" s="51"/>
      <c r="BF27" s="51"/>
      <c r="BG27" s="51"/>
      <c r="BH27" s="51"/>
      <c r="BI27" s="51"/>
      <c r="BJ27" s="51"/>
      <c r="BK27" s="51">
        <v>1193.5</v>
      </c>
      <c r="BL27" s="51">
        <v>1188.28188</v>
      </c>
      <c r="BM27" s="51">
        <f t="shared" si="11"/>
        <v>99.562788437369093</v>
      </c>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0"/>
      <c r="CT27" s="51"/>
      <c r="CU27" s="51"/>
      <c r="CV27" s="51"/>
      <c r="CW27" s="50"/>
    </row>
    <row r="28" spans="1:101" s="48" customFormat="1" ht="15.75" x14ac:dyDescent="0.25">
      <c r="A28" s="49" t="s">
        <v>305</v>
      </c>
      <c r="B28" s="50">
        <f t="shared" si="3"/>
        <v>0</v>
      </c>
      <c r="C28" s="50">
        <f t="shared" si="4"/>
        <v>13012.7</v>
      </c>
      <c r="D28" s="50">
        <f t="shared" si="5"/>
        <v>13012.693000000001</v>
      </c>
      <c r="E28" s="51">
        <f t="shared" si="2"/>
        <v>99.999946206398377</v>
      </c>
      <c r="F28" s="51"/>
      <c r="G28" s="51"/>
      <c r="H28" s="51"/>
      <c r="I28" s="51"/>
      <c r="J28" s="51"/>
      <c r="K28" s="51"/>
      <c r="L28" s="51"/>
      <c r="M28" s="51"/>
      <c r="N28" s="51"/>
      <c r="O28" s="51">
        <v>1852.4</v>
      </c>
      <c r="P28" s="51">
        <v>1852.393</v>
      </c>
      <c r="Q28" s="51">
        <f t="shared" si="7"/>
        <v>99.99962211185489</v>
      </c>
      <c r="R28" s="51"/>
      <c r="S28" s="51">
        <v>2485</v>
      </c>
      <c r="T28" s="51">
        <v>2485</v>
      </c>
      <c r="U28" s="51">
        <f t="shared" si="8"/>
        <v>100</v>
      </c>
      <c r="V28" s="51"/>
      <c r="W28" s="50">
        <v>7346.1</v>
      </c>
      <c r="X28" s="50">
        <v>7346.1</v>
      </c>
      <c r="Y28" s="50">
        <f t="shared" si="9"/>
        <v>100</v>
      </c>
      <c r="Z28" s="50"/>
      <c r="AA28" s="51">
        <v>0</v>
      </c>
      <c r="AB28" s="51">
        <v>0</v>
      </c>
      <c r="AC28" s="51"/>
      <c r="AD28" s="51"/>
      <c r="AE28" s="51"/>
      <c r="AF28" s="51"/>
      <c r="AG28" s="51"/>
      <c r="AH28" s="51"/>
      <c r="AI28" s="51"/>
      <c r="AJ28" s="51"/>
      <c r="AK28" s="51"/>
      <c r="AL28" s="51"/>
      <c r="AM28" s="51"/>
      <c r="AN28" s="51"/>
      <c r="AO28" s="51"/>
      <c r="AP28" s="51"/>
      <c r="AQ28" s="51"/>
      <c r="AR28" s="51"/>
      <c r="AS28" s="51"/>
      <c r="AT28" s="51"/>
      <c r="AU28" s="50">
        <v>330.2</v>
      </c>
      <c r="AV28" s="50">
        <v>330.2</v>
      </c>
      <c r="AW28" s="51">
        <f t="shared" si="10"/>
        <v>100</v>
      </c>
      <c r="AX28" s="51"/>
      <c r="AY28" s="51"/>
      <c r="AZ28" s="51"/>
      <c r="BA28" s="51"/>
      <c r="BB28" s="51"/>
      <c r="BC28" s="51"/>
      <c r="BD28" s="51"/>
      <c r="BE28" s="51"/>
      <c r="BF28" s="51"/>
      <c r="BG28" s="51"/>
      <c r="BH28" s="51"/>
      <c r="BI28" s="51"/>
      <c r="BJ28" s="51"/>
      <c r="BK28" s="51">
        <v>999</v>
      </c>
      <c r="BL28" s="51">
        <v>999</v>
      </c>
      <c r="BM28" s="51">
        <f t="shared" si="11"/>
        <v>100</v>
      </c>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0"/>
      <c r="CT28" s="51"/>
      <c r="CU28" s="51"/>
      <c r="CV28" s="51"/>
      <c r="CW28" s="50"/>
    </row>
    <row r="29" spans="1:101" s="48" customFormat="1" ht="15" customHeight="1" x14ac:dyDescent="0.25">
      <c r="A29" s="49" t="s">
        <v>306</v>
      </c>
      <c r="B29" s="50">
        <f t="shared" si="3"/>
        <v>0</v>
      </c>
      <c r="C29" s="50">
        <f t="shared" si="4"/>
        <v>7020.4</v>
      </c>
      <c r="D29" s="50">
        <f t="shared" si="5"/>
        <v>6397.5630599999995</v>
      </c>
      <c r="E29" s="51">
        <f t="shared" si="2"/>
        <v>91.128184433935388</v>
      </c>
      <c r="F29" s="51"/>
      <c r="G29" s="51"/>
      <c r="H29" s="51"/>
      <c r="I29" s="51"/>
      <c r="J29" s="51"/>
      <c r="K29" s="51"/>
      <c r="L29" s="51"/>
      <c r="M29" s="51"/>
      <c r="N29" s="51"/>
      <c r="O29" s="51">
        <v>774.2</v>
      </c>
      <c r="P29" s="51">
        <v>774.2</v>
      </c>
      <c r="Q29" s="51">
        <f t="shared" si="7"/>
        <v>100</v>
      </c>
      <c r="R29" s="51"/>
      <c r="S29" s="51">
        <v>3496</v>
      </c>
      <c r="T29" s="51">
        <v>3496</v>
      </c>
      <c r="U29" s="51">
        <f t="shared" si="8"/>
        <v>100</v>
      </c>
      <c r="V29" s="51"/>
      <c r="W29" s="50"/>
      <c r="X29" s="50"/>
      <c r="Y29" s="50"/>
      <c r="Z29" s="50"/>
      <c r="AA29" s="51">
        <v>0</v>
      </c>
      <c r="AB29" s="51">
        <v>0</v>
      </c>
      <c r="AC29" s="51"/>
      <c r="AD29" s="51"/>
      <c r="AE29" s="51"/>
      <c r="AF29" s="51"/>
      <c r="AG29" s="51"/>
      <c r="AH29" s="51"/>
      <c r="AI29" s="51"/>
      <c r="AJ29" s="51"/>
      <c r="AK29" s="51"/>
      <c r="AL29" s="51"/>
      <c r="AM29" s="51"/>
      <c r="AN29" s="51"/>
      <c r="AO29" s="51"/>
      <c r="AP29" s="51"/>
      <c r="AQ29" s="51"/>
      <c r="AR29" s="51"/>
      <c r="AS29" s="51"/>
      <c r="AT29" s="51"/>
      <c r="AU29" s="50">
        <v>305.7</v>
      </c>
      <c r="AV29" s="50">
        <v>305.7</v>
      </c>
      <c r="AW29" s="51">
        <f t="shared" si="10"/>
        <v>100</v>
      </c>
      <c r="AX29" s="51"/>
      <c r="AY29" s="51"/>
      <c r="AZ29" s="51"/>
      <c r="BA29" s="51"/>
      <c r="BB29" s="51"/>
      <c r="BC29" s="51"/>
      <c r="BD29" s="51"/>
      <c r="BE29" s="51"/>
      <c r="BF29" s="51"/>
      <c r="BG29" s="51"/>
      <c r="BH29" s="51"/>
      <c r="BI29" s="51"/>
      <c r="BJ29" s="51"/>
      <c r="BK29" s="51">
        <v>2444.5</v>
      </c>
      <c r="BL29" s="51">
        <v>1821.6630600000001</v>
      </c>
      <c r="BM29" s="51">
        <f t="shared" si="11"/>
        <v>74.520886070771127</v>
      </c>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0"/>
      <c r="CT29" s="51"/>
      <c r="CU29" s="51"/>
      <c r="CV29" s="51"/>
      <c r="CW29" s="50"/>
    </row>
    <row r="30" spans="1:101" s="48" customFormat="1" ht="15.75" x14ac:dyDescent="0.25">
      <c r="A30" s="49" t="s">
        <v>307</v>
      </c>
      <c r="B30" s="50">
        <f t="shared" si="3"/>
        <v>0</v>
      </c>
      <c r="C30" s="50">
        <f t="shared" si="4"/>
        <v>14600.939999999999</v>
      </c>
      <c r="D30" s="50">
        <f t="shared" si="5"/>
        <v>13709.442210000001</v>
      </c>
      <c r="E30" s="51">
        <f t="shared" si="2"/>
        <v>93.894243863751257</v>
      </c>
      <c r="F30" s="51"/>
      <c r="G30" s="51"/>
      <c r="H30" s="51"/>
      <c r="I30" s="51"/>
      <c r="J30" s="51"/>
      <c r="K30" s="51">
        <v>2222.4</v>
      </c>
      <c r="L30" s="51">
        <v>2222.3893700000003</v>
      </c>
      <c r="M30" s="51">
        <f t="shared" ref="M30:M45" si="19">L30/K30*100</f>
        <v>99.999521688264949</v>
      </c>
      <c r="N30" s="51"/>
      <c r="O30" s="51">
        <v>1590.5</v>
      </c>
      <c r="P30" s="51">
        <v>837.42399999999998</v>
      </c>
      <c r="Q30" s="51">
        <f t="shared" si="7"/>
        <v>52.651618987739703</v>
      </c>
      <c r="R30" s="51"/>
      <c r="S30" s="51">
        <v>5024</v>
      </c>
      <c r="T30" s="51">
        <v>5024</v>
      </c>
      <c r="U30" s="51">
        <f t="shared" si="8"/>
        <v>100</v>
      </c>
      <c r="V30" s="51"/>
      <c r="W30" s="50">
        <f>852+2968.04</f>
        <v>3820.04</v>
      </c>
      <c r="X30" s="50">
        <v>3820.04</v>
      </c>
      <c r="Y30" s="50">
        <f t="shared" si="9"/>
        <v>100</v>
      </c>
      <c r="Z30" s="50"/>
      <c r="AA30" s="51">
        <v>0</v>
      </c>
      <c r="AB30" s="51">
        <v>0</v>
      </c>
      <c r="AC30" s="51"/>
      <c r="AD30" s="51"/>
      <c r="AE30" s="51"/>
      <c r="AF30" s="51"/>
      <c r="AG30" s="51"/>
      <c r="AH30" s="51"/>
      <c r="AI30" s="51"/>
      <c r="AJ30" s="51"/>
      <c r="AK30" s="51"/>
      <c r="AL30" s="51"/>
      <c r="AM30" s="51"/>
      <c r="AN30" s="51"/>
      <c r="AO30" s="51"/>
      <c r="AP30" s="51"/>
      <c r="AQ30" s="51"/>
      <c r="AR30" s="51"/>
      <c r="AS30" s="51"/>
      <c r="AT30" s="51"/>
      <c r="AU30" s="50">
        <v>207</v>
      </c>
      <c r="AV30" s="50">
        <v>207</v>
      </c>
      <c r="AW30" s="51">
        <f t="shared" si="10"/>
        <v>100</v>
      </c>
      <c r="AX30" s="51"/>
      <c r="AY30" s="51"/>
      <c r="AZ30" s="51"/>
      <c r="BA30" s="51"/>
      <c r="BB30" s="51"/>
      <c r="BC30" s="51"/>
      <c r="BD30" s="51"/>
      <c r="BE30" s="51"/>
      <c r="BF30" s="51"/>
      <c r="BG30" s="51"/>
      <c r="BH30" s="51"/>
      <c r="BI30" s="51"/>
      <c r="BJ30" s="51"/>
      <c r="BK30" s="51">
        <v>1737</v>
      </c>
      <c r="BL30" s="51">
        <v>1598.5888400000001</v>
      </c>
      <c r="BM30" s="51">
        <f t="shared" si="11"/>
        <v>92.03159700633276</v>
      </c>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0"/>
      <c r="CT30" s="51"/>
      <c r="CU30" s="51"/>
      <c r="CV30" s="51"/>
      <c r="CW30" s="50"/>
    </row>
    <row r="31" spans="1:101" s="48" customFormat="1" ht="15.75" x14ac:dyDescent="0.25">
      <c r="A31" s="49" t="s">
        <v>308</v>
      </c>
      <c r="B31" s="50">
        <f t="shared" si="3"/>
        <v>0</v>
      </c>
      <c r="C31" s="50">
        <f t="shared" si="4"/>
        <v>6317.4</v>
      </c>
      <c r="D31" s="50">
        <f t="shared" si="5"/>
        <v>6317.4</v>
      </c>
      <c r="E31" s="51">
        <f t="shared" si="2"/>
        <v>100</v>
      </c>
      <c r="F31" s="51"/>
      <c r="G31" s="51"/>
      <c r="H31" s="51"/>
      <c r="I31" s="51"/>
      <c r="J31" s="51"/>
      <c r="K31" s="51">
        <v>1400</v>
      </c>
      <c r="L31" s="51">
        <v>1400</v>
      </c>
      <c r="M31" s="51">
        <f t="shared" si="19"/>
        <v>100</v>
      </c>
      <c r="N31" s="51"/>
      <c r="O31" s="51">
        <v>853.2</v>
      </c>
      <c r="P31" s="51">
        <v>853.2</v>
      </c>
      <c r="Q31" s="51">
        <f t="shared" si="7"/>
        <v>100</v>
      </c>
      <c r="R31" s="51"/>
      <c r="S31" s="51">
        <v>2444</v>
      </c>
      <c r="T31" s="51">
        <v>2444</v>
      </c>
      <c r="U31" s="51">
        <f t="shared" si="8"/>
        <v>100</v>
      </c>
      <c r="V31" s="51"/>
      <c r="W31" s="50"/>
      <c r="X31" s="50"/>
      <c r="Y31" s="50"/>
      <c r="Z31" s="50"/>
      <c r="AA31" s="51">
        <v>0</v>
      </c>
      <c r="AB31" s="51">
        <v>0</v>
      </c>
      <c r="AC31" s="51"/>
      <c r="AD31" s="51"/>
      <c r="AE31" s="51"/>
      <c r="AF31" s="51"/>
      <c r="AG31" s="51"/>
      <c r="AH31" s="51"/>
      <c r="AI31" s="51"/>
      <c r="AJ31" s="51"/>
      <c r="AK31" s="51"/>
      <c r="AL31" s="51"/>
      <c r="AM31" s="51"/>
      <c r="AN31" s="51"/>
      <c r="AO31" s="51"/>
      <c r="AP31" s="51"/>
      <c r="AQ31" s="51"/>
      <c r="AR31" s="51"/>
      <c r="AS31" s="51"/>
      <c r="AT31" s="51"/>
      <c r="AU31" s="50">
        <v>360.7</v>
      </c>
      <c r="AV31" s="50">
        <v>360.7</v>
      </c>
      <c r="AW31" s="51">
        <f t="shared" si="10"/>
        <v>100</v>
      </c>
      <c r="AX31" s="51"/>
      <c r="AY31" s="51"/>
      <c r="AZ31" s="51"/>
      <c r="BA31" s="51"/>
      <c r="BB31" s="51"/>
      <c r="BC31" s="51"/>
      <c r="BD31" s="51"/>
      <c r="BE31" s="51"/>
      <c r="BF31" s="51"/>
      <c r="BG31" s="51"/>
      <c r="BH31" s="51"/>
      <c r="BI31" s="51"/>
      <c r="BJ31" s="51"/>
      <c r="BK31" s="51">
        <v>1259.5</v>
      </c>
      <c r="BL31" s="51">
        <v>1259.5</v>
      </c>
      <c r="BM31" s="51">
        <f t="shared" si="11"/>
        <v>100</v>
      </c>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0"/>
      <c r="CT31" s="51"/>
      <c r="CU31" s="51"/>
      <c r="CV31" s="51"/>
      <c r="CW31" s="50"/>
    </row>
    <row r="32" spans="1:101" s="48" customFormat="1" ht="15.75" x14ac:dyDescent="0.25">
      <c r="A32" s="49" t="s">
        <v>309</v>
      </c>
      <c r="B32" s="50">
        <f t="shared" si="3"/>
        <v>0</v>
      </c>
      <c r="C32" s="50">
        <f t="shared" si="4"/>
        <v>36630.699999999997</v>
      </c>
      <c r="D32" s="50">
        <f t="shared" si="5"/>
        <v>36324.59835</v>
      </c>
      <c r="E32" s="51">
        <f t="shared" si="2"/>
        <v>99.164357628983339</v>
      </c>
      <c r="F32" s="51"/>
      <c r="G32" s="51"/>
      <c r="H32" s="51"/>
      <c r="I32" s="51"/>
      <c r="J32" s="51"/>
      <c r="K32" s="51"/>
      <c r="L32" s="51"/>
      <c r="M32" s="51"/>
      <c r="N32" s="51"/>
      <c r="O32" s="51">
        <v>725</v>
      </c>
      <c r="P32" s="51">
        <v>422.33254999999997</v>
      </c>
      <c r="Q32" s="51">
        <f t="shared" si="7"/>
        <v>58.252765517241379</v>
      </c>
      <c r="R32" s="51"/>
      <c r="S32" s="51"/>
      <c r="T32" s="51"/>
      <c r="U32" s="51"/>
      <c r="V32" s="51"/>
      <c r="W32" s="50"/>
      <c r="X32" s="50"/>
      <c r="Y32" s="50"/>
      <c r="Z32" s="50"/>
      <c r="AA32" s="51">
        <v>0</v>
      </c>
      <c r="AB32" s="51">
        <v>0</v>
      </c>
      <c r="AC32" s="51"/>
      <c r="AD32" s="51"/>
      <c r="AE32" s="51"/>
      <c r="AF32" s="51"/>
      <c r="AG32" s="51"/>
      <c r="AH32" s="51"/>
      <c r="AI32" s="51"/>
      <c r="AJ32" s="51"/>
      <c r="AK32" s="51"/>
      <c r="AL32" s="51"/>
      <c r="AM32" s="51"/>
      <c r="AN32" s="51"/>
      <c r="AO32" s="51"/>
      <c r="AP32" s="51"/>
      <c r="AQ32" s="51"/>
      <c r="AR32" s="51"/>
      <c r="AS32" s="51"/>
      <c r="AT32" s="51"/>
      <c r="AU32" s="50">
        <v>252.2</v>
      </c>
      <c r="AV32" s="50">
        <v>252.2</v>
      </c>
      <c r="AW32" s="51">
        <f t="shared" si="10"/>
        <v>100</v>
      </c>
      <c r="AX32" s="51"/>
      <c r="AY32" s="51"/>
      <c r="AZ32" s="51"/>
      <c r="BA32" s="51"/>
      <c r="BB32" s="51"/>
      <c r="BC32" s="51"/>
      <c r="BD32" s="51"/>
      <c r="BE32" s="51"/>
      <c r="BF32" s="51"/>
      <c r="BG32" s="51"/>
      <c r="BH32" s="51"/>
      <c r="BI32" s="51"/>
      <c r="BJ32" s="51"/>
      <c r="BK32" s="51">
        <v>653.5</v>
      </c>
      <c r="BL32" s="51">
        <v>650.06580000000008</v>
      </c>
      <c r="BM32" s="51">
        <f t="shared" si="11"/>
        <v>99.474491201224197</v>
      </c>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v>35000</v>
      </c>
      <c r="CR32" s="51">
        <v>35000</v>
      </c>
      <c r="CS32" s="50">
        <f t="shared" si="14"/>
        <v>100</v>
      </c>
      <c r="CT32" s="51"/>
      <c r="CU32" s="51"/>
      <c r="CV32" s="51"/>
      <c r="CW32" s="50"/>
    </row>
    <row r="33" spans="1:101" s="48" customFormat="1" ht="15.75" x14ac:dyDescent="0.25">
      <c r="A33" s="49" t="s">
        <v>310</v>
      </c>
      <c r="B33" s="50">
        <f t="shared" si="3"/>
        <v>0</v>
      </c>
      <c r="C33" s="50">
        <f t="shared" si="4"/>
        <v>65697</v>
      </c>
      <c r="D33" s="50">
        <f t="shared" si="5"/>
        <v>65244.075470000003</v>
      </c>
      <c r="E33" s="51">
        <f t="shared" si="2"/>
        <v>99.310585673622853</v>
      </c>
      <c r="F33" s="51"/>
      <c r="G33" s="51"/>
      <c r="H33" s="51"/>
      <c r="I33" s="51"/>
      <c r="J33" s="51"/>
      <c r="K33" s="51"/>
      <c r="L33" s="51"/>
      <c r="M33" s="51"/>
      <c r="N33" s="51"/>
      <c r="O33" s="51">
        <v>1196.3</v>
      </c>
      <c r="P33" s="51">
        <v>938.59371999999996</v>
      </c>
      <c r="Q33" s="51">
        <f t="shared" si="7"/>
        <v>78.458055671654265</v>
      </c>
      <c r="R33" s="51"/>
      <c r="S33" s="51">
        <v>8410</v>
      </c>
      <c r="T33" s="51">
        <v>8410</v>
      </c>
      <c r="U33" s="51">
        <f t="shared" si="8"/>
        <v>100</v>
      </c>
      <c r="V33" s="51"/>
      <c r="W33" s="50">
        <v>1000</v>
      </c>
      <c r="X33" s="50">
        <v>1000</v>
      </c>
      <c r="Y33" s="50">
        <f t="shared" si="9"/>
        <v>100</v>
      </c>
      <c r="Z33" s="50"/>
      <c r="AA33" s="51">
        <v>0</v>
      </c>
      <c r="AB33" s="51">
        <v>0</v>
      </c>
      <c r="AC33" s="51"/>
      <c r="AD33" s="51"/>
      <c r="AE33" s="51"/>
      <c r="AF33" s="51"/>
      <c r="AG33" s="51"/>
      <c r="AH33" s="51"/>
      <c r="AI33" s="51"/>
      <c r="AJ33" s="51"/>
      <c r="AK33" s="51"/>
      <c r="AL33" s="51"/>
      <c r="AM33" s="51"/>
      <c r="AN33" s="51"/>
      <c r="AO33" s="51"/>
      <c r="AP33" s="51"/>
      <c r="AQ33" s="51"/>
      <c r="AR33" s="51"/>
      <c r="AS33" s="51"/>
      <c r="AT33" s="51"/>
      <c r="AU33" s="50">
        <v>302.7</v>
      </c>
      <c r="AV33" s="50">
        <v>302.7</v>
      </c>
      <c r="AW33" s="51">
        <f t="shared" si="10"/>
        <v>100</v>
      </c>
      <c r="AX33" s="51"/>
      <c r="AY33" s="51"/>
      <c r="AZ33" s="51"/>
      <c r="BA33" s="51"/>
      <c r="BB33" s="51"/>
      <c r="BC33" s="51"/>
      <c r="BD33" s="51"/>
      <c r="BE33" s="51"/>
      <c r="BF33" s="51"/>
      <c r="BG33" s="51"/>
      <c r="BH33" s="51"/>
      <c r="BI33" s="51"/>
      <c r="BJ33" s="51"/>
      <c r="BK33" s="51">
        <v>1788</v>
      </c>
      <c r="BL33" s="51">
        <v>1592.7817500000001</v>
      </c>
      <c r="BM33" s="51">
        <f t="shared" si="11"/>
        <v>89.081753355704706</v>
      </c>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v>53000</v>
      </c>
      <c r="CR33" s="51">
        <v>53000</v>
      </c>
      <c r="CS33" s="50">
        <f t="shared" si="14"/>
        <v>100</v>
      </c>
      <c r="CT33" s="51"/>
      <c r="CU33" s="51"/>
      <c r="CV33" s="51"/>
      <c r="CW33" s="50"/>
    </row>
    <row r="34" spans="1:101" s="48" customFormat="1" ht="15.75" x14ac:dyDescent="0.25">
      <c r="A34" s="49" t="s">
        <v>311</v>
      </c>
      <c r="B34" s="50">
        <f t="shared" si="3"/>
        <v>0</v>
      </c>
      <c r="C34" s="50">
        <f t="shared" si="4"/>
        <v>25211.360000000001</v>
      </c>
      <c r="D34" s="50">
        <f t="shared" si="5"/>
        <v>25211.360000000001</v>
      </c>
      <c r="E34" s="51">
        <f t="shared" si="2"/>
        <v>100</v>
      </c>
      <c r="F34" s="51"/>
      <c r="G34" s="51"/>
      <c r="H34" s="51"/>
      <c r="I34" s="51"/>
      <c r="J34" s="51"/>
      <c r="K34" s="51">
        <v>2010</v>
      </c>
      <c r="L34" s="51">
        <v>2010</v>
      </c>
      <c r="M34" s="51">
        <f t="shared" si="19"/>
        <v>100</v>
      </c>
      <c r="N34" s="51"/>
      <c r="O34" s="51">
        <v>825.9</v>
      </c>
      <c r="P34" s="51">
        <v>825.9</v>
      </c>
      <c r="Q34" s="51">
        <f t="shared" si="7"/>
        <v>100</v>
      </c>
      <c r="R34" s="51"/>
      <c r="S34" s="51">
        <v>6341</v>
      </c>
      <c r="T34" s="51">
        <v>6341</v>
      </c>
      <c r="U34" s="51">
        <f t="shared" si="8"/>
        <v>100</v>
      </c>
      <c r="V34" s="51"/>
      <c r="W34" s="50">
        <f>800+3154.56</f>
        <v>3954.56</v>
      </c>
      <c r="X34" s="50">
        <v>3954.56</v>
      </c>
      <c r="Y34" s="50">
        <f t="shared" si="9"/>
        <v>100</v>
      </c>
      <c r="Z34" s="50"/>
      <c r="AA34" s="51">
        <v>0</v>
      </c>
      <c r="AB34" s="51">
        <v>0</v>
      </c>
      <c r="AC34" s="51"/>
      <c r="AD34" s="51"/>
      <c r="AE34" s="51"/>
      <c r="AF34" s="51"/>
      <c r="AG34" s="51"/>
      <c r="AH34" s="51"/>
      <c r="AI34" s="51">
        <v>10000</v>
      </c>
      <c r="AJ34" s="51">
        <v>10000</v>
      </c>
      <c r="AK34" s="51">
        <f t="shared" ref="AK34" si="20">AJ34/AI34*100</f>
        <v>100</v>
      </c>
      <c r="AL34" s="51"/>
      <c r="AM34" s="51"/>
      <c r="AN34" s="51"/>
      <c r="AO34" s="51"/>
      <c r="AP34" s="51"/>
      <c r="AQ34" s="51"/>
      <c r="AR34" s="51"/>
      <c r="AS34" s="51"/>
      <c r="AT34" s="51"/>
      <c r="AU34" s="50">
        <v>369.9</v>
      </c>
      <c r="AV34" s="50">
        <v>369.9</v>
      </c>
      <c r="AW34" s="51">
        <f t="shared" si="10"/>
        <v>100</v>
      </c>
      <c r="AX34" s="51"/>
      <c r="AY34" s="51">
        <v>1000</v>
      </c>
      <c r="AZ34" s="51">
        <v>1000</v>
      </c>
      <c r="BA34" s="51">
        <f t="shared" si="18"/>
        <v>100</v>
      </c>
      <c r="BB34" s="51"/>
      <c r="BC34" s="51"/>
      <c r="BD34" s="51"/>
      <c r="BE34" s="51"/>
      <c r="BF34" s="51"/>
      <c r="BG34" s="51"/>
      <c r="BH34" s="51"/>
      <c r="BI34" s="51"/>
      <c r="BJ34" s="51"/>
      <c r="BK34" s="51">
        <v>710</v>
      </c>
      <c r="BL34" s="51">
        <v>710</v>
      </c>
      <c r="BM34" s="51">
        <f t="shared" si="11"/>
        <v>100</v>
      </c>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0"/>
      <c r="CT34" s="51"/>
      <c r="CU34" s="51"/>
      <c r="CV34" s="51"/>
      <c r="CW34" s="50"/>
    </row>
    <row r="35" spans="1:101" s="48" customFormat="1" ht="15.75" x14ac:dyDescent="0.25">
      <c r="A35" s="49" t="s">
        <v>312</v>
      </c>
      <c r="B35" s="50">
        <f t="shared" si="3"/>
        <v>0</v>
      </c>
      <c r="C35" s="50">
        <f t="shared" si="4"/>
        <v>20763.2</v>
      </c>
      <c r="D35" s="50">
        <f t="shared" si="5"/>
        <v>20763.1764</v>
      </c>
      <c r="E35" s="51">
        <f t="shared" si="2"/>
        <v>99.999886337366107</v>
      </c>
      <c r="F35" s="51"/>
      <c r="G35" s="51"/>
      <c r="H35" s="51"/>
      <c r="I35" s="51"/>
      <c r="J35" s="51"/>
      <c r="K35" s="51">
        <v>4800</v>
      </c>
      <c r="L35" s="51">
        <v>4800</v>
      </c>
      <c r="M35" s="51">
        <f t="shared" si="19"/>
        <v>100</v>
      </c>
      <c r="N35" s="51"/>
      <c r="O35" s="51">
        <v>2168.5</v>
      </c>
      <c r="P35" s="51">
        <v>2168.5</v>
      </c>
      <c r="Q35" s="51">
        <f t="shared" si="7"/>
        <v>100</v>
      </c>
      <c r="R35" s="51"/>
      <c r="S35" s="51">
        <v>4906</v>
      </c>
      <c r="T35" s="51">
        <v>4906</v>
      </c>
      <c r="U35" s="51">
        <f t="shared" si="8"/>
        <v>100</v>
      </c>
      <c r="V35" s="51"/>
      <c r="W35" s="50">
        <v>1000</v>
      </c>
      <c r="X35" s="50">
        <v>1000</v>
      </c>
      <c r="Y35" s="50">
        <f t="shared" si="9"/>
        <v>100</v>
      </c>
      <c r="Z35" s="50"/>
      <c r="AA35" s="51">
        <v>0</v>
      </c>
      <c r="AB35" s="51">
        <v>0</v>
      </c>
      <c r="AC35" s="51"/>
      <c r="AD35" s="51"/>
      <c r="AE35" s="51"/>
      <c r="AF35" s="51"/>
      <c r="AG35" s="51"/>
      <c r="AH35" s="51"/>
      <c r="AI35" s="51"/>
      <c r="AJ35" s="51"/>
      <c r="AK35" s="51"/>
      <c r="AL35" s="51"/>
      <c r="AM35" s="51">
        <v>5600</v>
      </c>
      <c r="AN35" s="51">
        <v>5600</v>
      </c>
      <c r="AO35" s="51">
        <f>AN35/AM35*100</f>
        <v>100</v>
      </c>
      <c r="AP35" s="51"/>
      <c r="AQ35" s="51"/>
      <c r="AR35" s="51"/>
      <c r="AS35" s="51"/>
      <c r="AT35" s="51"/>
      <c r="AU35" s="50">
        <v>302.7</v>
      </c>
      <c r="AV35" s="50">
        <v>302.7</v>
      </c>
      <c r="AW35" s="51">
        <f t="shared" si="10"/>
        <v>100</v>
      </c>
      <c r="AX35" s="51"/>
      <c r="AY35" s="51"/>
      <c r="AZ35" s="51"/>
      <c r="BA35" s="51"/>
      <c r="BB35" s="51"/>
      <c r="BC35" s="51"/>
      <c r="BD35" s="51"/>
      <c r="BE35" s="51"/>
      <c r="BF35" s="51"/>
      <c r="BG35" s="51"/>
      <c r="BH35" s="51"/>
      <c r="BI35" s="51"/>
      <c r="BJ35" s="51"/>
      <c r="BK35" s="51">
        <v>1986</v>
      </c>
      <c r="BL35" s="51">
        <v>1985.9764</v>
      </c>
      <c r="BM35" s="51">
        <f t="shared" si="11"/>
        <v>99.998811681772409</v>
      </c>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0"/>
      <c r="CT35" s="51"/>
      <c r="CU35" s="51"/>
      <c r="CV35" s="51"/>
      <c r="CW35" s="50"/>
    </row>
    <row r="36" spans="1:101" s="48" customFormat="1" ht="15.75" x14ac:dyDescent="0.25">
      <c r="A36" s="49" t="s">
        <v>313</v>
      </c>
      <c r="B36" s="50">
        <f t="shared" si="3"/>
        <v>0</v>
      </c>
      <c r="C36" s="50">
        <f t="shared" si="4"/>
        <v>9233.5</v>
      </c>
      <c r="D36" s="50">
        <f t="shared" si="5"/>
        <v>9187.3962300000003</v>
      </c>
      <c r="E36" s="51">
        <f t="shared" si="2"/>
        <v>99.500690204147944</v>
      </c>
      <c r="F36" s="51"/>
      <c r="G36" s="51"/>
      <c r="H36" s="51"/>
      <c r="I36" s="51"/>
      <c r="J36" s="51"/>
      <c r="K36" s="51">
        <v>0</v>
      </c>
      <c r="L36" s="51">
        <v>0</v>
      </c>
      <c r="M36" s="51"/>
      <c r="N36" s="51"/>
      <c r="O36" s="51">
        <v>955</v>
      </c>
      <c r="P36" s="51">
        <v>955</v>
      </c>
      <c r="Q36" s="51">
        <f t="shared" si="7"/>
        <v>100</v>
      </c>
      <c r="R36" s="51"/>
      <c r="S36" s="51">
        <v>6796</v>
      </c>
      <c r="T36" s="51">
        <v>6796</v>
      </c>
      <c r="U36" s="51">
        <f t="shared" si="8"/>
        <v>100</v>
      </c>
      <c r="V36" s="51"/>
      <c r="W36" s="50">
        <v>400</v>
      </c>
      <c r="X36" s="50">
        <v>400</v>
      </c>
      <c r="Y36" s="50">
        <f t="shared" si="9"/>
        <v>100</v>
      </c>
      <c r="Z36" s="50"/>
      <c r="AA36" s="51">
        <v>0</v>
      </c>
      <c r="AB36" s="51">
        <v>0</v>
      </c>
      <c r="AC36" s="51"/>
      <c r="AD36" s="51"/>
      <c r="AE36" s="51"/>
      <c r="AF36" s="51"/>
      <c r="AG36" s="51"/>
      <c r="AH36" s="51"/>
      <c r="AI36" s="51"/>
      <c r="AJ36" s="51"/>
      <c r="AK36" s="51"/>
      <c r="AL36" s="51"/>
      <c r="AM36" s="51"/>
      <c r="AN36" s="51"/>
      <c r="AO36" s="51"/>
      <c r="AP36" s="51"/>
      <c r="AQ36" s="51"/>
      <c r="AR36" s="51"/>
      <c r="AS36" s="51"/>
      <c r="AT36" s="51"/>
      <c r="AU36" s="50">
        <v>200</v>
      </c>
      <c r="AV36" s="50">
        <v>200</v>
      </c>
      <c r="AW36" s="51">
        <f t="shared" si="10"/>
        <v>100</v>
      </c>
      <c r="AX36" s="51"/>
      <c r="AY36" s="51"/>
      <c r="AZ36" s="51"/>
      <c r="BA36" s="51"/>
      <c r="BB36" s="51"/>
      <c r="BC36" s="51"/>
      <c r="BD36" s="51"/>
      <c r="BE36" s="51"/>
      <c r="BF36" s="51"/>
      <c r="BG36" s="51"/>
      <c r="BH36" s="51"/>
      <c r="BI36" s="51"/>
      <c r="BJ36" s="51"/>
      <c r="BK36" s="51">
        <v>882.5</v>
      </c>
      <c r="BL36" s="51">
        <v>836.39622999999995</v>
      </c>
      <c r="BM36" s="51">
        <f t="shared" si="11"/>
        <v>94.775776770538229</v>
      </c>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0"/>
      <c r="CT36" s="51"/>
      <c r="CU36" s="51"/>
      <c r="CV36" s="51"/>
      <c r="CW36" s="50"/>
    </row>
    <row r="37" spans="1:101" s="48" customFormat="1" ht="15.75" x14ac:dyDescent="0.25">
      <c r="A37" s="49" t="s">
        <v>314</v>
      </c>
      <c r="B37" s="50">
        <f t="shared" si="3"/>
        <v>0</v>
      </c>
      <c r="C37" s="50">
        <f t="shared" si="4"/>
        <v>5323.0999999999995</v>
      </c>
      <c r="D37" s="50">
        <f t="shared" si="5"/>
        <v>5241.88951</v>
      </c>
      <c r="E37" s="51">
        <f t="shared" si="2"/>
        <v>98.474376021491253</v>
      </c>
      <c r="F37" s="51"/>
      <c r="G37" s="51"/>
      <c r="H37" s="51"/>
      <c r="I37" s="51"/>
      <c r="J37" s="51"/>
      <c r="K37" s="51">
        <v>0</v>
      </c>
      <c r="L37" s="51">
        <v>0</v>
      </c>
      <c r="M37" s="51"/>
      <c r="N37" s="51"/>
      <c r="O37" s="51">
        <v>322.89999999999998</v>
      </c>
      <c r="P37" s="51">
        <v>241.68951000000001</v>
      </c>
      <c r="Q37" s="51">
        <f t="shared" si="7"/>
        <v>74.849646949519993</v>
      </c>
      <c r="R37" s="51"/>
      <c r="S37" s="51">
        <v>4015</v>
      </c>
      <c r="T37" s="51">
        <v>4015</v>
      </c>
      <c r="U37" s="51">
        <f t="shared" si="8"/>
        <v>100</v>
      </c>
      <c r="V37" s="51"/>
      <c r="W37" s="50"/>
      <c r="X37" s="50"/>
      <c r="Y37" s="50"/>
      <c r="Z37" s="50"/>
      <c r="AA37" s="51">
        <v>0</v>
      </c>
      <c r="AB37" s="51">
        <v>0</v>
      </c>
      <c r="AC37" s="51"/>
      <c r="AD37" s="51"/>
      <c r="AE37" s="51"/>
      <c r="AF37" s="51"/>
      <c r="AG37" s="51"/>
      <c r="AH37" s="51"/>
      <c r="AI37" s="51"/>
      <c r="AJ37" s="51"/>
      <c r="AK37" s="51"/>
      <c r="AL37" s="51"/>
      <c r="AM37" s="51"/>
      <c r="AN37" s="51"/>
      <c r="AO37" s="51"/>
      <c r="AP37" s="51"/>
      <c r="AQ37" s="51"/>
      <c r="AR37" s="51"/>
      <c r="AS37" s="51"/>
      <c r="AT37" s="51"/>
      <c r="AU37" s="50">
        <v>252.2</v>
      </c>
      <c r="AV37" s="50">
        <v>252.2</v>
      </c>
      <c r="AW37" s="51">
        <f t="shared" si="10"/>
        <v>100</v>
      </c>
      <c r="AX37" s="51"/>
      <c r="AY37" s="51"/>
      <c r="AZ37" s="51"/>
      <c r="BA37" s="51"/>
      <c r="BB37" s="51"/>
      <c r="BC37" s="51"/>
      <c r="BD37" s="51"/>
      <c r="BE37" s="51"/>
      <c r="BF37" s="51"/>
      <c r="BG37" s="51"/>
      <c r="BH37" s="51"/>
      <c r="BI37" s="51"/>
      <c r="BJ37" s="51"/>
      <c r="BK37" s="51">
        <v>733</v>
      </c>
      <c r="BL37" s="51">
        <v>733</v>
      </c>
      <c r="BM37" s="51">
        <f t="shared" si="11"/>
        <v>100</v>
      </c>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0"/>
      <c r="CT37" s="51"/>
      <c r="CU37" s="51"/>
      <c r="CV37" s="51"/>
      <c r="CW37" s="50"/>
    </row>
    <row r="38" spans="1:101" s="48" customFormat="1" ht="15.75" x14ac:dyDescent="0.25">
      <c r="A38" s="49" t="s">
        <v>315</v>
      </c>
      <c r="B38" s="50">
        <f t="shared" si="3"/>
        <v>0</v>
      </c>
      <c r="C38" s="50">
        <f t="shared" si="4"/>
        <v>9304.1</v>
      </c>
      <c r="D38" s="50">
        <f t="shared" si="5"/>
        <v>8888.9456900000005</v>
      </c>
      <c r="E38" s="51">
        <f t="shared" si="2"/>
        <v>95.537942305005316</v>
      </c>
      <c r="F38" s="51"/>
      <c r="G38" s="51"/>
      <c r="H38" s="51"/>
      <c r="I38" s="51"/>
      <c r="J38" s="51"/>
      <c r="K38" s="51">
        <v>0</v>
      </c>
      <c r="L38" s="51">
        <v>0</v>
      </c>
      <c r="M38" s="51"/>
      <c r="N38" s="51"/>
      <c r="O38" s="51">
        <v>1369.5</v>
      </c>
      <c r="P38" s="51">
        <v>1101.4057499999999</v>
      </c>
      <c r="Q38" s="51">
        <f t="shared" si="7"/>
        <v>80.423932092004364</v>
      </c>
      <c r="R38" s="51"/>
      <c r="S38" s="51"/>
      <c r="T38" s="51"/>
      <c r="U38" s="51"/>
      <c r="V38" s="51"/>
      <c r="W38" s="50"/>
      <c r="X38" s="50"/>
      <c r="Y38" s="50"/>
      <c r="Z38" s="50"/>
      <c r="AA38" s="51">
        <v>0</v>
      </c>
      <c r="AB38" s="51">
        <v>0</v>
      </c>
      <c r="AC38" s="51"/>
      <c r="AD38" s="51"/>
      <c r="AE38" s="51"/>
      <c r="AF38" s="51"/>
      <c r="AG38" s="51"/>
      <c r="AH38" s="51"/>
      <c r="AI38" s="51"/>
      <c r="AJ38" s="51"/>
      <c r="AK38" s="51"/>
      <c r="AL38" s="51"/>
      <c r="AM38" s="51">
        <v>5600</v>
      </c>
      <c r="AN38" s="51">
        <v>5600</v>
      </c>
      <c r="AO38" s="51">
        <f t="shared" ref="AO38:AO45" si="21">AN38/AM38*100</f>
        <v>100</v>
      </c>
      <c r="AP38" s="51"/>
      <c r="AQ38" s="51"/>
      <c r="AR38" s="51"/>
      <c r="AS38" s="51"/>
      <c r="AT38" s="51"/>
      <c r="AU38" s="50">
        <v>256.10000000000002</v>
      </c>
      <c r="AV38" s="50">
        <v>256.10000000000002</v>
      </c>
      <c r="AW38" s="51">
        <f t="shared" si="10"/>
        <v>100</v>
      </c>
      <c r="AX38" s="51"/>
      <c r="AY38" s="51"/>
      <c r="AZ38" s="51"/>
      <c r="BA38" s="51"/>
      <c r="BB38" s="51"/>
      <c r="BC38" s="51"/>
      <c r="BD38" s="51"/>
      <c r="BE38" s="51"/>
      <c r="BF38" s="51"/>
      <c r="BG38" s="51"/>
      <c r="BH38" s="51"/>
      <c r="BI38" s="51"/>
      <c r="BJ38" s="51"/>
      <c r="BK38" s="51">
        <v>2078.5</v>
      </c>
      <c r="BL38" s="51">
        <v>1931.43994</v>
      </c>
      <c r="BM38" s="51">
        <f t="shared" si="11"/>
        <v>92.924702429636753</v>
      </c>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0"/>
      <c r="CT38" s="51"/>
      <c r="CU38" s="51"/>
      <c r="CV38" s="51"/>
      <c r="CW38" s="50"/>
    </row>
    <row r="39" spans="1:101" s="48" customFormat="1" ht="15.75" x14ac:dyDescent="0.25">
      <c r="A39" s="49" t="s">
        <v>316</v>
      </c>
      <c r="B39" s="50">
        <f t="shared" si="3"/>
        <v>0</v>
      </c>
      <c r="C39" s="50">
        <f t="shared" si="4"/>
        <v>5088.8999999999996</v>
      </c>
      <c r="D39" s="50">
        <f t="shared" si="5"/>
        <v>5088.8210499999996</v>
      </c>
      <c r="E39" s="51">
        <f t="shared" si="2"/>
        <v>99.998448584173389</v>
      </c>
      <c r="F39" s="51"/>
      <c r="G39" s="51"/>
      <c r="H39" s="51"/>
      <c r="I39" s="51"/>
      <c r="J39" s="51"/>
      <c r="K39" s="51">
        <v>0</v>
      </c>
      <c r="L39" s="51">
        <v>0</v>
      </c>
      <c r="M39" s="51"/>
      <c r="N39" s="51"/>
      <c r="O39" s="51">
        <v>320</v>
      </c>
      <c r="P39" s="51">
        <v>320</v>
      </c>
      <c r="Q39" s="51">
        <f t="shared" si="7"/>
        <v>100</v>
      </c>
      <c r="R39" s="51"/>
      <c r="S39" s="51">
        <v>3503</v>
      </c>
      <c r="T39" s="51">
        <v>3503</v>
      </c>
      <c r="U39" s="51">
        <f t="shared" si="8"/>
        <v>100</v>
      </c>
      <c r="V39" s="51"/>
      <c r="W39" s="50"/>
      <c r="X39" s="50"/>
      <c r="Y39" s="50"/>
      <c r="Z39" s="50"/>
      <c r="AA39" s="51">
        <v>0</v>
      </c>
      <c r="AB39" s="51">
        <v>0</v>
      </c>
      <c r="AC39" s="51"/>
      <c r="AD39" s="51"/>
      <c r="AE39" s="51"/>
      <c r="AF39" s="51"/>
      <c r="AG39" s="51"/>
      <c r="AH39" s="51"/>
      <c r="AI39" s="51"/>
      <c r="AJ39" s="51"/>
      <c r="AK39" s="51"/>
      <c r="AL39" s="51"/>
      <c r="AM39" s="51"/>
      <c r="AN39" s="51"/>
      <c r="AO39" s="51"/>
      <c r="AP39" s="51"/>
      <c r="AQ39" s="51"/>
      <c r="AR39" s="51"/>
      <c r="AS39" s="51"/>
      <c r="AT39" s="51"/>
      <c r="AU39" s="50">
        <v>406.9</v>
      </c>
      <c r="AV39" s="50">
        <v>406.9</v>
      </c>
      <c r="AW39" s="51">
        <f t="shared" si="10"/>
        <v>100</v>
      </c>
      <c r="AX39" s="51"/>
      <c r="AY39" s="51"/>
      <c r="AZ39" s="51"/>
      <c r="BA39" s="51"/>
      <c r="BB39" s="51"/>
      <c r="BC39" s="51"/>
      <c r="BD39" s="51"/>
      <c r="BE39" s="51"/>
      <c r="BF39" s="51"/>
      <c r="BG39" s="51"/>
      <c r="BH39" s="51"/>
      <c r="BI39" s="51"/>
      <c r="BJ39" s="51"/>
      <c r="BK39" s="51">
        <v>859</v>
      </c>
      <c r="BL39" s="51">
        <v>858.92105000000004</v>
      </c>
      <c r="BM39" s="51">
        <f t="shared" si="11"/>
        <v>99.99080908032596</v>
      </c>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0"/>
      <c r="CT39" s="51"/>
      <c r="CU39" s="51"/>
      <c r="CV39" s="51"/>
      <c r="CW39" s="50"/>
    </row>
    <row r="40" spans="1:101" s="48" customFormat="1" ht="15.75" x14ac:dyDescent="0.25">
      <c r="A40" s="49" t="s">
        <v>317</v>
      </c>
      <c r="B40" s="50">
        <f t="shared" si="3"/>
        <v>0</v>
      </c>
      <c r="C40" s="50">
        <f t="shared" si="4"/>
        <v>14556.85</v>
      </c>
      <c r="D40" s="50">
        <f t="shared" si="5"/>
        <v>11461.730439999999</v>
      </c>
      <c r="E40" s="51">
        <f t="shared" si="2"/>
        <v>78.737710699773643</v>
      </c>
      <c r="F40" s="51"/>
      <c r="G40" s="51"/>
      <c r="H40" s="51"/>
      <c r="I40" s="51"/>
      <c r="J40" s="51"/>
      <c r="K40" s="51">
        <v>0</v>
      </c>
      <c r="L40" s="51">
        <v>0</v>
      </c>
      <c r="M40" s="51"/>
      <c r="N40" s="51"/>
      <c r="O40" s="51">
        <v>1187.2</v>
      </c>
      <c r="P40" s="51">
        <v>458.99198999999999</v>
      </c>
      <c r="Q40" s="51">
        <f t="shared" si="7"/>
        <v>38.661724225067381</v>
      </c>
      <c r="R40" s="51"/>
      <c r="S40" s="51">
        <v>4881</v>
      </c>
      <c r="T40" s="51">
        <v>4881</v>
      </c>
      <c r="U40" s="51">
        <f t="shared" si="8"/>
        <v>100</v>
      </c>
      <c r="V40" s="51"/>
      <c r="W40" s="50">
        <f>1168.4+941.85</f>
        <v>2110.25</v>
      </c>
      <c r="X40" s="50">
        <v>2110.25</v>
      </c>
      <c r="Y40" s="50">
        <f t="shared" si="9"/>
        <v>100</v>
      </c>
      <c r="Z40" s="50"/>
      <c r="AA40" s="51">
        <v>0</v>
      </c>
      <c r="AB40" s="51">
        <v>0</v>
      </c>
      <c r="AC40" s="51"/>
      <c r="AD40" s="51"/>
      <c r="AE40" s="51"/>
      <c r="AF40" s="51"/>
      <c r="AG40" s="51"/>
      <c r="AH40" s="51"/>
      <c r="AI40" s="51"/>
      <c r="AJ40" s="51"/>
      <c r="AK40" s="51"/>
      <c r="AL40" s="51"/>
      <c r="AM40" s="51"/>
      <c r="AN40" s="51"/>
      <c r="AO40" s="51"/>
      <c r="AP40" s="51"/>
      <c r="AQ40" s="51"/>
      <c r="AR40" s="51"/>
      <c r="AS40" s="51"/>
      <c r="AT40" s="51"/>
      <c r="AU40" s="50">
        <v>332.9</v>
      </c>
      <c r="AV40" s="50">
        <v>332.9</v>
      </c>
      <c r="AW40" s="51">
        <f t="shared" si="10"/>
        <v>100</v>
      </c>
      <c r="AX40" s="51"/>
      <c r="AY40" s="51"/>
      <c r="AZ40" s="51"/>
      <c r="BA40" s="51"/>
      <c r="BB40" s="51"/>
      <c r="BC40" s="51"/>
      <c r="BD40" s="51"/>
      <c r="BE40" s="51"/>
      <c r="BF40" s="51"/>
      <c r="BG40" s="51"/>
      <c r="BH40" s="51"/>
      <c r="BI40" s="51"/>
      <c r="BJ40" s="51"/>
      <c r="BK40" s="51">
        <v>6045.5</v>
      </c>
      <c r="BL40" s="51">
        <v>3678.5884500000002</v>
      </c>
      <c r="BM40" s="51">
        <f t="shared" si="11"/>
        <v>60.848373997187998</v>
      </c>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0"/>
      <c r="CT40" s="51"/>
      <c r="CU40" s="51"/>
      <c r="CV40" s="51"/>
      <c r="CW40" s="50"/>
    </row>
    <row r="41" spans="1:101" s="48" customFormat="1" ht="15.75" x14ac:dyDescent="0.25">
      <c r="A41" s="49" t="s">
        <v>318</v>
      </c>
      <c r="B41" s="50">
        <f t="shared" si="3"/>
        <v>0</v>
      </c>
      <c r="C41" s="50">
        <f t="shared" si="4"/>
        <v>18305.900000000001</v>
      </c>
      <c r="D41" s="50">
        <f t="shared" si="5"/>
        <v>16309.338510000001</v>
      </c>
      <c r="E41" s="51">
        <f t="shared" si="2"/>
        <v>89.093344276981739</v>
      </c>
      <c r="F41" s="51"/>
      <c r="G41" s="51"/>
      <c r="H41" s="51"/>
      <c r="I41" s="51"/>
      <c r="J41" s="51"/>
      <c r="K41" s="51">
        <v>2800</v>
      </c>
      <c r="L41" s="51">
        <v>2800</v>
      </c>
      <c r="M41" s="51">
        <f t="shared" si="19"/>
        <v>100</v>
      </c>
      <c r="N41" s="51"/>
      <c r="O41" s="51">
        <v>889.7</v>
      </c>
      <c r="P41" s="51">
        <v>617.58641</v>
      </c>
      <c r="Q41" s="51">
        <f t="shared" si="7"/>
        <v>69.415129819040118</v>
      </c>
      <c r="R41" s="51"/>
      <c r="S41" s="51">
        <v>3343</v>
      </c>
      <c r="T41" s="51">
        <v>3343</v>
      </c>
      <c r="U41" s="51">
        <f t="shared" si="8"/>
        <v>100</v>
      </c>
      <c r="V41" s="51"/>
      <c r="W41" s="50"/>
      <c r="X41" s="50"/>
      <c r="Y41" s="50"/>
      <c r="Z41" s="50"/>
      <c r="AA41" s="51">
        <v>0</v>
      </c>
      <c r="AB41" s="51">
        <v>0</v>
      </c>
      <c r="AC41" s="51"/>
      <c r="AD41" s="51"/>
      <c r="AE41" s="51"/>
      <c r="AF41" s="51"/>
      <c r="AG41" s="51"/>
      <c r="AH41" s="51"/>
      <c r="AI41" s="51"/>
      <c r="AJ41" s="51"/>
      <c r="AK41" s="51"/>
      <c r="AL41" s="51"/>
      <c r="AM41" s="51"/>
      <c r="AN41" s="51"/>
      <c r="AO41" s="51"/>
      <c r="AP41" s="51"/>
      <c r="AQ41" s="51"/>
      <c r="AR41" s="51"/>
      <c r="AS41" s="51"/>
      <c r="AT41" s="51"/>
      <c r="AU41" s="50">
        <v>357.7</v>
      </c>
      <c r="AV41" s="50">
        <v>357.69981000000001</v>
      </c>
      <c r="AW41" s="51">
        <f t="shared" si="10"/>
        <v>99.999946882862744</v>
      </c>
      <c r="AX41" s="51"/>
      <c r="AY41" s="51"/>
      <c r="AZ41" s="51"/>
      <c r="BA41" s="51"/>
      <c r="BB41" s="51"/>
      <c r="BC41" s="51"/>
      <c r="BD41" s="51"/>
      <c r="BE41" s="51"/>
      <c r="BF41" s="51"/>
      <c r="BG41" s="51"/>
      <c r="BH41" s="51"/>
      <c r="BI41" s="51"/>
      <c r="BJ41" s="51"/>
      <c r="BK41" s="51">
        <v>915.5</v>
      </c>
      <c r="BL41" s="51">
        <v>915.4746899999999</v>
      </c>
      <c r="BM41" s="51">
        <f t="shared" si="11"/>
        <v>99.997235390496982</v>
      </c>
      <c r="BN41" s="51"/>
      <c r="BO41" s="51">
        <v>10000</v>
      </c>
      <c r="BP41" s="51">
        <v>8275.5776000000005</v>
      </c>
      <c r="BQ41" s="51">
        <f t="shared" ref="BQ41:BQ43" si="22">BP41/BO41*100</f>
        <v>82.755775999999997</v>
      </c>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0"/>
      <c r="CT41" s="51"/>
      <c r="CU41" s="51"/>
      <c r="CV41" s="51"/>
      <c r="CW41" s="50"/>
    </row>
    <row r="42" spans="1:101" s="48" customFormat="1" ht="15.75" x14ac:dyDescent="0.25">
      <c r="A42" s="49" t="s">
        <v>319</v>
      </c>
      <c r="B42" s="50">
        <f t="shared" si="3"/>
        <v>84615.5</v>
      </c>
      <c r="C42" s="50">
        <f t="shared" si="4"/>
        <v>99107.1</v>
      </c>
      <c r="D42" s="50">
        <f t="shared" si="5"/>
        <v>99107.1</v>
      </c>
      <c r="E42" s="122">
        <f t="shared" si="2"/>
        <v>100</v>
      </c>
      <c r="F42" s="122"/>
      <c r="G42" s="51"/>
      <c r="H42" s="51"/>
      <c r="I42" s="51"/>
      <c r="J42" s="51"/>
      <c r="K42" s="51"/>
      <c r="L42" s="51"/>
      <c r="M42" s="51"/>
      <c r="N42" s="51"/>
      <c r="O42" s="51">
        <v>1006.1</v>
      </c>
      <c r="P42" s="51">
        <v>1006.1</v>
      </c>
      <c r="Q42" s="51">
        <f t="shared" si="7"/>
        <v>100</v>
      </c>
      <c r="R42" s="51"/>
      <c r="S42" s="51">
        <v>3485</v>
      </c>
      <c r="T42" s="51">
        <v>3485</v>
      </c>
      <c r="U42" s="51">
        <f t="shared" si="8"/>
        <v>100</v>
      </c>
      <c r="V42" s="51"/>
      <c r="W42" s="50">
        <v>621.4</v>
      </c>
      <c r="X42" s="50">
        <v>621.4</v>
      </c>
      <c r="Y42" s="50">
        <f t="shared" si="9"/>
        <v>100</v>
      </c>
      <c r="Z42" s="51">
        <v>84615.5</v>
      </c>
      <c r="AA42" s="51">
        <v>84615.5</v>
      </c>
      <c r="AB42" s="51">
        <v>84615.5</v>
      </c>
      <c r="AC42" s="51">
        <f t="shared" si="16"/>
        <v>100</v>
      </c>
      <c r="AD42" s="51"/>
      <c r="AE42" s="51"/>
      <c r="AF42" s="51"/>
      <c r="AG42" s="51"/>
      <c r="AH42" s="51"/>
      <c r="AI42" s="51">
        <v>5000</v>
      </c>
      <c r="AJ42" s="51">
        <v>5000</v>
      </c>
      <c r="AK42" s="51">
        <f>AJ42/AI42*100</f>
        <v>100</v>
      </c>
      <c r="AL42" s="51"/>
      <c r="AM42" s="51"/>
      <c r="AN42" s="51"/>
      <c r="AO42" s="51"/>
      <c r="AP42" s="51"/>
      <c r="AQ42" s="51"/>
      <c r="AR42" s="51"/>
      <c r="AS42" s="51"/>
      <c r="AT42" s="51"/>
      <c r="AU42" s="50">
        <v>434.6</v>
      </c>
      <c r="AV42" s="50">
        <v>434.6</v>
      </c>
      <c r="AW42" s="51">
        <f t="shared" si="10"/>
        <v>100</v>
      </c>
      <c r="AX42" s="51"/>
      <c r="AY42" s="51">
        <v>2000</v>
      </c>
      <c r="AZ42" s="51">
        <v>2000</v>
      </c>
      <c r="BA42" s="51">
        <f t="shared" si="18"/>
        <v>100</v>
      </c>
      <c r="BB42" s="51"/>
      <c r="BC42" s="51"/>
      <c r="BD42" s="51"/>
      <c r="BE42" s="51"/>
      <c r="BF42" s="51"/>
      <c r="BG42" s="51"/>
      <c r="BH42" s="51"/>
      <c r="BI42" s="51"/>
      <c r="BJ42" s="51"/>
      <c r="BK42" s="51">
        <v>1944.5</v>
      </c>
      <c r="BL42" s="51">
        <v>1944.5</v>
      </c>
      <c r="BM42" s="51">
        <f t="shared" si="11"/>
        <v>100</v>
      </c>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0"/>
      <c r="CT42" s="51"/>
      <c r="CU42" s="51"/>
      <c r="CV42" s="51"/>
      <c r="CW42" s="50"/>
    </row>
    <row r="43" spans="1:101" s="48" customFormat="1" ht="15.75" x14ac:dyDescent="0.25">
      <c r="A43" s="49" t="s">
        <v>320</v>
      </c>
      <c r="B43" s="50">
        <f t="shared" si="3"/>
        <v>0</v>
      </c>
      <c r="C43" s="50">
        <f t="shared" si="4"/>
        <v>16557.900000000001</v>
      </c>
      <c r="D43" s="50">
        <f t="shared" si="5"/>
        <v>15265.112649999999</v>
      </c>
      <c r="E43" s="51">
        <f t="shared" si="2"/>
        <v>92.192322999897314</v>
      </c>
      <c r="F43" s="51"/>
      <c r="G43" s="51"/>
      <c r="H43" s="51"/>
      <c r="I43" s="51"/>
      <c r="J43" s="51"/>
      <c r="K43" s="51">
        <v>1000</v>
      </c>
      <c r="L43" s="51">
        <v>992.14151000000004</v>
      </c>
      <c r="M43" s="51">
        <f t="shared" si="19"/>
        <v>99.214151000000001</v>
      </c>
      <c r="N43" s="51"/>
      <c r="O43" s="51">
        <v>883.6</v>
      </c>
      <c r="P43" s="51">
        <v>883.6</v>
      </c>
      <c r="Q43" s="51">
        <f t="shared" si="7"/>
        <v>100</v>
      </c>
      <c r="R43" s="51"/>
      <c r="S43" s="51">
        <v>500</v>
      </c>
      <c r="T43" s="51">
        <v>500</v>
      </c>
      <c r="U43" s="51">
        <f t="shared" si="8"/>
        <v>100</v>
      </c>
      <c r="V43" s="51"/>
      <c r="W43" s="50">
        <v>445.5</v>
      </c>
      <c r="X43" s="50">
        <v>445.5</v>
      </c>
      <c r="Y43" s="50">
        <f t="shared" si="9"/>
        <v>100</v>
      </c>
      <c r="Z43" s="51"/>
      <c r="AA43" s="51"/>
      <c r="AB43" s="51"/>
      <c r="AC43" s="51"/>
      <c r="AD43" s="51"/>
      <c r="AE43" s="51"/>
      <c r="AF43" s="51"/>
      <c r="AG43" s="51"/>
      <c r="AH43" s="51"/>
      <c r="AI43" s="51"/>
      <c r="AJ43" s="51"/>
      <c r="AK43" s="51"/>
      <c r="AL43" s="51"/>
      <c r="AM43" s="51"/>
      <c r="AN43" s="51"/>
      <c r="AO43" s="51"/>
      <c r="AP43" s="51"/>
      <c r="AQ43" s="50">
        <v>10000</v>
      </c>
      <c r="AR43" s="50">
        <v>8715.07114</v>
      </c>
      <c r="AS43" s="51">
        <f>AR43/AQ43*100</f>
        <v>87.150711400000006</v>
      </c>
      <c r="AT43" s="51"/>
      <c r="AU43" s="50">
        <v>229.3</v>
      </c>
      <c r="AV43" s="50">
        <v>229.3</v>
      </c>
      <c r="AW43" s="51">
        <f t="shared" si="10"/>
        <v>100</v>
      </c>
      <c r="AX43" s="51"/>
      <c r="AY43" s="51"/>
      <c r="AZ43" s="51"/>
      <c r="BA43" s="51"/>
      <c r="BB43" s="51"/>
      <c r="BC43" s="51"/>
      <c r="BD43" s="51"/>
      <c r="BE43" s="51"/>
      <c r="BF43" s="51"/>
      <c r="BG43" s="51"/>
      <c r="BH43" s="51"/>
      <c r="BI43" s="51"/>
      <c r="BJ43" s="51"/>
      <c r="BK43" s="51">
        <v>899.5</v>
      </c>
      <c r="BL43" s="51">
        <v>899.5</v>
      </c>
      <c r="BM43" s="51">
        <f t="shared" si="11"/>
        <v>100</v>
      </c>
      <c r="BN43" s="51"/>
      <c r="BO43" s="51">
        <v>2600</v>
      </c>
      <c r="BP43" s="51">
        <v>2600</v>
      </c>
      <c r="BQ43" s="51">
        <f t="shared" si="22"/>
        <v>100</v>
      </c>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0"/>
      <c r="CT43" s="51"/>
      <c r="CU43" s="51"/>
      <c r="CV43" s="51"/>
      <c r="CW43" s="50"/>
    </row>
    <row r="44" spans="1:101" s="48" customFormat="1" ht="15.75" x14ac:dyDescent="0.25">
      <c r="A44" s="49" t="s">
        <v>321</v>
      </c>
      <c r="B44" s="50">
        <f t="shared" si="3"/>
        <v>0</v>
      </c>
      <c r="C44" s="50">
        <f t="shared" si="4"/>
        <v>32003.800000000003</v>
      </c>
      <c r="D44" s="50">
        <f t="shared" si="5"/>
        <v>31925.209880000002</v>
      </c>
      <c r="E44" s="51">
        <f t="shared" si="2"/>
        <v>99.754435035839492</v>
      </c>
      <c r="F44" s="51"/>
      <c r="G44" s="51"/>
      <c r="H44" s="51"/>
      <c r="I44" s="51"/>
      <c r="J44" s="51"/>
      <c r="K44" s="51"/>
      <c r="L44" s="51"/>
      <c r="M44" s="51"/>
      <c r="N44" s="51"/>
      <c r="O44" s="51">
        <v>676</v>
      </c>
      <c r="P44" s="51">
        <v>597.40988000000004</v>
      </c>
      <c r="Q44" s="51">
        <f t="shared" si="7"/>
        <v>88.3742426035503</v>
      </c>
      <c r="R44" s="51"/>
      <c r="S44" s="51">
        <v>3762</v>
      </c>
      <c r="T44" s="51">
        <v>3762</v>
      </c>
      <c r="U44" s="51">
        <f t="shared" si="8"/>
        <v>100</v>
      </c>
      <c r="V44" s="51"/>
      <c r="W44" s="50">
        <f>3776.9+22648</f>
        <v>26424.9</v>
      </c>
      <c r="X44" s="50">
        <v>26424.9</v>
      </c>
      <c r="Y44" s="50">
        <f t="shared" si="9"/>
        <v>100</v>
      </c>
      <c r="Z44" s="51"/>
      <c r="AA44" s="51"/>
      <c r="AB44" s="51"/>
      <c r="AC44" s="51"/>
      <c r="AD44" s="51"/>
      <c r="AE44" s="51"/>
      <c r="AF44" s="51"/>
      <c r="AG44" s="51"/>
      <c r="AH44" s="51"/>
      <c r="AI44" s="51"/>
      <c r="AJ44" s="51"/>
      <c r="AK44" s="51"/>
      <c r="AL44" s="51"/>
      <c r="AM44" s="51"/>
      <c r="AN44" s="51"/>
      <c r="AO44" s="51"/>
      <c r="AP44" s="51"/>
      <c r="AQ44" s="51"/>
      <c r="AR44" s="51"/>
      <c r="AS44" s="51"/>
      <c r="AT44" s="51"/>
      <c r="AU44" s="50">
        <v>369.9</v>
      </c>
      <c r="AV44" s="50">
        <v>369.9</v>
      </c>
      <c r="AW44" s="51">
        <f t="shared" si="10"/>
        <v>100</v>
      </c>
      <c r="AX44" s="51"/>
      <c r="AY44" s="51"/>
      <c r="AZ44" s="51"/>
      <c r="BA44" s="51"/>
      <c r="BB44" s="51"/>
      <c r="BC44" s="51"/>
      <c r="BD44" s="51"/>
      <c r="BE44" s="51"/>
      <c r="BF44" s="51"/>
      <c r="BG44" s="51"/>
      <c r="BH44" s="51"/>
      <c r="BI44" s="51"/>
      <c r="BJ44" s="51"/>
      <c r="BK44" s="51">
        <v>771</v>
      </c>
      <c r="BL44" s="51">
        <v>771</v>
      </c>
      <c r="BM44" s="51">
        <f t="shared" si="11"/>
        <v>100</v>
      </c>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0"/>
      <c r="CT44" s="51"/>
      <c r="CU44" s="51"/>
      <c r="CV44" s="51"/>
      <c r="CW44" s="50"/>
    </row>
    <row r="45" spans="1:101" s="48" customFormat="1" ht="15.75" x14ac:dyDescent="0.25">
      <c r="A45" s="49" t="s">
        <v>322</v>
      </c>
      <c r="B45" s="50">
        <f t="shared" si="3"/>
        <v>0</v>
      </c>
      <c r="C45" s="50">
        <f t="shared" si="4"/>
        <v>29228.500000000004</v>
      </c>
      <c r="D45" s="50">
        <f t="shared" si="5"/>
        <v>28930.773940000003</v>
      </c>
      <c r="E45" s="51">
        <f t="shared" si="2"/>
        <v>98.981384402210168</v>
      </c>
      <c r="F45" s="51"/>
      <c r="G45" s="51"/>
      <c r="H45" s="51"/>
      <c r="I45" s="51"/>
      <c r="J45" s="51"/>
      <c r="K45" s="51">
        <v>16652.900000000001</v>
      </c>
      <c r="L45" s="51">
        <v>16365.464</v>
      </c>
      <c r="M45" s="51">
        <f t="shared" si="19"/>
        <v>98.273958289547153</v>
      </c>
      <c r="N45" s="51"/>
      <c r="O45" s="51">
        <v>703.3</v>
      </c>
      <c r="P45" s="51">
        <v>703.3</v>
      </c>
      <c r="Q45" s="51">
        <f t="shared" si="7"/>
        <v>100</v>
      </c>
      <c r="R45" s="51"/>
      <c r="S45" s="51">
        <v>2347</v>
      </c>
      <c r="T45" s="51">
        <v>2347</v>
      </c>
      <c r="U45" s="51">
        <f t="shared" si="8"/>
        <v>100</v>
      </c>
      <c r="V45" s="51"/>
      <c r="W45" s="50"/>
      <c r="X45" s="50"/>
      <c r="Y45" s="50"/>
      <c r="Z45" s="51"/>
      <c r="AA45" s="51"/>
      <c r="AB45" s="51"/>
      <c r="AC45" s="51"/>
      <c r="AD45" s="51"/>
      <c r="AE45" s="51"/>
      <c r="AF45" s="51"/>
      <c r="AG45" s="51"/>
      <c r="AH45" s="51"/>
      <c r="AI45" s="51">
        <v>5000</v>
      </c>
      <c r="AJ45" s="51">
        <v>5000</v>
      </c>
      <c r="AK45" s="51">
        <f t="shared" ref="AK45:AK46" si="23">AJ45/AI45*100</f>
        <v>100</v>
      </c>
      <c r="AL45" s="51"/>
      <c r="AM45" s="51">
        <v>980</v>
      </c>
      <c r="AN45" s="51">
        <v>980</v>
      </c>
      <c r="AO45" s="51">
        <f t="shared" si="21"/>
        <v>100</v>
      </c>
      <c r="AP45" s="51"/>
      <c r="AQ45" s="51"/>
      <c r="AR45" s="51"/>
      <c r="AS45" s="51"/>
      <c r="AT45" s="51"/>
      <c r="AU45" s="50">
        <v>295.89999999999998</v>
      </c>
      <c r="AV45" s="50">
        <v>295.89999999999998</v>
      </c>
      <c r="AW45" s="51">
        <f t="shared" si="10"/>
        <v>100</v>
      </c>
      <c r="AX45" s="51"/>
      <c r="AY45" s="51">
        <v>1119.4000000000001</v>
      </c>
      <c r="AZ45" s="51">
        <v>1119.4000000000001</v>
      </c>
      <c r="BA45" s="51">
        <f t="shared" si="18"/>
        <v>100</v>
      </c>
      <c r="BB45" s="51"/>
      <c r="BC45" s="51"/>
      <c r="BD45" s="51"/>
      <c r="BE45" s="51"/>
      <c r="BF45" s="51"/>
      <c r="BG45" s="51"/>
      <c r="BH45" s="51"/>
      <c r="BI45" s="51"/>
      <c r="BJ45" s="51"/>
      <c r="BK45" s="51">
        <v>2130</v>
      </c>
      <c r="BL45" s="51">
        <v>2119.7099399999997</v>
      </c>
      <c r="BM45" s="51">
        <f t="shared" si="11"/>
        <v>99.516898591549278</v>
      </c>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0"/>
      <c r="CT45" s="51"/>
      <c r="CU45" s="51"/>
      <c r="CV45" s="51"/>
      <c r="CW45" s="50"/>
    </row>
    <row r="46" spans="1:101" s="48" customFormat="1" ht="15.75" x14ac:dyDescent="0.25">
      <c r="A46" s="49" t="s">
        <v>323</v>
      </c>
      <c r="B46" s="50">
        <f t="shared" si="3"/>
        <v>158859.79999999999</v>
      </c>
      <c r="C46" s="50">
        <f t="shared" si="4"/>
        <v>576268.69999999995</v>
      </c>
      <c r="D46" s="50">
        <f t="shared" si="5"/>
        <v>575819.73334000004</v>
      </c>
      <c r="E46" s="51">
        <f t="shared" si="2"/>
        <v>99.922090743432719</v>
      </c>
      <c r="F46" s="51"/>
      <c r="G46" s="51"/>
      <c r="H46" s="51"/>
      <c r="I46" s="51"/>
      <c r="J46" s="51"/>
      <c r="K46" s="51">
        <v>0</v>
      </c>
      <c r="L46" s="51">
        <v>0</v>
      </c>
      <c r="M46" s="51"/>
      <c r="N46" s="51"/>
      <c r="O46" s="51">
        <v>9239.1</v>
      </c>
      <c r="P46" s="51">
        <v>8992.6</v>
      </c>
      <c r="Q46" s="51">
        <f t="shared" si="7"/>
        <v>97.331991211265162</v>
      </c>
      <c r="R46" s="51"/>
      <c r="S46" s="51"/>
      <c r="T46" s="51"/>
      <c r="U46" s="51"/>
      <c r="V46" s="51"/>
      <c r="W46" s="50">
        <v>700</v>
      </c>
      <c r="X46" s="50">
        <v>700</v>
      </c>
      <c r="Y46" s="50">
        <f t="shared" si="9"/>
        <v>100</v>
      </c>
      <c r="Z46" s="51">
        <v>158859.79999999999</v>
      </c>
      <c r="AA46" s="51">
        <v>158859.79999999999</v>
      </c>
      <c r="AB46" s="51">
        <v>158657.33334000001</v>
      </c>
      <c r="AC46" s="51">
        <f t="shared" si="16"/>
        <v>99.87255009763328</v>
      </c>
      <c r="AD46" s="51"/>
      <c r="AE46" s="51"/>
      <c r="AF46" s="51"/>
      <c r="AG46" s="51"/>
      <c r="AH46" s="51"/>
      <c r="AI46" s="51">
        <v>5000</v>
      </c>
      <c r="AJ46" s="51">
        <v>5000</v>
      </c>
      <c r="AK46" s="51">
        <f t="shared" si="23"/>
        <v>100</v>
      </c>
      <c r="AL46" s="51"/>
      <c r="AM46" s="51"/>
      <c r="AN46" s="51"/>
      <c r="AO46" s="51"/>
      <c r="AP46" s="51"/>
      <c r="AQ46" s="51"/>
      <c r="AR46" s="51"/>
      <c r="AS46" s="51"/>
      <c r="AT46" s="51"/>
      <c r="AU46" s="50">
        <v>200</v>
      </c>
      <c r="AV46" s="50">
        <v>200</v>
      </c>
      <c r="AW46" s="51">
        <f t="shared" si="10"/>
        <v>100</v>
      </c>
      <c r="AX46" s="51"/>
      <c r="AY46" s="51">
        <v>4475.3</v>
      </c>
      <c r="AZ46" s="51">
        <v>4475.3</v>
      </c>
      <c r="BA46" s="51">
        <f t="shared" si="18"/>
        <v>100</v>
      </c>
      <c r="BB46" s="51"/>
      <c r="BC46" s="51"/>
      <c r="BD46" s="51"/>
      <c r="BE46" s="51"/>
      <c r="BF46" s="51"/>
      <c r="BG46" s="51">
        <v>45000</v>
      </c>
      <c r="BH46" s="51">
        <v>45000</v>
      </c>
      <c r="BI46" s="51">
        <f>BH46/BG46*100</f>
        <v>100</v>
      </c>
      <c r="BJ46" s="51"/>
      <c r="BK46" s="51">
        <v>2794.5</v>
      </c>
      <c r="BL46" s="51">
        <v>2794.5</v>
      </c>
      <c r="BM46" s="51">
        <f t="shared" si="11"/>
        <v>100</v>
      </c>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v>350000</v>
      </c>
      <c r="CN46" s="51">
        <v>350000</v>
      </c>
      <c r="CO46" s="51">
        <f>CN46/CM46*100</f>
        <v>100</v>
      </c>
      <c r="CP46" s="51"/>
      <c r="CQ46" s="51"/>
      <c r="CR46" s="51"/>
      <c r="CS46" s="50"/>
      <c r="CT46" s="51"/>
      <c r="CU46" s="51"/>
      <c r="CV46" s="51"/>
      <c r="CW46" s="50"/>
    </row>
    <row r="47" spans="1:101" s="48" customFormat="1" ht="32.25" customHeight="1" x14ac:dyDescent="0.25">
      <c r="A47" s="120" t="s">
        <v>324</v>
      </c>
      <c r="B47" s="121">
        <f>B48+B49+B50+B51</f>
        <v>433202.9</v>
      </c>
      <c r="C47" s="121">
        <f>C48+C49+C50+C51</f>
        <v>1617316.0433800002</v>
      </c>
      <c r="D47" s="121">
        <f>D48+D49+D50+D51</f>
        <v>1607532.1155199998</v>
      </c>
      <c r="E47" s="121">
        <f t="shared" si="2"/>
        <v>99.395051579433229</v>
      </c>
      <c r="F47" s="121"/>
      <c r="G47" s="121">
        <f>SUM(G48:G51)</f>
        <v>0</v>
      </c>
      <c r="H47" s="121">
        <f>SUM(H48:H51)</f>
        <v>0</v>
      </c>
      <c r="I47" s="121"/>
      <c r="J47" s="121">
        <f>SUM(J48:J51)</f>
        <v>3040</v>
      </c>
      <c r="K47" s="121">
        <f>SUM(K48:K51)</f>
        <v>3040</v>
      </c>
      <c r="L47" s="121">
        <f>SUM(L48:L51)</f>
        <v>3040</v>
      </c>
      <c r="M47" s="121">
        <f>L47/K47*100</f>
        <v>100</v>
      </c>
      <c r="N47" s="121"/>
      <c r="O47" s="121">
        <f>SUM(O48:O51)</f>
        <v>30770.5</v>
      </c>
      <c r="P47" s="121">
        <f>SUM(P48:P51)</f>
        <v>29893.2644</v>
      </c>
      <c r="Q47" s="121">
        <f t="shared" si="7"/>
        <v>97.149101899546636</v>
      </c>
      <c r="R47" s="121"/>
      <c r="S47" s="121">
        <f>SUM(S48:S51)</f>
        <v>20246</v>
      </c>
      <c r="T47" s="121">
        <f>SUM(T48:T51)</f>
        <v>20210.22624</v>
      </c>
      <c r="U47" s="121">
        <f t="shared" si="8"/>
        <v>99.823304553985963</v>
      </c>
      <c r="V47" s="121"/>
      <c r="W47" s="121">
        <f>SUM(W48:W51)</f>
        <v>73047.383379999999</v>
      </c>
      <c r="X47" s="121">
        <f>SUM(X48:X51)</f>
        <v>73047.383379999999</v>
      </c>
      <c r="Y47" s="121">
        <f>X47/W47*100</f>
        <v>100</v>
      </c>
      <c r="Z47" s="121">
        <f>SUM(Z48:Z51)</f>
        <v>430162.9</v>
      </c>
      <c r="AA47" s="121">
        <f>SUM(AA48:AA51)</f>
        <v>430162.9</v>
      </c>
      <c r="AB47" s="121">
        <f>SUM(AB48:AB51)</f>
        <v>430162.9</v>
      </c>
      <c r="AC47" s="121">
        <f t="shared" si="16"/>
        <v>100</v>
      </c>
      <c r="AD47" s="121"/>
      <c r="AE47" s="121">
        <f>SUM(AE48:AE51)</f>
        <v>0</v>
      </c>
      <c r="AF47" s="121">
        <f>SUM(AF48:AF51)</f>
        <v>0</v>
      </c>
      <c r="AG47" s="121"/>
      <c r="AH47" s="121"/>
      <c r="AI47" s="121">
        <f>SUM(AI48:AI51)</f>
        <v>10000</v>
      </c>
      <c r="AJ47" s="121">
        <f>SUM(AJ48:AJ51)</f>
        <v>10000</v>
      </c>
      <c r="AK47" s="121">
        <f>AJ47/AI47*100</f>
        <v>100</v>
      </c>
      <c r="AL47" s="121"/>
      <c r="AM47" s="121">
        <f>SUM(AM48:AM51)</f>
        <v>0</v>
      </c>
      <c r="AN47" s="121">
        <f>SUM(AN48:AN51)</f>
        <v>0</v>
      </c>
      <c r="AO47" s="121"/>
      <c r="AP47" s="121"/>
      <c r="AQ47" s="121">
        <f>SUM(AQ48:AQ51)</f>
        <v>177389</v>
      </c>
      <c r="AR47" s="121">
        <f>SUM(AR48:AR51)</f>
        <v>177204.74827000001</v>
      </c>
      <c r="AS47" s="121">
        <f t="shared" ref="AS47" si="24">AR47/AQ47*100</f>
        <v>99.896131253910909</v>
      </c>
      <c r="AT47" s="121"/>
      <c r="AU47" s="121">
        <f>SUM(AU48:AU51)</f>
        <v>600</v>
      </c>
      <c r="AV47" s="121">
        <f t="shared" ref="AV47:AZ47" si="25">SUM(AV48:AV51)</f>
        <v>598.06532000000004</v>
      </c>
      <c r="AW47" s="121">
        <f>AV47/AU47*100</f>
        <v>99.677553333333336</v>
      </c>
      <c r="AX47" s="121"/>
      <c r="AY47" s="121">
        <f t="shared" si="25"/>
        <v>1900</v>
      </c>
      <c r="AZ47" s="121">
        <f t="shared" si="25"/>
        <v>1900</v>
      </c>
      <c r="BA47" s="121">
        <f t="shared" si="18"/>
        <v>100</v>
      </c>
      <c r="BB47" s="121"/>
      <c r="BC47" s="121">
        <f t="shared" ref="BC47" si="26">SUM(BC48:BC51)</f>
        <v>0</v>
      </c>
      <c r="BD47" s="121">
        <f t="shared" ref="BD47" si="27">SUM(BD48:BD51)</f>
        <v>0</v>
      </c>
      <c r="BE47" s="121"/>
      <c r="BF47" s="121"/>
      <c r="BG47" s="121">
        <f t="shared" ref="BG47:BH47" si="28">SUM(BG48:BG51)</f>
        <v>0</v>
      </c>
      <c r="BH47" s="121">
        <f t="shared" si="28"/>
        <v>0</v>
      </c>
      <c r="BI47" s="121"/>
      <c r="BJ47" s="121"/>
      <c r="BK47" s="121">
        <f t="shared" ref="BK47:BL47" si="29">SUM(BK48:BK51)</f>
        <v>311</v>
      </c>
      <c r="BL47" s="121">
        <f t="shared" si="29"/>
        <v>153.65557000000001</v>
      </c>
      <c r="BM47" s="121">
        <f t="shared" si="11"/>
        <v>49.406935691318331</v>
      </c>
      <c r="BN47" s="121"/>
      <c r="BO47" s="121">
        <f t="shared" ref="BO47:BP47" si="30">SUM(BO48:BO51)</f>
        <v>0</v>
      </c>
      <c r="BP47" s="121">
        <f t="shared" si="30"/>
        <v>0</v>
      </c>
      <c r="BQ47" s="121"/>
      <c r="BR47" s="121"/>
      <c r="BS47" s="121">
        <f t="shared" ref="BS47:BT47" si="31">SUM(BS48:BS51)</f>
        <v>30000</v>
      </c>
      <c r="BT47" s="121">
        <f t="shared" si="31"/>
        <v>30000</v>
      </c>
      <c r="BU47" s="121">
        <f>BT47/BS47*100</f>
        <v>100</v>
      </c>
      <c r="BV47" s="121"/>
      <c r="BW47" s="121">
        <f t="shared" ref="BW47:BX47" si="32">SUM(BW48:BW51)</f>
        <v>30000</v>
      </c>
      <c r="BX47" s="121">
        <f t="shared" si="32"/>
        <v>26967.095000000001</v>
      </c>
      <c r="BY47" s="121">
        <f>BX47/BW47*100</f>
        <v>89.890316666666664</v>
      </c>
      <c r="BZ47" s="121"/>
      <c r="CA47" s="121">
        <f t="shared" ref="CA47:CB47" si="33">SUM(CA48:CA51)</f>
        <v>10000</v>
      </c>
      <c r="CB47" s="121">
        <f t="shared" si="33"/>
        <v>10000</v>
      </c>
      <c r="CC47" s="121">
        <f>CB47/CA47*100</f>
        <v>100</v>
      </c>
      <c r="CD47" s="121"/>
      <c r="CE47" s="121">
        <f t="shared" ref="CE47:CF47" si="34">SUM(CE48:CE51)</f>
        <v>320000</v>
      </c>
      <c r="CF47" s="121">
        <f t="shared" si="34"/>
        <v>319590.13569999998</v>
      </c>
      <c r="CG47" s="121">
        <f>CF47/CE47*100</f>
        <v>99.871917406250006</v>
      </c>
      <c r="CH47" s="121"/>
      <c r="CI47" s="121">
        <f t="shared" ref="CI47:CJ47" si="35">SUM(CI48:CI51)</f>
        <v>0</v>
      </c>
      <c r="CJ47" s="121">
        <f t="shared" si="35"/>
        <v>0</v>
      </c>
      <c r="CK47" s="121"/>
      <c r="CL47" s="121"/>
      <c r="CM47" s="121">
        <f t="shared" ref="CM47:CN47" si="36">SUM(CM48:CM51)</f>
        <v>400000</v>
      </c>
      <c r="CN47" s="121">
        <f t="shared" si="36"/>
        <v>400000</v>
      </c>
      <c r="CO47" s="121">
        <f t="shared" ref="CO47:CO48" si="37">CN47/CM47*100</f>
        <v>100</v>
      </c>
      <c r="CP47" s="121"/>
      <c r="CQ47" s="121">
        <f t="shared" ref="CQ47:CR47" si="38">SUM(CQ48:CQ51)</f>
        <v>60213.9</v>
      </c>
      <c r="CR47" s="121">
        <f t="shared" si="38"/>
        <v>59875.31164</v>
      </c>
      <c r="CS47" s="121">
        <f t="shared" si="14"/>
        <v>99.437690699323582</v>
      </c>
      <c r="CT47" s="121"/>
      <c r="CU47" s="121">
        <f t="shared" ref="CU47:CV47" si="39">SUM(CU48:CU51)</f>
        <v>19635.36</v>
      </c>
      <c r="CV47" s="121">
        <f t="shared" si="39"/>
        <v>14889.33</v>
      </c>
      <c r="CW47" s="121">
        <f t="shared" ref="CW47:CW48" si="40">CV47/CU47*100</f>
        <v>75.829167379666075</v>
      </c>
    </row>
    <row r="48" spans="1:101" s="48" customFormat="1" ht="15.75" x14ac:dyDescent="0.25">
      <c r="A48" s="49" t="s">
        <v>325</v>
      </c>
      <c r="B48" s="50">
        <f t="shared" si="3"/>
        <v>430162.9</v>
      </c>
      <c r="C48" s="50">
        <f t="shared" ref="C48" si="41">G48+K48+O48+S48+W48+AA48+AE48+AI48+AM48+AQ48+AU48+AY48+BC48+BG48+BK48+BO48+BS48+BW48+CA48+CE48+CI48+CM48+CQ48+CU48</f>
        <v>1599837.7433800001</v>
      </c>
      <c r="D48" s="50">
        <f t="shared" ref="D48" si="42">H48+L48+P48+T48+X48+AB48+AF48+AJ48+AN48+AR48+AV48+AZ48+BD48+BH48+BL48+BP48+BT48+BX48+CB48+CF48+CJ48+CN48+CR48+CV48</f>
        <v>1590567.00874</v>
      </c>
      <c r="E48" s="51">
        <f t="shared" si="2"/>
        <v>99.420520319741073</v>
      </c>
      <c r="F48" s="51"/>
      <c r="G48" s="51"/>
      <c r="H48" s="51"/>
      <c r="I48" s="51"/>
      <c r="J48" s="51"/>
      <c r="K48" s="51"/>
      <c r="L48" s="51"/>
      <c r="M48" s="51"/>
      <c r="N48" s="51"/>
      <c r="O48" s="51">
        <v>29064.2</v>
      </c>
      <c r="P48" s="51">
        <v>28505.104749999999</v>
      </c>
      <c r="Q48" s="51">
        <f>P48/O48*100</f>
        <v>98.076343921387817</v>
      </c>
      <c r="R48" s="51"/>
      <c r="S48" s="51">
        <v>8425</v>
      </c>
      <c r="T48" s="51">
        <v>8425</v>
      </c>
      <c r="U48" s="51">
        <f t="shared" si="8"/>
        <v>100</v>
      </c>
      <c r="V48" s="51"/>
      <c r="W48" s="50">
        <v>73047.383379999999</v>
      </c>
      <c r="X48" s="50">
        <v>73047.383379999999</v>
      </c>
      <c r="Y48" s="50">
        <f>X48/W48*100</f>
        <v>100</v>
      </c>
      <c r="Z48" s="51">
        <v>430162.9</v>
      </c>
      <c r="AA48" s="51">
        <v>430162.9</v>
      </c>
      <c r="AB48" s="51">
        <v>430162.9</v>
      </c>
      <c r="AC48" s="51">
        <f>AB48/AA48*100</f>
        <v>100</v>
      </c>
      <c r="AD48" s="51"/>
      <c r="AE48" s="51"/>
      <c r="AF48" s="51">
        <v>0</v>
      </c>
      <c r="AG48" s="51">
        <v>0</v>
      </c>
      <c r="AH48" s="51"/>
      <c r="AI48" s="51">
        <v>10000</v>
      </c>
      <c r="AJ48" s="51">
        <v>10000</v>
      </c>
      <c r="AK48" s="51">
        <f>AJ48/AI48*100</f>
        <v>100</v>
      </c>
      <c r="AL48" s="51"/>
      <c r="AM48" s="51"/>
      <c r="AN48" s="51">
        <v>0</v>
      </c>
      <c r="AO48" s="51">
        <v>0</v>
      </c>
      <c r="AP48" s="51"/>
      <c r="AQ48" s="50">
        <v>177389</v>
      </c>
      <c r="AR48" s="50">
        <v>177204.74827000001</v>
      </c>
      <c r="AS48" s="51">
        <f>AR48/AQ48*100</f>
        <v>99.896131253910909</v>
      </c>
      <c r="AT48" s="51"/>
      <c r="AU48" s="50"/>
      <c r="AV48" s="50"/>
      <c r="AW48" s="51"/>
      <c r="AX48" s="51"/>
      <c r="AY48" s="51">
        <v>1900</v>
      </c>
      <c r="AZ48" s="51">
        <v>1900</v>
      </c>
      <c r="BA48" s="51">
        <f>AZ48/AY48*100</f>
        <v>100</v>
      </c>
      <c r="BB48" s="51"/>
      <c r="BC48" s="51"/>
      <c r="BD48" s="51"/>
      <c r="BE48" s="51"/>
      <c r="BF48" s="51"/>
      <c r="BG48" s="51"/>
      <c r="BH48" s="51"/>
      <c r="BI48" s="51"/>
      <c r="BJ48" s="51"/>
      <c r="BK48" s="51"/>
      <c r="BL48" s="51"/>
      <c r="BM48" s="51"/>
      <c r="BN48" s="51"/>
      <c r="BO48" s="51"/>
      <c r="BP48" s="51"/>
      <c r="BQ48" s="51"/>
      <c r="BR48" s="51"/>
      <c r="BS48" s="51">
        <v>30000</v>
      </c>
      <c r="BT48" s="51">
        <v>30000</v>
      </c>
      <c r="BU48" s="51">
        <f>BT48/BS48*100</f>
        <v>100</v>
      </c>
      <c r="BV48" s="51"/>
      <c r="BW48" s="51">
        <v>30000</v>
      </c>
      <c r="BX48" s="51">
        <v>26967.095000000001</v>
      </c>
      <c r="BY48" s="51">
        <f>BX48/BW48*100</f>
        <v>89.890316666666664</v>
      </c>
      <c r="BZ48" s="51"/>
      <c r="CA48" s="51">
        <v>10000</v>
      </c>
      <c r="CB48" s="51">
        <v>10000</v>
      </c>
      <c r="CC48" s="51">
        <f>CB48/CA48*100</f>
        <v>100</v>
      </c>
      <c r="CD48" s="51"/>
      <c r="CE48" s="51">
        <v>320000</v>
      </c>
      <c r="CF48" s="51">
        <v>319590.13569999998</v>
      </c>
      <c r="CG48" s="51">
        <f>CF48/CE48*100</f>
        <v>99.871917406250006</v>
      </c>
      <c r="CH48" s="51"/>
      <c r="CI48" s="51"/>
      <c r="CJ48" s="51"/>
      <c r="CK48" s="51"/>
      <c r="CL48" s="51"/>
      <c r="CM48" s="51">
        <v>400000</v>
      </c>
      <c r="CN48" s="51">
        <v>400000</v>
      </c>
      <c r="CO48" s="51">
        <f t="shared" si="37"/>
        <v>100</v>
      </c>
      <c r="CP48" s="51"/>
      <c r="CQ48" s="51">
        <v>60213.9</v>
      </c>
      <c r="CR48" s="51">
        <v>59875.31164</v>
      </c>
      <c r="CS48" s="50">
        <f t="shared" si="14"/>
        <v>99.437690699323582</v>
      </c>
      <c r="CT48" s="51"/>
      <c r="CU48" s="51">
        <v>19635.36</v>
      </c>
      <c r="CV48" s="51">
        <v>14889.33</v>
      </c>
      <c r="CW48" s="50">
        <f t="shared" si="40"/>
        <v>75.829167379666075</v>
      </c>
    </row>
    <row r="49" spans="1:101" s="48" customFormat="1" ht="15.75" x14ac:dyDescent="0.25">
      <c r="A49" s="49" t="s">
        <v>326</v>
      </c>
      <c r="B49" s="50">
        <f t="shared" ref="B49:B112" si="43">F49+J49+N49+R49+V49+Z49+AD49+AH49+AL49+AP49+AT49+AX49+BB49+BF49+BJ49+BN49+BR49+BV49+BZ49+CD49+CH49+CL49+CP49+CT49</f>
        <v>3040</v>
      </c>
      <c r="C49" s="50">
        <f t="shared" ref="C49:C51" si="44">G49+K49+O49+S49+W49+AA49+AE49+AI49+AM49+AQ49+AU49+AY49+BC49+BG49+BK49+BO49+BS49+BW49+CA49+CE49+CI49+CM49+CQ49+CU49</f>
        <v>9441.6</v>
      </c>
      <c r="D49" s="50">
        <f t="shared" ref="D49:D51" si="45">H49+L49+P49+T49+X49+AB49+AF49+AJ49+AN49+AR49+AV49+AZ49+BD49+BH49+BL49+BP49+BT49+BX49+CB49+CF49+CJ49+CN49+CR49+CV49</f>
        <v>9241.921409999999</v>
      </c>
      <c r="E49" s="51">
        <f t="shared" si="2"/>
        <v>97.885119153533282</v>
      </c>
      <c r="F49" s="51"/>
      <c r="G49" s="51"/>
      <c r="H49" s="51"/>
      <c r="I49" s="51"/>
      <c r="J49" s="51">
        <v>3040</v>
      </c>
      <c r="K49" s="51">
        <v>3040</v>
      </c>
      <c r="L49" s="51">
        <v>3040</v>
      </c>
      <c r="M49" s="51">
        <f>L49/K49*100</f>
        <v>100</v>
      </c>
      <c r="N49" s="51"/>
      <c r="O49" s="51">
        <v>280.10000000000002</v>
      </c>
      <c r="P49" s="51">
        <v>163.92141000000001</v>
      </c>
      <c r="Q49" s="51">
        <f t="shared" ref="Q49:Q51" si="46">P49/O49*100</f>
        <v>58.522459835772935</v>
      </c>
      <c r="R49" s="51"/>
      <c r="S49" s="51">
        <v>5838</v>
      </c>
      <c r="T49" s="51">
        <v>5838</v>
      </c>
      <c r="U49" s="51">
        <f t="shared" si="8"/>
        <v>100</v>
      </c>
      <c r="V49" s="51"/>
      <c r="W49" s="50"/>
      <c r="X49" s="50"/>
      <c r="Y49" s="50"/>
      <c r="Z49" s="50"/>
      <c r="AA49" s="51"/>
      <c r="AB49" s="51"/>
      <c r="AC49" s="51"/>
      <c r="AD49" s="51"/>
      <c r="AE49" s="51"/>
      <c r="AF49" s="51"/>
      <c r="AG49" s="51"/>
      <c r="AH49" s="51"/>
      <c r="AI49" s="51"/>
      <c r="AJ49" s="51"/>
      <c r="AK49" s="51"/>
      <c r="AL49" s="51"/>
      <c r="AM49" s="51"/>
      <c r="AN49" s="51"/>
      <c r="AO49" s="51"/>
      <c r="AP49" s="51"/>
      <c r="AQ49" s="51"/>
      <c r="AR49" s="51"/>
      <c r="AS49" s="51"/>
      <c r="AT49" s="51"/>
      <c r="AU49" s="50">
        <v>200</v>
      </c>
      <c r="AV49" s="50">
        <v>200</v>
      </c>
      <c r="AW49" s="51">
        <f>AV49/AU49*100</f>
        <v>100</v>
      </c>
      <c r="AX49" s="51"/>
      <c r="AY49" s="51"/>
      <c r="AZ49" s="51"/>
      <c r="BA49" s="51"/>
      <c r="BB49" s="51"/>
      <c r="BC49" s="51"/>
      <c r="BD49" s="51"/>
      <c r="BE49" s="51"/>
      <c r="BF49" s="51"/>
      <c r="BG49" s="51"/>
      <c r="BH49" s="51"/>
      <c r="BI49" s="51"/>
      <c r="BJ49" s="51"/>
      <c r="BK49" s="51">
        <v>83.5</v>
      </c>
      <c r="BL49" s="51">
        <v>0</v>
      </c>
      <c r="BM49" s="51">
        <f t="shared" si="11"/>
        <v>0</v>
      </c>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row>
    <row r="50" spans="1:101" s="48" customFormat="1" ht="15.75" x14ac:dyDescent="0.25">
      <c r="A50" s="49" t="s">
        <v>327</v>
      </c>
      <c r="B50" s="50">
        <f t="shared" si="43"/>
        <v>0</v>
      </c>
      <c r="C50" s="50">
        <f t="shared" si="44"/>
        <v>4057</v>
      </c>
      <c r="D50" s="50">
        <f t="shared" si="45"/>
        <v>3817.9648300000003</v>
      </c>
      <c r="E50" s="122">
        <f t="shared" si="2"/>
        <v>94.108080601429634</v>
      </c>
      <c r="F50" s="122"/>
      <c r="G50" s="51"/>
      <c r="H50" s="51"/>
      <c r="I50" s="51"/>
      <c r="J50" s="51"/>
      <c r="K50" s="51"/>
      <c r="L50" s="51"/>
      <c r="M50" s="51"/>
      <c r="N50" s="51"/>
      <c r="O50" s="51">
        <v>762</v>
      </c>
      <c r="P50" s="51">
        <v>603.98067000000003</v>
      </c>
      <c r="Q50" s="51">
        <f t="shared" si="46"/>
        <v>79.262555118110242</v>
      </c>
      <c r="R50" s="51"/>
      <c r="S50" s="51">
        <v>2996</v>
      </c>
      <c r="T50" s="51">
        <v>2960.2262400000004</v>
      </c>
      <c r="U50" s="51">
        <f t="shared" si="8"/>
        <v>98.805949265687602</v>
      </c>
      <c r="V50" s="51"/>
      <c r="W50" s="50"/>
      <c r="X50" s="50"/>
      <c r="Y50" s="50"/>
      <c r="Z50" s="50"/>
      <c r="AA50" s="51">
        <v>0</v>
      </c>
      <c r="AB50" s="51">
        <v>0</v>
      </c>
      <c r="AC50" s="51"/>
      <c r="AD50" s="51"/>
      <c r="AE50" s="51">
        <v>0</v>
      </c>
      <c r="AF50" s="51">
        <v>0</v>
      </c>
      <c r="AG50" s="51"/>
      <c r="AH50" s="51"/>
      <c r="AI50" s="51">
        <v>0</v>
      </c>
      <c r="AJ50" s="51">
        <v>0</v>
      </c>
      <c r="AK50" s="51"/>
      <c r="AL50" s="51"/>
      <c r="AM50" s="51">
        <v>0</v>
      </c>
      <c r="AN50" s="51">
        <v>0</v>
      </c>
      <c r="AO50" s="51"/>
      <c r="AP50" s="51"/>
      <c r="AQ50" s="51">
        <v>0</v>
      </c>
      <c r="AR50" s="51">
        <v>0</v>
      </c>
      <c r="AS50" s="51"/>
      <c r="AT50" s="51"/>
      <c r="AU50" s="50">
        <v>200</v>
      </c>
      <c r="AV50" s="50">
        <v>200</v>
      </c>
      <c r="AW50" s="51">
        <f t="shared" ref="AW50:AW51" si="47">AV50/AU50*100</f>
        <v>100</v>
      </c>
      <c r="AX50" s="51"/>
      <c r="AY50" s="51"/>
      <c r="AZ50" s="51">
        <v>0</v>
      </c>
      <c r="BA50" s="51"/>
      <c r="BB50" s="51"/>
      <c r="BC50" s="51"/>
      <c r="BD50" s="51">
        <v>0</v>
      </c>
      <c r="BE50" s="51"/>
      <c r="BF50" s="51"/>
      <c r="BG50" s="51"/>
      <c r="BH50" s="51">
        <v>0</v>
      </c>
      <c r="BI50" s="51"/>
      <c r="BJ50" s="51"/>
      <c r="BK50" s="51">
        <v>99</v>
      </c>
      <c r="BL50" s="51">
        <v>53.757919999999999</v>
      </c>
      <c r="BM50" s="51">
        <f t="shared" si="11"/>
        <v>54.30092929292929</v>
      </c>
      <c r="BN50" s="51"/>
      <c r="BO50" s="51"/>
      <c r="BP50" s="51">
        <v>0</v>
      </c>
      <c r="BQ50" s="51"/>
      <c r="BR50" s="51"/>
      <c r="BS50" s="51"/>
      <c r="BT50" s="51">
        <v>0</v>
      </c>
      <c r="BU50" s="51"/>
      <c r="BV50" s="51"/>
      <c r="BW50" s="51"/>
      <c r="BX50" s="51">
        <v>0</v>
      </c>
      <c r="BY50" s="51"/>
      <c r="BZ50" s="51"/>
      <c r="CA50" s="51"/>
      <c r="CB50" s="51">
        <v>0</v>
      </c>
      <c r="CC50" s="51"/>
      <c r="CD50" s="51"/>
      <c r="CE50" s="51"/>
      <c r="CF50" s="51">
        <v>0</v>
      </c>
      <c r="CG50" s="51"/>
      <c r="CH50" s="51"/>
      <c r="CI50" s="51"/>
      <c r="CJ50" s="51">
        <v>0</v>
      </c>
      <c r="CK50" s="51"/>
      <c r="CL50" s="51"/>
      <c r="CM50" s="51"/>
      <c r="CN50" s="51">
        <v>0</v>
      </c>
      <c r="CO50" s="51"/>
      <c r="CP50" s="51"/>
      <c r="CQ50" s="51"/>
      <c r="CR50" s="51">
        <v>0</v>
      </c>
      <c r="CS50" s="51"/>
      <c r="CT50" s="51"/>
      <c r="CU50" s="51"/>
      <c r="CV50" s="51">
        <v>0</v>
      </c>
      <c r="CW50" s="51"/>
    </row>
    <row r="51" spans="1:101" s="48" customFormat="1" ht="15.75" x14ac:dyDescent="0.25">
      <c r="A51" s="49" t="s">
        <v>328</v>
      </c>
      <c r="B51" s="50">
        <f t="shared" si="43"/>
        <v>0</v>
      </c>
      <c r="C51" s="50">
        <f t="shared" si="44"/>
        <v>3979.7</v>
      </c>
      <c r="D51" s="50">
        <f t="shared" si="45"/>
        <v>3905.2205399999998</v>
      </c>
      <c r="E51" s="122">
        <f t="shared" si="2"/>
        <v>98.128515717265117</v>
      </c>
      <c r="F51" s="122"/>
      <c r="G51" s="51"/>
      <c r="H51" s="51"/>
      <c r="I51" s="51"/>
      <c r="J51" s="51"/>
      <c r="K51" s="51"/>
      <c r="L51" s="51"/>
      <c r="M51" s="51"/>
      <c r="N51" s="51"/>
      <c r="O51" s="51">
        <v>664.2</v>
      </c>
      <c r="P51" s="51">
        <v>620.25756999999999</v>
      </c>
      <c r="Q51" s="51">
        <f t="shared" si="46"/>
        <v>93.384156880457681</v>
      </c>
      <c r="R51" s="51"/>
      <c r="S51" s="51">
        <v>2987</v>
      </c>
      <c r="T51" s="51">
        <v>2987</v>
      </c>
      <c r="U51" s="51">
        <f t="shared" si="8"/>
        <v>100</v>
      </c>
      <c r="V51" s="51"/>
      <c r="W51" s="50"/>
      <c r="X51" s="50"/>
      <c r="Y51" s="50"/>
      <c r="Z51" s="50"/>
      <c r="AA51" s="51">
        <v>0</v>
      </c>
      <c r="AB51" s="51">
        <v>0</v>
      </c>
      <c r="AC51" s="51"/>
      <c r="AD51" s="51"/>
      <c r="AE51" s="51">
        <v>0</v>
      </c>
      <c r="AF51" s="51">
        <v>0</v>
      </c>
      <c r="AG51" s="51"/>
      <c r="AH51" s="51"/>
      <c r="AI51" s="51">
        <v>0</v>
      </c>
      <c r="AJ51" s="51">
        <v>0</v>
      </c>
      <c r="AK51" s="51"/>
      <c r="AL51" s="51"/>
      <c r="AM51" s="51">
        <v>0</v>
      </c>
      <c r="AN51" s="51">
        <v>0</v>
      </c>
      <c r="AO51" s="51"/>
      <c r="AP51" s="51"/>
      <c r="AQ51" s="51">
        <v>0</v>
      </c>
      <c r="AR51" s="51">
        <v>0</v>
      </c>
      <c r="AS51" s="51"/>
      <c r="AT51" s="51"/>
      <c r="AU51" s="50">
        <v>200</v>
      </c>
      <c r="AV51" s="50">
        <v>198.06532000000001</v>
      </c>
      <c r="AW51" s="51">
        <f t="shared" si="47"/>
        <v>99.032660000000007</v>
      </c>
      <c r="AX51" s="51"/>
      <c r="AY51" s="51"/>
      <c r="AZ51" s="51">
        <v>0</v>
      </c>
      <c r="BA51" s="51"/>
      <c r="BB51" s="51"/>
      <c r="BC51" s="51"/>
      <c r="BD51" s="51">
        <v>0</v>
      </c>
      <c r="BE51" s="51"/>
      <c r="BF51" s="51"/>
      <c r="BG51" s="51"/>
      <c r="BH51" s="51">
        <v>0</v>
      </c>
      <c r="BI51" s="51"/>
      <c r="BJ51" s="51"/>
      <c r="BK51" s="51">
        <v>128.5</v>
      </c>
      <c r="BL51" s="51">
        <v>99.897649999999999</v>
      </c>
      <c r="BM51" s="51">
        <f t="shared" si="11"/>
        <v>77.741361867704285</v>
      </c>
      <c r="BN51" s="51"/>
      <c r="BO51" s="51"/>
      <c r="BP51" s="51">
        <v>0</v>
      </c>
      <c r="BQ51" s="51"/>
      <c r="BR51" s="51"/>
      <c r="BS51" s="51"/>
      <c r="BT51" s="51">
        <v>0</v>
      </c>
      <c r="BU51" s="51"/>
      <c r="BV51" s="51"/>
      <c r="BW51" s="51"/>
      <c r="BX51" s="51">
        <v>0</v>
      </c>
      <c r="BY51" s="51"/>
      <c r="BZ51" s="51"/>
      <c r="CA51" s="51"/>
      <c r="CB51" s="51">
        <v>0</v>
      </c>
      <c r="CC51" s="51"/>
      <c r="CD51" s="51"/>
      <c r="CE51" s="51"/>
      <c r="CF51" s="51">
        <v>0</v>
      </c>
      <c r="CG51" s="51"/>
      <c r="CH51" s="51"/>
      <c r="CI51" s="51"/>
      <c r="CJ51" s="51">
        <v>0</v>
      </c>
      <c r="CK51" s="51"/>
      <c r="CL51" s="51"/>
      <c r="CM51" s="51"/>
      <c r="CN51" s="51">
        <v>0</v>
      </c>
      <c r="CO51" s="51"/>
      <c r="CP51" s="51"/>
      <c r="CQ51" s="51"/>
      <c r="CR51" s="51">
        <v>0</v>
      </c>
      <c r="CS51" s="51"/>
      <c r="CT51" s="51"/>
      <c r="CU51" s="51"/>
      <c r="CV51" s="51">
        <v>0</v>
      </c>
      <c r="CW51" s="51"/>
    </row>
    <row r="52" spans="1:101" s="123" customFormat="1" ht="15.75" x14ac:dyDescent="0.25">
      <c r="A52" s="120" t="s">
        <v>329</v>
      </c>
      <c r="B52" s="121">
        <f t="shared" ref="B52:D52" si="48">SUM(B53:B130)</f>
        <v>241263.4</v>
      </c>
      <c r="C52" s="121">
        <f t="shared" si="48"/>
        <v>682538.4</v>
      </c>
      <c r="D52" s="121">
        <f t="shared" si="48"/>
        <v>622973.9000599999</v>
      </c>
      <c r="E52" s="121">
        <f t="shared" si="2"/>
        <v>91.273091749856107</v>
      </c>
      <c r="F52" s="121"/>
      <c r="G52" s="121">
        <f>SUM(G54:G130)</f>
        <v>299900</v>
      </c>
      <c r="H52" s="121">
        <f>SUM(H54:H130)</f>
        <v>299900</v>
      </c>
      <c r="I52" s="121"/>
      <c r="J52" s="121">
        <f>SUM(J53:J130)</f>
        <v>96960</v>
      </c>
      <c r="K52" s="121">
        <f>SUM(K53:K130)</f>
        <v>4355</v>
      </c>
      <c r="L52" s="121">
        <f>SUM(L54:L130)</f>
        <v>4350</v>
      </c>
      <c r="M52" s="121">
        <f t="shared" ref="M52" si="49">L52/K52*100</f>
        <v>99.885189437428252</v>
      </c>
      <c r="N52" s="121"/>
      <c r="O52" s="121">
        <f>SUM(O54:O130)</f>
        <v>8057.6</v>
      </c>
      <c r="P52" s="121">
        <f>SUM(P54:P130)</f>
        <v>6898.7642699999997</v>
      </c>
      <c r="Q52" s="121">
        <f>P52/O52*100</f>
        <v>85.618103033161233</v>
      </c>
      <c r="R52" s="121"/>
      <c r="S52" s="121"/>
      <c r="T52" s="121"/>
      <c r="U52" s="121"/>
      <c r="V52" s="121"/>
      <c r="W52" s="121">
        <f>SUM(W54:W130)</f>
        <v>1573.6000000000001</v>
      </c>
      <c r="X52" s="121">
        <f>SUM(X73:X130)</f>
        <v>1573.6000000000001</v>
      </c>
      <c r="Y52" s="121">
        <f>X52/W52*100</f>
        <v>100</v>
      </c>
      <c r="Z52" s="121"/>
      <c r="AA52" s="121"/>
      <c r="AB52" s="121"/>
      <c r="AC52" s="121"/>
      <c r="AD52" s="121">
        <f>SUM(AD54:AD130)</f>
        <v>144303.4</v>
      </c>
      <c r="AE52" s="121">
        <f>SUM(AE54:AE130)</f>
        <v>155000</v>
      </c>
      <c r="AF52" s="121">
        <f>SUM(AF54:AF130)</f>
        <v>154999.33578999998</v>
      </c>
      <c r="AG52" s="121">
        <f>AF52/AE52*100</f>
        <v>99.999571477419352</v>
      </c>
      <c r="AH52" s="121"/>
      <c r="AI52" s="121">
        <f>SUM(AI54:AI130)</f>
        <v>5000</v>
      </c>
      <c r="AJ52" s="121">
        <f>SUM(AJ54:AJ130)</f>
        <v>5000</v>
      </c>
      <c r="AK52" s="121">
        <f>AJ52/AI52*100</f>
        <v>100</v>
      </c>
      <c r="AL52" s="121"/>
      <c r="AM52" s="121">
        <f>SUM(AM54:AM130)</f>
        <v>0</v>
      </c>
      <c r="AN52" s="121">
        <f>SUM(AN54:AN130)</f>
        <v>0</v>
      </c>
      <c r="AO52" s="121"/>
      <c r="AP52" s="121"/>
      <c r="AQ52" s="121">
        <f>SUM(AQ54:AQ130)</f>
        <v>108100</v>
      </c>
      <c r="AR52" s="121">
        <f>SUM(AR54:AR130)</f>
        <v>108100</v>
      </c>
      <c r="AS52" s="121">
        <f>AR52/AQ52*100</f>
        <v>100</v>
      </c>
      <c r="AT52" s="121"/>
      <c r="AU52" s="121">
        <f>SUM(AU54:AU130)</f>
        <v>0</v>
      </c>
      <c r="AV52" s="121">
        <f t="shared" ref="AV52:AZ52" si="50">SUM(AV54:AV130)</f>
        <v>0</v>
      </c>
      <c r="AW52" s="121"/>
      <c r="AX52" s="121"/>
      <c r="AY52" s="121">
        <f t="shared" si="50"/>
        <v>1552.2</v>
      </c>
      <c r="AZ52" s="121">
        <f t="shared" si="50"/>
        <v>1552.2</v>
      </c>
      <c r="BA52" s="121">
        <f>AZ52/AY52*100</f>
        <v>100</v>
      </c>
      <c r="BB52" s="121"/>
      <c r="BC52" s="121">
        <f t="shared" ref="BC52" si="51">SUM(BC54:BC130)</f>
        <v>0</v>
      </c>
      <c r="BD52" s="121">
        <f t="shared" ref="BD52" si="52">SUM(BD54:BD130)</f>
        <v>0</v>
      </c>
      <c r="BE52" s="121"/>
      <c r="BF52" s="121"/>
      <c r="BG52" s="121">
        <f t="shared" ref="BG52:BH52" si="53">SUM(BG54:BG130)</f>
        <v>0</v>
      </c>
      <c r="BH52" s="121">
        <f t="shared" si="53"/>
        <v>0</v>
      </c>
      <c r="BI52" s="121"/>
      <c r="BJ52" s="121"/>
      <c r="BK52" s="121">
        <f t="shared" ref="BK52:BL52" si="54">SUM(BK54:BK130)</f>
        <v>0</v>
      </c>
      <c r="BL52" s="121">
        <f t="shared" si="54"/>
        <v>0</v>
      </c>
      <c r="BM52" s="121"/>
      <c r="BN52" s="121"/>
      <c r="BO52" s="121">
        <f t="shared" ref="BO52:BP52" si="55">SUM(BO54:BO130)</f>
        <v>0</v>
      </c>
      <c r="BP52" s="121">
        <f t="shared" si="55"/>
        <v>0</v>
      </c>
      <c r="BQ52" s="121"/>
      <c r="BR52" s="121"/>
      <c r="BS52" s="121">
        <f t="shared" ref="BS52:BT52" si="56">SUM(BS54:BS130)</f>
        <v>0</v>
      </c>
      <c r="BT52" s="121">
        <f t="shared" si="56"/>
        <v>0</v>
      </c>
      <c r="BU52" s="121"/>
      <c r="BV52" s="121"/>
      <c r="BW52" s="121">
        <f t="shared" ref="BW52:BX52" si="57">SUM(BW54:BW130)</f>
        <v>0</v>
      </c>
      <c r="BX52" s="121">
        <f t="shared" si="57"/>
        <v>0</v>
      </c>
      <c r="BY52" s="121"/>
      <c r="BZ52" s="121"/>
      <c r="CA52" s="121">
        <f t="shared" ref="CA52:CB52" si="58">SUM(CA54:CA130)</f>
        <v>0</v>
      </c>
      <c r="CB52" s="121">
        <f t="shared" si="58"/>
        <v>0</v>
      </c>
      <c r="CC52" s="121"/>
      <c r="CD52" s="121"/>
      <c r="CE52" s="121">
        <f t="shared" ref="CE52:CF52" si="59">SUM(CE54:CE130)</f>
        <v>0</v>
      </c>
      <c r="CF52" s="121">
        <f t="shared" si="59"/>
        <v>0</v>
      </c>
      <c r="CG52" s="121"/>
      <c r="CH52" s="121"/>
      <c r="CI52" s="121">
        <f t="shared" ref="CI52:CJ52" si="60">SUM(CI54:CI130)</f>
        <v>60000</v>
      </c>
      <c r="CJ52" s="121">
        <f t="shared" si="60"/>
        <v>1600</v>
      </c>
      <c r="CK52" s="121">
        <f>CJ52/CI52*100</f>
        <v>2.666666666666667</v>
      </c>
      <c r="CL52" s="121"/>
      <c r="CM52" s="121">
        <f t="shared" ref="CM52:CN52" si="61">SUM(CM54:CM130)</f>
        <v>0</v>
      </c>
      <c r="CN52" s="121">
        <f t="shared" si="61"/>
        <v>0</v>
      </c>
      <c r="CO52" s="121"/>
      <c r="CP52" s="121"/>
      <c r="CQ52" s="121">
        <f t="shared" ref="CQ52:CR52" si="62">SUM(CQ54:CQ130)</f>
        <v>39000</v>
      </c>
      <c r="CR52" s="121">
        <f t="shared" si="62"/>
        <v>39000</v>
      </c>
      <c r="CS52" s="121">
        <f>CR52/CQ52*100</f>
        <v>100</v>
      </c>
      <c r="CT52" s="121"/>
      <c r="CU52" s="121">
        <f t="shared" ref="CU52:CV52" si="63">SUM(CU54:CU130)</f>
        <v>0</v>
      </c>
      <c r="CV52" s="121">
        <f t="shared" si="63"/>
        <v>0</v>
      </c>
      <c r="CW52" s="121"/>
    </row>
    <row r="53" spans="1:101" s="126" customFormat="1" ht="78.75" x14ac:dyDescent="0.25">
      <c r="A53" s="100" t="s">
        <v>951</v>
      </c>
      <c r="B53" s="50">
        <f t="shared" si="43"/>
        <v>1650</v>
      </c>
      <c r="C53" s="50">
        <f t="shared" ref="C53" si="64">G53+K53+O53+S53+W53+AA53+AE53+AI53+AM53+AQ53+AU53+AY53+BC53+BG53+BK53+BO53+BS53+BW53+CA53+CE53+CI53+CM53+CQ53+CU53</f>
        <v>0</v>
      </c>
      <c r="D53" s="50">
        <f t="shared" ref="D53" si="65">H53+L53+P53+T53+X53+AB53+AF53+AJ53+AN53+AR53+AV53+AZ53+BD53+BH53+BL53+BP53+BT53+BX53+CB53+CF53+CJ53+CN53+CR53+CV53</f>
        <v>0</v>
      </c>
      <c r="E53" s="150"/>
      <c r="F53" s="150"/>
      <c r="G53" s="150"/>
      <c r="H53" s="150"/>
      <c r="I53" s="150"/>
      <c r="J53" s="50">
        <v>1650</v>
      </c>
      <c r="K53" s="150"/>
      <c r="L53" s="150"/>
      <c r="M53" s="150"/>
      <c r="N53" s="150"/>
      <c r="O53" s="150"/>
      <c r="P53" s="150"/>
      <c r="Q53" s="150"/>
      <c r="R53" s="150"/>
      <c r="S53" s="150"/>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0"/>
      <c r="AX53" s="150"/>
      <c r="AY53" s="150"/>
      <c r="AZ53" s="150"/>
      <c r="BA53" s="150"/>
      <c r="BB53" s="150"/>
      <c r="BC53" s="150"/>
      <c r="BD53" s="150"/>
      <c r="BE53" s="150"/>
      <c r="BF53" s="150"/>
      <c r="BG53" s="150"/>
      <c r="BH53" s="150"/>
      <c r="BI53" s="150"/>
      <c r="BJ53" s="150"/>
      <c r="BK53" s="150"/>
      <c r="BL53" s="150"/>
      <c r="BM53" s="150"/>
      <c r="BN53" s="150"/>
      <c r="BO53" s="150"/>
      <c r="BP53" s="150"/>
      <c r="BQ53" s="150"/>
      <c r="BR53" s="150"/>
      <c r="BS53" s="150"/>
      <c r="BT53" s="150"/>
      <c r="BU53" s="150"/>
      <c r="BV53" s="150"/>
      <c r="BW53" s="150"/>
      <c r="BX53" s="150"/>
      <c r="BY53" s="150"/>
      <c r="BZ53" s="150"/>
      <c r="CA53" s="150"/>
      <c r="CB53" s="150"/>
      <c r="CC53" s="150"/>
      <c r="CD53" s="150"/>
      <c r="CE53" s="150"/>
      <c r="CF53" s="150"/>
      <c r="CG53" s="150"/>
      <c r="CH53" s="150"/>
      <c r="CI53" s="150"/>
      <c r="CJ53" s="150"/>
      <c r="CK53" s="150"/>
      <c r="CL53" s="150"/>
      <c r="CM53" s="150"/>
      <c r="CN53" s="150"/>
      <c r="CO53" s="150"/>
      <c r="CP53" s="150"/>
      <c r="CQ53" s="150"/>
      <c r="CR53" s="150"/>
      <c r="CS53" s="150"/>
      <c r="CT53" s="150"/>
      <c r="CU53" s="150"/>
      <c r="CV53" s="150"/>
      <c r="CW53" s="150"/>
    </row>
    <row r="54" spans="1:101" s="126" customFormat="1" ht="63" x14ac:dyDescent="0.25">
      <c r="A54" s="100" t="s">
        <v>723</v>
      </c>
      <c r="B54" s="50">
        <f t="shared" si="43"/>
        <v>1650</v>
      </c>
      <c r="C54" s="50">
        <f t="shared" ref="C54:C117" si="66">G54+K54+O54+S54+W54+AA54+AE54+AI54+AM54+AQ54+AU54+AY54+BC54+BG54+BK54+BO54+BS54+BW54+CA54+CE54+CI54+CM54+CQ54+CU54</f>
        <v>0</v>
      </c>
      <c r="D54" s="50">
        <f t="shared" ref="D54:D117" si="67">H54+L54+P54+T54+X54+AB54+AF54+AJ54+AN54+AR54+AV54+AZ54+BD54+BH54+BL54+BP54+BT54+BX54+CB54+CF54+CJ54+CN54+CR54+CV54</f>
        <v>0</v>
      </c>
      <c r="E54" s="124"/>
      <c r="F54" s="124"/>
      <c r="G54" s="125"/>
      <c r="H54" s="125"/>
      <c r="I54" s="125"/>
      <c r="J54" s="124">
        <v>1650</v>
      </c>
      <c r="K54" s="125"/>
      <c r="L54" s="125"/>
      <c r="M54" s="125"/>
      <c r="N54" s="125"/>
      <c r="O54" s="124"/>
      <c r="P54" s="124"/>
      <c r="Q54" s="124"/>
      <c r="R54" s="124"/>
      <c r="S54" s="124"/>
      <c r="T54" s="124"/>
      <c r="U54" s="124"/>
      <c r="V54" s="124"/>
      <c r="W54" s="150"/>
      <c r="X54" s="150"/>
      <c r="Y54" s="150"/>
      <c r="Z54" s="150"/>
      <c r="AA54" s="125"/>
      <c r="AB54" s="125"/>
      <c r="AC54" s="125"/>
      <c r="AD54" s="125"/>
      <c r="AE54" s="125"/>
      <c r="AF54" s="125"/>
      <c r="AG54" s="125"/>
      <c r="AH54" s="125"/>
      <c r="AI54" s="125"/>
      <c r="AJ54" s="125"/>
      <c r="AK54" s="125"/>
      <c r="AL54" s="125"/>
      <c r="AM54" s="125"/>
      <c r="AN54" s="125"/>
      <c r="AO54" s="125"/>
      <c r="AP54" s="125"/>
      <c r="AQ54" s="125"/>
      <c r="AR54" s="125"/>
      <c r="AS54" s="125"/>
      <c r="AT54" s="125"/>
      <c r="AU54" s="125"/>
      <c r="AV54" s="125"/>
      <c r="AW54" s="125"/>
      <c r="AX54" s="125"/>
      <c r="AY54" s="125"/>
      <c r="AZ54" s="125"/>
      <c r="BA54" s="125"/>
      <c r="BB54" s="125"/>
      <c r="BC54" s="125"/>
      <c r="BD54" s="125"/>
      <c r="BE54" s="125"/>
      <c r="BF54" s="125"/>
      <c r="BG54" s="125"/>
      <c r="BH54" s="125"/>
      <c r="BI54" s="125"/>
      <c r="BJ54" s="125"/>
      <c r="BK54" s="125"/>
      <c r="BL54" s="125"/>
      <c r="BM54" s="125"/>
      <c r="BN54" s="125"/>
      <c r="BO54" s="125"/>
      <c r="BP54" s="125"/>
      <c r="BQ54" s="125"/>
      <c r="BR54" s="125"/>
      <c r="BS54" s="125"/>
      <c r="BT54" s="125"/>
      <c r="BU54" s="125"/>
      <c r="BV54" s="125"/>
      <c r="BW54" s="125"/>
      <c r="BX54" s="125"/>
      <c r="BY54" s="125"/>
      <c r="BZ54" s="125"/>
      <c r="CA54" s="125"/>
      <c r="CB54" s="125"/>
      <c r="CC54" s="125"/>
      <c r="CD54" s="125"/>
      <c r="CE54" s="125"/>
      <c r="CF54" s="125"/>
      <c r="CG54" s="125"/>
      <c r="CH54" s="125"/>
      <c r="CI54" s="125"/>
      <c r="CJ54" s="125"/>
      <c r="CK54" s="125"/>
      <c r="CL54" s="125"/>
      <c r="CM54" s="125"/>
      <c r="CN54" s="125"/>
      <c r="CO54" s="125"/>
      <c r="CP54" s="125"/>
      <c r="CQ54" s="125"/>
      <c r="CR54" s="125"/>
      <c r="CS54" s="125"/>
      <c r="CT54" s="125"/>
      <c r="CU54" s="125"/>
      <c r="CV54" s="125"/>
      <c r="CW54" s="125"/>
    </row>
    <row r="55" spans="1:101" s="126" customFormat="1" ht="63" x14ac:dyDescent="0.25">
      <c r="A55" s="100" t="s">
        <v>339</v>
      </c>
      <c r="B55" s="50">
        <f t="shared" si="43"/>
        <v>4050</v>
      </c>
      <c r="C55" s="50">
        <f t="shared" si="66"/>
        <v>9592</v>
      </c>
      <c r="D55" s="50">
        <f t="shared" si="67"/>
        <v>9592</v>
      </c>
      <c r="E55" s="124">
        <f t="shared" ref="E55:E130" si="68">D55/C55*100</f>
        <v>100</v>
      </c>
      <c r="F55" s="124"/>
      <c r="G55" s="125"/>
      <c r="H55" s="125"/>
      <c r="I55" s="125"/>
      <c r="J55" s="124">
        <v>4050</v>
      </c>
      <c r="K55" s="125"/>
      <c r="L55" s="125"/>
      <c r="M55" s="125"/>
      <c r="N55" s="125"/>
      <c r="O55" s="124">
        <v>92</v>
      </c>
      <c r="P55" s="124">
        <v>92</v>
      </c>
      <c r="Q55" s="124">
        <f>P55/O55*100</f>
        <v>100</v>
      </c>
      <c r="R55" s="124"/>
      <c r="S55" s="124"/>
      <c r="T55" s="124"/>
      <c r="U55" s="124"/>
      <c r="V55" s="124"/>
      <c r="W55" s="150"/>
      <c r="X55" s="150"/>
      <c r="Y55" s="150"/>
      <c r="Z55" s="150"/>
      <c r="AA55" s="125"/>
      <c r="AB55" s="125"/>
      <c r="AC55" s="125"/>
      <c r="AD55" s="125"/>
      <c r="AE55" s="125"/>
      <c r="AF55" s="125"/>
      <c r="AG55" s="125"/>
      <c r="AH55" s="125"/>
      <c r="AI55" s="125"/>
      <c r="AJ55" s="125"/>
      <c r="AK55" s="125"/>
      <c r="AL55" s="125"/>
      <c r="AM55" s="125"/>
      <c r="AN55" s="125"/>
      <c r="AO55" s="125"/>
      <c r="AP55" s="125"/>
      <c r="AQ55" s="124">
        <v>9500</v>
      </c>
      <c r="AR55" s="124">
        <v>9500</v>
      </c>
      <c r="AS55" s="124">
        <f>AR55/AQ55*100</f>
        <v>100</v>
      </c>
      <c r="AT55" s="125"/>
      <c r="AU55" s="125"/>
      <c r="AV55" s="125"/>
      <c r="AW55" s="125"/>
      <c r="AX55" s="125"/>
      <c r="AY55" s="125"/>
      <c r="AZ55" s="125"/>
      <c r="BA55" s="125"/>
      <c r="BB55" s="125"/>
      <c r="BC55" s="125"/>
      <c r="BD55" s="125"/>
      <c r="BE55" s="125"/>
      <c r="BF55" s="125"/>
      <c r="BG55" s="125"/>
      <c r="BH55" s="125"/>
      <c r="BI55" s="125"/>
      <c r="BJ55" s="125"/>
      <c r="BK55" s="125"/>
      <c r="BL55" s="125"/>
      <c r="BM55" s="125"/>
      <c r="BN55" s="125"/>
      <c r="BO55" s="125"/>
      <c r="BP55" s="125"/>
      <c r="BQ55" s="125"/>
      <c r="BR55" s="125"/>
      <c r="BS55" s="125"/>
      <c r="BT55" s="125"/>
      <c r="BU55" s="125"/>
      <c r="BV55" s="125"/>
      <c r="BW55" s="125"/>
      <c r="BX55" s="125"/>
      <c r="BY55" s="125"/>
      <c r="BZ55" s="125"/>
      <c r="CA55" s="125"/>
      <c r="CB55" s="125"/>
      <c r="CC55" s="125"/>
      <c r="CD55" s="125"/>
      <c r="CE55" s="125"/>
      <c r="CF55" s="125"/>
      <c r="CG55" s="125"/>
      <c r="CH55" s="125"/>
      <c r="CI55" s="125"/>
      <c r="CJ55" s="125"/>
      <c r="CK55" s="125"/>
      <c r="CL55" s="125"/>
      <c r="CM55" s="125"/>
      <c r="CN55" s="125"/>
      <c r="CO55" s="125"/>
      <c r="CP55" s="125"/>
      <c r="CQ55" s="125"/>
      <c r="CR55" s="125"/>
      <c r="CS55" s="125"/>
      <c r="CT55" s="125"/>
      <c r="CU55" s="125"/>
      <c r="CV55" s="125"/>
      <c r="CW55" s="125"/>
    </row>
    <row r="56" spans="1:101" s="126" customFormat="1" ht="78.75" x14ac:dyDescent="0.25">
      <c r="A56" s="100" t="s">
        <v>352</v>
      </c>
      <c r="B56" s="50">
        <f t="shared" si="43"/>
        <v>0</v>
      </c>
      <c r="C56" s="50">
        <f t="shared" si="66"/>
        <v>149.1</v>
      </c>
      <c r="D56" s="50">
        <f t="shared" si="67"/>
        <v>132.98876999999999</v>
      </c>
      <c r="E56" s="124">
        <f t="shared" si="68"/>
        <v>89.194346076458757</v>
      </c>
      <c r="F56" s="124"/>
      <c r="G56" s="125"/>
      <c r="H56" s="125"/>
      <c r="I56" s="125"/>
      <c r="J56" s="124"/>
      <c r="K56" s="125"/>
      <c r="L56" s="125"/>
      <c r="M56" s="125"/>
      <c r="N56" s="125"/>
      <c r="O56" s="124">
        <v>149.1</v>
      </c>
      <c r="P56" s="124">
        <v>132.98876999999999</v>
      </c>
      <c r="Q56" s="124">
        <f>P56/O56*100</f>
        <v>89.194346076458757</v>
      </c>
      <c r="R56" s="124"/>
      <c r="S56" s="124"/>
      <c r="T56" s="124"/>
      <c r="U56" s="124"/>
      <c r="V56" s="124"/>
      <c r="W56" s="150"/>
      <c r="X56" s="150"/>
      <c r="Y56" s="150"/>
      <c r="Z56" s="150"/>
      <c r="AA56" s="125"/>
      <c r="AB56" s="125"/>
      <c r="AC56" s="125"/>
      <c r="AD56" s="125"/>
      <c r="AE56" s="125"/>
      <c r="AF56" s="125"/>
      <c r="AG56" s="125"/>
      <c r="AH56" s="125"/>
      <c r="AI56" s="125"/>
      <c r="AJ56" s="125"/>
      <c r="AK56" s="125"/>
      <c r="AL56" s="125"/>
      <c r="AM56" s="125"/>
      <c r="AN56" s="125"/>
      <c r="AO56" s="125"/>
      <c r="AP56" s="125"/>
      <c r="AQ56" s="125"/>
      <c r="AR56" s="125"/>
      <c r="AS56" s="125"/>
      <c r="AT56" s="125"/>
      <c r="AU56" s="125"/>
      <c r="AV56" s="125"/>
      <c r="AW56" s="125"/>
      <c r="AX56" s="125"/>
      <c r="AY56" s="125"/>
      <c r="AZ56" s="125"/>
      <c r="BA56" s="125"/>
      <c r="BB56" s="125"/>
      <c r="BC56" s="125"/>
      <c r="BD56" s="125"/>
      <c r="BE56" s="125"/>
      <c r="BF56" s="125"/>
      <c r="BG56" s="125"/>
      <c r="BH56" s="125"/>
      <c r="BI56" s="125"/>
      <c r="BJ56" s="125"/>
      <c r="BK56" s="125"/>
      <c r="BL56" s="125"/>
      <c r="BM56" s="125"/>
      <c r="BN56" s="125"/>
      <c r="BO56" s="125"/>
      <c r="BP56" s="125"/>
      <c r="BQ56" s="125"/>
      <c r="BR56" s="125"/>
      <c r="BS56" s="125"/>
      <c r="BT56" s="125"/>
      <c r="BU56" s="125"/>
      <c r="BV56" s="125"/>
      <c r="BW56" s="125"/>
      <c r="BX56" s="125"/>
      <c r="BY56" s="125"/>
      <c r="BZ56" s="125"/>
      <c r="CA56" s="125"/>
      <c r="CB56" s="125"/>
      <c r="CC56" s="125"/>
      <c r="CD56" s="125"/>
      <c r="CE56" s="125"/>
      <c r="CF56" s="125"/>
      <c r="CG56" s="125"/>
      <c r="CH56" s="125"/>
      <c r="CI56" s="125"/>
      <c r="CJ56" s="125"/>
      <c r="CK56" s="125"/>
      <c r="CL56" s="125"/>
      <c r="CM56" s="125"/>
      <c r="CN56" s="125"/>
      <c r="CO56" s="125"/>
      <c r="CP56" s="125"/>
      <c r="CQ56" s="125"/>
      <c r="CR56" s="125"/>
      <c r="CS56" s="125"/>
      <c r="CT56" s="125"/>
      <c r="CU56" s="125"/>
      <c r="CV56" s="125"/>
      <c r="CW56" s="125"/>
    </row>
    <row r="57" spans="1:101" s="126" customFormat="1" ht="63" x14ac:dyDescent="0.25">
      <c r="A57" s="100" t="s">
        <v>849</v>
      </c>
      <c r="B57" s="50">
        <f t="shared" si="43"/>
        <v>0</v>
      </c>
      <c r="C57" s="50">
        <f t="shared" si="66"/>
        <v>9460.1</v>
      </c>
      <c r="D57" s="50">
        <f t="shared" si="67"/>
        <v>9126.7180000000008</v>
      </c>
      <c r="E57" s="124">
        <f t="shared" si="68"/>
        <v>96.475914630923569</v>
      </c>
      <c r="F57" s="124"/>
      <c r="G57" s="125"/>
      <c r="H57" s="125"/>
      <c r="I57" s="125"/>
      <c r="J57" s="124"/>
      <c r="K57" s="125"/>
      <c r="L57" s="125"/>
      <c r="M57" s="125"/>
      <c r="N57" s="125"/>
      <c r="O57" s="124">
        <v>2907.9</v>
      </c>
      <c r="P57" s="124">
        <v>2574.518</v>
      </c>
      <c r="Q57" s="124">
        <f t="shared" ref="Q57:Q91" si="69">P57/O57*100</f>
        <v>88.535300388596582</v>
      </c>
      <c r="R57" s="124"/>
      <c r="S57" s="124"/>
      <c r="T57" s="124"/>
      <c r="U57" s="124"/>
      <c r="V57" s="124"/>
      <c r="W57" s="150"/>
      <c r="X57" s="150"/>
      <c r="Y57" s="150"/>
      <c r="Z57" s="150"/>
      <c r="AA57" s="125"/>
      <c r="AB57" s="125"/>
      <c r="AC57" s="125"/>
      <c r="AD57" s="125"/>
      <c r="AE57" s="125"/>
      <c r="AF57" s="125"/>
      <c r="AG57" s="125"/>
      <c r="AH57" s="125"/>
      <c r="AI57" s="124">
        <v>5000</v>
      </c>
      <c r="AJ57" s="124">
        <v>5000</v>
      </c>
      <c r="AK57" s="124">
        <f>AJ57/AI57*100</f>
        <v>100</v>
      </c>
      <c r="AL57" s="124"/>
      <c r="AM57" s="125"/>
      <c r="AN57" s="125"/>
      <c r="AO57" s="125"/>
      <c r="AP57" s="125"/>
      <c r="AQ57" s="125"/>
      <c r="AR57" s="125"/>
      <c r="AS57" s="125"/>
      <c r="AT57" s="125"/>
      <c r="AU57" s="125"/>
      <c r="AV57" s="125"/>
      <c r="AW57" s="125"/>
      <c r="AX57" s="125"/>
      <c r="AY57" s="124">
        <v>1552.2</v>
      </c>
      <c r="AZ57" s="124">
        <v>1552.2</v>
      </c>
      <c r="BA57" s="124">
        <f>AZ57/AY57*100</f>
        <v>100</v>
      </c>
      <c r="BB57" s="124"/>
      <c r="BC57" s="124"/>
      <c r="BD57" s="125"/>
      <c r="BE57" s="125"/>
      <c r="BF57" s="125"/>
      <c r="BG57" s="124"/>
      <c r="BH57" s="125"/>
      <c r="BI57" s="125"/>
      <c r="BJ57" s="125"/>
      <c r="BK57" s="124"/>
      <c r="BL57" s="125"/>
      <c r="BM57" s="125"/>
      <c r="BN57" s="125"/>
      <c r="BO57" s="124"/>
      <c r="BP57" s="125"/>
      <c r="BQ57" s="125"/>
      <c r="BR57" s="125"/>
      <c r="BS57" s="124"/>
      <c r="BT57" s="125"/>
      <c r="BU57" s="125"/>
      <c r="BV57" s="125"/>
      <c r="BW57" s="124"/>
      <c r="BX57" s="125"/>
      <c r="BY57" s="125"/>
      <c r="BZ57" s="125"/>
      <c r="CA57" s="124"/>
      <c r="CB57" s="125"/>
      <c r="CC57" s="125"/>
      <c r="CD57" s="125"/>
      <c r="CE57" s="124"/>
      <c r="CF57" s="125"/>
      <c r="CG57" s="125"/>
      <c r="CH57" s="125"/>
      <c r="CI57" s="124"/>
      <c r="CJ57" s="125"/>
      <c r="CK57" s="125"/>
      <c r="CL57" s="125"/>
      <c r="CM57" s="124"/>
      <c r="CN57" s="125"/>
      <c r="CO57" s="125"/>
      <c r="CP57" s="125"/>
      <c r="CQ57" s="124"/>
      <c r="CR57" s="125"/>
      <c r="CS57" s="125"/>
      <c r="CT57" s="125"/>
      <c r="CU57" s="124"/>
      <c r="CV57" s="125"/>
      <c r="CW57" s="125"/>
    </row>
    <row r="58" spans="1:101" s="126" customFormat="1" ht="78.75" x14ac:dyDescent="0.25">
      <c r="A58" s="100" t="s">
        <v>366</v>
      </c>
      <c r="B58" s="50">
        <f t="shared" si="43"/>
        <v>0</v>
      </c>
      <c r="C58" s="50">
        <f t="shared" si="66"/>
        <v>12.5</v>
      </c>
      <c r="D58" s="50">
        <f t="shared" si="67"/>
        <v>0</v>
      </c>
      <c r="E58" s="124"/>
      <c r="F58" s="124"/>
      <c r="G58" s="125"/>
      <c r="H58" s="125"/>
      <c r="I58" s="125"/>
      <c r="J58" s="124"/>
      <c r="K58" s="125"/>
      <c r="L58" s="125"/>
      <c r="M58" s="125"/>
      <c r="N58" s="125"/>
      <c r="O58" s="124">
        <v>12.5</v>
      </c>
      <c r="P58" s="124"/>
      <c r="Q58" s="124"/>
      <c r="R58" s="124"/>
      <c r="S58" s="124"/>
      <c r="T58" s="124"/>
      <c r="U58" s="124"/>
      <c r="V58" s="124"/>
      <c r="W58" s="150"/>
      <c r="X58" s="150"/>
      <c r="Y58" s="150"/>
      <c r="Z58" s="150"/>
      <c r="AA58" s="125"/>
      <c r="AB58" s="125"/>
      <c r="AC58" s="125"/>
      <c r="AD58" s="125"/>
      <c r="AE58" s="125"/>
      <c r="AF58" s="125"/>
      <c r="AG58" s="125"/>
      <c r="AH58" s="125"/>
      <c r="AI58" s="124"/>
      <c r="AJ58" s="124"/>
      <c r="AK58" s="124"/>
      <c r="AL58" s="124"/>
      <c r="AM58" s="125"/>
      <c r="AN58" s="125"/>
      <c r="AO58" s="125"/>
      <c r="AP58" s="125"/>
      <c r="AQ58" s="125"/>
      <c r="AR58" s="125"/>
      <c r="AS58" s="125"/>
      <c r="AT58" s="125"/>
      <c r="AU58" s="125"/>
      <c r="AV58" s="125"/>
      <c r="AW58" s="125"/>
      <c r="AX58" s="125"/>
      <c r="AY58" s="124"/>
      <c r="AZ58" s="124"/>
      <c r="BA58" s="124"/>
      <c r="BB58" s="124"/>
      <c r="BC58" s="124"/>
      <c r="BD58" s="125"/>
      <c r="BE58" s="125"/>
      <c r="BF58" s="125"/>
      <c r="BG58" s="124"/>
      <c r="BH58" s="125"/>
      <c r="BI58" s="125"/>
      <c r="BJ58" s="125"/>
      <c r="BK58" s="124"/>
      <c r="BL58" s="125"/>
      <c r="BM58" s="125"/>
      <c r="BN58" s="125"/>
      <c r="BO58" s="124"/>
      <c r="BP58" s="125"/>
      <c r="BQ58" s="125"/>
      <c r="BR58" s="125"/>
      <c r="BS58" s="124"/>
      <c r="BT58" s="125"/>
      <c r="BU58" s="125"/>
      <c r="BV58" s="125"/>
      <c r="BW58" s="124"/>
      <c r="BX58" s="125"/>
      <c r="BY58" s="125"/>
      <c r="BZ58" s="125"/>
      <c r="CA58" s="124"/>
      <c r="CB58" s="125"/>
      <c r="CC58" s="125"/>
      <c r="CD58" s="125"/>
      <c r="CE58" s="124"/>
      <c r="CF58" s="125"/>
      <c r="CG58" s="125"/>
      <c r="CH58" s="125"/>
      <c r="CI58" s="124"/>
      <c r="CJ58" s="125"/>
      <c r="CK58" s="125"/>
      <c r="CL58" s="125"/>
      <c r="CM58" s="124"/>
      <c r="CN58" s="125"/>
      <c r="CO58" s="125"/>
      <c r="CP58" s="125"/>
      <c r="CQ58" s="124"/>
      <c r="CR58" s="125"/>
      <c r="CS58" s="125"/>
      <c r="CT58" s="125"/>
      <c r="CU58" s="124"/>
      <c r="CV58" s="125"/>
      <c r="CW58" s="125"/>
    </row>
    <row r="59" spans="1:101" s="126" customFormat="1" ht="78.75" x14ac:dyDescent="0.25">
      <c r="A59" s="100" t="s">
        <v>357</v>
      </c>
      <c r="B59" s="50">
        <f t="shared" si="43"/>
        <v>0</v>
      </c>
      <c r="C59" s="50">
        <f t="shared" si="66"/>
        <v>0</v>
      </c>
      <c r="D59" s="50">
        <f t="shared" si="67"/>
        <v>0</v>
      </c>
      <c r="E59" s="124"/>
      <c r="F59" s="124"/>
      <c r="G59" s="125"/>
      <c r="H59" s="125"/>
      <c r="I59" s="125"/>
      <c r="J59" s="124"/>
      <c r="K59" s="124"/>
      <c r="L59" s="125"/>
      <c r="M59" s="125"/>
      <c r="N59" s="125"/>
      <c r="O59" s="124"/>
      <c r="P59" s="124"/>
      <c r="Q59" s="124"/>
      <c r="R59" s="124"/>
      <c r="S59" s="124"/>
      <c r="T59" s="124"/>
      <c r="U59" s="124"/>
      <c r="V59" s="124"/>
      <c r="W59" s="150"/>
      <c r="X59" s="150"/>
      <c r="Y59" s="150"/>
      <c r="Z59" s="150"/>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P59" s="125"/>
      <c r="BQ59" s="125"/>
      <c r="BR59" s="125"/>
      <c r="BS59" s="125"/>
      <c r="BT59" s="125"/>
      <c r="BU59" s="125"/>
      <c r="BV59" s="125"/>
      <c r="BW59" s="125"/>
      <c r="BX59" s="125"/>
      <c r="BY59" s="125"/>
      <c r="BZ59" s="125"/>
      <c r="CA59" s="125"/>
      <c r="CB59" s="125"/>
      <c r="CC59" s="125"/>
      <c r="CD59" s="125"/>
      <c r="CE59" s="125"/>
      <c r="CF59" s="125"/>
      <c r="CG59" s="125"/>
      <c r="CH59" s="125"/>
      <c r="CI59" s="125"/>
      <c r="CJ59" s="125"/>
      <c r="CK59" s="125"/>
      <c r="CL59" s="125"/>
      <c r="CM59" s="125"/>
      <c r="CN59" s="125"/>
      <c r="CO59" s="125"/>
      <c r="CP59" s="125"/>
      <c r="CQ59" s="125"/>
      <c r="CR59" s="125"/>
      <c r="CS59" s="125"/>
      <c r="CT59" s="125"/>
      <c r="CU59" s="125"/>
      <c r="CV59" s="125"/>
      <c r="CW59" s="125"/>
    </row>
    <row r="60" spans="1:101" s="126" customFormat="1" ht="63" x14ac:dyDescent="0.25">
      <c r="A60" s="100" t="s">
        <v>850</v>
      </c>
      <c r="B60" s="50">
        <f t="shared" si="43"/>
        <v>92025.8</v>
      </c>
      <c r="C60" s="50">
        <f t="shared" si="66"/>
        <v>100000</v>
      </c>
      <c r="D60" s="50">
        <f t="shared" si="67"/>
        <v>100000</v>
      </c>
      <c r="E60" s="124">
        <f t="shared" si="68"/>
        <v>100</v>
      </c>
      <c r="F60" s="124"/>
      <c r="G60" s="125"/>
      <c r="H60" s="125"/>
      <c r="I60" s="125"/>
      <c r="J60" s="124"/>
      <c r="K60" s="125"/>
      <c r="L60" s="125"/>
      <c r="M60" s="125"/>
      <c r="N60" s="125"/>
      <c r="O60" s="124"/>
      <c r="P60" s="124"/>
      <c r="Q60" s="124"/>
      <c r="R60" s="127"/>
      <c r="S60" s="127"/>
      <c r="T60" s="124"/>
      <c r="U60" s="124"/>
      <c r="V60" s="124"/>
      <c r="W60" s="150"/>
      <c r="X60" s="150"/>
      <c r="Y60" s="150"/>
      <c r="Z60" s="150"/>
      <c r="AA60" s="125"/>
      <c r="AB60" s="125"/>
      <c r="AC60" s="125"/>
      <c r="AD60" s="124">
        <v>92025.8</v>
      </c>
      <c r="AE60" s="124">
        <v>100000</v>
      </c>
      <c r="AF60" s="124">
        <v>100000</v>
      </c>
      <c r="AG60" s="124">
        <f>AF60/AE60*100</f>
        <v>100</v>
      </c>
      <c r="AH60" s="124"/>
      <c r="AI60" s="124"/>
      <c r="AJ60" s="124"/>
      <c r="AK60" s="124"/>
      <c r="AL60" s="124"/>
      <c r="AM60" s="124"/>
      <c r="AN60" s="124"/>
      <c r="AO60" s="124"/>
      <c r="AP60" s="124"/>
      <c r="AQ60" s="125"/>
      <c r="AR60" s="125"/>
      <c r="AS60" s="125"/>
      <c r="AT60" s="125"/>
      <c r="AU60" s="125"/>
      <c r="AV60" s="125"/>
      <c r="AW60" s="125"/>
      <c r="AX60" s="125"/>
      <c r="AY60" s="125"/>
      <c r="AZ60" s="125"/>
      <c r="BA60" s="125"/>
      <c r="BB60" s="125"/>
      <c r="BC60" s="125"/>
      <c r="BD60" s="125"/>
      <c r="BE60" s="125"/>
      <c r="BF60" s="125"/>
      <c r="BG60" s="125"/>
      <c r="BH60" s="125"/>
      <c r="BI60" s="125"/>
      <c r="BJ60" s="125"/>
      <c r="BK60" s="125"/>
      <c r="BL60" s="125"/>
      <c r="BM60" s="125"/>
      <c r="BN60" s="125"/>
      <c r="BO60" s="125"/>
      <c r="BP60" s="125"/>
      <c r="BQ60" s="125"/>
      <c r="BR60" s="125"/>
      <c r="BS60" s="125"/>
      <c r="BT60" s="125"/>
      <c r="BU60" s="125"/>
      <c r="BV60" s="125"/>
      <c r="BW60" s="125"/>
      <c r="BX60" s="125"/>
      <c r="BY60" s="125"/>
      <c r="BZ60" s="125"/>
      <c r="CA60" s="125"/>
      <c r="CB60" s="125"/>
      <c r="CC60" s="125"/>
      <c r="CD60" s="125"/>
      <c r="CE60" s="125"/>
      <c r="CF60" s="125"/>
      <c r="CG60" s="125"/>
      <c r="CH60" s="125"/>
      <c r="CI60" s="125"/>
      <c r="CJ60" s="125"/>
      <c r="CK60" s="125"/>
      <c r="CL60" s="125"/>
      <c r="CM60" s="125"/>
      <c r="CN60" s="125"/>
      <c r="CO60" s="125"/>
      <c r="CP60" s="125"/>
      <c r="CQ60" s="125"/>
      <c r="CR60" s="125"/>
      <c r="CS60" s="125"/>
      <c r="CT60" s="125"/>
      <c r="CU60" s="125"/>
      <c r="CV60" s="125"/>
      <c r="CW60" s="125"/>
    </row>
    <row r="61" spans="1:101" s="126" customFormat="1" ht="78.75" x14ac:dyDescent="0.25">
      <c r="A61" s="100" t="s">
        <v>376</v>
      </c>
      <c r="B61" s="50">
        <f t="shared" si="43"/>
        <v>5640</v>
      </c>
      <c r="C61" s="50">
        <f t="shared" si="66"/>
        <v>0</v>
      </c>
      <c r="D61" s="50">
        <f t="shared" si="67"/>
        <v>0</v>
      </c>
      <c r="E61" s="124"/>
      <c r="F61" s="124"/>
      <c r="G61" s="125"/>
      <c r="H61" s="125"/>
      <c r="I61" s="125"/>
      <c r="J61" s="124">
        <v>5640</v>
      </c>
      <c r="K61" s="125"/>
      <c r="L61" s="125"/>
      <c r="M61" s="125"/>
      <c r="N61" s="125"/>
      <c r="O61" s="124"/>
      <c r="P61" s="124"/>
      <c r="Q61" s="124"/>
      <c r="R61" s="127"/>
      <c r="S61" s="127"/>
      <c r="T61" s="124"/>
      <c r="U61" s="124"/>
      <c r="V61" s="124"/>
      <c r="W61" s="150"/>
      <c r="X61" s="150"/>
      <c r="Y61" s="150"/>
      <c r="Z61" s="150"/>
      <c r="AA61" s="125"/>
      <c r="AB61" s="125"/>
      <c r="AC61" s="125"/>
      <c r="AD61" s="124"/>
      <c r="AE61" s="124"/>
      <c r="AF61" s="124"/>
      <c r="AG61" s="124"/>
      <c r="AH61" s="124"/>
      <c r="AI61" s="124"/>
      <c r="AJ61" s="124"/>
      <c r="AK61" s="124"/>
      <c r="AL61" s="124"/>
      <c r="AM61" s="124"/>
      <c r="AN61" s="124"/>
      <c r="AO61" s="124"/>
      <c r="AP61" s="124"/>
      <c r="AQ61" s="125"/>
      <c r="AR61" s="125"/>
      <c r="AS61" s="125"/>
      <c r="AT61" s="125"/>
      <c r="AU61" s="125"/>
      <c r="AV61" s="125"/>
      <c r="AW61" s="125"/>
      <c r="AX61" s="125"/>
      <c r="AY61" s="125"/>
      <c r="AZ61" s="125"/>
      <c r="BA61" s="125"/>
      <c r="BB61" s="125"/>
      <c r="BC61" s="125"/>
      <c r="BD61" s="125"/>
      <c r="BE61" s="125"/>
      <c r="BF61" s="125"/>
      <c r="BG61" s="125"/>
      <c r="BH61" s="125"/>
      <c r="BI61" s="125"/>
      <c r="BJ61" s="125"/>
      <c r="BK61" s="125"/>
      <c r="BL61" s="125"/>
      <c r="BM61" s="125"/>
      <c r="BN61" s="125"/>
      <c r="BO61" s="125"/>
      <c r="BP61" s="125"/>
      <c r="BQ61" s="125"/>
      <c r="BR61" s="125"/>
      <c r="BS61" s="125"/>
      <c r="BT61" s="125"/>
      <c r="BU61" s="125"/>
      <c r="BV61" s="125"/>
      <c r="BW61" s="125"/>
      <c r="BX61" s="125"/>
      <c r="BY61" s="125"/>
      <c r="BZ61" s="125"/>
      <c r="CA61" s="125"/>
      <c r="CB61" s="125"/>
      <c r="CC61" s="125"/>
      <c r="CD61" s="125"/>
      <c r="CE61" s="125"/>
      <c r="CF61" s="125"/>
      <c r="CG61" s="125"/>
      <c r="CH61" s="125"/>
      <c r="CI61" s="125"/>
      <c r="CJ61" s="125"/>
      <c r="CK61" s="125"/>
      <c r="CL61" s="125"/>
      <c r="CM61" s="125"/>
      <c r="CN61" s="125"/>
      <c r="CO61" s="125"/>
      <c r="CP61" s="125"/>
      <c r="CQ61" s="125"/>
      <c r="CR61" s="125"/>
      <c r="CS61" s="125"/>
      <c r="CT61" s="125"/>
      <c r="CU61" s="125"/>
      <c r="CV61" s="125"/>
      <c r="CW61" s="125"/>
    </row>
    <row r="62" spans="1:101" s="126" customFormat="1" ht="78.75" x14ac:dyDescent="0.25">
      <c r="A62" s="100" t="s">
        <v>374</v>
      </c>
      <c r="B62" s="50">
        <f t="shared" si="43"/>
        <v>4240</v>
      </c>
      <c r="C62" s="50">
        <f t="shared" si="66"/>
        <v>0</v>
      </c>
      <c r="D62" s="50">
        <f t="shared" si="67"/>
        <v>0</v>
      </c>
      <c r="E62" s="124"/>
      <c r="F62" s="124"/>
      <c r="G62" s="125"/>
      <c r="H62" s="125"/>
      <c r="I62" s="125"/>
      <c r="J62" s="124">
        <v>4240</v>
      </c>
      <c r="K62" s="125"/>
      <c r="L62" s="125"/>
      <c r="M62" s="125"/>
      <c r="N62" s="125"/>
      <c r="O62" s="124"/>
      <c r="P62" s="124"/>
      <c r="Q62" s="124"/>
      <c r="R62" s="127"/>
      <c r="S62" s="127"/>
      <c r="T62" s="124"/>
      <c r="U62" s="124"/>
      <c r="V62" s="124"/>
      <c r="W62" s="150"/>
      <c r="X62" s="150"/>
      <c r="Y62" s="150"/>
      <c r="Z62" s="150"/>
      <c r="AA62" s="125"/>
      <c r="AB62" s="125"/>
      <c r="AC62" s="125"/>
      <c r="AD62" s="125"/>
      <c r="AE62" s="125"/>
      <c r="AF62" s="125"/>
      <c r="AG62" s="125"/>
      <c r="AH62" s="125"/>
      <c r="AI62" s="125"/>
      <c r="AJ62" s="125"/>
      <c r="AK62" s="125"/>
      <c r="AL62" s="125"/>
      <c r="AM62" s="125"/>
      <c r="AN62" s="125"/>
      <c r="AO62" s="125"/>
      <c r="AP62" s="125"/>
      <c r="AQ62" s="125"/>
      <c r="AR62" s="125"/>
      <c r="AS62" s="125"/>
      <c r="AT62" s="125"/>
      <c r="AU62" s="125"/>
      <c r="AV62" s="125"/>
      <c r="AW62" s="125"/>
      <c r="AX62" s="125"/>
      <c r="AY62" s="125"/>
      <c r="AZ62" s="125"/>
      <c r="BA62" s="125"/>
      <c r="BB62" s="125"/>
      <c r="BC62" s="125"/>
      <c r="BD62" s="125"/>
      <c r="BE62" s="125"/>
      <c r="BF62" s="125"/>
      <c r="BG62" s="125"/>
      <c r="BH62" s="125"/>
      <c r="BI62" s="125"/>
      <c r="BJ62" s="125"/>
      <c r="BK62" s="125"/>
      <c r="BL62" s="125"/>
      <c r="BM62" s="125"/>
      <c r="BN62" s="125"/>
      <c r="BO62" s="125"/>
      <c r="BP62" s="125"/>
      <c r="BQ62" s="125"/>
      <c r="BR62" s="125"/>
      <c r="BS62" s="125"/>
      <c r="BT62" s="125"/>
      <c r="BU62" s="125"/>
      <c r="BV62" s="125"/>
      <c r="BW62" s="125"/>
      <c r="BX62" s="125"/>
      <c r="BY62" s="125"/>
      <c r="BZ62" s="125"/>
      <c r="CA62" s="125"/>
      <c r="CB62" s="125"/>
      <c r="CC62" s="125"/>
      <c r="CD62" s="125"/>
      <c r="CE62" s="125"/>
      <c r="CF62" s="125"/>
      <c r="CG62" s="125"/>
      <c r="CH62" s="125"/>
      <c r="CI62" s="125"/>
      <c r="CJ62" s="125"/>
      <c r="CK62" s="125"/>
      <c r="CL62" s="125"/>
      <c r="CM62" s="125"/>
      <c r="CN62" s="125"/>
      <c r="CO62" s="125"/>
      <c r="CP62" s="125"/>
      <c r="CQ62" s="125"/>
      <c r="CR62" s="125"/>
      <c r="CS62" s="125"/>
      <c r="CT62" s="125"/>
      <c r="CU62" s="125"/>
      <c r="CV62" s="125"/>
      <c r="CW62" s="125"/>
    </row>
    <row r="63" spans="1:101" s="126" customFormat="1" ht="78.75" x14ac:dyDescent="0.25">
      <c r="A63" s="100" t="s">
        <v>377</v>
      </c>
      <c r="B63" s="50">
        <f t="shared" si="43"/>
        <v>2650</v>
      </c>
      <c r="C63" s="50">
        <f t="shared" si="66"/>
        <v>0</v>
      </c>
      <c r="D63" s="50">
        <f t="shared" si="67"/>
        <v>0</v>
      </c>
      <c r="E63" s="124"/>
      <c r="F63" s="124"/>
      <c r="G63" s="125"/>
      <c r="H63" s="125"/>
      <c r="I63" s="125"/>
      <c r="J63" s="124">
        <v>2650</v>
      </c>
      <c r="K63" s="125"/>
      <c r="L63" s="125"/>
      <c r="M63" s="125"/>
      <c r="N63" s="125"/>
      <c r="O63" s="124"/>
      <c r="P63" s="124"/>
      <c r="Q63" s="124"/>
      <c r="R63" s="124"/>
      <c r="S63" s="124"/>
      <c r="T63" s="124"/>
      <c r="U63" s="124"/>
      <c r="V63" s="124"/>
      <c r="W63" s="150"/>
      <c r="X63" s="150"/>
      <c r="Y63" s="150"/>
      <c r="Z63" s="150"/>
      <c r="AA63" s="125"/>
      <c r="AB63" s="125"/>
      <c r="AC63" s="125"/>
      <c r="AD63" s="125"/>
      <c r="AE63" s="125"/>
      <c r="AF63" s="125"/>
      <c r="AG63" s="125"/>
      <c r="AH63" s="125"/>
      <c r="AI63" s="125"/>
      <c r="AJ63" s="125"/>
      <c r="AK63" s="125"/>
      <c r="AL63" s="125"/>
      <c r="AM63" s="125"/>
      <c r="AN63" s="125"/>
      <c r="AO63" s="125"/>
      <c r="AP63" s="125"/>
      <c r="AQ63" s="125"/>
      <c r="AR63" s="125"/>
      <c r="AS63" s="125"/>
      <c r="AT63" s="125"/>
      <c r="AU63" s="125"/>
      <c r="AV63" s="125"/>
      <c r="AW63" s="125"/>
      <c r="AX63" s="125"/>
      <c r="AY63" s="125"/>
      <c r="AZ63" s="125"/>
      <c r="BA63" s="125"/>
      <c r="BB63" s="125"/>
      <c r="BC63" s="125"/>
      <c r="BD63" s="125"/>
      <c r="BE63" s="125"/>
      <c r="BF63" s="125"/>
      <c r="BG63" s="125"/>
      <c r="BH63" s="125"/>
      <c r="BI63" s="125"/>
      <c r="BJ63" s="125"/>
      <c r="BK63" s="125"/>
      <c r="BL63" s="125"/>
      <c r="BM63" s="125"/>
      <c r="BN63" s="125"/>
      <c r="BO63" s="125"/>
      <c r="BP63" s="125"/>
      <c r="BQ63" s="125"/>
      <c r="BR63" s="125"/>
      <c r="BS63" s="125"/>
      <c r="BT63" s="125"/>
      <c r="BU63" s="125"/>
      <c r="BV63" s="125"/>
      <c r="BW63" s="125"/>
      <c r="BX63" s="125"/>
      <c r="BY63" s="125"/>
      <c r="BZ63" s="125"/>
      <c r="CA63" s="125"/>
      <c r="CB63" s="125"/>
      <c r="CC63" s="125"/>
      <c r="CD63" s="125"/>
      <c r="CE63" s="125"/>
      <c r="CF63" s="125"/>
      <c r="CG63" s="125"/>
      <c r="CH63" s="125"/>
      <c r="CI63" s="125"/>
      <c r="CJ63" s="125"/>
      <c r="CK63" s="125"/>
      <c r="CL63" s="125"/>
      <c r="CM63" s="125"/>
      <c r="CN63" s="125"/>
      <c r="CO63" s="125"/>
      <c r="CP63" s="125"/>
      <c r="CQ63" s="125"/>
      <c r="CR63" s="125"/>
      <c r="CS63" s="125"/>
      <c r="CT63" s="125"/>
      <c r="CU63" s="125"/>
      <c r="CV63" s="125"/>
      <c r="CW63" s="125"/>
    </row>
    <row r="64" spans="1:101" s="126" customFormat="1" ht="78.75" x14ac:dyDescent="0.25">
      <c r="A64" s="100" t="s">
        <v>380</v>
      </c>
      <c r="B64" s="50">
        <f t="shared" si="43"/>
        <v>2200</v>
      </c>
      <c r="C64" s="50">
        <f t="shared" si="66"/>
        <v>0</v>
      </c>
      <c r="D64" s="50">
        <f t="shared" si="67"/>
        <v>0</v>
      </c>
      <c r="E64" s="124"/>
      <c r="F64" s="124"/>
      <c r="G64" s="125"/>
      <c r="H64" s="125"/>
      <c r="I64" s="125"/>
      <c r="J64" s="124">
        <v>2200</v>
      </c>
      <c r="K64" s="125"/>
      <c r="L64" s="125"/>
      <c r="M64" s="125"/>
      <c r="N64" s="125"/>
      <c r="O64" s="124"/>
      <c r="P64" s="124"/>
      <c r="Q64" s="124"/>
      <c r="R64" s="124"/>
      <c r="S64" s="124"/>
      <c r="T64" s="124"/>
      <c r="U64" s="124"/>
      <c r="V64" s="124"/>
      <c r="W64" s="150"/>
      <c r="X64" s="150"/>
      <c r="Y64" s="150"/>
      <c r="Z64" s="150"/>
      <c r="AA64" s="125"/>
      <c r="AB64" s="125"/>
      <c r="AC64" s="125"/>
      <c r="AD64" s="125"/>
      <c r="AE64" s="125"/>
      <c r="AF64" s="125"/>
      <c r="AG64" s="125"/>
      <c r="AH64" s="125"/>
      <c r="AI64" s="125"/>
      <c r="AJ64" s="125"/>
      <c r="AK64" s="125"/>
      <c r="AL64" s="125"/>
      <c r="AM64" s="125"/>
      <c r="AN64" s="125"/>
      <c r="AO64" s="125"/>
      <c r="AP64" s="125"/>
      <c r="AQ64" s="125"/>
      <c r="AR64" s="125"/>
      <c r="AS64" s="125"/>
      <c r="AT64" s="125"/>
      <c r="AU64" s="125"/>
      <c r="AV64" s="125"/>
      <c r="AW64" s="125"/>
      <c r="AX64" s="125"/>
      <c r="AY64" s="125"/>
      <c r="AZ64" s="125"/>
      <c r="BA64" s="125"/>
      <c r="BB64" s="125"/>
      <c r="BC64" s="125"/>
      <c r="BD64" s="125"/>
      <c r="BE64" s="125"/>
      <c r="BF64" s="125"/>
      <c r="BG64" s="125"/>
      <c r="BH64" s="125"/>
      <c r="BI64" s="125"/>
      <c r="BJ64" s="125"/>
      <c r="BK64" s="125"/>
      <c r="BL64" s="125"/>
      <c r="BM64" s="125"/>
      <c r="BN64" s="125"/>
      <c r="BO64" s="125"/>
      <c r="BP64" s="125"/>
      <c r="BQ64" s="125"/>
      <c r="BR64" s="125"/>
      <c r="BS64" s="125"/>
      <c r="BT64" s="125"/>
      <c r="BU64" s="125"/>
      <c r="BV64" s="125"/>
      <c r="BW64" s="125"/>
      <c r="BX64" s="125"/>
      <c r="BY64" s="125"/>
      <c r="BZ64" s="125"/>
      <c r="CA64" s="125"/>
      <c r="CB64" s="125"/>
      <c r="CC64" s="125"/>
      <c r="CD64" s="125"/>
      <c r="CE64" s="125"/>
      <c r="CF64" s="125"/>
      <c r="CG64" s="125"/>
      <c r="CH64" s="125"/>
      <c r="CI64" s="125"/>
      <c r="CJ64" s="125"/>
      <c r="CK64" s="125"/>
      <c r="CL64" s="125"/>
      <c r="CM64" s="125"/>
      <c r="CN64" s="125"/>
      <c r="CO64" s="125"/>
      <c r="CP64" s="125"/>
      <c r="CQ64" s="125"/>
      <c r="CR64" s="125"/>
      <c r="CS64" s="125"/>
      <c r="CT64" s="125"/>
      <c r="CU64" s="125"/>
      <c r="CV64" s="125"/>
      <c r="CW64" s="125"/>
    </row>
    <row r="65" spans="1:101" s="126" customFormat="1" ht="78.75" x14ac:dyDescent="0.25">
      <c r="A65" s="100" t="s">
        <v>373</v>
      </c>
      <c r="B65" s="50">
        <f t="shared" si="43"/>
        <v>1600</v>
      </c>
      <c r="C65" s="50">
        <f t="shared" si="66"/>
        <v>0</v>
      </c>
      <c r="D65" s="50">
        <f t="shared" si="67"/>
        <v>0</v>
      </c>
      <c r="E65" s="124"/>
      <c r="F65" s="124"/>
      <c r="G65" s="125"/>
      <c r="H65" s="125"/>
      <c r="I65" s="125"/>
      <c r="J65" s="124">
        <v>1600</v>
      </c>
      <c r="K65" s="125"/>
      <c r="L65" s="125"/>
      <c r="M65" s="125"/>
      <c r="N65" s="125"/>
      <c r="O65" s="124"/>
      <c r="P65" s="124"/>
      <c r="Q65" s="124"/>
      <c r="R65" s="124"/>
      <c r="S65" s="124"/>
      <c r="T65" s="124"/>
      <c r="U65" s="124"/>
      <c r="V65" s="124"/>
      <c r="W65" s="150"/>
      <c r="X65" s="150"/>
      <c r="Y65" s="150"/>
      <c r="Z65" s="150"/>
      <c r="AA65" s="125"/>
      <c r="AB65" s="125"/>
      <c r="AC65" s="125"/>
      <c r="AD65" s="125"/>
      <c r="AE65" s="125"/>
      <c r="AF65" s="125"/>
      <c r="AG65" s="125"/>
      <c r="AH65" s="125"/>
      <c r="AI65" s="125"/>
      <c r="AJ65" s="125"/>
      <c r="AK65" s="125"/>
      <c r="AL65" s="125"/>
      <c r="AM65" s="125"/>
      <c r="AN65" s="125"/>
      <c r="AO65" s="125"/>
      <c r="AP65" s="125"/>
      <c r="AQ65" s="125"/>
      <c r="AR65" s="125"/>
      <c r="AS65" s="125"/>
      <c r="AT65" s="125"/>
      <c r="AU65" s="125"/>
      <c r="AV65" s="125"/>
      <c r="AW65" s="125"/>
      <c r="AX65" s="125"/>
      <c r="AY65" s="125"/>
      <c r="AZ65" s="125"/>
      <c r="BA65" s="125"/>
      <c r="BB65" s="125"/>
      <c r="BC65" s="125"/>
      <c r="BD65" s="125"/>
      <c r="BE65" s="125"/>
      <c r="BF65" s="125"/>
      <c r="BG65" s="125"/>
      <c r="BH65" s="125"/>
      <c r="BI65" s="125"/>
      <c r="BJ65" s="125"/>
      <c r="BK65" s="125"/>
      <c r="BL65" s="125"/>
      <c r="BM65" s="125"/>
      <c r="BN65" s="125"/>
      <c r="BO65" s="125"/>
      <c r="BP65" s="125"/>
      <c r="BQ65" s="125"/>
      <c r="BR65" s="125"/>
      <c r="BS65" s="125"/>
      <c r="BT65" s="125"/>
      <c r="BU65" s="125"/>
      <c r="BV65" s="125"/>
      <c r="BW65" s="125"/>
      <c r="BX65" s="125"/>
      <c r="BY65" s="125"/>
      <c r="BZ65" s="125"/>
      <c r="CA65" s="125"/>
      <c r="CB65" s="125"/>
      <c r="CC65" s="125"/>
      <c r="CD65" s="125"/>
      <c r="CE65" s="125"/>
      <c r="CF65" s="125"/>
      <c r="CG65" s="125"/>
      <c r="CH65" s="125"/>
      <c r="CI65" s="125"/>
      <c r="CJ65" s="125"/>
      <c r="CK65" s="125"/>
      <c r="CL65" s="125"/>
      <c r="CM65" s="125"/>
      <c r="CN65" s="125"/>
      <c r="CO65" s="125"/>
      <c r="CP65" s="125"/>
      <c r="CQ65" s="125"/>
      <c r="CR65" s="125"/>
      <c r="CS65" s="125"/>
      <c r="CT65" s="125"/>
      <c r="CU65" s="125"/>
      <c r="CV65" s="125"/>
      <c r="CW65" s="125"/>
    </row>
    <row r="66" spans="1:101" s="126" customFormat="1" ht="78.75" x14ac:dyDescent="0.25">
      <c r="A66" s="100" t="s">
        <v>383</v>
      </c>
      <c r="B66" s="50">
        <f t="shared" si="43"/>
        <v>0</v>
      </c>
      <c r="C66" s="50">
        <f t="shared" si="66"/>
        <v>0</v>
      </c>
      <c r="D66" s="50">
        <f t="shared" si="67"/>
        <v>0</v>
      </c>
      <c r="E66" s="124"/>
      <c r="F66" s="124"/>
      <c r="G66" s="125"/>
      <c r="H66" s="125"/>
      <c r="I66" s="125"/>
      <c r="J66" s="124"/>
      <c r="K66" s="125"/>
      <c r="L66" s="125"/>
      <c r="M66" s="125"/>
      <c r="N66" s="125"/>
      <c r="O66" s="124"/>
      <c r="P66" s="124"/>
      <c r="Q66" s="124"/>
      <c r="R66" s="124"/>
      <c r="S66" s="124"/>
      <c r="T66" s="124"/>
      <c r="U66" s="124"/>
      <c r="V66" s="124"/>
      <c r="W66" s="181"/>
      <c r="X66" s="150"/>
      <c r="Y66" s="150"/>
      <c r="Z66" s="150"/>
      <c r="AA66" s="125"/>
      <c r="AB66" s="125"/>
      <c r="AC66" s="125"/>
      <c r="AD66" s="125"/>
      <c r="AE66" s="125"/>
      <c r="AF66" s="125"/>
      <c r="AG66" s="125"/>
      <c r="AH66" s="125"/>
      <c r="AI66" s="125"/>
      <c r="AJ66" s="125"/>
      <c r="AK66" s="125"/>
      <c r="AL66" s="125"/>
      <c r="AM66" s="125"/>
      <c r="AN66" s="125"/>
      <c r="AO66" s="125"/>
      <c r="AP66" s="125"/>
      <c r="AQ66" s="125"/>
      <c r="AR66" s="125"/>
      <c r="AS66" s="125"/>
      <c r="AT66" s="125"/>
      <c r="AU66" s="125"/>
      <c r="AV66" s="125"/>
      <c r="AW66" s="125"/>
      <c r="AX66" s="125"/>
      <c r="AY66" s="125"/>
      <c r="AZ66" s="125"/>
      <c r="BA66" s="125"/>
      <c r="BB66" s="125"/>
      <c r="BC66" s="125"/>
      <c r="BD66" s="125"/>
      <c r="BE66" s="125"/>
      <c r="BF66" s="125"/>
      <c r="BG66" s="125"/>
      <c r="BH66" s="125"/>
      <c r="BI66" s="125"/>
      <c r="BJ66" s="125"/>
      <c r="BK66" s="125"/>
      <c r="BL66" s="125"/>
      <c r="BM66" s="125"/>
      <c r="BN66" s="125"/>
      <c r="BO66" s="125"/>
      <c r="BP66" s="125"/>
      <c r="BQ66" s="125"/>
      <c r="BR66" s="125"/>
      <c r="BS66" s="125"/>
      <c r="BT66" s="125"/>
      <c r="BU66" s="125"/>
      <c r="BV66" s="125"/>
      <c r="BW66" s="125"/>
      <c r="BX66" s="125"/>
      <c r="BY66" s="125"/>
      <c r="BZ66" s="125"/>
      <c r="CA66" s="125"/>
      <c r="CB66" s="125"/>
      <c r="CC66" s="125"/>
      <c r="CD66" s="125"/>
      <c r="CE66" s="125"/>
      <c r="CF66" s="125"/>
      <c r="CG66" s="125"/>
      <c r="CH66" s="125"/>
      <c r="CI66" s="125"/>
      <c r="CJ66" s="125"/>
      <c r="CK66" s="125"/>
      <c r="CL66" s="125"/>
      <c r="CM66" s="125"/>
      <c r="CN66" s="125"/>
      <c r="CO66" s="125"/>
      <c r="CP66" s="125"/>
      <c r="CQ66" s="125"/>
      <c r="CR66" s="125"/>
      <c r="CS66" s="125"/>
      <c r="CT66" s="125"/>
      <c r="CU66" s="125"/>
      <c r="CV66" s="125"/>
      <c r="CW66" s="125"/>
    </row>
    <row r="67" spans="1:101" s="126" customFormat="1" ht="78.75" x14ac:dyDescent="0.25">
      <c r="A67" s="100" t="s">
        <v>386</v>
      </c>
      <c r="B67" s="50">
        <f t="shared" si="43"/>
        <v>2500</v>
      </c>
      <c r="C67" s="50">
        <f t="shared" si="66"/>
        <v>0</v>
      </c>
      <c r="D67" s="50">
        <f t="shared" si="67"/>
        <v>0</v>
      </c>
      <c r="E67" s="124"/>
      <c r="F67" s="124"/>
      <c r="G67" s="125"/>
      <c r="H67" s="125"/>
      <c r="I67" s="125"/>
      <c r="J67" s="124">
        <v>2500</v>
      </c>
      <c r="K67" s="125"/>
      <c r="L67" s="125"/>
      <c r="M67" s="125"/>
      <c r="N67" s="125"/>
      <c r="O67" s="124"/>
      <c r="P67" s="124"/>
      <c r="Q67" s="124"/>
      <c r="R67" s="124"/>
      <c r="S67" s="124"/>
      <c r="T67" s="124"/>
      <c r="U67" s="124"/>
      <c r="V67" s="124"/>
      <c r="W67" s="181"/>
      <c r="X67" s="150"/>
      <c r="Y67" s="150"/>
      <c r="Z67" s="150"/>
      <c r="AA67" s="125"/>
      <c r="AB67" s="125"/>
      <c r="AC67" s="125"/>
      <c r="AD67" s="125"/>
      <c r="AE67" s="125"/>
      <c r="AF67" s="125"/>
      <c r="AG67" s="125"/>
      <c r="AH67" s="125"/>
      <c r="AI67" s="125"/>
      <c r="AJ67" s="125"/>
      <c r="AK67" s="125"/>
      <c r="AL67" s="125"/>
      <c r="AM67" s="125"/>
      <c r="AN67" s="125"/>
      <c r="AO67" s="125"/>
      <c r="AP67" s="125"/>
      <c r="AQ67" s="125"/>
      <c r="AR67" s="125"/>
      <c r="AS67" s="125"/>
      <c r="AT67" s="125"/>
      <c r="AU67" s="125"/>
      <c r="AV67" s="125"/>
      <c r="AW67" s="125"/>
      <c r="AX67" s="125"/>
      <c r="AY67" s="125"/>
      <c r="AZ67" s="125"/>
      <c r="BA67" s="125"/>
      <c r="BB67" s="125"/>
      <c r="BC67" s="125"/>
      <c r="BD67" s="125"/>
      <c r="BE67" s="125"/>
      <c r="BF67" s="125"/>
      <c r="BG67" s="125"/>
      <c r="BH67" s="125"/>
      <c r="BI67" s="125"/>
      <c r="BJ67" s="125"/>
      <c r="BK67" s="125"/>
      <c r="BL67" s="125"/>
      <c r="BM67" s="125"/>
      <c r="BN67" s="125"/>
      <c r="BO67" s="125"/>
      <c r="BP67" s="125"/>
      <c r="BQ67" s="125"/>
      <c r="BR67" s="125"/>
      <c r="BS67" s="125"/>
      <c r="BT67" s="125"/>
      <c r="BU67" s="125"/>
      <c r="BV67" s="125"/>
      <c r="BW67" s="125"/>
      <c r="BX67" s="125"/>
      <c r="BY67" s="125"/>
      <c r="BZ67" s="125"/>
      <c r="CA67" s="125"/>
      <c r="CB67" s="125"/>
      <c r="CC67" s="125"/>
      <c r="CD67" s="125"/>
      <c r="CE67" s="125"/>
      <c r="CF67" s="125"/>
      <c r="CG67" s="125"/>
      <c r="CH67" s="125"/>
      <c r="CI67" s="125"/>
      <c r="CJ67" s="125"/>
      <c r="CK67" s="125"/>
      <c r="CL67" s="125"/>
      <c r="CM67" s="125"/>
      <c r="CN67" s="125"/>
      <c r="CO67" s="125"/>
      <c r="CP67" s="125"/>
      <c r="CQ67" s="125"/>
      <c r="CR67" s="125"/>
      <c r="CS67" s="125"/>
      <c r="CT67" s="125"/>
      <c r="CU67" s="125"/>
      <c r="CV67" s="125"/>
      <c r="CW67" s="125"/>
    </row>
    <row r="68" spans="1:101" s="126" customFormat="1" ht="63" x14ac:dyDescent="0.25">
      <c r="A68" s="100" t="s">
        <v>851</v>
      </c>
      <c r="B68" s="50">
        <f t="shared" si="43"/>
        <v>0</v>
      </c>
      <c r="C68" s="50">
        <f t="shared" si="66"/>
        <v>97200</v>
      </c>
      <c r="D68" s="50">
        <f t="shared" si="67"/>
        <v>97200</v>
      </c>
      <c r="E68" s="124">
        <f t="shared" ref="E68" si="70">D68/C68*100</f>
        <v>100</v>
      </c>
      <c r="F68" s="124"/>
      <c r="G68" s="125"/>
      <c r="H68" s="125"/>
      <c r="I68" s="125"/>
      <c r="J68" s="124"/>
      <c r="K68" s="125"/>
      <c r="L68" s="125"/>
      <c r="M68" s="125"/>
      <c r="N68" s="125"/>
      <c r="O68" s="124"/>
      <c r="P68" s="124"/>
      <c r="Q68" s="124"/>
      <c r="R68" s="127"/>
      <c r="S68" s="127"/>
      <c r="T68" s="124"/>
      <c r="U68" s="124"/>
      <c r="V68" s="124"/>
      <c r="W68" s="150"/>
      <c r="X68" s="150"/>
      <c r="Y68" s="150"/>
      <c r="Z68" s="150"/>
      <c r="AA68" s="125"/>
      <c r="AB68" s="125"/>
      <c r="AC68" s="125"/>
      <c r="AD68" s="125"/>
      <c r="AE68" s="125"/>
      <c r="AF68" s="125"/>
      <c r="AG68" s="125"/>
      <c r="AH68" s="125"/>
      <c r="AI68" s="125"/>
      <c r="AJ68" s="125"/>
      <c r="AK68" s="125"/>
      <c r="AL68" s="125"/>
      <c r="AM68" s="125"/>
      <c r="AN68" s="125"/>
      <c r="AO68" s="125"/>
      <c r="AP68" s="125"/>
      <c r="AQ68" s="124">
        <v>97200</v>
      </c>
      <c r="AR68" s="124">
        <v>97200</v>
      </c>
      <c r="AS68" s="124">
        <f>AR68/AQ68*100</f>
        <v>100</v>
      </c>
      <c r="AT68" s="124"/>
      <c r="AU68" s="124"/>
      <c r="AV68" s="124"/>
      <c r="AW68" s="124"/>
      <c r="AX68" s="124"/>
      <c r="AY68" s="124"/>
      <c r="AZ68" s="124"/>
      <c r="BA68" s="124"/>
      <c r="BB68" s="124"/>
      <c r="BC68" s="124"/>
      <c r="BD68" s="124"/>
      <c r="BE68" s="124"/>
      <c r="BF68" s="124"/>
      <c r="BG68" s="124"/>
      <c r="BH68" s="124"/>
      <c r="BI68" s="124"/>
      <c r="BJ68" s="124"/>
      <c r="BK68" s="124"/>
      <c r="BL68" s="124"/>
      <c r="BM68" s="124"/>
      <c r="BN68" s="124"/>
      <c r="BO68" s="124"/>
      <c r="BP68" s="124"/>
      <c r="BQ68" s="124"/>
      <c r="BR68" s="124"/>
      <c r="BS68" s="124"/>
      <c r="BT68" s="124"/>
      <c r="BU68" s="124"/>
      <c r="BV68" s="124"/>
      <c r="BW68" s="124"/>
      <c r="BX68" s="124"/>
      <c r="BY68" s="124"/>
      <c r="BZ68" s="124"/>
      <c r="CA68" s="124"/>
      <c r="CB68" s="124"/>
      <c r="CC68" s="124"/>
      <c r="CD68" s="124"/>
      <c r="CE68" s="124"/>
      <c r="CF68" s="124"/>
      <c r="CG68" s="124"/>
      <c r="CH68" s="124"/>
      <c r="CI68" s="124"/>
      <c r="CJ68" s="124"/>
      <c r="CK68" s="124"/>
      <c r="CL68" s="124"/>
      <c r="CM68" s="124"/>
      <c r="CN68" s="124"/>
      <c r="CO68" s="124"/>
      <c r="CP68" s="124"/>
      <c r="CQ68" s="124"/>
      <c r="CR68" s="124"/>
      <c r="CS68" s="124"/>
      <c r="CT68" s="124"/>
      <c r="CU68" s="124"/>
      <c r="CV68" s="124"/>
      <c r="CW68" s="124"/>
    </row>
    <row r="69" spans="1:101" s="126" customFormat="1" ht="47.25" x14ac:dyDescent="0.25">
      <c r="A69" s="100" t="s">
        <v>397</v>
      </c>
      <c r="B69" s="50">
        <f t="shared" si="43"/>
        <v>0</v>
      </c>
      <c r="C69" s="50">
        <f t="shared" si="66"/>
        <v>0</v>
      </c>
      <c r="D69" s="50">
        <f t="shared" si="67"/>
        <v>0</v>
      </c>
      <c r="E69" s="124"/>
      <c r="F69" s="124"/>
      <c r="G69" s="125"/>
      <c r="H69" s="125"/>
      <c r="I69" s="125"/>
      <c r="J69" s="124"/>
      <c r="K69" s="125"/>
      <c r="L69" s="125"/>
      <c r="M69" s="125"/>
      <c r="N69" s="125"/>
      <c r="O69" s="124"/>
      <c r="P69" s="124"/>
      <c r="Q69" s="124"/>
      <c r="R69" s="124"/>
      <c r="S69" s="124"/>
      <c r="T69" s="124"/>
      <c r="U69" s="124"/>
      <c r="V69" s="124"/>
      <c r="W69" s="150"/>
      <c r="X69" s="150"/>
      <c r="Y69" s="150"/>
      <c r="Z69" s="150"/>
      <c r="AA69" s="125"/>
      <c r="AB69" s="125"/>
      <c r="AC69" s="125"/>
      <c r="AD69" s="125"/>
      <c r="AE69" s="125"/>
      <c r="AF69" s="125"/>
      <c r="AG69" s="125"/>
      <c r="AH69" s="125"/>
      <c r="AI69" s="125"/>
      <c r="AJ69" s="125"/>
      <c r="AK69" s="125"/>
      <c r="AL69" s="125"/>
      <c r="AM69" s="125"/>
      <c r="AN69" s="125"/>
      <c r="AO69" s="125"/>
      <c r="AP69" s="125"/>
      <c r="AQ69" s="125"/>
      <c r="AR69" s="125"/>
      <c r="AS69" s="125"/>
      <c r="AT69" s="125"/>
      <c r="AU69" s="125"/>
      <c r="AV69" s="125"/>
      <c r="AW69" s="125"/>
      <c r="AX69" s="125"/>
      <c r="AY69" s="125"/>
      <c r="AZ69" s="125"/>
      <c r="BA69" s="125"/>
      <c r="BB69" s="125"/>
      <c r="BC69" s="125"/>
      <c r="BD69" s="125"/>
      <c r="BE69" s="125"/>
      <c r="BF69" s="125"/>
      <c r="BG69" s="125"/>
      <c r="BH69" s="125"/>
      <c r="BI69" s="125"/>
      <c r="BJ69" s="125"/>
      <c r="BK69" s="125"/>
      <c r="BL69" s="125"/>
      <c r="BM69" s="125"/>
      <c r="BN69" s="125"/>
      <c r="BO69" s="125"/>
      <c r="BP69" s="125"/>
      <c r="BQ69" s="125"/>
      <c r="BR69" s="125"/>
      <c r="BS69" s="125"/>
      <c r="BT69" s="125"/>
      <c r="BU69" s="125"/>
      <c r="BV69" s="125"/>
      <c r="BW69" s="125"/>
      <c r="BX69" s="125"/>
      <c r="BY69" s="125"/>
      <c r="BZ69" s="125"/>
      <c r="CA69" s="125"/>
      <c r="CB69" s="125"/>
      <c r="CC69" s="125"/>
      <c r="CD69" s="125"/>
      <c r="CE69" s="125"/>
      <c r="CF69" s="125"/>
      <c r="CG69" s="125"/>
      <c r="CH69" s="125"/>
      <c r="CI69" s="125"/>
      <c r="CJ69" s="125"/>
      <c r="CK69" s="125"/>
      <c r="CL69" s="125"/>
      <c r="CM69" s="125"/>
      <c r="CN69" s="125"/>
      <c r="CO69" s="125"/>
      <c r="CP69" s="125"/>
      <c r="CQ69" s="125"/>
      <c r="CR69" s="125"/>
      <c r="CS69" s="125"/>
      <c r="CT69" s="125"/>
      <c r="CU69" s="125"/>
      <c r="CV69" s="125"/>
      <c r="CW69" s="125"/>
    </row>
    <row r="70" spans="1:101" s="126" customFormat="1" ht="78.75" x14ac:dyDescent="0.25">
      <c r="A70" s="100" t="s">
        <v>952</v>
      </c>
      <c r="B70" s="50">
        <f t="shared" si="43"/>
        <v>4500</v>
      </c>
      <c r="C70" s="50">
        <f t="shared" si="66"/>
        <v>0</v>
      </c>
      <c r="D70" s="50">
        <f t="shared" si="67"/>
        <v>0</v>
      </c>
      <c r="E70" s="124"/>
      <c r="F70" s="124"/>
      <c r="G70" s="125"/>
      <c r="H70" s="125"/>
      <c r="I70" s="125"/>
      <c r="J70" s="124">
        <v>4500</v>
      </c>
      <c r="K70" s="125"/>
      <c r="L70" s="125"/>
      <c r="M70" s="125"/>
      <c r="N70" s="125"/>
      <c r="O70" s="124"/>
      <c r="P70" s="124"/>
      <c r="Q70" s="124"/>
      <c r="R70" s="124"/>
      <c r="S70" s="124"/>
      <c r="T70" s="124"/>
      <c r="U70" s="124"/>
      <c r="V70" s="124"/>
      <c r="W70" s="150"/>
      <c r="X70" s="150"/>
      <c r="Y70" s="150"/>
      <c r="Z70" s="150"/>
      <c r="AA70" s="125"/>
      <c r="AB70" s="125"/>
      <c r="AC70" s="125"/>
      <c r="AD70" s="125"/>
      <c r="AE70" s="125"/>
      <c r="AF70" s="125"/>
      <c r="AG70" s="125"/>
      <c r="AH70" s="125"/>
      <c r="AI70" s="125"/>
      <c r="AJ70" s="125"/>
      <c r="AK70" s="125"/>
      <c r="AL70" s="125"/>
      <c r="AM70" s="125"/>
      <c r="AN70" s="125"/>
      <c r="AO70" s="125"/>
      <c r="AP70" s="125"/>
      <c r="AQ70" s="125"/>
      <c r="AR70" s="125"/>
      <c r="AS70" s="125"/>
      <c r="AT70" s="125"/>
      <c r="AU70" s="125"/>
      <c r="AV70" s="125"/>
      <c r="AW70" s="125"/>
      <c r="AX70" s="125"/>
      <c r="AY70" s="125"/>
      <c r="AZ70" s="125"/>
      <c r="BA70" s="125"/>
      <c r="BB70" s="125"/>
      <c r="BC70" s="125"/>
      <c r="BD70" s="125"/>
      <c r="BE70" s="125"/>
      <c r="BF70" s="125"/>
      <c r="BG70" s="125"/>
      <c r="BH70" s="125"/>
      <c r="BI70" s="125"/>
      <c r="BJ70" s="125"/>
      <c r="BK70" s="125"/>
      <c r="BL70" s="125"/>
      <c r="BM70" s="125"/>
      <c r="BN70" s="125"/>
      <c r="BO70" s="125"/>
      <c r="BP70" s="125"/>
      <c r="BQ70" s="125"/>
      <c r="BR70" s="125"/>
      <c r="BS70" s="125"/>
      <c r="BT70" s="125"/>
      <c r="BU70" s="125"/>
      <c r="BV70" s="125"/>
      <c r="BW70" s="125"/>
      <c r="BX70" s="125"/>
      <c r="BY70" s="125"/>
      <c r="BZ70" s="125"/>
      <c r="CA70" s="125"/>
      <c r="CB70" s="125"/>
      <c r="CC70" s="125"/>
      <c r="CD70" s="125"/>
      <c r="CE70" s="125"/>
      <c r="CF70" s="125"/>
      <c r="CG70" s="125"/>
      <c r="CH70" s="125"/>
      <c r="CI70" s="125"/>
      <c r="CJ70" s="125"/>
      <c r="CK70" s="125"/>
      <c r="CL70" s="125"/>
      <c r="CM70" s="125"/>
      <c r="CN70" s="125"/>
      <c r="CO70" s="125"/>
      <c r="CP70" s="125"/>
      <c r="CQ70" s="125"/>
      <c r="CR70" s="125"/>
      <c r="CS70" s="125"/>
      <c r="CT70" s="125"/>
      <c r="CU70" s="125"/>
      <c r="CV70" s="125"/>
      <c r="CW70" s="125"/>
    </row>
    <row r="71" spans="1:101" s="126" customFormat="1" ht="78.75" x14ac:dyDescent="0.25">
      <c r="A71" s="100" t="s">
        <v>408</v>
      </c>
      <c r="B71" s="50">
        <f t="shared" si="43"/>
        <v>0</v>
      </c>
      <c r="C71" s="50">
        <f t="shared" si="66"/>
        <v>0</v>
      </c>
      <c r="D71" s="50">
        <f t="shared" si="67"/>
        <v>0</v>
      </c>
      <c r="E71" s="124"/>
      <c r="F71" s="124"/>
      <c r="G71" s="125"/>
      <c r="H71" s="125"/>
      <c r="I71" s="125"/>
      <c r="J71" s="124"/>
      <c r="K71" s="125"/>
      <c r="L71" s="125"/>
      <c r="M71" s="125"/>
      <c r="N71" s="125"/>
      <c r="O71" s="124"/>
      <c r="P71" s="124"/>
      <c r="Q71" s="124"/>
      <c r="R71" s="124"/>
      <c r="S71" s="124"/>
      <c r="T71" s="124"/>
      <c r="U71" s="124"/>
      <c r="V71" s="124"/>
      <c r="W71" s="150"/>
      <c r="X71" s="150"/>
      <c r="Y71" s="150"/>
      <c r="Z71" s="150"/>
      <c r="AA71" s="125"/>
      <c r="AB71" s="125"/>
      <c r="AC71" s="125"/>
      <c r="AD71" s="125"/>
      <c r="AE71" s="125"/>
      <c r="AF71" s="125"/>
      <c r="AG71" s="125"/>
      <c r="AH71" s="125"/>
      <c r="AI71" s="125"/>
      <c r="AJ71" s="125"/>
      <c r="AK71" s="125"/>
      <c r="AL71" s="125"/>
      <c r="AM71" s="125"/>
      <c r="AN71" s="125"/>
      <c r="AO71" s="125"/>
      <c r="AP71" s="125"/>
      <c r="AQ71" s="125"/>
      <c r="AR71" s="125"/>
      <c r="AS71" s="125"/>
      <c r="AT71" s="125"/>
      <c r="AU71" s="125"/>
      <c r="AV71" s="125"/>
      <c r="AW71" s="125"/>
      <c r="AX71" s="125"/>
      <c r="AY71" s="125"/>
      <c r="AZ71" s="125"/>
      <c r="BA71" s="125"/>
      <c r="BB71" s="125"/>
      <c r="BC71" s="125"/>
      <c r="BD71" s="125"/>
      <c r="BE71" s="125"/>
      <c r="BF71" s="125"/>
      <c r="BG71" s="125"/>
      <c r="BH71" s="125"/>
      <c r="BI71" s="125"/>
      <c r="BJ71" s="125"/>
      <c r="BK71" s="125"/>
      <c r="BL71" s="125"/>
      <c r="BM71" s="125"/>
      <c r="BN71" s="125"/>
      <c r="BO71" s="125"/>
      <c r="BP71" s="125"/>
      <c r="BQ71" s="125"/>
      <c r="BR71" s="125"/>
      <c r="BS71" s="125"/>
      <c r="BT71" s="125"/>
      <c r="BU71" s="125"/>
      <c r="BV71" s="125"/>
      <c r="BW71" s="125"/>
      <c r="BX71" s="125"/>
      <c r="BY71" s="125"/>
      <c r="BZ71" s="125"/>
      <c r="CA71" s="125"/>
      <c r="CB71" s="125"/>
      <c r="CC71" s="125"/>
      <c r="CD71" s="125"/>
      <c r="CE71" s="125"/>
      <c r="CF71" s="125"/>
      <c r="CG71" s="125"/>
      <c r="CH71" s="125"/>
      <c r="CI71" s="125"/>
      <c r="CJ71" s="125"/>
      <c r="CK71" s="125"/>
      <c r="CL71" s="125"/>
      <c r="CM71" s="125"/>
      <c r="CN71" s="125"/>
      <c r="CO71" s="125"/>
      <c r="CP71" s="125"/>
      <c r="CQ71" s="125"/>
      <c r="CR71" s="125"/>
      <c r="CS71" s="125"/>
      <c r="CT71" s="125"/>
      <c r="CU71" s="125"/>
      <c r="CV71" s="125"/>
      <c r="CW71" s="125"/>
    </row>
    <row r="72" spans="1:101" s="126" customFormat="1" ht="78.75" x14ac:dyDescent="0.25">
      <c r="A72" s="100" t="s">
        <v>415</v>
      </c>
      <c r="B72" s="50">
        <f t="shared" si="43"/>
        <v>2800</v>
      </c>
      <c r="C72" s="50">
        <f t="shared" si="66"/>
        <v>0</v>
      </c>
      <c r="D72" s="50">
        <f t="shared" si="67"/>
        <v>0</v>
      </c>
      <c r="E72" s="124"/>
      <c r="F72" s="124"/>
      <c r="G72" s="125"/>
      <c r="H72" s="125"/>
      <c r="I72" s="125"/>
      <c r="J72" s="124">
        <v>2800</v>
      </c>
      <c r="K72" s="125"/>
      <c r="L72" s="125"/>
      <c r="M72" s="125"/>
      <c r="N72" s="125"/>
      <c r="O72" s="124"/>
      <c r="P72" s="124"/>
      <c r="Q72" s="124"/>
      <c r="R72" s="124"/>
      <c r="S72" s="124"/>
      <c r="T72" s="124"/>
      <c r="U72" s="124"/>
      <c r="V72" s="124"/>
      <c r="W72" s="150"/>
      <c r="X72" s="150"/>
      <c r="Y72" s="150"/>
      <c r="Z72" s="150"/>
      <c r="AA72" s="125"/>
      <c r="AB72" s="125"/>
      <c r="AC72" s="125"/>
      <c r="AD72" s="125"/>
      <c r="AE72" s="125"/>
      <c r="AF72" s="125"/>
      <c r="AG72" s="125"/>
      <c r="AH72" s="125"/>
      <c r="AI72" s="125"/>
      <c r="AJ72" s="125"/>
      <c r="AK72" s="125"/>
      <c r="AL72" s="125"/>
      <c r="AM72" s="125"/>
      <c r="AN72" s="125"/>
      <c r="AO72" s="125"/>
      <c r="AP72" s="125"/>
      <c r="AQ72" s="125"/>
      <c r="AR72" s="125"/>
      <c r="AS72" s="125"/>
      <c r="AT72" s="125"/>
      <c r="AU72" s="125"/>
      <c r="AV72" s="125"/>
      <c r="AW72" s="125"/>
      <c r="AX72" s="125"/>
      <c r="AY72" s="125"/>
      <c r="AZ72" s="125"/>
      <c r="BA72" s="125"/>
      <c r="BB72" s="125"/>
      <c r="BC72" s="125"/>
      <c r="BD72" s="125"/>
      <c r="BE72" s="125"/>
      <c r="BF72" s="125"/>
      <c r="BG72" s="125"/>
      <c r="BH72" s="125"/>
      <c r="BI72" s="125"/>
      <c r="BJ72" s="125"/>
      <c r="BK72" s="125"/>
      <c r="BL72" s="125"/>
      <c r="BM72" s="125"/>
      <c r="BN72" s="125"/>
      <c r="BO72" s="125"/>
      <c r="BP72" s="125"/>
      <c r="BQ72" s="125"/>
      <c r="BR72" s="125"/>
      <c r="BS72" s="125"/>
      <c r="BT72" s="125"/>
      <c r="BU72" s="125"/>
      <c r="BV72" s="125"/>
      <c r="BW72" s="125"/>
      <c r="BX72" s="125"/>
      <c r="BY72" s="125"/>
      <c r="BZ72" s="125"/>
      <c r="CA72" s="125"/>
      <c r="CB72" s="125"/>
      <c r="CC72" s="125"/>
      <c r="CD72" s="125"/>
      <c r="CE72" s="125"/>
      <c r="CF72" s="125"/>
      <c r="CG72" s="125"/>
      <c r="CH72" s="125"/>
      <c r="CI72" s="125"/>
      <c r="CJ72" s="125"/>
      <c r="CK72" s="125"/>
      <c r="CL72" s="125"/>
      <c r="CM72" s="125"/>
      <c r="CN72" s="125"/>
      <c r="CO72" s="125"/>
      <c r="CP72" s="125"/>
      <c r="CQ72" s="125"/>
      <c r="CR72" s="125"/>
      <c r="CS72" s="125"/>
      <c r="CT72" s="125"/>
      <c r="CU72" s="125"/>
      <c r="CV72" s="125"/>
      <c r="CW72" s="125"/>
    </row>
    <row r="73" spans="1:101" s="48" customFormat="1" ht="78.75" x14ac:dyDescent="0.25">
      <c r="A73" s="100" t="s">
        <v>417</v>
      </c>
      <c r="B73" s="50">
        <f t="shared" si="43"/>
        <v>0</v>
      </c>
      <c r="C73" s="50">
        <f t="shared" si="66"/>
        <v>0</v>
      </c>
      <c r="D73" s="50">
        <f t="shared" si="67"/>
        <v>0</v>
      </c>
      <c r="E73" s="124"/>
      <c r="F73" s="124"/>
      <c r="G73" s="124"/>
      <c r="H73" s="124"/>
      <c r="I73" s="124"/>
      <c r="J73" s="124"/>
      <c r="K73" s="124"/>
      <c r="L73" s="124"/>
      <c r="M73" s="124"/>
      <c r="N73" s="124"/>
      <c r="O73" s="124"/>
      <c r="P73" s="124"/>
      <c r="Q73" s="124"/>
      <c r="R73" s="124"/>
      <c r="S73" s="124"/>
      <c r="T73" s="124"/>
      <c r="U73" s="124"/>
      <c r="V73" s="124"/>
      <c r="W73" s="50"/>
      <c r="X73" s="50"/>
      <c r="Y73" s="50"/>
      <c r="Z73" s="50"/>
      <c r="AA73" s="128"/>
      <c r="AB73" s="128"/>
      <c r="AC73" s="128"/>
      <c r="AD73" s="128"/>
      <c r="AE73" s="128"/>
      <c r="AF73" s="128"/>
      <c r="AG73" s="128"/>
      <c r="AH73" s="128"/>
      <c r="AI73" s="128"/>
      <c r="AJ73" s="128"/>
      <c r="AK73" s="128"/>
      <c r="AL73" s="128"/>
      <c r="AM73" s="128"/>
      <c r="AN73" s="128"/>
      <c r="AO73" s="128"/>
      <c r="AP73" s="128"/>
      <c r="AQ73" s="128"/>
      <c r="AR73" s="128"/>
      <c r="AS73" s="128"/>
      <c r="AT73" s="128"/>
      <c r="AU73" s="128"/>
      <c r="AV73" s="128"/>
      <c r="AW73" s="128"/>
      <c r="AX73" s="128"/>
      <c r="AY73" s="128"/>
      <c r="AZ73" s="128"/>
      <c r="BA73" s="128"/>
      <c r="BB73" s="128"/>
      <c r="BC73" s="128"/>
      <c r="BD73" s="128"/>
      <c r="BE73" s="128"/>
      <c r="BF73" s="128"/>
      <c r="BG73" s="128"/>
      <c r="BH73" s="128"/>
      <c r="BI73" s="128"/>
      <c r="BJ73" s="128"/>
      <c r="BK73" s="128"/>
      <c r="BL73" s="128"/>
      <c r="BM73" s="128"/>
      <c r="BN73" s="128"/>
      <c r="BO73" s="128"/>
      <c r="BP73" s="128"/>
      <c r="BQ73" s="128"/>
      <c r="BR73" s="128"/>
      <c r="BS73" s="128"/>
      <c r="BT73" s="128"/>
      <c r="BU73" s="128"/>
      <c r="BV73" s="128"/>
      <c r="BW73" s="128"/>
      <c r="BX73" s="128"/>
      <c r="BY73" s="128"/>
      <c r="BZ73" s="128"/>
      <c r="CA73" s="128"/>
      <c r="CB73" s="128"/>
      <c r="CC73" s="128"/>
      <c r="CD73" s="128"/>
      <c r="CE73" s="128"/>
      <c r="CF73" s="128"/>
      <c r="CG73" s="128"/>
      <c r="CH73" s="128"/>
      <c r="CI73" s="128"/>
      <c r="CJ73" s="128"/>
      <c r="CK73" s="128"/>
      <c r="CL73" s="128"/>
      <c r="CM73" s="128"/>
      <c r="CN73" s="128"/>
      <c r="CO73" s="128"/>
      <c r="CP73" s="128"/>
      <c r="CQ73" s="128"/>
      <c r="CR73" s="128"/>
      <c r="CS73" s="128"/>
      <c r="CT73" s="128"/>
      <c r="CU73" s="128"/>
      <c r="CV73" s="128"/>
      <c r="CW73" s="128"/>
    </row>
    <row r="74" spans="1:101" s="48" customFormat="1" ht="78.75" x14ac:dyDescent="0.25">
      <c r="A74" s="100" t="s">
        <v>419</v>
      </c>
      <c r="B74" s="50">
        <f t="shared" si="43"/>
        <v>0</v>
      </c>
      <c r="C74" s="50">
        <f t="shared" si="66"/>
        <v>70.3</v>
      </c>
      <c r="D74" s="50">
        <f t="shared" si="67"/>
        <v>70.3</v>
      </c>
      <c r="E74" s="124">
        <f>D74/C74*100</f>
        <v>100</v>
      </c>
      <c r="F74" s="124"/>
      <c r="G74" s="124"/>
      <c r="H74" s="124"/>
      <c r="I74" s="124"/>
      <c r="J74" s="124"/>
      <c r="K74" s="124"/>
      <c r="L74" s="124"/>
      <c r="M74" s="124"/>
      <c r="N74" s="124"/>
      <c r="O74" s="124">
        <v>70.3</v>
      </c>
      <c r="P74" s="124">
        <v>70.3</v>
      </c>
      <c r="Q74" s="124">
        <f>P74/O74*100</f>
        <v>100</v>
      </c>
      <c r="R74" s="124"/>
      <c r="S74" s="124"/>
      <c r="T74" s="124"/>
      <c r="U74" s="124"/>
      <c r="V74" s="124"/>
      <c r="W74" s="50"/>
      <c r="X74" s="50"/>
      <c r="Y74" s="50"/>
      <c r="Z74" s="50"/>
      <c r="AA74" s="128"/>
      <c r="AB74" s="128"/>
      <c r="AC74" s="128"/>
      <c r="AD74" s="128"/>
      <c r="AE74" s="128"/>
      <c r="AF74" s="128"/>
      <c r="AG74" s="128"/>
      <c r="AH74" s="128"/>
      <c r="AI74" s="128"/>
      <c r="AJ74" s="128"/>
      <c r="AK74" s="128"/>
      <c r="AL74" s="128"/>
      <c r="AM74" s="128"/>
      <c r="AN74" s="128"/>
      <c r="AO74" s="128"/>
      <c r="AP74" s="128"/>
      <c r="AQ74" s="128"/>
      <c r="AR74" s="128"/>
      <c r="AS74" s="128"/>
      <c r="AT74" s="128"/>
      <c r="AU74" s="128"/>
      <c r="AV74" s="128"/>
      <c r="AW74" s="128"/>
      <c r="AX74" s="128"/>
      <c r="AY74" s="128"/>
      <c r="AZ74" s="128"/>
      <c r="BA74" s="128"/>
      <c r="BB74" s="128"/>
      <c r="BC74" s="128"/>
      <c r="BD74" s="128"/>
      <c r="BE74" s="128"/>
      <c r="BF74" s="128"/>
      <c r="BG74" s="128"/>
      <c r="BH74" s="128"/>
      <c r="BI74" s="128"/>
      <c r="BJ74" s="128"/>
      <c r="BK74" s="128"/>
      <c r="BL74" s="128"/>
      <c r="BM74" s="128"/>
      <c r="BN74" s="128"/>
      <c r="BO74" s="128"/>
      <c r="BP74" s="128"/>
      <c r="BQ74" s="128"/>
      <c r="BR74" s="128"/>
      <c r="BS74" s="128"/>
      <c r="BT74" s="128"/>
      <c r="BU74" s="128"/>
      <c r="BV74" s="128"/>
      <c r="BW74" s="128"/>
      <c r="BX74" s="128"/>
      <c r="BY74" s="128"/>
      <c r="BZ74" s="128"/>
      <c r="CA74" s="128"/>
      <c r="CB74" s="128"/>
      <c r="CC74" s="128"/>
      <c r="CD74" s="128"/>
      <c r="CE74" s="128"/>
      <c r="CF74" s="128"/>
      <c r="CG74" s="128"/>
      <c r="CH74" s="128"/>
      <c r="CI74" s="128"/>
      <c r="CJ74" s="128"/>
      <c r="CK74" s="128"/>
      <c r="CL74" s="128"/>
      <c r="CM74" s="128"/>
      <c r="CN74" s="128"/>
      <c r="CO74" s="128"/>
      <c r="CP74" s="128"/>
      <c r="CQ74" s="128"/>
      <c r="CR74" s="128"/>
      <c r="CS74" s="128"/>
      <c r="CT74" s="128"/>
      <c r="CU74" s="128"/>
      <c r="CV74" s="128"/>
      <c r="CW74" s="128"/>
    </row>
    <row r="75" spans="1:101" s="48" customFormat="1" ht="78.75" x14ac:dyDescent="0.25">
      <c r="A75" s="100" t="s">
        <v>426</v>
      </c>
      <c r="B75" s="50">
        <f t="shared" si="43"/>
        <v>0</v>
      </c>
      <c r="C75" s="50">
        <f t="shared" si="66"/>
        <v>0</v>
      </c>
      <c r="D75" s="50">
        <f t="shared" si="67"/>
        <v>0</v>
      </c>
      <c r="E75" s="124"/>
      <c r="F75" s="124"/>
      <c r="G75" s="124"/>
      <c r="H75" s="124"/>
      <c r="I75" s="124"/>
      <c r="J75" s="124"/>
      <c r="K75" s="124"/>
      <c r="L75" s="124"/>
      <c r="M75" s="124"/>
      <c r="N75" s="124"/>
      <c r="O75" s="124"/>
      <c r="P75" s="124"/>
      <c r="Q75" s="124"/>
      <c r="R75" s="124"/>
      <c r="S75" s="124"/>
      <c r="T75" s="124"/>
      <c r="U75" s="124"/>
      <c r="V75" s="124"/>
      <c r="W75" s="50"/>
      <c r="X75" s="50"/>
      <c r="Y75" s="50"/>
      <c r="Z75" s="50"/>
      <c r="AA75" s="128"/>
      <c r="AB75" s="128"/>
      <c r="AC75" s="128"/>
      <c r="AD75" s="128"/>
      <c r="AE75" s="128"/>
      <c r="AF75" s="128"/>
      <c r="AG75" s="128"/>
      <c r="AH75" s="128"/>
      <c r="AI75" s="128"/>
      <c r="AJ75" s="128"/>
      <c r="AK75" s="128"/>
      <c r="AL75" s="128"/>
      <c r="AM75" s="128"/>
      <c r="AN75" s="128"/>
      <c r="AO75" s="128"/>
      <c r="AP75" s="128"/>
      <c r="AQ75" s="128"/>
      <c r="AR75" s="128"/>
      <c r="AS75" s="128"/>
      <c r="AT75" s="128"/>
      <c r="AU75" s="128"/>
      <c r="AV75" s="128"/>
      <c r="AW75" s="128"/>
      <c r="AX75" s="128"/>
      <c r="AY75" s="128"/>
      <c r="AZ75" s="128"/>
      <c r="BA75" s="128"/>
      <c r="BB75" s="128"/>
      <c r="BC75" s="128"/>
      <c r="BD75" s="128"/>
      <c r="BE75" s="128"/>
      <c r="BF75" s="128"/>
      <c r="BG75" s="128"/>
      <c r="BH75" s="128"/>
      <c r="BI75" s="128"/>
      <c r="BJ75" s="128"/>
      <c r="BK75" s="128"/>
      <c r="BL75" s="128"/>
      <c r="BM75" s="128"/>
      <c r="BN75" s="128"/>
      <c r="BO75" s="128"/>
      <c r="BP75" s="128"/>
      <c r="BQ75" s="128"/>
      <c r="BR75" s="128"/>
      <c r="BS75" s="128"/>
      <c r="BT75" s="128"/>
      <c r="BU75" s="128"/>
      <c r="BV75" s="128"/>
      <c r="BW75" s="128"/>
      <c r="BX75" s="128"/>
      <c r="BY75" s="128"/>
      <c r="BZ75" s="128"/>
      <c r="CA75" s="128"/>
      <c r="CB75" s="128"/>
      <c r="CC75" s="128"/>
      <c r="CD75" s="128"/>
      <c r="CE75" s="128"/>
      <c r="CF75" s="128"/>
      <c r="CG75" s="128"/>
      <c r="CH75" s="128"/>
      <c r="CI75" s="128"/>
      <c r="CJ75" s="128"/>
      <c r="CK75" s="128"/>
      <c r="CL75" s="128"/>
      <c r="CM75" s="128"/>
      <c r="CN75" s="128"/>
      <c r="CO75" s="128"/>
      <c r="CP75" s="128"/>
      <c r="CQ75" s="128"/>
      <c r="CR75" s="128"/>
      <c r="CS75" s="128"/>
      <c r="CT75" s="128"/>
      <c r="CU75" s="128"/>
      <c r="CV75" s="128"/>
      <c r="CW75" s="128"/>
    </row>
    <row r="76" spans="1:101" s="48" customFormat="1" ht="63" x14ac:dyDescent="0.25">
      <c r="A76" s="100" t="s">
        <v>852</v>
      </c>
      <c r="B76" s="50">
        <f t="shared" si="43"/>
        <v>12700</v>
      </c>
      <c r="C76" s="50">
        <f t="shared" si="66"/>
        <v>60000</v>
      </c>
      <c r="D76" s="50">
        <f t="shared" si="67"/>
        <v>1600</v>
      </c>
      <c r="E76" s="124">
        <f t="shared" ref="E76:E77" si="71">D76/C76*100</f>
        <v>2.666666666666667</v>
      </c>
      <c r="F76" s="124"/>
      <c r="G76" s="124"/>
      <c r="H76" s="124"/>
      <c r="I76" s="124"/>
      <c r="J76" s="124">
        <v>12700</v>
      </c>
      <c r="K76" s="124"/>
      <c r="L76" s="124"/>
      <c r="M76" s="124"/>
      <c r="N76" s="124"/>
      <c r="O76" s="124"/>
      <c r="P76" s="124"/>
      <c r="Q76" s="124"/>
      <c r="R76" s="124"/>
      <c r="S76" s="124"/>
      <c r="T76" s="124"/>
      <c r="U76" s="124"/>
      <c r="V76" s="124"/>
      <c r="W76" s="50"/>
      <c r="X76" s="50"/>
      <c r="Y76" s="50"/>
      <c r="Z76" s="50"/>
      <c r="AA76" s="128"/>
      <c r="AB76" s="128"/>
      <c r="AC76" s="128"/>
      <c r="AD76" s="128"/>
      <c r="AE76" s="128"/>
      <c r="AF76" s="128"/>
      <c r="AG76" s="128"/>
      <c r="AH76" s="128"/>
      <c r="AI76" s="128"/>
      <c r="AJ76" s="128"/>
      <c r="AK76" s="128"/>
      <c r="AL76" s="128"/>
      <c r="AM76" s="128"/>
      <c r="AN76" s="128"/>
      <c r="AO76" s="128"/>
      <c r="AP76" s="128"/>
      <c r="AQ76" s="128"/>
      <c r="AR76" s="128"/>
      <c r="AS76" s="128"/>
      <c r="AT76" s="128"/>
      <c r="AU76" s="128"/>
      <c r="AV76" s="128"/>
      <c r="AW76" s="128"/>
      <c r="AX76" s="128"/>
      <c r="AY76" s="128"/>
      <c r="AZ76" s="128"/>
      <c r="BA76" s="128"/>
      <c r="BB76" s="128"/>
      <c r="BC76" s="128"/>
      <c r="BD76" s="128"/>
      <c r="BE76" s="128"/>
      <c r="BF76" s="128"/>
      <c r="BG76" s="128"/>
      <c r="BH76" s="128"/>
      <c r="BI76" s="128"/>
      <c r="BJ76" s="128"/>
      <c r="BK76" s="128"/>
      <c r="BL76" s="128"/>
      <c r="BM76" s="128"/>
      <c r="BN76" s="128"/>
      <c r="BO76" s="128"/>
      <c r="BP76" s="128"/>
      <c r="BQ76" s="128"/>
      <c r="BR76" s="128"/>
      <c r="BS76" s="128"/>
      <c r="BT76" s="128"/>
      <c r="BU76" s="128"/>
      <c r="BV76" s="128"/>
      <c r="BW76" s="128"/>
      <c r="BX76" s="128"/>
      <c r="BY76" s="128"/>
      <c r="BZ76" s="128"/>
      <c r="CA76" s="128"/>
      <c r="CB76" s="128"/>
      <c r="CC76" s="128"/>
      <c r="CD76" s="128"/>
      <c r="CE76" s="128"/>
      <c r="CF76" s="128"/>
      <c r="CG76" s="128"/>
      <c r="CH76" s="128"/>
      <c r="CI76" s="51">
        <v>60000</v>
      </c>
      <c r="CJ76" s="51">
        <v>1600</v>
      </c>
      <c r="CK76" s="51">
        <f>CJ76/CI76*100</f>
        <v>2.666666666666667</v>
      </c>
      <c r="CL76" s="128"/>
      <c r="CM76" s="51"/>
      <c r="CN76" s="128"/>
      <c r="CO76" s="128"/>
      <c r="CP76" s="128"/>
      <c r="CQ76" s="51"/>
      <c r="CR76" s="128"/>
      <c r="CS76" s="128"/>
      <c r="CT76" s="128"/>
      <c r="CU76" s="51"/>
      <c r="CV76" s="128"/>
      <c r="CW76" s="128"/>
    </row>
    <row r="77" spans="1:101" s="48" customFormat="1" ht="78.75" x14ac:dyDescent="0.25">
      <c r="A77" s="100" t="s">
        <v>448</v>
      </c>
      <c r="B77" s="50">
        <f t="shared" si="43"/>
        <v>5700</v>
      </c>
      <c r="C77" s="50">
        <f t="shared" si="66"/>
        <v>69.099999999999994</v>
      </c>
      <c r="D77" s="50">
        <f t="shared" si="67"/>
        <v>69.099999999999994</v>
      </c>
      <c r="E77" s="124">
        <f t="shared" si="71"/>
        <v>100</v>
      </c>
      <c r="F77" s="124"/>
      <c r="G77" s="124"/>
      <c r="H77" s="124"/>
      <c r="I77" s="124"/>
      <c r="J77" s="124">
        <v>5700</v>
      </c>
      <c r="K77" s="124"/>
      <c r="L77" s="124"/>
      <c r="M77" s="124"/>
      <c r="N77" s="124"/>
      <c r="O77" s="124">
        <v>69.099999999999994</v>
      </c>
      <c r="P77" s="124">
        <v>69.099999999999994</v>
      </c>
      <c r="Q77" s="124">
        <f>P77/O77*100</f>
        <v>100</v>
      </c>
      <c r="R77" s="124"/>
      <c r="S77" s="124"/>
      <c r="T77" s="124"/>
      <c r="U77" s="124"/>
      <c r="V77" s="124"/>
      <c r="W77" s="50"/>
      <c r="X77" s="50"/>
      <c r="Y77" s="50"/>
      <c r="Z77" s="50"/>
      <c r="AA77" s="128"/>
      <c r="AB77" s="128"/>
      <c r="AC77" s="128"/>
      <c r="AD77" s="128"/>
      <c r="AE77" s="128"/>
      <c r="AF77" s="128"/>
      <c r="AG77" s="128"/>
      <c r="AH77" s="128"/>
      <c r="AI77" s="128"/>
      <c r="AJ77" s="128"/>
      <c r="AK77" s="128"/>
      <c r="AL77" s="128"/>
      <c r="AM77" s="128"/>
      <c r="AN77" s="128"/>
      <c r="AO77" s="128"/>
      <c r="AP77" s="128"/>
      <c r="AQ77" s="128"/>
      <c r="AR77" s="128"/>
      <c r="AS77" s="128"/>
      <c r="AT77" s="128"/>
      <c r="AU77" s="128"/>
      <c r="AV77" s="128"/>
      <c r="AW77" s="128"/>
      <c r="AX77" s="128"/>
      <c r="AY77" s="128"/>
      <c r="AZ77" s="128"/>
      <c r="BA77" s="128"/>
      <c r="BB77" s="128"/>
      <c r="BC77" s="128"/>
      <c r="BD77" s="128"/>
      <c r="BE77" s="128"/>
      <c r="BF77" s="128"/>
      <c r="BG77" s="128"/>
      <c r="BH77" s="128"/>
      <c r="BI77" s="128"/>
      <c r="BJ77" s="128"/>
      <c r="BK77" s="128"/>
      <c r="BL77" s="128"/>
      <c r="BM77" s="128"/>
      <c r="BN77" s="128"/>
      <c r="BO77" s="128"/>
      <c r="BP77" s="128"/>
      <c r="BQ77" s="128"/>
      <c r="BR77" s="128"/>
      <c r="BS77" s="128"/>
      <c r="BT77" s="128"/>
      <c r="BU77" s="128"/>
      <c r="BV77" s="128"/>
      <c r="BW77" s="128"/>
      <c r="BX77" s="128"/>
      <c r="BY77" s="128"/>
      <c r="BZ77" s="128"/>
      <c r="CA77" s="128"/>
      <c r="CB77" s="128"/>
      <c r="CC77" s="128"/>
      <c r="CD77" s="128"/>
      <c r="CE77" s="128"/>
      <c r="CF77" s="128"/>
      <c r="CG77" s="128"/>
      <c r="CH77" s="128"/>
      <c r="CI77" s="128"/>
      <c r="CJ77" s="128"/>
      <c r="CK77" s="128"/>
      <c r="CL77" s="128"/>
      <c r="CM77" s="128"/>
      <c r="CN77" s="128"/>
      <c r="CO77" s="128"/>
      <c r="CP77" s="128"/>
      <c r="CQ77" s="128"/>
      <c r="CR77" s="128"/>
      <c r="CS77" s="128"/>
      <c r="CT77" s="128"/>
      <c r="CU77" s="128"/>
      <c r="CV77" s="128"/>
      <c r="CW77" s="128"/>
    </row>
    <row r="78" spans="1:101" s="48" customFormat="1" ht="78.75" x14ac:dyDescent="0.25">
      <c r="A78" s="100" t="s">
        <v>453</v>
      </c>
      <c r="B78" s="50">
        <f t="shared" si="43"/>
        <v>0</v>
      </c>
      <c r="C78" s="50">
        <f t="shared" si="66"/>
        <v>0</v>
      </c>
      <c r="D78" s="50">
        <f t="shared" si="67"/>
        <v>0</v>
      </c>
      <c r="E78" s="124"/>
      <c r="F78" s="124"/>
      <c r="G78" s="124"/>
      <c r="H78" s="124"/>
      <c r="I78" s="124"/>
      <c r="J78" s="124"/>
      <c r="K78" s="124"/>
      <c r="L78" s="124"/>
      <c r="M78" s="124"/>
      <c r="N78" s="124"/>
      <c r="O78" s="124"/>
      <c r="P78" s="124"/>
      <c r="Q78" s="124"/>
      <c r="R78" s="124"/>
      <c r="S78" s="124"/>
      <c r="T78" s="124"/>
      <c r="U78" s="124"/>
      <c r="V78" s="124"/>
      <c r="W78" s="50"/>
      <c r="X78" s="50"/>
      <c r="Y78" s="50"/>
      <c r="Z78" s="50"/>
      <c r="AA78" s="128"/>
      <c r="AB78" s="128"/>
      <c r="AC78" s="128"/>
      <c r="AD78" s="128"/>
      <c r="AE78" s="128"/>
      <c r="AF78" s="128"/>
      <c r="AG78" s="128"/>
      <c r="AH78" s="128"/>
      <c r="AI78" s="128"/>
      <c r="AJ78" s="128"/>
      <c r="AK78" s="128"/>
      <c r="AL78" s="128"/>
      <c r="AM78" s="128"/>
      <c r="AN78" s="128"/>
      <c r="AO78" s="128"/>
      <c r="AP78" s="128"/>
      <c r="AQ78" s="128"/>
      <c r="AR78" s="128"/>
      <c r="AS78" s="128"/>
      <c r="AT78" s="128"/>
      <c r="AU78" s="128"/>
      <c r="AV78" s="128"/>
      <c r="AW78" s="128"/>
      <c r="AX78" s="128"/>
      <c r="AY78" s="128"/>
      <c r="AZ78" s="128"/>
      <c r="BA78" s="128"/>
      <c r="BB78" s="128"/>
      <c r="BC78" s="128"/>
      <c r="BD78" s="128"/>
      <c r="BE78" s="128"/>
      <c r="BF78" s="128"/>
      <c r="BG78" s="128"/>
      <c r="BH78" s="128"/>
      <c r="BI78" s="128"/>
      <c r="BJ78" s="128"/>
      <c r="BK78" s="128"/>
      <c r="BL78" s="128"/>
      <c r="BM78" s="128"/>
      <c r="BN78" s="128"/>
      <c r="BO78" s="128"/>
      <c r="BP78" s="128"/>
      <c r="BQ78" s="128"/>
      <c r="BR78" s="128"/>
      <c r="BS78" s="128"/>
      <c r="BT78" s="128"/>
      <c r="BU78" s="128"/>
      <c r="BV78" s="128"/>
      <c r="BW78" s="128"/>
      <c r="BX78" s="128"/>
      <c r="BY78" s="128"/>
      <c r="BZ78" s="128"/>
      <c r="CA78" s="128"/>
      <c r="CB78" s="128"/>
      <c r="CC78" s="128"/>
      <c r="CD78" s="128"/>
      <c r="CE78" s="128"/>
      <c r="CF78" s="128"/>
      <c r="CG78" s="128"/>
      <c r="CH78" s="128"/>
      <c r="CI78" s="128"/>
      <c r="CJ78" s="128"/>
      <c r="CK78" s="128"/>
      <c r="CL78" s="128"/>
      <c r="CM78" s="128"/>
      <c r="CN78" s="128"/>
      <c r="CO78" s="128"/>
      <c r="CP78" s="128"/>
      <c r="CQ78" s="128"/>
      <c r="CR78" s="128"/>
      <c r="CS78" s="128"/>
      <c r="CT78" s="128"/>
      <c r="CU78" s="128"/>
      <c r="CV78" s="128"/>
      <c r="CW78" s="128"/>
    </row>
    <row r="79" spans="1:101" s="48" customFormat="1" ht="78.75" x14ac:dyDescent="0.25">
      <c r="A79" s="100" t="s">
        <v>953</v>
      </c>
      <c r="B79" s="50">
        <f t="shared" si="43"/>
        <v>9694.7000000000007</v>
      </c>
      <c r="C79" s="50">
        <f t="shared" si="66"/>
        <v>0</v>
      </c>
      <c r="D79" s="50">
        <f t="shared" si="67"/>
        <v>0</v>
      </c>
      <c r="E79" s="124"/>
      <c r="F79" s="124"/>
      <c r="G79" s="124"/>
      <c r="H79" s="124"/>
      <c r="I79" s="124"/>
      <c r="J79" s="124">
        <v>9694.7000000000007</v>
      </c>
      <c r="K79" s="124"/>
      <c r="L79" s="124"/>
      <c r="M79" s="124"/>
      <c r="N79" s="124"/>
      <c r="O79" s="124"/>
      <c r="P79" s="124"/>
      <c r="Q79" s="124"/>
      <c r="R79" s="124"/>
      <c r="S79" s="124"/>
      <c r="T79" s="124"/>
      <c r="U79" s="124"/>
      <c r="V79" s="124"/>
      <c r="W79" s="50"/>
      <c r="X79" s="50"/>
      <c r="Y79" s="50"/>
      <c r="Z79" s="50"/>
      <c r="AA79" s="128"/>
      <c r="AB79" s="128"/>
      <c r="AC79" s="128"/>
      <c r="AD79" s="128"/>
      <c r="AE79" s="128"/>
      <c r="AF79" s="128"/>
      <c r="AG79" s="128"/>
      <c r="AH79" s="128"/>
      <c r="AI79" s="128"/>
      <c r="AJ79" s="128"/>
      <c r="AK79" s="128"/>
      <c r="AL79" s="128"/>
      <c r="AM79" s="128"/>
      <c r="AN79" s="128"/>
      <c r="AO79" s="128"/>
      <c r="AP79" s="128"/>
      <c r="AQ79" s="128"/>
      <c r="AR79" s="128"/>
      <c r="AS79" s="128"/>
      <c r="AT79" s="128"/>
      <c r="AU79" s="128"/>
      <c r="AV79" s="128"/>
      <c r="AW79" s="128"/>
      <c r="AX79" s="128"/>
      <c r="AY79" s="128"/>
      <c r="AZ79" s="128"/>
      <c r="BA79" s="128"/>
      <c r="BB79" s="128"/>
      <c r="BC79" s="128"/>
      <c r="BD79" s="128"/>
      <c r="BE79" s="128"/>
      <c r="BF79" s="128"/>
      <c r="BG79" s="128"/>
      <c r="BH79" s="128"/>
      <c r="BI79" s="128"/>
      <c r="BJ79" s="128"/>
      <c r="BK79" s="128"/>
      <c r="BL79" s="128"/>
      <c r="BM79" s="128"/>
      <c r="BN79" s="128"/>
      <c r="BO79" s="128"/>
      <c r="BP79" s="128"/>
      <c r="BQ79" s="128"/>
      <c r="BR79" s="128"/>
      <c r="BS79" s="128"/>
      <c r="BT79" s="128"/>
      <c r="BU79" s="128"/>
      <c r="BV79" s="128"/>
      <c r="BW79" s="128"/>
      <c r="BX79" s="128"/>
      <c r="BY79" s="128"/>
      <c r="BZ79" s="128"/>
      <c r="CA79" s="128"/>
      <c r="CB79" s="128"/>
      <c r="CC79" s="128"/>
      <c r="CD79" s="128"/>
      <c r="CE79" s="128"/>
      <c r="CF79" s="128"/>
      <c r="CG79" s="128"/>
      <c r="CH79" s="128"/>
      <c r="CI79" s="128"/>
      <c r="CJ79" s="128"/>
      <c r="CK79" s="128"/>
      <c r="CL79" s="128"/>
      <c r="CM79" s="128"/>
      <c r="CN79" s="128"/>
      <c r="CO79" s="128"/>
      <c r="CP79" s="128"/>
      <c r="CQ79" s="128"/>
      <c r="CR79" s="128"/>
      <c r="CS79" s="128"/>
      <c r="CT79" s="128"/>
      <c r="CU79" s="128"/>
      <c r="CV79" s="128"/>
      <c r="CW79" s="128"/>
    </row>
    <row r="80" spans="1:101" s="48" customFormat="1" ht="78.75" x14ac:dyDescent="0.25">
      <c r="A80" s="100" t="s">
        <v>465</v>
      </c>
      <c r="B80" s="50">
        <f t="shared" si="43"/>
        <v>0</v>
      </c>
      <c r="C80" s="50">
        <f t="shared" si="66"/>
        <v>0</v>
      </c>
      <c r="D80" s="50">
        <f t="shared" si="67"/>
        <v>0</v>
      </c>
      <c r="E80" s="124"/>
      <c r="F80" s="124"/>
      <c r="G80" s="124"/>
      <c r="H80" s="124"/>
      <c r="I80" s="124"/>
      <c r="J80" s="124"/>
      <c r="K80" s="124"/>
      <c r="L80" s="124"/>
      <c r="M80" s="124"/>
      <c r="N80" s="124"/>
      <c r="O80" s="124"/>
      <c r="P80" s="124"/>
      <c r="Q80" s="124"/>
      <c r="R80" s="124"/>
      <c r="S80" s="124"/>
      <c r="T80" s="124"/>
      <c r="U80" s="124"/>
      <c r="V80" s="124"/>
      <c r="W80" s="50"/>
      <c r="X80" s="50"/>
      <c r="Y80" s="50"/>
      <c r="Z80" s="50"/>
      <c r="AA80" s="128"/>
      <c r="AB80" s="128"/>
      <c r="AC80" s="128"/>
      <c r="AD80" s="128"/>
      <c r="AE80" s="128"/>
      <c r="AF80" s="128"/>
      <c r="AG80" s="128"/>
      <c r="AH80" s="128"/>
      <c r="AI80" s="128"/>
      <c r="AJ80" s="128"/>
      <c r="AK80" s="128"/>
      <c r="AL80" s="128"/>
      <c r="AM80" s="128"/>
      <c r="AN80" s="128"/>
      <c r="AO80" s="128"/>
      <c r="AP80" s="128"/>
      <c r="AQ80" s="128"/>
      <c r="AR80" s="128"/>
      <c r="AS80" s="128"/>
      <c r="AT80" s="128"/>
      <c r="AU80" s="128"/>
      <c r="AV80" s="128"/>
      <c r="AW80" s="128"/>
      <c r="AX80" s="128"/>
      <c r="AY80" s="128"/>
      <c r="AZ80" s="128"/>
      <c r="BA80" s="128"/>
      <c r="BB80" s="128"/>
      <c r="BC80" s="128"/>
      <c r="BD80" s="128"/>
      <c r="BE80" s="128"/>
      <c r="BF80" s="128"/>
      <c r="BG80" s="128"/>
      <c r="BH80" s="128"/>
      <c r="BI80" s="128"/>
      <c r="BJ80" s="128"/>
      <c r="BK80" s="128"/>
      <c r="BL80" s="128"/>
      <c r="BM80" s="128"/>
      <c r="BN80" s="128"/>
      <c r="BO80" s="128"/>
      <c r="BP80" s="128"/>
      <c r="BQ80" s="128"/>
      <c r="BR80" s="128"/>
      <c r="BS80" s="128"/>
      <c r="BT80" s="128"/>
      <c r="BU80" s="128"/>
      <c r="BV80" s="128"/>
      <c r="BW80" s="128"/>
      <c r="BX80" s="128"/>
      <c r="BY80" s="128"/>
      <c r="BZ80" s="128"/>
      <c r="CA80" s="128"/>
      <c r="CB80" s="128"/>
      <c r="CC80" s="128"/>
      <c r="CD80" s="128"/>
      <c r="CE80" s="128"/>
      <c r="CF80" s="128"/>
      <c r="CG80" s="128"/>
      <c r="CH80" s="128"/>
      <c r="CI80" s="128"/>
      <c r="CJ80" s="128"/>
      <c r="CK80" s="128"/>
      <c r="CL80" s="128"/>
      <c r="CM80" s="128"/>
      <c r="CN80" s="128"/>
      <c r="CO80" s="128"/>
      <c r="CP80" s="128"/>
      <c r="CQ80" s="128"/>
      <c r="CR80" s="128"/>
      <c r="CS80" s="128"/>
      <c r="CT80" s="128"/>
      <c r="CU80" s="128"/>
      <c r="CV80" s="128"/>
      <c r="CW80" s="128"/>
    </row>
    <row r="81" spans="1:101" s="48" customFormat="1" ht="78.75" x14ac:dyDescent="0.25">
      <c r="A81" s="100" t="s">
        <v>752</v>
      </c>
      <c r="B81" s="50">
        <f t="shared" si="43"/>
        <v>0</v>
      </c>
      <c r="C81" s="50">
        <f t="shared" si="66"/>
        <v>0</v>
      </c>
      <c r="D81" s="50">
        <f t="shared" si="67"/>
        <v>0</v>
      </c>
      <c r="E81" s="124"/>
      <c r="F81" s="124"/>
      <c r="G81" s="124"/>
      <c r="H81" s="124"/>
      <c r="I81" s="124"/>
      <c r="J81" s="124"/>
      <c r="K81" s="124"/>
      <c r="L81" s="124"/>
      <c r="M81" s="124"/>
      <c r="N81" s="124"/>
      <c r="O81" s="124"/>
      <c r="P81" s="124"/>
      <c r="Q81" s="124"/>
      <c r="R81" s="124"/>
      <c r="S81" s="124"/>
      <c r="T81" s="124"/>
      <c r="U81" s="124"/>
      <c r="V81" s="124"/>
      <c r="W81" s="50"/>
      <c r="X81" s="50"/>
      <c r="Y81" s="50"/>
      <c r="Z81" s="50"/>
      <c r="AA81" s="128"/>
      <c r="AB81" s="128"/>
      <c r="AC81" s="128"/>
      <c r="AD81" s="128"/>
      <c r="AE81" s="128"/>
      <c r="AF81" s="128"/>
      <c r="AG81" s="128"/>
      <c r="AH81" s="128"/>
      <c r="AI81" s="128"/>
      <c r="AJ81" s="128"/>
      <c r="AK81" s="128"/>
      <c r="AL81" s="128"/>
      <c r="AM81" s="128"/>
      <c r="AN81" s="128"/>
      <c r="AO81" s="128"/>
      <c r="AP81" s="128"/>
      <c r="AQ81" s="128"/>
      <c r="AR81" s="128"/>
      <c r="AS81" s="128"/>
      <c r="AT81" s="128"/>
      <c r="AU81" s="128"/>
      <c r="AV81" s="128"/>
      <c r="AW81" s="128"/>
      <c r="AX81" s="128"/>
      <c r="AY81" s="128"/>
      <c r="AZ81" s="128"/>
      <c r="BA81" s="128"/>
      <c r="BB81" s="128"/>
      <c r="BC81" s="128"/>
      <c r="BD81" s="128"/>
      <c r="BE81" s="128"/>
      <c r="BF81" s="128"/>
      <c r="BG81" s="128"/>
      <c r="BH81" s="128"/>
      <c r="BI81" s="128"/>
      <c r="BJ81" s="128"/>
      <c r="BK81" s="128"/>
      <c r="BL81" s="128"/>
      <c r="BM81" s="128"/>
      <c r="BN81" s="128"/>
      <c r="BO81" s="128"/>
      <c r="BP81" s="128"/>
      <c r="BQ81" s="128"/>
      <c r="BR81" s="128"/>
      <c r="BS81" s="128"/>
      <c r="BT81" s="128"/>
      <c r="BU81" s="128"/>
      <c r="BV81" s="128"/>
      <c r="BW81" s="128"/>
      <c r="BX81" s="128"/>
      <c r="BY81" s="128"/>
      <c r="BZ81" s="128"/>
      <c r="CA81" s="128"/>
      <c r="CB81" s="128"/>
      <c r="CC81" s="128"/>
      <c r="CD81" s="128"/>
      <c r="CE81" s="128"/>
      <c r="CF81" s="128"/>
      <c r="CG81" s="128"/>
      <c r="CH81" s="128"/>
      <c r="CI81" s="128"/>
      <c r="CJ81" s="128"/>
      <c r="CK81" s="128"/>
      <c r="CL81" s="128"/>
      <c r="CM81" s="128"/>
      <c r="CN81" s="128"/>
      <c r="CO81" s="128"/>
      <c r="CP81" s="128"/>
      <c r="CQ81" s="128"/>
      <c r="CR81" s="128"/>
      <c r="CS81" s="128"/>
      <c r="CT81" s="128"/>
      <c r="CU81" s="128"/>
      <c r="CV81" s="128"/>
      <c r="CW81" s="128"/>
    </row>
    <row r="82" spans="1:101" s="48" customFormat="1" ht="78.75" x14ac:dyDescent="0.25">
      <c r="A82" s="100" t="s">
        <v>853</v>
      </c>
      <c r="B82" s="50">
        <f t="shared" si="43"/>
        <v>4500</v>
      </c>
      <c r="C82" s="50">
        <f t="shared" si="66"/>
        <v>4426.1000000000004</v>
      </c>
      <c r="D82" s="50">
        <f t="shared" si="67"/>
        <v>4421.1000000000004</v>
      </c>
      <c r="E82" s="124">
        <f t="shared" si="68"/>
        <v>99.887033731727698</v>
      </c>
      <c r="F82" s="124"/>
      <c r="G82" s="124"/>
      <c r="H82" s="124"/>
      <c r="I82" s="124"/>
      <c r="J82" s="124">
        <v>4500</v>
      </c>
      <c r="K82" s="124">
        <v>4355</v>
      </c>
      <c r="L82" s="124">
        <v>4350</v>
      </c>
      <c r="M82" s="124">
        <f>L82/K82*100</f>
        <v>99.885189437428252</v>
      </c>
      <c r="N82" s="124"/>
      <c r="O82" s="124">
        <v>71.099999999999994</v>
      </c>
      <c r="P82" s="124">
        <v>71.099999999999994</v>
      </c>
      <c r="Q82" s="124">
        <f t="shared" ref="Q82" si="72">P82/O82*100</f>
        <v>100</v>
      </c>
      <c r="R82" s="124"/>
      <c r="S82" s="124"/>
      <c r="T82" s="124"/>
      <c r="U82" s="124"/>
      <c r="V82" s="124"/>
      <c r="W82" s="50"/>
      <c r="X82" s="50"/>
      <c r="Y82" s="50"/>
      <c r="Z82" s="50"/>
      <c r="AA82" s="128"/>
      <c r="AB82" s="128"/>
      <c r="AC82" s="128"/>
      <c r="AD82" s="128"/>
      <c r="AE82" s="128"/>
      <c r="AF82" s="128"/>
      <c r="AG82" s="128"/>
      <c r="AH82" s="128"/>
      <c r="AI82" s="128"/>
      <c r="AJ82" s="128"/>
      <c r="AK82" s="128"/>
      <c r="AL82" s="128"/>
      <c r="AM82" s="128"/>
      <c r="AN82" s="128"/>
      <c r="AO82" s="128"/>
      <c r="AP82" s="128"/>
      <c r="AQ82" s="128"/>
      <c r="AR82" s="128"/>
      <c r="AS82" s="128"/>
      <c r="AT82" s="128"/>
      <c r="AU82" s="128"/>
      <c r="AV82" s="128"/>
      <c r="AW82" s="128"/>
      <c r="AX82" s="128"/>
      <c r="AY82" s="128"/>
      <c r="AZ82" s="128"/>
      <c r="BA82" s="128"/>
      <c r="BB82" s="128"/>
      <c r="BC82" s="128"/>
      <c r="BD82" s="128"/>
      <c r="BE82" s="128"/>
      <c r="BF82" s="128"/>
      <c r="BG82" s="128"/>
      <c r="BH82" s="128"/>
      <c r="BI82" s="128"/>
      <c r="BJ82" s="128"/>
      <c r="BK82" s="128"/>
      <c r="BL82" s="128"/>
      <c r="BM82" s="128"/>
      <c r="BN82" s="128"/>
      <c r="BO82" s="128"/>
      <c r="BP82" s="128"/>
      <c r="BQ82" s="128"/>
      <c r="BR82" s="128"/>
      <c r="BS82" s="128"/>
      <c r="BT82" s="128"/>
      <c r="BU82" s="128"/>
      <c r="BV82" s="128"/>
      <c r="BW82" s="128"/>
      <c r="BX82" s="128"/>
      <c r="BY82" s="128"/>
      <c r="BZ82" s="128"/>
      <c r="CA82" s="128"/>
      <c r="CB82" s="128"/>
      <c r="CC82" s="128"/>
      <c r="CD82" s="128"/>
      <c r="CE82" s="128"/>
      <c r="CF82" s="128"/>
      <c r="CG82" s="128"/>
      <c r="CH82" s="128"/>
      <c r="CI82" s="128"/>
      <c r="CJ82" s="128"/>
      <c r="CK82" s="128"/>
      <c r="CL82" s="128"/>
      <c r="CM82" s="128"/>
      <c r="CN82" s="128"/>
      <c r="CO82" s="128"/>
      <c r="CP82" s="128"/>
      <c r="CQ82" s="128"/>
      <c r="CR82" s="128"/>
      <c r="CS82" s="128"/>
      <c r="CT82" s="128"/>
      <c r="CU82" s="128"/>
      <c r="CV82" s="128"/>
      <c r="CW82" s="128"/>
    </row>
    <row r="83" spans="1:101" s="48" customFormat="1" ht="78.75" x14ac:dyDescent="0.25">
      <c r="A83" s="100" t="s">
        <v>761</v>
      </c>
      <c r="B83" s="50">
        <f t="shared" si="43"/>
        <v>0</v>
      </c>
      <c r="C83" s="50">
        <f t="shared" si="66"/>
        <v>0</v>
      </c>
      <c r="D83" s="50">
        <f t="shared" si="67"/>
        <v>0</v>
      </c>
      <c r="E83" s="124"/>
      <c r="F83" s="124"/>
      <c r="G83" s="124"/>
      <c r="H83" s="124"/>
      <c r="I83" s="124"/>
      <c r="J83" s="124"/>
      <c r="K83" s="124"/>
      <c r="L83" s="124"/>
      <c r="M83" s="124"/>
      <c r="N83" s="124"/>
      <c r="O83" s="124"/>
      <c r="P83" s="124"/>
      <c r="Q83" s="124"/>
      <c r="R83" s="124"/>
      <c r="S83" s="124"/>
      <c r="T83" s="124"/>
      <c r="U83" s="124"/>
      <c r="V83" s="124"/>
      <c r="W83" s="50"/>
      <c r="X83" s="50"/>
      <c r="Y83" s="50"/>
      <c r="Z83" s="50"/>
      <c r="AA83" s="128"/>
      <c r="AB83" s="128"/>
      <c r="AC83" s="128"/>
      <c r="AD83" s="128"/>
      <c r="AE83" s="128"/>
      <c r="AF83" s="128"/>
      <c r="AG83" s="128"/>
      <c r="AH83" s="128"/>
      <c r="AI83" s="128"/>
      <c r="AJ83" s="128"/>
      <c r="AK83" s="128"/>
      <c r="AL83" s="128"/>
      <c r="AM83" s="128"/>
      <c r="AN83" s="128"/>
      <c r="AO83" s="128"/>
      <c r="AP83" s="128"/>
      <c r="AQ83" s="128"/>
      <c r="AR83" s="128"/>
      <c r="AS83" s="128"/>
      <c r="AT83" s="128"/>
      <c r="AU83" s="128"/>
      <c r="AV83" s="128"/>
      <c r="AW83" s="128"/>
      <c r="AX83" s="128"/>
      <c r="AY83" s="128"/>
      <c r="AZ83" s="128"/>
      <c r="BA83" s="128"/>
      <c r="BB83" s="128"/>
      <c r="BC83" s="128"/>
      <c r="BD83" s="128"/>
      <c r="BE83" s="128"/>
      <c r="BF83" s="128"/>
      <c r="BG83" s="128"/>
      <c r="BH83" s="128"/>
      <c r="BI83" s="128"/>
      <c r="BJ83" s="128"/>
      <c r="BK83" s="128"/>
      <c r="BL83" s="128"/>
      <c r="BM83" s="128"/>
      <c r="BN83" s="128"/>
      <c r="BO83" s="128"/>
      <c r="BP83" s="128"/>
      <c r="BQ83" s="128"/>
      <c r="BR83" s="128"/>
      <c r="BS83" s="128"/>
      <c r="BT83" s="128"/>
      <c r="BU83" s="128"/>
      <c r="BV83" s="128"/>
      <c r="BW83" s="128"/>
      <c r="BX83" s="128"/>
      <c r="BY83" s="128"/>
      <c r="BZ83" s="128"/>
      <c r="CA83" s="128"/>
      <c r="CB83" s="128"/>
      <c r="CC83" s="128"/>
      <c r="CD83" s="128"/>
      <c r="CE83" s="128"/>
      <c r="CF83" s="128"/>
      <c r="CG83" s="128"/>
      <c r="CH83" s="128"/>
      <c r="CI83" s="128"/>
      <c r="CJ83" s="128"/>
      <c r="CK83" s="128"/>
      <c r="CL83" s="128"/>
      <c r="CM83" s="128"/>
      <c r="CN83" s="128"/>
      <c r="CO83" s="128"/>
      <c r="CP83" s="128"/>
      <c r="CQ83" s="128"/>
      <c r="CR83" s="128"/>
      <c r="CS83" s="128"/>
      <c r="CT83" s="128"/>
      <c r="CU83" s="128"/>
      <c r="CV83" s="128"/>
      <c r="CW83" s="128"/>
    </row>
    <row r="84" spans="1:101" s="48" customFormat="1" ht="78.75" x14ac:dyDescent="0.25">
      <c r="A84" s="100" t="s">
        <v>854</v>
      </c>
      <c r="B84" s="50">
        <f t="shared" si="43"/>
        <v>0</v>
      </c>
      <c r="C84" s="50">
        <f t="shared" si="66"/>
        <v>0</v>
      </c>
      <c r="D84" s="50">
        <f t="shared" si="67"/>
        <v>0</v>
      </c>
      <c r="E84" s="124"/>
      <c r="F84" s="124"/>
      <c r="G84" s="124"/>
      <c r="H84" s="124"/>
      <c r="I84" s="124"/>
      <c r="J84" s="124"/>
      <c r="K84" s="124"/>
      <c r="L84" s="124"/>
      <c r="M84" s="124"/>
      <c r="N84" s="124"/>
      <c r="O84" s="124"/>
      <c r="P84" s="124"/>
      <c r="Q84" s="124"/>
      <c r="R84" s="124"/>
      <c r="S84" s="124"/>
      <c r="T84" s="124"/>
      <c r="U84" s="124"/>
      <c r="V84" s="124"/>
      <c r="W84" s="50"/>
      <c r="X84" s="50"/>
      <c r="Y84" s="50"/>
      <c r="Z84" s="50"/>
      <c r="AA84" s="128"/>
      <c r="AB84" s="128"/>
      <c r="AC84" s="128"/>
      <c r="AD84" s="128"/>
      <c r="AE84" s="128"/>
      <c r="AF84" s="128"/>
      <c r="AG84" s="128"/>
      <c r="AH84" s="128"/>
      <c r="AI84" s="128"/>
      <c r="AJ84" s="128"/>
      <c r="AK84" s="128"/>
      <c r="AL84" s="128"/>
      <c r="AM84" s="128"/>
      <c r="AN84" s="128"/>
      <c r="AO84" s="128"/>
      <c r="AP84" s="128"/>
      <c r="AQ84" s="128"/>
      <c r="AR84" s="128"/>
      <c r="AS84" s="128"/>
      <c r="AT84" s="128"/>
      <c r="AU84" s="128"/>
      <c r="AV84" s="128"/>
      <c r="AW84" s="128"/>
      <c r="AX84" s="128"/>
      <c r="AY84" s="128"/>
      <c r="AZ84" s="128"/>
      <c r="BA84" s="128"/>
      <c r="BB84" s="128"/>
      <c r="BC84" s="128"/>
      <c r="BD84" s="128"/>
      <c r="BE84" s="128"/>
      <c r="BF84" s="128"/>
      <c r="BG84" s="128"/>
      <c r="BH84" s="128"/>
      <c r="BI84" s="128"/>
      <c r="BJ84" s="128"/>
      <c r="BK84" s="128"/>
      <c r="BL84" s="128"/>
      <c r="BM84" s="128"/>
      <c r="BN84" s="128"/>
      <c r="BO84" s="128"/>
      <c r="BP84" s="128"/>
      <c r="BQ84" s="128"/>
      <c r="BR84" s="128"/>
      <c r="BS84" s="128"/>
      <c r="BT84" s="128"/>
      <c r="BU84" s="128"/>
      <c r="BV84" s="128"/>
      <c r="BW84" s="128"/>
      <c r="BX84" s="128"/>
      <c r="BY84" s="128"/>
      <c r="BZ84" s="128"/>
      <c r="CA84" s="128"/>
      <c r="CB84" s="128"/>
      <c r="CC84" s="128"/>
      <c r="CD84" s="128"/>
      <c r="CE84" s="128"/>
      <c r="CF84" s="128"/>
      <c r="CG84" s="128"/>
      <c r="CH84" s="128"/>
      <c r="CI84" s="128"/>
      <c r="CJ84" s="128"/>
      <c r="CK84" s="128"/>
      <c r="CL84" s="128"/>
      <c r="CM84" s="128"/>
      <c r="CN84" s="128"/>
      <c r="CO84" s="128"/>
      <c r="CP84" s="128"/>
      <c r="CQ84" s="128"/>
      <c r="CR84" s="128"/>
      <c r="CS84" s="128"/>
      <c r="CT84" s="128"/>
      <c r="CU84" s="128"/>
      <c r="CV84" s="128"/>
      <c r="CW84" s="128"/>
    </row>
    <row r="85" spans="1:101" s="48" customFormat="1" ht="63" x14ac:dyDescent="0.25">
      <c r="A85" s="100" t="s">
        <v>500</v>
      </c>
      <c r="B85" s="50">
        <f t="shared" si="43"/>
        <v>0</v>
      </c>
      <c r="C85" s="50">
        <f t="shared" si="66"/>
        <v>302.7</v>
      </c>
      <c r="D85" s="50">
        <f t="shared" si="67"/>
        <v>297.04750000000001</v>
      </c>
      <c r="E85" s="124">
        <f t="shared" si="68"/>
        <v>98.132639577139088</v>
      </c>
      <c r="F85" s="124"/>
      <c r="G85" s="124"/>
      <c r="H85" s="124"/>
      <c r="I85" s="124"/>
      <c r="J85" s="124"/>
      <c r="K85" s="124"/>
      <c r="L85" s="124"/>
      <c r="M85" s="124"/>
      <c r="N85" s="124"/>
      <c r="O85" s="124">
        <v>302.7</v>
      </c>
      <c r="P85" s="124">
        <v>297.04750000000001</v>
      </c>
      <c r="Q85" s="124">
        <f>P85/O85*100</f>
        <v>98.132639577139088</v>
      </c>
      <c r="R85" s="124"/>
      <c r="S85" s="124"/>
      <c r="T85" s="124"/>
      <c r="U85" s="124"/>
      <c r="V85" s="124"/>
      <c r="W85" s="50"/>
      <c r="X85" s="50"/>
      <c r="Y85" s="50"/>
      <c r="Z85" s="50"/>
      <c r="AA85" s="128"/>
      <c r="AB85" s="128"/>
      <c r="AC85" s="128"/>
      <c r="AD85" s="128"/>
      <c r="AE85" s="128"/>
      <c r="AF85" s="128"/>
      <c r="AG85" s="128"/>
      <c r="AH85" s="128"/>
      <c r="AI85" s="128"/>
      <c r="AJ85" s="128"/>
      <c r="AK85" s="128"/>
      <c r="AL85" s="128"/>
      <c r="AM85" s="128"/>
      <c r="AN85" s="128"/>
      <c r="AO85" s="128"/>
      <c r="AP85" s="128"/>
      <c r="AQ85" s="128"/>
      <c r="AR85" s="128"/>
      <c r="AS85" s="128"/>
      <c r="AT85" s="128"/>
      <c r="AU85" s="128"/>
      <c r="AV85" s="128"/>
      <c r="AW85" s="128"/>
      <c r="AX85" s="128"/>
      <c r="AY85" s="128"/>
      <c r="AZ85" s="128"/>
      <c r="BA85" s="128"/>
      <c r="BB85" s="128"/>
      <c r="BC85" s="128"/>
      <c r="BD85" s="128"/>
      <c r="BE85" s="128"/>
      <c r="BF85" s="128"/>
      <c r="BG85" s="128"/>
      <c r="BH85" s="128"/>
      <c r="BI85" s="128"/>
      <c r="BJ85" s="128"/>
      <c r="BK85" s="128"/>
      <c r="BL85" s="128"/>
      <c r="BM85" s="128"/>
      <c r="BN85" s="128"/>
      <c r="BO85" s="128"/>
      <c r="BP85" s="128"/>
      <c r="BQ85" s="128"/>
      <c r="BR85" s="128"/>
      <c r="BS85" s="128"/>
      <c r="BT85" s="128"/>
      <c r="BU85" s="128"/>
      <c r="BV85" s="128"/>
      <c r="BW85" s="128"/>
      <c r="BX85" s="128"/>
      <c r="BY85" s="128"/>
      <c r="BZ85" s="128"/>
      <c r="CA85" s="128"/>
      <c r="CB85" s="128"/>
      <c r="CC85" s="128"/>
      <c r="CD85" s="128"/>
      <c r="CE85" s="128"/>
      <c r="CF85" s="128"/>
      <c r="CG85" s="128"/>
      <c r="CH85" s="128"/>
      <c r="CI85" s="128"/>
      <c r="CJ85" s="128"/>
      <c r="CK85" s="128"/>
      <c r="CL85" s="128"/>
      <c r="CM85" s="128"/>
      <c r="CN85" s="128"/>
      <c r="CO85" s="128"/>
      <c r="CP85" s="128"/>
      <c r="CQ85" s="128"/>
      <c r="CR85" s="128"/>
      <c r="CS85" s="128"/>
      <c r="CT85" s="128"/>
      <c r="CU85" s="128"/>
      <c r="CV85" s="128"/>
      <c r="CW85" s="128"/>
    </row>
    <row r="86" spans="1:101" s="48" customFormat="1" ht="78.75" x14ac:dyDescent="0.25">
      <c r="A86" s="100" t="s">
        <v>764</v>
      </c>
      <c r="B86" s="50">
        <f t="shared" si="43"/>
        <v>0</v>
      </c>
      <c r="C86" s="50">
        <f t="shared" si="66"/>
        <v>65</v>
      </c>
      <c r="D86" s="50">
        <f t="shared" si="67"/>
        <v>64.91</v>
      </c>
      <c r="E86" s="124">
        <f t="shared" si="68"/>
        <v>99.861538461538458</v>
      </c>
      <c r="F86" s="124"/>
      <c r="G86" s="124"/>
      <c r="H86" s="124"/>
      <c r="I86" s="124"/>
      <c r="J86" s="124"/>
      <c r="K86" s="124"/>
      <c r="L86" s="124"/>
      <c r="M86" s="124"/>
      <c r="N86" s="124"/>
      <c r="O86" s="124">
        <v>65</v>
      </c>
      <c r="P86" s="124">
        <v>64.91</v>
      </c>
      <c r="Q86" s="124">
        <f t="shared" ref="Q86:Q89" si="73">P86/O86*100</f>
        <v>99.861538461538458</v>
      </c>
      <c r="R86" s="124"/>
      <c r="S86" s="124"/>
      <c r="T86" s="124"/>
      <c r="U86" s="124"/>
      <c r="V86" s="124"/>
      <c r="W86" s="50"/>
      <c r="X86" s="50"/>
      <c r="Y86" s="50"/>
      <c r="Z86" s="50"/>
      <c r="AA86" s="128"/>
      <c r="AB86" s="128"/>
      <c r="AC86" s="128"/>
      <c r="AD86" s="128"/>
      <c r="AE86" s="128"/>
      <c r="AF86" s="128"/>
      <c r="AG86" s="128"/>
      <c r="AH86" s="128"/>
      <c r="AI86" s="128"/>
      <c r="AJ86" s="128"/>
      <c r="AK86" s="128"/>
      <c r="AL86" s="128"/>
      <c r="AM86" s="128"/>
      <c r="AN86" s="128"/>
      <c r="AO86" s="128"/>
      <c r="AP86" s="128"/>
      <c r="AQ86" s="128"/>
      <c r="AR86" s="128"/>
      <c r="AS86" s="128"/>
      <c r="AT86" s="128"/>
      <c r="AU86" s="128"/>
      <c r="AV86" s="128"/>
      <c r="AW86" s="128"/>
      <c r="AX86" s="128"/>
      <c r="AY86" s="128"/>
      <c r="AZ86" s="128"/>
      <c r="BA86" s="128"/>
      <c r="BB86" s="128"/>
      <c r="BC86" s="128"/>
      <c r="BD86" s="128"/>
      <c r="BE86" s="128"/>
      <c r="BF86" s="128"/>
      <c r="BG86" s="128"/>
      <c r="BH86" s="128"/>
      <c r="BI86" s="128"/>
      <c r="BJ86" s="128"/>
      <c r="BK86" s="128"/>
      <c r="BL86" s="128"/>
      <c r="BM86" s="128"/>
      <c r="BN86" s="128"/>
      <c r="BO86" s="128"/>
      <c r="BP86" s="128"/>
      <c r="BQ86" s="128"/>
      <c r="BR86" s="128"/>
      <c r="BS86" s="128"/>
      <c r="BT86" s="128"/>
      <c r="BU86" s="128"/>
      <c r="BV86" s="128"/>
      <c r="BW86" s="128"/>
      <c r="BX86" s="128"/>
      <c r="BY86" s="128"/>
      <c r="BZ86" s="128"/>
      <c r="CA86" s="128"/>
      <c r="CB86" s="128"/>
      <c r="CC86" s="128"/>
      <c r="CD86" s="128"/>
      <c r="CE86" s="128"/>
      <c r="CF86" s="128"/>
      <c r="CG86" s="128"/>
      <c r="CH86" s="128"/>
      <c r="CI86" s="128"/>
      <c r="CJ86" s="128"/>
      <c r="CK86" s="128"/>
      <c r="CL86" s="128"/>
      <c r="CM86" s="128"/>
      <c r="CN86" s="128"/>
      <c r="CO86" s="128"/>
      <c r="CP86" s="128"/>
      <c r="CQ86" s="128"/>
      <c r="CR86" s="128"/>
      <c r="CS86" s="128"/>
      <c r="CT86" s="128"/>
      <c r="CU86" s="128"/>
      <c r="CV86" s="128"/>
      <c r="CW86" s="128"/>
    </row>
    <row r="87" spans="1:101" s="48" customFormat="1" ht="78.75" x14ac:dyDescent="0.25">
      <c r="A87" s="100" t="s">
        <v>502</v>
      </c>
      <c r="B87" s="50">
        <f t="shared" si="43"/>
        <v>0</v>
      </c>
      <c r="C87" s="50">
        <f t="shared" si="66"/>
        <v>205</v>
      </c>
      <c r="D87" s="50">
        <f t="shared" si="67"/>
        <v>205</v>
      </c>
      <c r="E87" s="124">
        <f t="shared" si="68"/>
        <v>100</v>
      </c>
      <c r="F87" s="124"/>
      <c r="G87" s="124"/>
      <c r="H87" s="124"/>
      <c r="I87" s="124"/>
      <c r="J87" s="124"/>
      <c r="K87" s="124"/>
      <c r="L87" s="124"/>
      <c r="M87" s="124"/>
      <c r="N87" s="124"/>
      <c r="O87" s="124">
        <v>205</v>
      </c>
      <c r="P87" s="124">
        <v>205</v>
      </c>
      <c r="Q87" s="124">
        <f t="shared" si="73"/>
        <v>100</v>
      </c>
      <c r="R87" s="124"/>
      <c r="S87" s="124"/>
      <c r="T87" s="124"/>
      <c r="U87" s="124"/>
      <c r="V87" s="124"/>
      <c r="W87" s="50"/>
      <c r="X87" s="50"/>
      <c r="Y87" s="50"/>
      <c r="Z87" s="50"/>
      <c r="AA87" s="128"/>
      <c r="AB87" s="128"/>
      <c r="AC87" s="128"/>
      <c r="AD87" s="128"/>
      <c r="AE87" s="128"/>
      <c r="AF87" s="128"/>
      <c r="AG87" s="128"/>
      <c r="AH87" s="128"/>
      <c r="AI87" s="128"/>
      <c r="AJ87" s="128"/>
      <c r="AK87" s="128"/>
      <c r="AL87" s="128"/>
      <c r="AM87" s="128"/>
      <c r="AN87" s="128"/>
      <c r="AO87" s="128"/>
      <c r="AP87" s="128"/>
      <c r="AQ87" s="128"/>
      <c r="AR87" s="128"/>
      <c r="AS87" s="128"/>
      <c r="AT87" s="128"/>
      <c r="AU87" s="128"/>
      <c r="AV87" s="128"/>
      <c r="AW87" s="128"/>
      <c r="AX87" s="128"/>
      <c r="AY87" s="128"/>
      <c r="AZ87" s="128"/>
      <c r="BA87" s="128"/>
      <c r="BB87" s="128"/>
      <c r="BC87" s="128"/>
      <c r="BD87" s="128"/>
      <c r="BE87" s="128"/>
      <c r="BF87" s="128"/>
      <c r="BG87" s="128"/>
      <c r="BH87" s="128"/>
      <c r="BI87" s="128"/>
      <c r="BJ87" s="128"/>
      <c r="BK87" s="128"/>
      <c r="BL87" s="128"/>
      <c r="BM87" s="128"/>
      <c r="BN87" s="128"/>
      <c r="BO87" s="128"/>
      <c r="BP87" s="128"/>
      <c r="BQ87" s="128"/>
      <c r="BR87" s="128"/>
      <c r="BS87" s="128"/>
      <c r="BT87" s="128"/>
      <c r="BU87" s="128"/>
      <c r="BV87" s="128"/>
      <c r="BW87" s="128"/>
      <c r="BX87" s="128"/>
      <c r="BY87" s="128"/>
      <c r="BZ87" s="128"/>
      <c r="CA87" s="128"/>
      <c r="CB87" s="128"/>
      <c r="CC87" s="128"/>
      <c r="CD87" s="128"/>
      <c r="CE87" s="128"/>
      <c r="CF87" s="128"/>
      <c r="CG87" s="128"/>
      <c r="CH87" s="128"/>
      <c r="CI87" s="128"/>
      <c r="CJ87" s="128"/>
      <c r="CK87" s="128"/>
      <c r="CL87" s="128"/>
      <c r="CM87" s="128"/>
      <c r="CN87" s="128"/>
      <c r="CO87" s="128"/>
      <c r="CP87" s="128"/>
      <c r="CQ87" s="128"/>
      <c r="CR87" s="128"/>
      <c r="CS87" s="128"/>
      <c r="CT87" s="128"/>
      <c r="CU87" s="128"/>
      <c r="CV87" s="128"/>
      <c r="CW87" s="128"/>
    </row>
    <row r="88" spans="1:101" s="48" customFormat="1" ht="78.75" x14ac:dyDescent="0.25">
      <c r="A88" s="100" t="s">
        <v>503</v>
      </c>
      <c r="B88" s="50">
        <f t="shared" si="43"/>
        <v>0</v>
      </c>
      <c r="C88" s="50">
        <f t="shared" si="66"/>
        <v>115</v>
      </c>
      <c r="D88" s="50">
        <f t="shared" si="67"/>
        <v>115</v>
      </c>
      <c r="E88" s="124">
        <f t="shared" si="68"/>
        <v>100</v>
      </c>
      <c r="F88" s="124"/>
      <c r="G88" s="124"/>
      <c r="H88" s="124"/>
      <c r="I88" s="124"/>
      <c r="J88" s="124"/>
      <c r="K88" s="124"/>
      <c r="L88" s="124"/>
      <c r="M88" s="124"/>
      <c r="N88" s="124"/>
      <c r="O88" s="124">
        <v>115</v>
      </c>
      <c r="P88" s="124">
        <v>115</v>
      </c>
      <c r="Q88" s="124">
        <f t="shared" si="73"/>
        <v>100</v>
      </c>
      <c r="R88" s="124"/>
      <c r="S88" s="124"/>
      <c r="T88" s="124"/>
      <c r="U88" s="124"/>
      <c r="V88" s="124"/>
      <c r="W88" s="50"/>
      <c r="X88" s="50"/>
      <c r="Y88" s="50"/>
      <c r="Z88" s="50"/>
      <c r="AA88" s="128"/>
      <c r="AB88" s="128"/>
      <c r="AC88" s="128"/>
      <c r="AD88" s="128"/>
      <c r="AE88" s="128"/>
      <c r="AF88" s="128"/>
      <c r="AG88" s="128"/>
      <c r="AH88" s="128"/>
      <c r="AI88" s="128"/>
      <c r="AJ88" s="128"/>
      <c r="AK88" s="128"/>
      <c r="AL88" s="128"/>
      <c r="AM88" s="128"/>
      <c r="AN88" s="128"/>
      <c r="AO88" s="128"/>
      <c r="AP88" s="128"/>
      <c r="AQ88" s="128"/>
      <c r="AR88" s="128"/>
      <c r="AS88" s="128"/>
      <c r="AT88" s="128"/>
      <c r="AU88" s="128"/>
      <c r="AV88" s="128"/>
      <c r="AW88" s="128"/>
      <c r="AX88" s="128"/>
      <c r="AY88" s="128"/>
      <c r="AZ88" s="128"/>
      <c r="BA88" s="128"/>
      <c r="BB88" s="128"/>
      <c r="BC88" s="128"/>
      <c r="BD88" s="128"/>
      <c r="BE88" s="128"/>
      <c r="BF88" s="128"/>
      <c r="BG88" s="128"/>
      <c r="BH88" s="128"/>
      <c r="BI88" s="128"/>
      <c r="BJ88" s="128"/>
      <c r="BK88" s="128"/>
      <c r="BL88" s="128"/>
      <c r="BM88" s="128"/>
      <c r="BN88" s="128"/>
      <c r="BO88" s="128"/>
      <c r="BP88" s="128"/>
      <c r="BQ88" s="128"/>
      <c r="BR88" s="128"/>
      <c r="BS88" s="128"/>
      <c r="BT88" s="128"/>
      <c r="BU88" s="128"/>
      <c r="BV88" s="128"/>
      <c r="BW88" s="128"/>
      <c r="BX88" s="128"/>
      <c r="BY88" s="128"/>
      <c r="BZ88" s="128"/>
      <c r="CA88" s="128"/>
      <c r="CB88" s="128"/>
      <c r="CC88" s="128"/>
      <c r="CD88" s="128"/>
      <c r="CE88" s="128"/>
      <c r="CF88" s="128"/>
      <c r="CG88" s="128"/>
      <c r="CH88" s="128"/>
      <c r="CI88" s="128"/>
      <c r="CJ88" s="128"/>
      <c r="CK88" s="128"/>
      <c r="CL88" s="128"/>
      <c r="CM88" s="128"/>
      <c r="CN88" s="128"/>
      <c r="CO88" s="128"/>
      <c r="CP88" s="128"/>
      <c r="CQ88" s="128"/>
      <c r="CR88" s="128"/>
      <c r="CS88" s="128"/>
      <c r="CT88" s="128"/>
      <c r="CU88" s="128"/>
      <c r="CV88" s="128"/>
      <c r="CW88" s="128"/>
    </row>
    <row r="89" spans="1:101" s="48" customFormat="1" ht="78.75" x14ac:dyDescent="0.25">
      <c r="A89" s="100" t="s">
        <v>505</v>
      </c>
      <c r="B89" s="50">
        <f t="shared" si="43"/>
        <v>0</v>
      </c>
      <c r="C89" s="50">
        <f t="shared" si="66"/>
        <v>159</v>
      </c>
      <c r="D89" s="50">
        <f t="shared" si="67"/>
        <v>159</v>
      </c>
      <c r="E89" s="124">
        <f t="shared" si="68"/>
        <v>100</v>
      </c>
      <c r="F89" s="124"/>
      <c r="G89" s="124"/>
      <c r="H89" s="124"/>
      <c r="I89" s="124"/>
      <c r="J89" s="124"/>
      <c r="K89" s="124"/>
      <c r="L89" s="124"/>
      <c r="M89" s="124"/>
      <c r="N89" s="124"/>
      <c r="O89" s="124">
        <v>159</v>
      </c>
      <c r="P89" s="124">
        <v>159</v>
      </c>
      <c r="Q89" s="124">
        <f t="shared" si="73"/>
        <v>100</v>
      </c>
      <c r="R89" s="124"/>
      <c r="S89" s="124"/>
      <c r="T89" s="124"/>
      <c r="U89" s="124"/>
      <c r="V89" s="124"/>
      <c r="W89" s="50"/>
      <c r="X89" s="50"/>
      <c r="Y89" s="50"/>
      <c r="Z89" s="50"/>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8"/>
      <c r="BA89" s="128"/>
      <c r="BB89" s="128"/>
      <c r="BC89" s="128"/>
      <c r="BD89" s="128"/>
      <c r="BE89" s="128"/>
      <c r="BF89" s="128"/>
      <c r="BG89" s="128"/>
      <c r="BH89" s="128"/>
      <c r="BI89" s="128"/>
      <c r="BJ89" s="128"/>
      <c r="BK89" s="128"/>
      <c r="BL89" s="128"/>
      <c r="BM89" s="128"/>
      <c r="BN89" s="128"/>
      <c r="BO89" s="128"/>
      <c r="BP89" s="128"/>
      <c r="BQ89" s="128"/>
      <c r="BR89" s="128"/>
      <c r="BS89" s="128"/>
      <c r="BT89" s="128"/>
      <c r="BU89" s="128"/>
      <c r="BV89" s="128"/>
      <c r="BW89" s="128"/>
      <c r="BX89" s="128"/>
      <c r="BY89" s="128"/>
      <c r="BZ89" s="128"/>
      <c r="CA89" s="128"/>
      <c r="CB89" s="128"/>
      <c r="CC89" s="128"/>
      <c r="CD89" s="128"/>
      <c r="CE89" s="128"/>
      <c r="CF89" s="128"/>
      <c r="CG89" s="128"/>
      <c r="CH89" s="128"/>
      <c r="CI89" s="128"/>
      <c r="CJ89" s="128"/>
      <c r="CK89" s="128"/>
      <c r="CL89" s="128"/>
      <c r="CM89" s="128"/>
      <c r="CN89" s="128"/>
      <c r="CO89" s="128"/>
      <c r="CP89" s="128"/>
      <c r="CQ89" s="128"/>
      <c r="CR89" s="128"/>
      <c r="CS89" s="128"/>
      <c r="CT89" s="128"/>
      <c r="CU89" s="128"/>
      <c r="CV89" s="128"/>
      <c r="CW89" s="128"/>
    </row>
    <row r="90" spans="1:101" s="48" customFormat="1" ht="78.75" x14ac:dyDescent="0.25">
      <c r="A90" s="100" t="s">
        <v>506</v>
      </c>
      <c r="B90" s="50">
        <f t="shared" si="43"/>
        <v>0</v>
      </c>
      <c r="C90" s="50">
        <f t="shared" si="66"/>
        <v>0</v>
      </c>
      <c r="D90" s="50">
        <f t="shared" si="67"/>
        <v>0</v>
      </c>
      <c r="E90" s="124"/>
      <c r="F90" s="124"/>
      <c r="G90" s="124"/>
      <c r="H90" s="124"/>
      <c r="I90" s="124"/>
      <c r="J90" s="124"/>
      <c r="K90" s="124"/>
      <c r="L90" s="124"/>
      <c r="M90" s="124"/>
      <c r="N90" s="124"/>
      <c r="O90" s="124"/>
      <c r="P90" s="124"/>
      <c r="Q90" s="124"/>
      <c r="R90" s="124"/>
      <c r="S90" s="124"/>
      <c r="T90" s="124"/>
      <c r="U90" s="124"/>
      <c r="V90" s="124"/>
      <c r="W90" s="50"/>
      <c r="X90" s="50"/>
      <c r="Y90" s="50"/>
      <c r="Z90" s="50"/>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8"/>
      <c r="BA90" s="128"/>
      <c r="BB90" s="128"/>
      <c r="BC90" s="128"/>
      <c r="BD90" s="128"/>
      <c r="BE90" s="128"/>
      <c r="BF90" s="128"/>
      <c r="BG90" s="128"/>
      <c r="BH90" s="128"/>
      <c r="BI90" s="128"/>
      <c r="BJ90" s="128"/>
      <c r="BK90" s="128"/>
      <c r="BL90" s="128"/>
      <c r="BM90" s="128"/>
      <c r="BN90" s="128"/>
      <c r="BO90" s="128"/>
      <c r="BP90" s="128"/>
      <c r="BQ90" s="128"/>
      <c r="BR90" s="128"/>
      <c r="BS90" s="128"/>
      <c r="BT90" s="128"/>
      <c r="BU90" s="128"/>
      <c r="BV90" s="128"/>
      <c r="BW90" s="128"/>
      <c r="BX90" s="128"/>
      <c r="BY90" s="128"/>
      <c r="BZ90" s="128"/>
      <c r="CA90" s="128"/>
      <c r="CB90" s="128"/>
      <c r="CC90" s="128"/>
      <c r="CD90" s="128"/>
      <c r="CE90" s="128"/>
      <c r="CF90" s="128"/>
      <c r="CG90" s="128"/>
      <c r="CH90" s="128"/>
      <c r="CI90" s="128"/>
      <c r="CJ90" s="128"/>
      <c r="CK90" s="128"/>
      <c r="CL90" s="128"/>
      <c r="CM90" s="128"/>
      <c r="CN90" s="128"/>
      <c r="CO90" s="128"/>
      <c r="CP90" s="128"/>
      <c r="CQ90" s="128"/>
      <c r="CR90" s="128"/>
      <c r="CS90" s="128"/>
      <c r="CT90" s="128"/>
      <c r="CU90" s="128"/>
      <c r="CV90" s="128"/>
      <c r="CW90" s="128"/>
    </row>
    <row r="91" spans="1:101" s="48" customFormat="1" ht="78.75" x14ac:dyDescent="0.25">
      <c r="A91" s="100" t="s">
        <v>510</v>
      </c>
      <c r="B91" s="50">
        <f t="shared" si="43"/>
        <v>0</v>
      </c>
      <c r="C91" s="50">
        <f t="shared" si="66"/>
        <v>150</v>
      </c>
      <c r="D91" s="50">
        <f t="shared" si="67"/>
        <v>150</v>
      </c>
      <c r="E91" s="124">
        <f t="shared" si="68"/>
        <v>100</v>
      </c>
      <c r="F91" s="124"/>
      <c r="G91" s="124"/>
      <c r="H91" s="124"/>
      <c r="I91" s="124"/>
      <c r="J91" s="124"/>
      <c r="K91" s="124"/>
      <c r="L91" s="124"/>
      <c r="M91" s="124"/>
      <c r="N91" s="124"/>
      <c r="O91" s="124">
        <v>150</v>
      </c>
      <c r="P91" s="124">
        <v>150</v>
      </c>
      <c r="Q91" s="124">
        <f t="shared" si="69"/>
        <v>100</v>
      </c>
      <c r="R91" s="124"/>
      <c r="S91" s="124"/>
      <c r="T91" s="124"/>
      <c r="U91" s="124"/>
      <c r="V91" s="124"/>
      <c r="W91" s="50"/>
      <c r="X91" s="50"/>
      <c r="Y91" s="50"/>
      <c r="Z91" s="50"/>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8"/>
      <c r="BA91" s="128"/>
      <c r="BB91" s="128"/>
      <c r="BC91" s="128"/>
      <c r="BD91" s="128"/>
      <c r="BE91" s="128"/>
      <c r="BF91" s="128"/>
      <c r="BG91" s="128"/>
      <c r="BH91" s="128"/>
      <c r="BI91" s="128"/>
      <c r="BJ91" s="128"/>
      <c r="BK91" s="128"/>
      <c r="BL91" s="128"/>
      <c r="BM91" s="128"/>
      <c r="BN91" s="128"/>
      <c r="BO91" s="128"/>
      <c r="BP91" s="128"/>
      <c r="BQ91" s="128"/>
      <c r="BR91" s="128"/>
      <c r="BS91" s="128"/>
      <c r="BT91" s="128"/>
      <c r="BU91" s="128"/>
      <c r="BV91" s="128"/>
      <c r="BW91" s="128"/>
      <c r="BX91" s="128"/>
      <c r="BY91" s="128"/>
      <c r="BZ91" s="128"/>
      <c r="CA91" s="128"/>
      <c r="CB91" s="128"/>
      <c r="CC91" s="128"/>
      <c r="CD91" s="128"/>
      <c r="CE91" s="128"/>
      <c r="CF91" s="128"/>
      <c r="CG91" s="128"/>
      <c r="CH91" s="128"/>
      <c r="CI91" s="128"/>
      <c r="CJ91" s="128"/>
      <c r="CK91" s="128"/>
      <c r="CL91" s="128"/>
      <c r="CM91" s="128"/>
      <c r="CN91" s="128"/>
      <c r="CO91" s="128"/>
      <c r="CP91" s="128"/>
      <c r="CQ91" s="128"/>
      <c r="CR91" s="128"/>
      <c r="CS91" s="128"/>
      <c r="CT91" s="128"/>
      <c r="CU91" s="128"/>
      <c r="CV91" s="128"/>
      <c r="CW91" s="128"/>
    </row>
    <row r="92" spans="1:101" s="48" customFormat="1" ht="78.75" x14ac:dyDescent="0.25">
      <c r="A92" s="100" t="s">
        <v>954</v>
      </c>
      <c r="B92" s="50">
        <f t="shared" si="43"/>
        <v>2222.4</v>
      </c>
      <c r="C92" s="50">
        <f t="shared" si="66"/>
        <v>0</v>
      </c>
      <c r="D92" s="50">
        <f t="shared" si="67"/>
        <v>0</v>
      </c>
      <c r="E92" s="124"/>
      <c r="F92" s="124"/>
      <c r="G92" s="124"/>
      <c r="H92" s="124"/>
      <c r="I92" s="124"/>
      <c r="J92" s="124">
        <v>2222.4</v>
      </c>
      <c r="K92" s="124"/>
      <c r="L92" s="124"/>
      <c r="M92" s="124"/>
      <c r="N92" s="124"/>
      <c r="O92" s="124"/>
      <c r="P92" s="124"/>
      <c r="Q92" s="124"/>
      <c r="R92" s="124"/>
      <c r="S92" s="124"/>
      <c r="T92" s="124"/>
      <c r="U92" s="124"/>
      <c r="V92" s="124"/>
      <c r="W92" s="50"/>
      <c r="X92" s="50"/>
      <c r="Y92" s="50"/>
      <c r="Z92" s="50"/>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8"/>
      <c r="BA92" s="128"/>
      <c r="BB92" s="128"/>
      <c r="BC92" s="128"/>
      <c r="BD92" s="128"/>
      <c r="BE92" s="128"/>
      <c r="BF92" s="128"/>
      <c r="BG92" s="128"/>
      <c r="BH92" s="128"/>
      <c r="BI92" s="128"/>
      <c r="BJ92" s="128"/>
      <c r="BK92" s="128"/>
      <c r="BL92" s="128"/>
      <c r="BM92" s="128"/>
      <c r="BN92" s="128"/>
      <c r="BO92" s="128"/>
      <c r="BP92" s="128"/>
      <c r="BQ92" s="128"/>
      <c r="BR92" s="128"/>
      <c r="BS92" s="128"/>
      <c r="BT92" s="128"/>
      <c r="BU92" s="128"/>
      <c r="BV92" s="128"/>
      <c r="BW92" s="128"/>
      <c r="BX92" s="128"/>
      <c r="BY92" s="128"/>
      <c r="BZ92" s="128"/>
      <c r="CA92" s="128"/>
      <c r="CB92" s="128"/>
      <c r="CC92" s="128"/>
      <c r="CD92" s="128"/>
      <c r="CE92" s="128"/>
      <c r="CF92" s="128"/>
      <c r="CG92" s="128"/>
      <c r="CH92" s="128"/>
      <c r="CI92" s="128"/>
      <c r="CJ92" s="128"/>
      <c r="CK92" s="128"/>
      <c r="CL92" s="128"/>
      <c r="CM92" s="128"/>
      <c r="CN92" s="128"/>
      <c r="CO92" s="128"/>
      <c r="CP92" s="128"/>
      <c r="CQ92" s="128"/>
      <c r="CR92" s="128"/>
      <c r="CS92" s="128"/>
      <c r="CT92" s="128"/>
      <c r="CU92" s="128"/>
      <c r="CV92" s="128"/>
      <c r="CW92" s="128"/>
    </row>
    <row r="93" spans="1:101" s="48" customFormat="1" ht="78.75" x14ac:dyDescent="0.25">
      <c r="A93" s="100" t="s">
        <v>518</v>
      </c>
      <c r="B93" s="50">
        <f t="shared" si="43"/>
        <v>0</v>
      </c>
      <c r="C93" s="50">
        <f t="shared" si="66"/>
        <v>0</v>
      </c>
      <c r="D93" s="50">
        <f t="shared" si="67"/>
        <v>0</v>
      </c>
      <c r="E93" s="124"/>
      <c r="F93" s="124"/>
      <c r="G93" s="124"/>
      <c r="H93" s="124"/>
      <c r="I93" s="124"/>
      <c r="J93" s="124"/>
      <c r="K93" s="124"/>
      <c r="L93" s="124"/>
      <c r="M93" s="124"/>
      <c r="N93" s="124"/>
      <c r="O93" s="124"/>
      <c r="P93" s="124"/>
      <c r="Q93" s="124"/>
      <c r="R93" s="124"/>
      <c r="S93" s="124"/>
      <c r="T93" s="124"/>
      <c r="U93" s="124"/>
      <c r="V93" s="124"/>
      <c r="W93" s="50"/>
      <c r="X93" s="50"/>
      <c r="Y93" s="50"/>
      <c r="Z93" s="50"/>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8"/>
      <c r="BA93" s="128"/>
      <c r="BB93" s="128"/>
      <c r="BC93" s="128"/>
      <c r="BD93" s="128"/>
      <c r="BE93" s="128"/>
      <c r="BF93" s="128"/>
      <c r="BG93" s="128"/>
      <c r="BH93" s="128"/>
      <c r="BI93" s="128"/>
      <c r="BJ93" s="128"/>
      <c r="BK93" s="128"/>
      <c r="BL93" s="128"/>
      <c r="BM93" s="128"/>
      <c r="BN93" s="128"/>
      <c r="BO93" s="128"/>
      <c r="BP93" s="128"/>
      <c r="BQ93" s="128"/>
      <c r="BR93" s="128"/>
      <c r="BS93" s="128"/>
      <c r="BT93" s="128"/>
      <c r="BU93" s="128"/>
      <c r="BV93" s="128"/>
      <c r="BW93" s="128"/>
      <c r="BX93" s="128"/>
      <c r="BY93" s="128"/>
      <c r="BZ93" s="128"/>
      <c r="CA93" s="128"/>
      <c r="CB93" s="128"/>
      <c r="CC93" s="128"/>
      <c r="CD93" s="128"/>
      <c r="CE93" s="128"/>
      <c r="CF93" s="128"/>
      <c r="CG93" s="128"/>
      <c r="CH93" s="128"/>
      <c r="CI93" s="128"/>
      <c r="CJ93" s="128"/>
      <c r="CK93" s="128"/>
      <c r="CL93" s="128"/>
      <c r="CM93" s="128"/>
      <c r="CN93" s="128"/>
      <c r="CO93" s="128"/>
      <c r="CP93" s="128"/>
      <c r="CQ93" s="128"/>
      <c r="CR93" s="128"/>
      <c r="CS93" s="128"/>
      <c r="CT93" s="128"/>
      <c r="CU93" s="128"/>
      <c r="CV93" s="128"/>
      <c r="CW93" s="128"/>
    </row>
    <row r="94" spans="1:101" s="48" customFormat="1" ht="78.75" x14ac:dyDescent="0.25">
      <c r="A94" s="100" t="s">
        <v>855</v>
      </c>
      <c r="B94" s="50">
        <f t="shared" si="43"/>
        <v>0</v>
      </c>
      <c r="C94" s="50">
        <f t="shared" si="66"/>
        <v>0</v>
      </c>
      <c r="D94" s="50">
        <f t="shared" si="67"/>
        <v>0</v>
      </c>
      <c r="E94" s="124"/>
      <c r="F94" s="124"/>
      <c r="G94" s="124"/>
      <c r="H94" s="124"/>
      <c r="I94" s="124"/>
      <c r="J94" s="124"/>
      <c r="K94" s="124"/>
      <c r="L94" s="124"/>
      <c r="M94" s="124"/>
      <c r="N94" s="124"/>
      <c r="O94" s="124"/>
      <c r="P94" s="124"/>
      <c r="Q94" s="124"/>
      <c r="R94" s="124"/>
      <c r="S94" s="124"/>
      <c r="T94" s="124"/>
      <c r="U94" s="124"/>
      <c r="V94" s="124"/>
      <c r="W94" s="50"/>
      <c r="X94" s="50"/>
      <c r="Y94" s="50"/>
      <c r="Z94" s="50"/>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8"/>
      <c r="BA94" s="128"/>
      <c r="BB94" s="128"/>
      <c r="BC94" s="128"/>
      <c r="BD94" s="128"/>
      <c r="BE94" s="128"/>
      <c r="BF94" s="128"/>
      <c r="BG94" s="128"/>
      <c r="BH94" s="128"/>
      <c r="BI94" s="128"/>
      <c r="BJ94" s="128"/>
      <c r="BK94" s="128"/>
      <c r="BL94" s="128"/>
      <c r="BM94" s="128"/>
      <c r="BN94" s="128"/>
      <c r="BO94" s="128"/>
      <c r="BP94" s="128"/>
      <c r="BQ94" s="128"/>
      <c r="BR94" s="128"/>
      <c r="BS94" s="128"/>
      <c r="BT94" s="128"/>
      <c r="BU94" s="128"/>
      <c r="BV94" s="128"/>
      <c r="BW94" s="128"/>
      <c r="BX94" s="128"/>
      <c r="BY94" s="128"/>
      <c r="BZ94" s="128"/>
      <c r="CA94" s="128"/>
      <c r="CB94" s="128"/>
      <c r="CC94" s="128"/>
      <c r="CD94" s="128"/>
      <c r="CE94" s="128"/>
      <c r="CF94" s="128"/>
      <c r="CG94" s="128"/>
      <c r="CH94" s="128"/>
      <c r="CI94" s="128"/>
      <c r="CJ94" s="128"/>
      <c r="CK94" s="128"/>
      <c r="CL94" s="128"/>
      <c r="CM94" s="128"/>
      <c r="CN94" s="128"/>
      <c r="CO94" s="128"/>
      <c r="CP94" s="128"/>
      <c r="CQ94" s="128"/>
      <c r="CR94" s="128"/>
      <c r="CS94" s="128"/>
      <c r="CT94" s="128"/>
      <c r="CU94" s="128"/>
      <c r="CV94" s="128"/>
      <c r="CW94" s="128"/>
    </row>
    <row r="95" spans="1:101" s="48" customFormat="1" ht="63" x14ac:dyDescent="0.25">
      <c r="A95" s="100" t="s">
        <v>528</v>
      </c>
      <c r="B95" s="50">
        <f t="shared" si="43"/>
        <v>1400</v>
      </c>
      <c r="C95" s="50">
        <f t="shared" si="66"/>
        <v>0</v>
      </c>
      <c r="D95" s="50">
        <f t="shared" si="67"/>
        <v>0</v>
      </c>
      <c r="E95" s="124"/>
      <c r="F95" s="124"/>
      <c r="G95" s="124"/>
      <c r="H95" s="124"/>
      <c r="I95" s="124"/>
      <c r="J95" s="124">
        <v>1400</v>
      </c>
      <c r="K95" s="124"/>
      <c r="L95" s="124"/>
      <c r="M95" s="124"/>
      <c r="N95" s="124"/>
      <c r="O95" s="124"/>
      <c r="P95" s="124"/>
      <c r="Q95" s="124"/>
      <c r="R95" s="124"/>
      <c r="S95" s="124"/>
      <c r="T95" s="124"/>
      <c r="U95" s="124"/>
      <c r="V95" s="124"/>
      <c r="W95" s="50"/>
      <c r="X95" s="50"/>
      <c r="Y95" s="50"/>
      <c r="Z95" s="50"/>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8"/>
      <c r="BA95" s="128"/>
      <c r="BB95" s="128"/>
      <c r="BC95" s="128"/>
      <c r="BD95" s="128"/>
      <c r="BE95" s="128"/>
      <c r="BF95" s="128"/>
      <c r="BG95" s="128"/>
      <c r="BH95" s="128"/>
      <c r="BI95" s="128"/>
      <c r="BJ95" s="128"/>
      <c r="BK95" s="128"/>
      <c r="BL95" s="128"/>
      <c r="BM95" s="128"/>
      <c r="BN95" s="128"/>
      <c r="BO95" s="128"/>
      <c r="BP95" s="128"/>
      <c r="BQ95" s="128"/>
      <c r="BR95" s="128"/>
      <c r="BS95" s="128"/>
      <c r="BT95" s="128"/>
      <c r="BU95" s="128"/>
      <c r="BV95" s="128"/>
      <c r="BW95" s="128"/>
      <c r="BX95" s="128"/>
      <c r="BY95" s="128"/>
      <c r="BZ95" s="128"/>
      <c r="CA95" s="128"/>
      <c r="CB95" s="128"/>
      <c r="CC95" s="128"/>
      <c r="CD95" s="128"/>
      <c r="CE95" s="128"/>
      <c r="CF95" s="128"/>
      <c r="CG95" s="128"/>
      <c r="CH95" s="128"/>
      <c r="CI95" s="128"/>
      <c r="CJ95" s="128"/>
      <c r="CK95" s="128"/>
      <c r="CL95" s="128"/>
      <c r="CM95" s="128"/>
      <c r="CN95" s="128"/>
      <c r="CO95" s="128"/>
      <c r="CP95" s="128"/>
      <c r="CQ95" s="128"/>
      <c r="CR95" s="128"/>
      <c r="CS95" s="128"/>
      <c r="CT95" s="128"/>
      <c r="CU95" s="128"/>
      <c r="CV95" s="128"/>
      <c r="CW95" s="128"/>
    </row>
    <row r="96" spans="1:101" s="48" customFormat="1" ht="63" x14ac:dyDescent="0.25">
      <c r="A96" s="100" t="s">
        <v>856</v>
      </c>
      <c r="B96" s="50">
        <f t="shared" si="43"/>
        <v>0</v>
      </c>
      <c r="C96" s="50">
        <f t="shared" si="66"/>
        <v>0</v>
      </c>
      <c r="D96" s="50">
        <f t="shared" si="67"/>
        <v>0</v>
      </c>
      <c r="E96" s="124"/>
      <c r="F96" s="124"/>
      <c r="G96" s="124"/>
      <c r="H96" s="124"/>
      <c r="I96" s="124"/>
      <c r="J96" s="124"/>
      <c r="K96" s="124"/>
      <c r="L96" s="124"/>
      <c r="M96" s="124"/>
      <c r="N96" s="124"/>
      <c r="O96" s="124"/>
      <c r="P96" s="124"/>
      <c r="Q96" s="124"/>
      <c r="R96" s="124"/>
      <c r="S96" s="124"/>
      <c r="T96" s="124"/>
      <c r="U96" s="124"/>
      <c r="V96" s="124"/>
      <c r="W96" s="50"/>
      <c r="X96" s="50"/>
      <c r="Y96" s="50"/>
      <c r="Z96" s="50"/>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8"/>
      <c r="BA96" s="128"/>
      <c r="BB96" s="128"/>
      <c r="BC96" s="128"/>
      <c r="BD96" s="128"/>
      <c r="BE96" s="128"/>
      <c r="BF96" s="128"/>
      <c r="BG96" s="128"/>
      <c r="BH96" s="128"/>
      <c r="BI96" s="128"/>
      <c r="BJ96" s="128"/>
      <c r="BK96" s="128"/>
      <c r="BL96" s="128"/>
      <c r="BM96" s="128"/>
      <c r="BN96" s="128"/>
      <c r="BO96" s="128"/>
      <c r="BP96" s="128"/>
      <c r="BQ96" s="128"/>
      <c r="BR96" s="128"/>
      <c r="BS96" s="128"/>
      <c r="BT96" s="128"/>
      <c r="BU96" s="128"/>
      <c r="BV96" s="128"/>
      <c r="BW96" s="128"/>
      <c r="BX96" s="128"/>
      <c r="BY96" s="128"/>
      <c r="BZ96" s="128"/>
      <c r="CA96" s="128"/>
      <c r="CB96" s="128"/>
      <c r="CC96" s="128"/>
      <c r="CD96" s="128"/>
      <c r="CE96" s="128"/>
      <c r="CF96" s="128"/>
      <c r="CG96" s="128"/>
      <c r="CH96" s="128"/>
      <c r="CI96" s="128"/>
      <c r="CJ96" s="128"/>
      <c r="CK96" s="128"/>
      <c r="CL96" s="128"/>
      <c r="CM96" s="128"/>
      <c r="CN96" s="128"/>
      <c r="CO96" s="128"/>
      <c r="CP96" s="128"/>
      <c r="CQ96" s="128"/>
      <c r="CR96" s="128"/>
      <c r="CS96" s="128"/>
      <c r="CT96" s="128"/>
      <c r="CU96" s="128"/>
      <c r="CV96" s="128"/>
      <c r="CW96" s="128"/>
    </row>
    <row r="97" spans="1:101" s="48" customFormat="1" ht="78.75" x14ac:dyDescent="0.25">
      <c r="A97" s="100" t="s">
        <v>534</v>
      </c>
      <c r="B97" s="50">
        <f t="shared" si="43"/>
        <v>0</v>
      </c>
      <c r="C97" s="50">
        <f t="shared" si="66"/>
        <v>121.1</v>
      </c>
      <c r="D97" s="50">
        <f t="shared" si="67"/>
        <v>121.1</v>
      </c>
      <c r="E97" s="124">
        <f t="shared" ref="E97:E105" si="74">D97/C97*100</f>
        <v>100</v>
      </c>
      <c r="F97" s="124"/>
      <c r="G97" s="124"/>
      <c r="H97" s="124"/>
      <c r="I97" s="124"/>
      <c r="J97" s="124"/>
      <c r="K97" s="124"/>
      <c r="L97" s="124"/>
      <c r="M97" s="124"/>
      <c r="N97" s="124"/>
      <c r="O97" s="124"/>
      <c r="P97" s="124"/>
      <c r="Q97" s="124"/>
      <c r="R97" s="124"/>
      <c r="S97" s="124"/>
      <c r="T97" s="124"/>
      <c r="U97" s="124"/>
      <c r="V97" s="124"/>
      <c r="W97" s="50">
        <v>121.1</v>
      </c>
      <c r="X97" s="50">
        <v>121.1</v>
      </c>
      <c r="Y97" s="50">
        <f>X97/W97*100</f>
        <v>100</v>
      </c>
      <c r="Z97" s="50"/>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8"/>
      <c r="BA97" s="128"/>
      <c r="BB97" s="128"/>
      <c r="BC97" s="128"/>
      <c r="BD97" s="128"/>
      <c r="BE97" s="128"/>
      <c r="BF97" s="128"/>
      <c r="BG97" s="128"/>
      <c r="BH97" s="128"/>
      <c r="BI97" s="128"/>
      <c r="BJ97" s="128"/>
      <c r="BK97" s="128"/>
      <c r="BL97" s="128"/>
      <c r="BM97" s="128"/>
      <c r="BN97" s="128"/>
      <c r="BO97" s="128"/>
      <c r="BP97" s="128"/>
      <c r="BQ97" s="128"/>
      <c r="BR97" s="128"/>
      <c r="BS97" s="128"/>
      <c r="BT97" s="128"/>
      <c r="BU97" s="128"/>
      <c r="BV97" s="128"/>
      <c r="BW97" s="128"/>
      <c r="BX97" s="128"/>
      <c r="BY97" s="128"/>
      <c r="BZ97" s="128"/>
      <c r="CA97" s="128"/>
      <c r="CB97" s="128"/>
      <c r="CC97" s="128"/>
      <c r="CD97" s="128"/>
      <c r="CE97" s="128"/>
      <c r="CF97" s="128"/>
      <c r="CG97" s="128"/>
      <c r="CH97" s="128"/>
      <c r="CI97" s="128"/>
      <c r="CJ97" s="128"/>
      <c r="CK97" s="128"/>
      <c r="CL97" s="128"/>
      <c r="CM97" s="128"/>
      <c r="CN97" s="128"/>
      <c r="CO97" s="128"/>
      <c r="CP97" s="128"/>
      <c r="CQ97" s="128"/>
      <c r="CR97" s="128"/>
      <c r="CS97" s="128"/>
      <c r="CT97" s="128"/>
      <c r="CU97" s="128"/>
      <c r="CV97" s="128"/>
      <c r="CW97" s="128"/>
    </row>
    <row r="98" spans="1:101" s="48" customFormat="1" ht="78.75" x14ac:dyDescent="0.25">
      <c r="A98" s="100" t="s">
        <v>535</v>
      </c>
      <c r="B98" s="50">
        <f t="shared" si="43"/>
        <v>0</v>
      </c>
      <c r="C98" s="50">
        <f t="shared" si="66"/>
        <v>125.2</v>
      </c>
      <c r="D98" s="50">
        <f t="shared" si="67"/>
        <v>125.2</v>
      </c>
      <c r="E98" s="124">
        <f t="shared" si="74"/>
        <v>100</v>
      </c>
      <c r="F98" s="124"/>
      <c r="G98" s="124"/>
      <c r="H98" s="124"/>
      <c r="I98" s="124"/>
      <c r="J98" s="124"/>
      <c r="K98" s="124"/>
      <c r="L98" s="124"/>
      <c r="M98" s="124"/>
      <c r="N98" s="124"/>
      <c r="O98" s="124"/>
      <c r="P98" s="124"/>
      <c r="Q98" s="124"/>
      <c r="R98" s="124"/>
      <c r="S98" s="124"/>
      <c r="T98" s="124"/>
      <c r="U98" s="124"/>
      <c r="V98" s="124"/>
      <c r="W98" s="50">
        <v>125.2</v>
      </c>
      <c r="X98" s="50">
        <v>125.2</v>
      </c>
      <c r="Y98" s="50">
        <f t="shared" ref="Y98:Y108" si="75">X98/W98*100</f>
        <v>100</v>
      </c>
      <c r="Z98" s="50"/>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8"/>
      <c r="BA98" s="128"/>
      <c r="BB98" s="128"/>
      <c r="BC98" s="128"/>
      <c r="BD98" s="128"/>
      <c r="BE98" s="128"/>
      <c r="BF98" s="128"/>
      <c r="BG98" s="128"/>
      <c r="BH98" s="128"/>
      <c r="BI98" s="128"/>
      <c r="BJ98" s="128"/>
      <c r="BK98" s="128"/>
      <c r="BL98" s="128"/>
      <c r="BM98" s="128"/>
      <c r="BN98" s="128"/>
      <c r="BO98" s="128"/>
      <c r="BP98" s="128"/>
      <c r="BQ98" s="128"/>
      <c r="BR98" s="128"/>
      <c r="BS98" s="128"/>
      <c r="BT98" s="128"/>
      <c r="BU98" s="128"/>
      <c r="BV98" s="128"/>
      <c r="BW98" s="128"/>
      <c r="BX98" s="128"/>
      <c r="BY98" s="128"/>
      <c r="BZ98" s="128"/>
      <c r="CA98" s="128"/>
      <c r="CB98" s="128"/>
      <c r="CC98" s="128"/>
      <c r="CD98" s="128"/>
      <c r="CE98" s="128"/>
      <c r="CF98" s="128"/>
      <c r="CG98" s="128"/>
      <c r="CH98" s="128"/>
      <c r="CI98" s="128"/>
      <c r="CJ98" s="128"/>
      <c r="CK98" s="128"/>
      <c r="CL98" s="128"/>
      <c r="CM98" s="128"/>
      <c r="CN98" s="128"/>
      <c r="CO98" s="128"/>
      <c r="CP98" s="128"/>
      <c r="CQ98" s="128"/>
      <c r="CR98" s="128"/>
      <c r="CS98" s="128"/>
      <c r="CT98" s="128"/>
      <c r="CU98" s="128"/>
      <c r="CV98" s="128"/>
      <c r="CW98" s="128"/>
    </row>
    <row r="99" spans="1:101" s="48" customFormat="1" ht="78.75" x14ac:dyDescent="0.25">
      <c r="A99" s="100" t="s">
        <v>536</v>
      </c>
      <c r="B99" s="50">
        <f t="shared" si="43"/>
        <v>0</v>
      </c>
      <c r="C99" s="50">
        <f t="shared" si="66"/>
        <v>110.4</v>
      </c>
      <c r="D99" s="50">
        <f t="shared" si="67"/>
        <v>110.4</v>
      </c>
      <c r="E99" s="124">
        <f t="shared" si="74"/>
        <v>100</v>
      </c>
      <c r="F99" s="124"/>
      <c r="G99" s="124"/>
      <c r="H99" s="124"/>
      <c r="I99" s="124"/>
      <c r="J99" s="124"/>
      <c r="K99" s="124"/>
      <c r="L99" s="124"/>
      <c r="M99" s="124"/>
      <c r="N99" s="124"/>
      <c r="O99" s="124"/>
      <c r="P99" s="124"/>
      <c r="Q99" s="124"/>
      <c r="R99" s="124"/>
      <c r="S99" s="124"/>
      <c r="T99" s="124"/>
      <c r="U99" s="124"/>
      <c r="V99" s="124"/>
      <c r="W99" s="50">
        <v>110.4</v>
      </c>
      <c r="X99" s="50">
        <v>110.4</v>
      </c>
      <c r="Y99" s="50">
        <f t="shared" si="75"/>
        <v>100</v>
      </c>
      <c r="Z99" s="50"/>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8"/>
      <c r="BA99" s="128"/>
      <c r="BB99" s="128"/>
      <c r="BC99" s="128"/>
      <c r="BD99" s="128"/>
      <c r="BE99" s="128"/>
      <c r="BF99" s="128"/>
      <c r="BG99" s="128"/>
      <c r="BH99" s="128"/>
      <c r="BI99" s="128"/>
      <c r="BJ99" s="128"/>
      <c r="BK99" s="128"/>
      <c r="BL99" s="128"/>
      <c r="BM99" s="128"/>
      <c r="BN99" s="128"/>
      <c r="BO99" s="128"/>
      <c r="BP99" s="128"/>
      <c r="BQ99" s="128"/>
      <c r="BR99" s="128"/>
      <c r="BS99" s="128"/>
      <c r="BT99" s="128"/>
      <c r="BU99" s="128"/>
      <c r="BV99" s="128"/>
      <c r="BW99" s="128"/>
      <c r="BX99" s="128"/>
      <c r="BY99" s="128"/>
      <c r="BZ99" s="128"/>
      <c r="CA99" s="128"/>
      <c r="CB99" s="128"/>
      <c r="CC99" s="128"/>
      <c r="CD99" s="128"/>
      <c r="CE99" s="128"/>
      <c r="CF99" s="128"/>
      <c r="CG99" s="128"/>
      <c r="CH99" s="128"/>
      <c r="CI99" s="128"/>
      <c r="CJ99" s="128"/>
      <c r="CK99" s="128"/>
      <c r="CL99" s="128"/>
      <c r="CM99" s="128"/>
      <c r="CN99" s="128"/>
      <c r="CO99" s="128"/>
      <c r="CP99" s="128"/>
      <c r="CQ99" s="128"/>
      <c r="CR99" s="128"/>
      <c r="CS99" s="128"/>
      <c r="CT99" s="128"/>
      <c r="CU99" s="128"/>
      <c r="CV99" s="128"/>
      <c r="CW99" s="128"/>
    </row>
    <row r="100" spans="1:101" s="48" customFormat="1" ht="78.75" x14ac:dyDescent="0.25">
      <c r="A100" s="100" t="s">
        <v>537</v>
      </c>
      <c r="B100" s="50">
        <f t="shared" si="43"/>
        <v>0</v>
      </c>
      <c r="C100" s="50">
        <f t="shared" si="66"/>
        <v>119.8</v>
      </c>
      <c r="D100" s="50">
        <f t="shared" si="67"/>
        <v>119.8</v>
      </c>
      <c r="E100" s="124">
        <f t="shared" si="74"/>
        <v>100</v>
      </c>
      <c r="F100" s="124"/>
      <c r="G100" s="124"/>
      <c r="H100" s="124"/>
      <c r="I100" s="124"/>
      <c r="J100" s="124"/>
      <c r="K100" s="124"/>
      <c r="L100" s="124"/>
      <c r="M100" s="124"/>
      <c r="N100" s="124"/>
      <c r="O100" s="124"/>
      <c r="P100" s="124"/>
      <c r="Q100" s="124"/>
      <c r="R100" s="124"/>
      <c r="S100" s="124"/>
      <c r="T100" s="124"/>
      <c r="U100" s="124"/>
      <c r="V100" s="124"/>
      <c r="W100" s="50">
        <v>119.8</v>
      </c>
      <c r="X100" s="50">
        <v>119.8</v>
      </c>
      <c r="Y100" s="50">
        <f t="shared" si="75"/>
        <v>100</v>
      </c>
      <c r="Z100" s="50"/>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8"/>
      <c r="BA100" s="128"/>
      <c r="BB100" s="128"/>
      <c r="BC100" s="128"/>
      <c r="BD100" s="128"/>
      <c r="BE100" s="128"/>
      <c r="BF100" s="128"/>
      <c r="BG100" s="128"/>
      <c r="BH100" s="128"/>
      <c r="BI100" s="128"/>
      <c r="BJ100" s="128"/>
      <c r="BK100" s="128"/>
      <c r="BL100" s="128"/>
      <c r="BM100" s="128"/>
      <c r="BN100" s="128"/>
      <c r="BO100" s="128"/>
      <c r="BP100" s="128"/>
      <c r="BQ100" s="128"/>
      <c r="BR100" s="128"/>
      <c r="BS100" s="128"/>
      <c r="BT100" s="128"/>
      <c r="BU100" s="128"/>
      <c r="BV100" s="128"/>
      <c r="BW100" s="128"/>
      <c r="BX100" s="128"/>
      <c r="BY100" s="128"/>
      <c r="BZ100" s="128"/>
      <c r="CA100" s="128"/>
      <c r="CB100" s="128"/>
      <c r="CC100" s="128"/>
      <c r="CD100" s="128"/>
      <c r="CE100" s="128"/>
      <c r="CF100" s="128"/>
      <c r="CG100" s="128"/>
      <c r="CH100" s="128"/>
      <c r="CI100" s="128"/>
      <c r="CJ100" s="128"/>
      <c r="CK100" s="128"/>
      <c r="CL100" s="128"/>
      <c r="CM100" s="128"/>
      <c r="CN100" s="128"/>
      <c r="CO100" s="128"/>
      <c r="CP100" s="128"/>
      <c r="CQ100" s="128"/>
      <c r="CR100" s="128"/>
      <c r="CS100" s="128"/>
      <c r="CT100" s="128"/>
      <c r="CU100" s="128"/>
      <c r="CV100" s="128"/>
      <c r="CW100" s="128"/>
    </row>
    <row r="101" spans="1:101" s="48" customFormat="1" ht="78.75" x14ac:dyDescent="0.25">
      <c r="A101" s="100" t="s">
        <v>538</v>
      </c>
      <c r="B101" s="50">
        <f t="shared" si="43"/>
        <v>0</v>
      </c>
      <c r="C101" s="50">
        <f t="shared" si="66"/>
        <v>223.4</v>
      </c>
      <c r="D101" s="50">
        <f t="shared" si="67"/>
        <v>223.4</v>
      </c>
      <c r="E101" s="124">
        <f t="shared" si="74"/>
        <v>100</v>
      </c>
      <c r="F101" s="124"/>
      <c r="G101" s="124"/>
      <c r="H101" s="124"/>
      <c r="I101" s="124"/>
      <c r="J101" s="124"/>
      <c r="K101" s="124"/>
      <c r="L101" s="124"/>
      <c r="M101" s="124"/>
      <c r="N101" s="124"/>
      <c r="O101" s="124"/>
      <c r="P101" s="124"/>
      <c r="Q101" s="124"/>
      <c r="R101" s="124"/>
      <c r="S101" s="124"/>
      <c r="T101" s="124"/>
      <c r="U101" s="124"/>
      <c r="V101" s="124"/>
      <c r="W101" s="50">
        <v>223.4</v>
      </c>
      <c r="X101" s="50">
        <v>223.4</v>
      </c>
      <c r="Y101" s="50">
        <f t="shared" si="75"/>
        <v>100</v>
      </c>
      <c r="Z101" s="50"/>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8"/>
      <c r="BA101" s="128"/>
      <c r="BB101" s="128"/>
      <c r="BC101" s="128"/>
      <c r="BD101" s="128"/>
      <c r="BE101" s="128"/>
      <c r="BF101" s="128"/>
      <c r="BG101" s="128"/>
      <c r="BH101" s="128"/>
      <c r="BI101" s="128"/>
      <c r="BJ101" s="128"/>
      <c r="BK101" s="128"/>
      <c r="BL101" s="128"/>
      <c r="BM101" s="128"/>
      <c r="BN101" s="128"/>
      <c r="BO101" s="128"/>
      <c r="BP101" s="128"/>
      <c r="BQ101" s="128"/>
      <c r="BR101" s="128"/>
      <c r="BS101" s="128"/>
      <c r="BT101" s="128"/>
      <c r="BU101" s="128"/>
      <c r="BV101" s="128"/>
      <c r="BW101" s="128"/>
      <c r="BX101" s="128"/>
      <c r="BY101" s="128"/>
      <c r="BZ101" s="128"/>
      <c r="CA101" s="128"/>
      <c r="CB101" s="128"/>
      <c r="CC101" s="128"/>
      <c r="CD101" s="128"/>
      <c r="CE101" s="128"/>
      <c r="CF101" s="128"/>
      <c r="CG101" s="128"/>
      <c r="CH101" s="128"/>
      <c r="CI101" s="128"/>
      <c r="CJ101" s="128"/>
      <c r="CK101" s="128"/>
      <c r="CL101" s="128"/>
      <c r="CM101" s="128"/>
      <c r="CN101" s="128"/>
      <c r="CO101" s="128"/>
      <c r="CP101" s="128"/>
      <c r="CQ101" s="128"/>
      <c r="CR101" s="128"/>
      <c r="CS101" s="128"/>
      <c r="CT101" s="128"/>
      <c r="CU101" s="128"/>
      <c r="CV101" s="128"/>
      <c r="CW101" s="128"/>
    </row>
    <row r="102" spans="1:101" s="48" customFormat="1" ht="78.75" x14ac:dyDescent="0.25">
      <c r="A102" s="100" t="s">
        <v>539</v>
      </c>
      <c r="B102" s="50">
        <f t="shared" si="43"/>
        <v>0</v>
      </c>
      <c r="C102" s="50">
        <f t="shared" si="66"/>
        <v>120.6</v>
      </c>
      <c r="D102" s="50">
        <f t="shared" si="67"/>
        <v>120.6</v>
      </c>
      <c r="E102" s="124">
        <f t="shared" si="74"/>
        <v>100</v>
      </c>
      <c r="F102" s="124"/>
      <c r="G102" s="124"/>
      <c r="H102" s="124"/>
      <c r="I102" s="124"/>
      <c r="J102" s="124"/>
      <c r="K102" s="124"/>
      <c r="L102" s="124"/>
      <c r="M102" s="124"/>
      <c r="N102" s="124"/>
      <c r="O102" s="124"/>
      <c r="P102" s="124"/>
      <c r="Q102" s="124"/>
      <c r="R102" s="124"/>
      <c r="S102" s="124"/>
      <c r="T102" s="124"/>
      <c r="U102" s="124"/>
      <c r="V102" s="124"/>
      <c r="W102" s="50">
        <v>120.6</v>
      </c>
      <c r="X102" s="50">
        <v>120.6</v>
      </c>
      <c r="Y102" s="50">
        <f t="shared" si="75"/>
        <v>100</v>
      </c>
      <c r="Z102" s="50"/>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8"/>
      <c r="BA102" s="128"/>
      <c r="BB102" s="128"/>
      <c r="BC102" s="128"/>
      <c r="BD102" s="128"/>
      <c r="BE102" s="128"/>
      <c r="BF102" s="128"/>
      <c r="BG102" s="128"/>
      <c r="BH102" s="128"/>
      <c r="BI102" s="128"/>
      <c r="BJ102" s="128"/>
      <c r="BK102" s="128"/>
      <c r="BL102" s="128"/>
      <c r="BM102" s="128"/>
      <c r="BN102" s="128"/>
      <c r="BO102" s="128"/>
      <c r="BP102" s="128"/>
      <c r="BQ102" s="128"/>
      <c r="BR102" s="128"/>
      <c r="BS102" s="128"/>
      <c r="BT102" s="128"/>
      <c r="BU102" s="128"/>
      <c r="BV102" s="128"/>
      <c r="BW102" s="128"/>
      <c r="BX102" s="128"/>
      <c r="BY102" s="128"/>
      <c r="BZ102" s="128"/>
      <c r="CA102" s="128"/>
      <c r="CB102" s="128"/>
      <c r="CC102" s="128"/>
      <c r="CD102" s="128"/>
      <c r="CE102" s="128"/>
      <c r="CF102" s="128"/>
      <c r="CG102" s="128"/>
      <c r="CH102" s="128"/>
      <c r="CI102" s="128"/>
      <c r="CJ102" s="128"/>
      <c r="CK102" s="128"/>
      <c r="CL102" s="128"/>
      <c r="CM102" s="128"/>
      <c r="CN102" s="128"/>
      <c r="CO102" s="128"/>
      <c r="CP102" s="128"/>
      <c r="CQ102" s="128"/>
      <c r="CR102" s="128"/>
      <c r="CS102" s="128"/>
      <c r="CT102" s="128"/>
      <c r="CU102" s="128"/>
      <c r="CV102" s="128"/>
      <c r="CW102" s="128"/>
    </row>
    <row r="103" spans="1:101" s="48" customFormat="1" ht="78.75" x14ac:dyDescent="0.25">
      <c r="A103" s="100" t="s">
        <v>540</v>
      </c>
      <c r="B103" s="50">
        <f t="shared" si="43"/>
        <v>0</v>
      </c>
      <c r="C103" s="50">
        <f t="shared" si="66"/>
        <v>112.5</v>
      </c>
      <c r="D103" s="50">
        <f t="shared" si="67"/>
        <v>112.5</v>
      </c>
      <c r="E103" s="124">
        <f t="shared" si="74"/>
        <v>100</v>
      </c>
      <c r="F103" s="124"/>
      <c r="G103" s="124"/>
      <c r="H103" s="124"/>
      <c r="I103" s="124"/>
      <c r="J103" s="124"/>
      <c r="K103" s="124"/>
      <c r="L103" s="124"/>
      <c r="M103" s="124"/>
      <c r="N103" s="124"/>
      <c r="O103" s="124"/>
      <c r="P103" s="124"/>
      <c r="Q103" s="124"/>
      <c r="R103" s="124"/>
      <c r="S103" s="124"/>
      <c r="T103" s="124"/>
      <c r="U103" s="124"/>
      <c r="V103" s="124"/>
      <c r="W103" s="50">
        <v>112.5</v>
      </c>
      <c r="X103" s="50">
        <v>112.5</v>
      </c>
      <c r="Y103" s="50">
        <f t="shared" si="75"/>
        <v>100</v>
      </c>
      <c r="Z103" s="50"/>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8"/>
      <c r="BA103" s="128"/>
      <c r="BB103" s="128"/>
      <c r="BC103" s="128"/>
      <c r="BD103" s="128"/>
      <c r="BE103" s="128"/>
      <c r="BF103" s="128"/>
      <c r="BG103" s="128"/>
      <c r="BH103" s="128"/>
      <c r="BI103" s="128"/>
      <c r="BJ103" s="128"/>
      <c r="BK103" s="128"/>
      <c r="BL103" s="128"/>
      <c r="BM103" s="128"/>
      <c r="BN103" s="128"/>
      <c r="BO103" s="128"/>
      <c r="BP103" s="128"/>
      <c r="BQ103" s="128"/>
      <c r="BR103" s="128"/>
      <c r="BS103" s="128"/>
      <c r="BT103" s="128"/>
      <c r="BU103" s="128"/>
      <c r="BV103" s="128"/>
      <c r="BW103" s="128"/>
      <c r="BX103" s="128"/>
      <c r="BY103" s="128"/>
      <c r="BZ103" s="128"/>
      <c r="CA103" s="128"/>
      <c r="CB103" s="128"/>
      <c r="CC103" s="128"/>
      <c r="CD103" s="128"/>
      <c r="CE103" s="128"/>
      <c r="CF103" s="128"/>
      <c r="CG103" s="128"/>
      <c r="CH103" s="128"/>
      <c r="CI103" s="128"/>
      <c r="CJ103" s="128"/>
      <c r="CK103" s="128"/>
      <c r="CL103" s="128"/>
      <c r="CM103" s="128"/>
      <c r="CN103" s="128"/>
      <c r="CO103" s="128"/>
      <c r="CP103" s="128"/>
      <c r="CQ103" s="128"/>
      <c r="CR103" s="128"/>
      <c r="CS103" s="128"/>
      <c r="CT103" s="128"/>
      <c r="CU103" s="128"/>
      <c r="CV103" s="128"/>
      <c r="CW103" s="128"/>
    </row>
    <row r="104" spans="1:101" s="48" customFormat="1" ht="78.75" x14ac:dyDescent="0.25">
      <c r="A104" s="100" t="s">
        <v>541</v>
      </c>
      <c r="B104" s="50">
        <f t="shared" si="43"/>
        <v>0</v>
      </c>
      <c r="C104" s="50">
        <f t="shared" si="66"/>
        <v>121.2</v>
      </c>
      <c r="D104" s="50">
        <f t="shared" si="67"/>
        <v>121.2</v>
      </c>
      <c r="E104" s="124">
        <f t="shared" si="74"/>
        <v>100</v>
      </c>
      <c r="F104" s="124"/>
      <c r="G104" s="124"/>
      <c r="H104" s="124"/>
      <c r="I104" s="124"/>
      <c r="J104" s="124"/>
      <c r="K104" s="124"/>
      <c r="L104" s="124"/>
      <c r="M104" s="124"/>
      <c r="N104" s="124"/>
      <c r="O104" s="124"/>
      <c r="P104" s="124"/>
      <c r="Q104" s="124"/>
      <c r="R104" s="124"/>
      <c r="S104" s="124"/>
      <c r="T104" s="124"/>
      <c r="U104" s="124"/>
      <c r="V104" s="124"/>
      <c r="W104" s="50">
        <v>121.2</v>
      </c>
      <c r="X104" s="50">
        <v>121.2</v>
      </c>
      <c r="Y104" s="50">
        <f t="shared" si="75"/>
        <v>100</v>
      </c>
      <c r="Z104" s="50"/>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8"/>
      <c r="BA104" s="128"/>
      <c r="BB104" s="128"/>
      <c r="BC104" s="128"/>
      <c r="BD104" s="128"/>
      <c r="BE104" s="128"/>
      <c r="BF104" s="128"/>
      <c r="BG104" s="128"/>
      <c r="BH104" s="128"/>
      <c r="BI104" s="128"/>
      <c r="BJ104" s="128"/>
      <c r="BK104" s="128"/>
      <c r="BL104" s="128"/>
      <c r="BM104" s="128"/>
      <c r="BN104" s="128"/>
      <c r="BO104" s="128"/>
      <c r="BP104" s="128"/>
      <c r="BQ104" s="128"/>
      <c r="BR104" s="128"/>
      <c r="BS104" s="128"/>
      <c r="BT104" s="128"/>
      <c r="BU104" s="128"/>
      <c r="BV104" s="128"/>
      <c r="BW104" s="128"/>
      <c r="BX104" s="128"/>
      <c r="BY104" s="128"/>
      <c r="BZ104" s="128"/>
      <c r="CA104" s="128"/>
      <c r="CB104" s="128"/>
      <c r="CC104" s="128"/>
      <c r="CD104" s="128"/>
      <c r="CE104" s="128"/>
      <c r="CF104" s="128"/>
      <c r="CG104" s="128"/>
      <c r="CH104" s="128"/>
      <c r="CI104" s="128"/>
      <c r="CJ104" s="128"/>
      <c r="CK104" s="128"/>
      <c r="CL104" s="128"/>
      <c r="CM104" s="128"/>
      <c r="CN104" s="128"/>
      <c r="CO104" s="128"/>
      <c r="CP104" s="128"/>
      <c r="CQ104" s="128"/>
      <c r="CR104" s="128"/>
      <c r="CS104" s="128"/>
      <c r="CT104" s="128"/>
      <c r="CU104" s="128"/>
      <c r="CV104" s="128"/>
      <c r="CW104" s="128"/>
    </row>
    <row r="105" spans="1:101" s="48" customFormat="1" ht="78.75" x14ac:dyDescent="0.25">
      <c r="A105" s="100" t="s">
        <v>542</v>
      </c>
      <c r="B105" s="50">
        <f t="shared" si="43"/>
        <v>0</v>
      </c>
      <c r="C105" s="50">
        <f t="shared" si="66"/>
        <v>142.4</v>
      </c>
      <c r="D105" s="50">
        <f t="shared" si="67"/>
        <v>142.4</v>
      </c>
      <c r="E105" s="124">
        <f t="shared" si="74"/>
        <v>100</v>
      </c>
      <c r="F105" s="124"/>
      <c r="G105" s="124"/>
      <c r="H105" s="124"/>
      <c r="I105" s="124"/>
      <c r="J105" s="124"/>
      <c r="K105" s="124"/>
      <c r="L105" s="124"/>
      <c r="M105" s="124"/>
      <c r="N105" s="124"/>
      <c r="O105" s="124"/>
      <c r="P105" s="124"/>
      <c r="Q105" s="124"/>
      <c r="R105" s="124"/>
      <c r="S105" s="124"/>
      <c r="T105" s="124"/>
      <c r="U105" s="124"/>
      <c r="V105" s="124"/>
      <c r="W105" s="50">
        <v>142.4</v>
      </c>
      <c r="X105" s="50">
        <v>142.4</v>
      </c>
      <c r="Y105" s="50">
        <f t="shared" si="75"/>
        <v>100</v>
      </c>
      <c r="Z105" s="50"/>
      <c r="AA105" s="128"/>
      <c r="AB105" s="128"/>
      <c r="AC105" s="128"/>
      <c r="AD105" s="128"/>
      <c r="AE105" s="128"/>
      <c r="AF105" s="128"/>
      <c r="AG105" s="128"/>
      <c r="AH105" s="128"/>
      <c r="AI105" s="128"/>
      <c r="AJ105" s="128"/>
      <c r="AK105" s="128"/>
      <c r="AL105" s="128"/>
      <c r="AM105" s="128"/>
      <c r="AN105" s="128"/>
      <c r="AO105" s="128"/>
      <c r="AP105" s="128"/>
      <c r="AQ105" s="128"/>
      <c r="AR105" s="128"/>
      <c r="AS105" s="128"/>
      <c r="AT105" s="128"/>
      <c r="AU105" s="128"/>
      <c r="AV105" s="128"/>
      <c r="AW105" s="128"/>
      <c r="AX105" s="128"/>
      <c r="AY105" s="128"/>
      <c r="AZ105" s="128"/>
      <c r="BA105" s="128"/>
      <c r="BB105" s="128"/>
      <c r="BC105" s="128"/>
      <c r="BD105" s="128"/>
      <c r="BE105" s="128"/>
      <c r="BF105" s="128"/>
      <c r="BG105" s="128"/>
      <c r="BH105" s="128"/>
      <c r="BI105" s="128"/>
      <c r="BJ105" s="128"/>
      <c r="BK105" s="128"/>
      <c r="BL105" s="128"/>
      <c r="BM105" s="128"/>
      <c r="BN105" s="128"/>
      <c r="BO105" s="128"/>
      <c r="BP105" s="128"/>
      <c r="BQ105" s="128"/>
      <c r="BR105" s="128"/>
      <c r="BS105" s="128"/>
      <c r="BT105" s="128"/>
      <c r="BU105" s="128"/>
      <c r="BV105" s="128"/>
      <c r="BW105" s="128"/>
      <c r="BX105" s="128"/>
      <c r="BY105" s="128"/>
      <c r="BZ105" s="128"/>
      <c r="CA105" s="128"/>
      <c r="CB105" s="128"/>
      <c r="CC105" s="128"/>
      <c r="CD105" s="128"/>
      <c r="CE105" s="128"/>
      <c r="CF105" s="128"/>
      <c r="CG105" s="128"/>
      <c r="CH105" s="128"/>
      <c r="CI105" s="128"/>
      <c r="CJ105" s="128"/>
      <c r="CK105" s="128"/>
      <c r="CL105" s="128"/>
      <c r="CM105" s="128"/>
      <c r="CN105" s="128"/>
      <c r="CO105" s="128"/>
      <c r="CP105" s="128"/>
      <c r="CQ105" s="128"/>
      <c r="CR105" s="128"/>
      <c r="CS105" s="128"/>
      <c r="CT105" s="128"/>
      <c r="CU105" s="128"/>
      <c r="CV105" s="128"/>
      <c r="CW105" s="128"/>
    </row>
    <row r="106" spans="1:101" s="48" customFormat="1" ht="78.75" x14ac:dyDescent="0.25">
      <c r="A106" s="100" t="s">
        <v>543</v>
      </c>
      <c r="B106" s="50">
        <f t="shared" si="43"/>
        <v>0</v>
      </c>
      <c r="C106" s="50">
        <f t="shared" si="66"/>
        <v>117.4</v>
      </c>
      <c r="D106" s="50">
        <f t="shared" si="67"/>
        <v>117.4</v>
      </c>
      <c r="E106" s="124">
        <f t="shared" ref="E106:E108" si="76">D106/C106*100</f>
        <v>100</v>
      </c>
      <c r="F106" s="124"/>
      <c r="G106" s="124"/>
      <c r="H106" s="124"/>
      <c r="I106" s="124"/>
      <c r="J106" s="124"/>
      <c r="K106" s="124"/>
      <c r="L106" s="124"/>
      <c r="M106" s="124"/>
      <c r="N106" s="124"/>
      <c r="O106" s="124"/>
      <c r="P106" s="124"/>
      <c r="Q106" s="124"/>
      <c r="R106" s="124"/>
      <c r="S106" s="124"/>
      <c r="T106" s="124"/>
      <c r="U106" s="124"/>
      <c r="V106" s="124"/>
      <c r="W106" s="50">
        <v>117.4</v>
      </c>
      <c r="X106" s="50">
        <v>117.4</v>
      </c>
      <c r="Y106" s="50">
        <f t="shared" si="75"/>
        <v>100</v>
      </c>
      <c r="Z106" s="50"/>
      <c r="AA106" s="128"/>
      <c r="AB106" s="128"/>
      <c r="AC106" s="128"/>
      <c r="AD106" s="128"/>
      <c r="AE106" s="128"/>
      <c r="AF106" s="128"/>
      <c r="AG106" s="128"/>
      <c r="AH106" s="128"/>
      <c r="AI106" s="128"/>
      <c r="AJ106" s="128"/>
      <c r="AK106" s="128"/>
      <c r="AL106" s="128"/>
      <c r="AM106" s="128"/>
      <c r="AN106" s="128"/>
      <c r="AO106" s="128"/>
      <c r="AP106" s="128"/>
      <c r="AQ106" s="128"/>
      <c r="AR106" s="128"/>
      <c r="AS106" s="128"/>
      <c r="AT106" s="128"/>
      <c r="AU106" s="128"/>
      <c r="AV106" s="128"/>
      <c r="AW106" s="128"/>
      <c r="AX106" s="128"/>
      <c r="AY106" s="128"/>
      <c r="AZ106" s="128"/>
      <c r="BA106" s="128"/>
      <c r="BB106" s="128"/>
      <c r="BC106" s="128"/>
      <c r="BD106" s="128"/>
      <c r="BE106" s="128"/>
      <c r="BF106" s="128"/>
      <c r="BG106" s="128"/>
      <c r="BH106" s="128"/>
      <c r="BI106" s="128"/>
      <c r="BJ106" s="128"/>
      <c r="BK106" s="128"/>
      <c r="BL106" s="128"/>
      <c r="BM106" s="128"/>
      <c r="BN106" s="128"/>
      <c r="BO106" s="128"/>
      <c r="BP106" s="128"/>
      <c r="BQ106" s="128"/>
      <c r="BR106" s="128"/>
      <c r="BS106" s="128"/>
      <c r="BT106" s="128"/>
      <c r="BU106" s="128"/>
      <c r="BV106" s="128"/>
      <c r="BW106" s="128"/>
      <c r="BX106" s="128"/>
      <c r="BY106" s="128"/>
      <c r="BZ106" s="128"/>
      <c r="CA106" s="128"/>
      <c r="CB106" s="128"/>
      <c r="CC106" s="128"/>
      <c r="CD106" s="128"/>
      <c r="CE106" s="128"/>
      <c r="CF106" s="128"/>
      <c r="CG106" s="128"/>
      <c r="CH106" s="128"/>
      <c r="CI106" s="128"/>
      <c r="CJ106" s="128"/>
      <c r="CK106" s="128"/>
      <c r="CL106" s="128"/>
      <c r="CM106" s="128"/>
      <c r="CN106" s="128"/>
      <c r="CO106" s="128"/>
      <c r="CP106" s="128"/>
      <c r="CQ106" s="128"/>
      <c r="CR106" s="128"/>
      <c r="CS106" s="128"/>
      <c r="CT106" s="128"/>
      <c r="CU106" s="128"/>
      <c r="CV106" s="128"/>
      <c r="CW106" s="128"/>
    </row>
    <row r="107" spans="1:101" s="48" customFormat="1" ht="78.75" x14ac:dyDescent="0.25">
      <c r="A107" s="100" t="s">
        <v>544</v>
      </c>
      <c r="B107" s="50">
        <f t="shared" si="43"/>
        <v>0</v>
      </c>
      <c r="C107" s="50">
        <f t="shared" si="66"/>
        <v>125.8</v>
      </c>
      <c r="D107" s="50">
        <f t="shared" si="67"/>
        <v>125.8</v>
      </c>
      <c r="E107" s="124">
        <f t="shared" si="76"/>
        <v>100</v>
      </c>
      <c r="F107" s="124"/>
      <c r="G107" s="124"/>
      <c r="H107" s="124"/>
      <c r="I107" s="124"/>
      <c r="J107" s="124"/>
      <c r="K107" s="124"/>
      <c r="L107" s="124"/>
      <c r="M107" s="124"/>
      <c r="N107" s="124"/>
      <c r="O107" s="124"/>
      <c r="P107" s="124"/>
      <c r="Q107" s="124"/>
      <c r="R107" s="124"/>
      <c r="S107" s="124"/>
      <c r="T107" s="124"/>
      <c r="U107" s="124"/>
      <c r="V107" s="124"/>
      <c r="W107" s="50">
        <v>125.8</v>
      </c>
      <c r="X107" s="50">
        <v>125.8</v>
      </c>
      <c r="Y107" s="50">
        <f t="shared" si="75"/>
        <v>100</v>
      </c>
      <c r="Z107" s="50"/>
      <c r="AA107" s="128"/>
      <c r="AB107" s="128"/>
      <c r="AC107" s="128"/>
      <c r="AD107" s="128"/>
      <c r="AE107" s="128"/>
      <c r="AF107" s="128"/>
      <c r="AG107" s="128"/>
      <c r="AH107" s="128"/>
      <c r="AI107" s="128"/>
      <c r="AJ107" s="128"/>
      <c r="AK107" s="128"/>
      <c r="AL107" s="128"/>
      <c r="AM107" s="128"/>
      <c r="AN107" s="128"/>
      <c r="AO107" s="128"/>
      <c r="AP107" s="128"/>
      <c r="AQ107" s="128"/>
      <c r="AR107" s="128"/>
      <c r="AS107" s="128"/>
      <c r="AT107" s="128"/>
      <c r="AU107" s="128"/>
      <c r="AV107" s="128"/>
      <c r="AW107" s="128"/>
      <c r="AX107" s="128"/>
      <c r="AY107" s="128"/>
      <c r="AZ107" s="128"/>
      <c r="BA107" s="128"/>
      <c r="BB107" s="128"/>
      <c r="BC107" s="128"/>
      <c r="BD107" s="128"/>
      <c r="BE107" s="128"/>
      <c r="BF107" s="128"/>
      <c r="BG107" s="128"/>
      <c r="BH107" s="128"/>
      <c r="BI107" s="128"/>
      <c r="BJ107" s="128"/>
      <c r="BK107" s="128"/>
      <c r="BL107" s="128"/>
      <c r="BM107" s="128"/>
      <c r="BN107" s="128"/>
      <c r="BO107" s="128"/>
      <c r="BP107" s="128"/>
      <c r="BQ107" s="128"/>
      <c r="BR107" s="128"/>
      <c r="BS107" s="128"/>
      <c r="BT107" s="128"/>
      <c r="BU107" s="128"/>
      <c r="BV107" s="128"/>
      <c r="BW107" s="128"/>
      <c r="BX107" s="128"/>
      <c r="BY107" s="128"/>
      <c r="BZ107" s="128"/>
      <c r="CA107" s="128"/>
      <c r="CB107" s="128"/>
      <c r="CC107" s="128"/>
      <c r="CD107" s="128"/>
      <c r="CE107" s="128"/>
      <c r="CF107" s="128"/>
      <c r="CG107" s="128"/>
      <c r="CH107" s="128"/>
      <c r="CI107" s="128"/>
      <c r="CJ107" s="128"/>
      <c r="CK107" s="128"/>
      <c r="CL107" s="128"/>
      <c r="CM107" s="128"/>
      <c r="CN107" s="128"/>
      <c r="CO107" s="128"/>
      <c r="CP107" s="128"/>
      <c r="CQ107" s="128"/>
      <c r="CR107" s="128"/>
      <c r="CS107" s="128"/>
      <c r="CT107" s="128"/>
      <c r="CU107" s="128"/>
      <c r="CV107" s="128"/>
      <c r="CW107" s="128"/>
    </row>
    <row r="108" spans="1:101" s="48" customFormat="1" ht="78.75" x14ac:dyDescent="0.25">
      <c r="A108" s="100" t="s">
        <v>545</v>
      </c>
      <c r="B108" s="50">
        <f t="shared" si="43"/>
        <v>0</v>
      </c>
      <c r="C108" s="50">
        <f t="shared" si="66"/>
        <v>133.80000000000001</v>
      </c>
      <c r="D108" s="50">
        <f t="shared" si="67"/>
        <v>133.80000000000001</v>
      </c>
      <c r="E108" s="124">
        <f t="shared" si="76"/>
        <v>100</v>
      </c>
      <c r="F108" s="124"/>
      <c r="G108" s="124"/>
      <c r="H108" s="124"/>
      <c r="I108" s="124"/>
      <c r="J108" s="124"/>
      <c r="K108" s="124"/>
      <c r="L108" s="124"/>
      <c r="M108" s="124"/>
      <c r="N108" s="124"/>
      <c r="O108" s="124"/>
      <c r="P108" s="124"/>
      <c r="Q108" s="124"/>
      <c r="R108" s="124"/>
      <c r="S108" s="124"/>
      <c r="T108" s="124"/>
      <c r="U108" s="124"/>
      <c r="V108" s="124"/>
      <c r="W108" s="50">
        <v>133.80000000000001</v>
      </c>
      <c r="X108" s="50">
        <v>133.80000000000001</v>
      </c>
      <c r="Y108" s="50">
        <f t="shared" si="75"/>
        <v>100</v>
      </c>
      <c r="Z108" s="50"/>
      <c r="AA108" s="128"/>
      <c r="AB108" s="128"/>
      <c r="AC108" s="128"/>
      <c r="AD108" s="128"/>
      <c r="AE108" s="128"/>
      <c r="AF108" s="128"/>
      <c r="AG108" s="128"/>
      <c r="AH108" s="128"/>
      <c r="AI108" s="128"/>
      <c r="AJ108" s="128"/>
      <c r="AK108" s="128"/>
      <c r="AL108" s="128"/>
      <c r="AM108" s="128"/>
      <c r="AN108" s="128"/>
      <c r="AO108" s="128"/>
      <c r="AP108" s="128"/>
      <c r="AQ108" s="128"/>
      <c r="AR108" s="128"/>
      <c r="AS108" s="128"/>
      <c r="AT108" s="128"/>
      <c r="AU108" s="128"/>
      <c r="AV108" s="128"/>
      <c r="AW108" s="128"/>
      <c r="AX108" s="128"/>
      <c r="AY108" s="128"/>
      <c r="AZ108" s="128"/>
      <c r="BA108" s="128"/>
      <c r="BB108" s="128"/>
      <c r="BC108" s="128"/>
      <c r="BD108" s="128"/>
      <c r="BE108" s="128"/>
      <c r="BF108" s="128"/>
      <c r="BG108" s="128"/>
      <c r="BH108" s="128"/>
      <c r="BI108" s="128"/>
      <c r="BJ108" s="128"/>
      <c r="BK108" s="128"/>
      <c r="BL108" s="128"/>
      <c r="BM108" s="128"/>
      <c r="BN108" s="128"/>
      <c r="BO108" s="128"/>
      <c r="BP108" s="128"/>
      <c r="BQ108" s="128"/>
      <c r="BR108" s="128"/>
      <c r="BS108" s="128"/>
      <c r="BT108" s="128"/>
      <c r="BU108" s="128"/>
      <c r="BV108" s="128"/>
      <c r="BW108" s="128"/>
      <c r="BX108" s="128"/>
      <c r="BY108" s="128"/>
      <c r="BZ108" s="128"/>
      <c r="CA108" s="128"/>
      <c r="CB108" s="128"/>
      <c r="CC108" s="128"/>
      <c r="CD108" s="128"/>
      <c r="CE108" s="128"/>
      <c r="CF108" s="128"/>
      <c r="CG108" s="128"/>
      <c r="CH108" s="128"/>
      <c r="CI108" s="128"/>
      <c r="CJ108" s="128"/>
      <c r="CK108" s="128"/>
      <c r="CL108" s="128"/>
      <c r="CM108" s="128"/>
      <c r="CN108" s="128"/>
      <c r="CO108" s="128"/>
      <c r="CP108" s="128"/>
      <c r="CQ108" s="128"/>
      <c r="CR108" s="128"/>
      <c r="CS108" s="128"/>
      <c r="CT108" s="128"/>
      <c r="CU108" s="128"/>
      <c r="CV108" s="128"/>
      <c r="CW108" s="128"/>
    </row>
    <row r="109" spans="1:101" s="48" customFormat="1" ht="63" x14ac:dyDescent="0.25">
      <c r="A109" s="100" t="s">
        <v>555</v>
      </c>
      <c r="B109" s="50">
        <f t="shared" si="43"/>
        <v>2010</v>
      </c>
      <c r="C109" s="50">
        <f t="shared" si="66"/>
        <v>0</v>
      </c>
      <c r="D109" s="50">
        <f t="shared" si="67"/>
        <v>0</v>
      </c>
      <c r="E109" s="124"/>
      <c r="F109" s="124"/>
      <c r="G109" s="124"/>
      <c r="H109" s="124"/>
      <c r="I109" s="124"/>
      <c r="J109" s="124">
        <v>2010</v>
      </c>
      <c r="K109" s="124"/>
      <c r="L109" s="124"/>
      <c r="M109" s="124"/>
      <c r="N109" s="124"/>
      <c r="O109" s="124"/>
      <c r="P109" s="124"/>
      <c r="Q109" s="124"/>
      <c r="R109" s="124"/>
      <c r="S109" s="124"/>
      <c r="T109" s="124"/>
      <c r="U109" s="124"/>
      <c r="V109" s="124"/>
      <c r="W109" s="50"/>
      <c r="X109" s="50"/>
      <c r="Y109" s="50"/>
      <c r="Z109" s="50"/>
      <c r="AA109" s="128"/>
      <c r="AB109" s="128"/>
      <c r="AC109" s="128"/>
      <c r="AD109" s="128"/>
      <c r="AE109" s="128"/>
      <c r="AF109" s="128"/>
      <c r="AG109" s="128"/>
      <c r="AH109" s="128"/>
      <c r="AI109" s="128"/>
      <c r="AJ109" s="128"/>
      <c r="AK109" s="128"/>
      <c r="AL109" s="128"/>
      <c r="AM109" s="128"/>
      <c r="AN109" s="128"/>
      <c r="AO109" s="128"/>
      <c r="AP109" s="128"/>
      <c r="AQ109" s="128"/>
      <c r="AR109" s="128"/>
      <c r="AS109" s="128"/>
      <c r="AT109" s="128"/>
      <c r="AU109" s="128"/>
      <c r="AV109" s="128"/>
      <c r="AW109" s="128"/>
      <c r="AX109" s="128"/>
      <c r="AY109" s="128"/>
      <c r="AZ109" s="128"/>
      <c r="BA109" s="128"/>
      <c r="BB109" s="128"/>
      <c r="BC109" s="128"/>
      <c r="BD109" s="128"/>
      <c r="BE109" s="128"/>
      <c r="BF109" s="128"/>
      <c r="BG109" s="128"/>
      <c r="BH109" s="128"/>
      <c r="BI109" s="128"/>
      <c r="BJ109" s="128"/>
      <c r="BK109" s="128"/>
      <c r="BL109" s="128"/>
      <c r="BM109" s="128"/>
      <c r="BN109" s="128"/>
      <c r="BO109" s="128"/>
      <c r="BP109" s="128"/>
      <c r="BQ109" s="128"/>
      <c r="BR109" s="128"/>
      <c r="BS109" s="128"/>
      <c r="BT109" s="128"/>
      <c r="BU109" s="128"/>
      <c r="BV109" s="128"/>
      <c r="BW109" s="128"/>
      <c r="BX109" s="128"/>
      <c r="BY109" s="128"/>
      <c r="BZ109" s="128"/>
      <c r="CA109" s="128"/>
      <c r="CB109" s="128"/>
      <c r="CC109" s="128"/>
      <c r="CD109" s="128"/>
      <c r="CE109" s="128"/>
      <c r="CF109" s="128"/>
      <c r="CG109" s="128"/>
      <c r="CH109" s="128"/>
      <c r="CI109" s="128"/>
      <c r="CJ109" s="128"/>
      <c r="CK109" s="128"/>
      <c r="CL109" s="128"/>
      <c r="CM109" s="128"/>
      <c r="CN109" s="128"/>
      <c r="CO109" s="128"/>
      <c r="CP109" s="128"/>
      <c r="CQ109" s="128"/>
      <c r="CR109" s="128"/>
      <c r="CS109" s="128"/>
      <c r="CT109" s="128"/>
      <c r="CU109" s="128"/>
      <c r="CV109" s="128"/>
      <c r="CW109" s="128"/>
    </row>
    <row r="110" spans="1:101" s="48" customFormat="1" ht="63" x14ac:dyDescent="0.25">
      <c r="A110" s="100" t="s">
        <v>857</v>
      </c>
      <c r="B110" s="50">
        <f t="shared" si="43"/>
        <v>0</v>
      </c>
      <c r="C110" s="50">
        <f t="shared" si="66"/>
        <v>61.4</v>
      </c>
      <c r="D110" s="50">
        <f t="shared" si="67"/>
        <v>61.4</v>
      </c>
      <c r="E110" s="124">
        <f t="shared" ref="E110" si="77">D110/C110*100</f>
        <v>100</v>
      </c>
      <c r="F110" s="124"/>
      <c r="G110" s="124"/>
      <c r="H110" s="124"/>
      <c r="I110" s="124"/>
      <c r="J110" s="124"/>
      <c r="K110" s="124"/>
      <c r="L110" s="124"/>
      <c r="M110" s="124"/>
      <c r="N110" s="124"/>
      <c r="O110" s="124">
        <v>61.4</v>
      </c>
      <c r="P110" s="124">
        <v>61.4</v>
      </c>
      <c r="Q110" s="124">
        <f>P110/O110*100</f>
        <v>100</v>
      </c>
      <c r="R110" s="124"/>
      <c r="S110" s="124"/>
      <c r="T110" s="124"/>
      <c r="U110" s="124"/>
      <c r="V110" s="124"/>
      <c r="W110" s="50"/>
      <c r="X110" s="50"/>
      <c r="Y110" s="50"/>
      <c r="Z110" s="50"/>
      <c r="AA110" s="128"/>
      <c r="AB110" s="128"/>
      <c r="AC110" s="128"/>
      <c r="AD110" s="128"/>
      <c r="AE110" s="128"/>
      <c r="AF110" s="128"/>
      <c r="AG110" s="128"/>
      <c r="AH110" s="128"/>
      <c r="AI110" s="128"/>
      <c r="AJ110" s="128"/>
      <c r="AK110" s="128"/>
      <c r="AL110" s="128"/>
      <c r="AM110" s="128"/>
      <c r="AN110" s="128"/>
      <c r="AO110" s="128"/>
      <c r="AP110" s="128"/>
      <c r="AQ110" s="128"/>
      <c r="AR110" s="128"/>
      <c r="AS110" s="128"/>
      <c r="AT110" s="128"/>
      <c r="AU110" s="128"/>
      <c r="AV110" s="128"/>
      <c r="AW110" s="128"/>
      <c r="AX110" s="128"/>
      <c r="AY110" s="128"/>
      <c r="AZ110" s="128"/>
      <c r="BA110" s="128"/>
      <c r="BB110" s="128"/>
      <c r="BC110" s="128"/>
      <c r="BD110" s="128"/>
      <c r="BE110" s="128"/>
      <c r="BF110" s="128"/>
      <c r="BG110" s="128"/>
      <c r="BH110" s="128"/>
      <c r="BI110" s="128"/>
      <c r="BJ110" s="128"/>
      <c r="BK110" s="128"/>
      <c r="BL110" s="128"/>
      <c r="BM110" s="128"/>
      <c r="BN110" s="128"/>
      <c r="BO110" s="128"/>
      <c r="BP110" s="128"/>
      <c r="BQ110" s="128"/>
      <c r="BR110" s="128"/>
      <c r="BS110" s="128"/>
      <c r="BT110" s="128"/>
      <c r="BU110" s="128"/>
      <c r="BV110" s="128"/>
      <c r="BW110" s="128"/>
      <c r="BX110" s="128"/>
      <c r="BY110" s="128"/>
      <c r="BZ110" s="128"/>
      <c r="CA110" s="128"/>
      <c r="CB110" s="128"/>
      <c r="CC110" s="128"/>
      <c r="CD110" s="128"/>
      <c r="CE110" s="128"/>
      <c r="CF110" s="128"/>
      <c r="CG110" s="128"/>
      <c r="CH110" s="128"/>
      <c r="CI110" s="128"/>
      <c r="CJ110" s="128"/>
      <c r="CK110" s="128"/>
      <c r="CL110" s="128"/>
      <c r="CM110" s="128"/>
      <c r="CN110" s="128"/>
      <c r="CO110" s="128"/>
      <c r="CP110" s="128"/>
      <c r="CQ110" s="128"/>
      <c r="CR110" s="128"/>
      <c r="CS110" s="128"/>
      <c r="CT110" s="128"/>
      <c r="CU110" s="128"/>
      <c r="CV110" s="128"/>
      <c r="CW110" s="128"/>
    </row>
    <row r="111" spans="1:101" s="48" customFormat="1" ht="78.75" x14ac:dyDescent="0.25">
      <c r="A111" s="100" t="s">
        <v>562</v>
      </c>
      <c r="B111" s="50">
        <f t="shared" si="43"/>
        <v>1600</v>
      </c>
      <c r="C111" s="50">
        <f t="shared" si="66"/>
        <v>0</v>
      </c>
      <c r="D111" s="50">
        <f t="shared" si="67"/>
        <v>0</v>
      </c>
      <c r="E111" s="124"/>
      <c r="F111" s="124"/>
      <c r="G111" s="124"/>
      <c r="H111" s="124"/>
      <c r="I111" s="124"/>
      <c r="J111" s="124">
        <v>1600</v>
      </c>
      <c r="K111" s="124"/>
      <c r="L111" s="124"/>
      <c r="M111" s="124"/>
      <c r="N111" s="124"/>
      <c r="O111" s="124"/>
      <c r="P111" s="124"/>
      <c r="Q111" s="124"/>
      <c r="R111" s="124"/>
      <c r="S111" s="124"/>
      <c r="T111" s="124"/>
      <c r="U111" s="124"/>
      <c r="V111" s="124"/>
      <c r="W111" s="50"/>
      <c r="X111" s="50"/>
      <c r="Y111" s="50"/>
      <c r="Z111" s="50"/>
      <c r="AA111" s="128"/>
      <c r="AB111" s="128"/>
      <c r="AC111" s="128"/>
      <c r="AD111" s="128"/>
      <c r="AE111" s="128"/>
      <c r="AF111" s="128"/>
      <c r="AG111" s="128"/>
      <c r="AH111" s="128"/>
      <c r="AI111" s="128"/>
      <c r="AJ111" s="128"/>
      <c r="AK111" s="128"/>
      <c r="AL111" s="128"/>
      <c r="AM111" s="128"/>
      <c r="AN111" s="128"/>
      <c r="AO111" s="128"/>
      <c r="AP111" s="128"/>
      <c r="AQ111" s="128"/>
      <c r="AR111" s="128"/>
      <c r="AS111" s="128"/>
      <c r="AT111" s="128"/>
      <c r="AU111" s="128"/>
      <c r="AV111" s="128"/>
      <c r="AW111" s="128"/>
      <c r="AX111" s="128"/>
      <c r="AY111" s="128"/>
      <c r="AZ111" s="128"/>
      <c r="BA111" s="128"/>
      <c r="BB111" s="128"/>
      <c r="BC111" s="128"/>
      <c r="BD111" s="128"/>
      <c r="BE111" s="128"/>
      <c r="BF111" s="128"/>
      <c r="BG111" s="128"/>
      <c r="BH111" s="128"/>
      <c r="BI111" s="128"/>
      <c r="BJ111" s="128"/>
      <c r="BK111" s="128"/>
      <c r="BL111" s="128"/>
      <c r="BM111" s="128"/>
      <c r="BN111" s="128"/>
      <c r="BO111" s="128"/>
      <c r="BP111" s="128"/>
      <c r="BQ111" s="128"/>
      <c r="BR111" s="128"/>
      <c r="BS111" s="128"/>
      <c r="BT111" s="128"/>
      <c r="BU111" s="128"/>
      <c r="BV111" s="128"/>
      <c r="BW111" s="128"/>
      <c r="BX111" s="128"/>
      <c r="BY111" s="128"/>
      <c r="BZ111" s="128"/>
      <c r="CA111" s="128"/>
      <c r="CB111" s="128"/>
      <c r="CC111" s="128"/>
      <c r="CD111" s="128"/>
      <c r="CE111" s="128"/>
      <c r="CF111" s="128"/>
      <c r="CG111" s="128"/>
      <c r="CH111" s="128"/>
      <c r="CI111" s="128"/>
      <c r="CJ111" s="128"/>
      <c r="CK111" s="128"/>
      <c r="CL111" s="128"/>
      <c r="CM111" s="128"/>
      <c r="CN111" s="128"/>
      <c r="CO111" s="128"/>
      <c r="CP111" s="128"/>
      <c r="CQ111" s="128"/>
      <c r="CR111" s="128"/>
      <c r="CS111" s="128"/>
      <c r="CT111" s="128"/>
      <c r="CU111" s="128"/>
      <c r="CV111" s="128"/>
      <c r="CW111" s="128"/>
    </row>
    <row r="112" spans="1:101" s="48" customFormat="1" ht="78.75" x14ac:dyDescent="0.25">
      <c r="A112" s="100" t="s">
        <v>563</v>
      </c>
      <c r="B112" s="50">
        <f t="shared" si="43"/>
        <v>1600</v>
      </c>
      <c r="C112" s="50">
        <f t="shared" si="66"/>
        <v>0</v>
      </c>
      <c r="D112" s="50">
        <f t="shared" si="67"/>
        <v>0</v>
      </c>
      <c r="E112" s="124"/>
      <c r="F112" s="124"/>
      <c r="G112" s="124"/>
      <c r="H112" s="124"/>
      <c r="I112" s="124"/>
      <c r="J112" s="124">
        <v>1600</v>
      </c>
      <c r="K112" s="124"/>
      <c r="L112" s="124"/>
      <c r="M112" s="124"/>
      <c r="N112" s="124"/>
      <c r="O112" s="124"/>
      <c r="P112" s="124"/>
      <c r="Q112" s="124"/>
      <c r="R112" s="124"/>
      <c r="S112" s="124"/>
      <c r="T112" s="124"/>
      <c r="U112" s="124"/>
      <c r="V112" s="124"/>
      <c r="W112" s="50"/>
      <c r="X112" s="50"/>
      <c r="Y112" s="50"/>
      <c r="Z112" s="50"/>
      <c r="AA112" s="128"/>
      <c r="AB112" s="128"/>
      <c r="AC112" s="128"/>
      <c r="AD112" s="128"/>
      <c r="AE112" s="128"/>
      <c r="AF112" s="128"/>
      <c r="AG112" s="128"/>
      <c r="AH112" s="128"/>
      <c r="AI112" s="128"/>
      <c r="AJ112" s="128"/>
      <c r="AK112" s="128"/>
      <c r="AL112" s="128"/>
      <c r="AM112" s="128"/>
      <c r="AN112" s="128"/>
      <c r="AO112" s="128"/>
      <c r="AP112" s="128"/>
      <c r="AQ112" s="128"/>
      <c r="AR112" s="128"/>
      <c r="AS112" s="128"/>
      <c r="AT112" s="128"/>
      <c r="AU112" s="128"/>
      <c r="AV112" s="128"/>
      <c r="AW112" s="128"/>
      <c r="AX112" s="128"/>
      <c r="AY112" s="128"/>
      <c r="AZ112" s="128"/>
      <c r="BA112" s="128"/>
      <c r="BB112" s="128"/>
      <c r="BC112" s="128"/>
      <c r="BD112" s="128"/>
      <c r="BE112" s="128"/>
      <c r="BF112" s="128"/>
      <c r="BG112" s="128"/>
      <c r="BH112" s="128"/>
      <c r="BI112" s="128"/>
      <c r="BJ112" s="128"/>
      <c r="BK112" s="128"/>
      <c r="BL112" s="128"/>
      <c r="BM112" s="128"/>
      <c r="BN112" s="128"/>
      <c r="BO112" s="128"/>
      <c r="BP112" s="128"/>
      <c r="BQ112" s="128"/>
      <c r="BR112" s="128"/>
      <c r="BS112" s="128"/>
      <c r="BT112" s="128"/>
      <c r="BU112" s="128"/>
      <c r="BV112" s="128"/>
      <c r="BW112" s="128"/>
      <c r="BX112" s="128"/>
      <c r="BY112" s="128"/>
      <c r="BZ112" s="128"/>
      <c r="CA112" s="128"/>
      <c r="CB112" s="128"/>
      <c r="CC112" s="128"/>
      <c r="CD112" s="128"/>
      <c r="CE112" s="128"/>
      <c r="CF112" s="128"/>
      <c r="CG112" s="128"/>
      <c r="CH112" s="128"/>
      <c r="CI112" s="128"/>
      <c r="CJ112" s="128"/>
      <c r="CK112" s="128"/>
      <c r="CL112" s="128"/>
      <c r="CM112" s="128"/>
      <c r="CN112" s="128"/>
      <c r="CO112" s="128"/>
      <c r="CP112" s="128"/>
      <c r="CQ112" s="128"/>
      <c r="CR112" s="128"/>
      <c r="CS112" s="128"/>
      <c r="CT112" s="128"/>
      <c r="CU112" s="128"/>
      <c r="CV112" s="128"/>
      <c r="CW112" s="128"/>
    </row>
    <row r="113" spans="1:101" s="48" customFormat="1" ht="78.75" x14ac:dyDescent="0.25">
      <c r="A113" s="100" t="s">
        <v>568</v>
      </c>
      <c r="B113" s="50">
        <f t="shared" ref="B113:B131" si="78">F113+J113+N113+R113+V113+Z113+AD113+AH113+AL113+AP113+AT113+AX113+BB113+BF113+BJ113+BN113+BR113+BV113+BZ113+CD113+CH113+CL113+CP113+CT113</f>
        <v>1600</v>
      </c>
      <c r="C113" s="50">
        <f t="shared" si="66"/>
        <v>0</v>
      </c>
      <c r="D113" s="50">
        <f t="shared" si="67"/>
        <v>0</v>
      </c>
      <c r="E113" s="124"/>
      <c r="F113" s="124"/>
      <c r="G113" s="124"/>
      <c r="H113" s="124"/>
      <c r="I113" s="124"/>
      <c r="J113" s="124">
        <v>1600</v>
      </c>
      <c r="K113" s="124"/>
      <c r="L113" s="124"/>
      <c r="M113" s="124"/>
      <c r="N113" s="124"/>
      <c r="O113" s="124"/>
      <c r="P113" s="124"/>
      <c r="Q113" s="124"/>
      <c r="R113" s="124"/>
      <c r="S113" s="124"/>
      <c r="T113" s="124"/>
      <c r="U113" s="124"/>
      <c r="V113" s="124"/>
      <c r="W113" s="50"/>
      <c r="X113" s="50"/>
      <c r="Y113" s="50"/>
      <c r="Z113" s="50"/>
      <c r="AA113" s="128"/>
      <c r="AB113" s="128"/>
      <c r="AC113" s="128"/>
      <c r="AD113" s="128"/>
      <c r="AE113" s="128"/>
      <c r="AF113" s="128"/>
      <c r="AG113" s="128"/>
      <c r="AH113" s="128"/>
      <c r="AI113" s="128"/>
      <c r="AJ113" s="128"/>
      <c r="AK113" s="128"/>
      <c r="AL113" s="128"/>
      <c r="AM113" s="128"/>
      <c r="AN113" s="128"/>
      <c r="AO113" s="128"/>
      <c r="AP113" s="128"/>
      <c r="AQ113" s="128"/>
      <c r="AR113" s="128"/>
      <c r="AS113" s="128"/>
      <c r="AT113" s="128"/>
      <c r="AU113" s="128"/>
      <c r="AV113" s="128"/>
      <c r="AW113" s="128"/>
      <c r="AX113" s="128"/>
      <c r="AY113" s="128"/>
      <c r="AZ113" s="128"/>
      <c r="BA113" s="128"/>
      <c r="BB113" s="128"/>
      <c r="BC113" s="128"/>
      <c r="BD113" s="128"/>
      <c r="BE113" s="128"/>
      <c r="BF113" s="128"/>
      <c r="BG113" s="128"/>
      <c r="BH113" s="128"/>
      <c r="BI113" s="128"/>
      <c r="BJ113" s="128"/>
      <c r="BK113" s="128"/>
      <c r="BL113" s="128"/>
      <c r="BM113" s="128"/>
      <c r="BN113" s="128"/>
      <c r="BO113" s="128"/>
      <c r="BP113" s="128"/>
      <c r="BQ113" s="128"/>
      <c r="BR113" s="128"/>
      <c r="BS113" s="128"/>
      <c r="BT113" s="128"/>
      <c r="BU113" s="128"/>
      <c r="BV113" s="128"/>
      <c r="BW113" s="128"/>
      <c r="BX113" s="128"/>
      <c r="BY113" s="128"/>
      <c r="BZ113" s="128"/>
      <c r="CA113" s="128"/>
      <c r="CB113" s="128"/>
      <c r="CC113" s="128"/>
      <c r="CD113" s="128"/>
      <c r="CE113" s="128"/>
      <c r="CF113" s="128"/>
      <c r="CG113" s="128"/>
      <c r="CH113" s="128"/>
      <c r="CI113" s="128"/>
      <c r="CJ113" s="128"/>
      <c r="CK113" s="128"/>
      <c r="CL113" s="128"/>
      <c r="CM113" s="128"/>
      <c r="CN113" s="128"/>
      <c r="CO113" s="128"/>
      <c r="CP113" s="128"/>
      <c r="CQ113" s="128"/>
      <c r="CR113" s="128"/>
      <c r="CS113" s="128"/>
      <c r="CT113" s="128"/>
      <c r="CU113" s="128"/>
      <c r="CV113" s="128"/>
      <c r="CW113" s="128"/>
    </row>
    <row r="114" spans="1:101" s="48" customFormat="1" ht="63" x14ac:dyDescent="0.25">
      <c r="A114" s="100" t="s">
        <v>858</v>
      </c>
      <c r="B114" s="50">
        <f t="shared" si="78"/>
        <v>0</v>
      </c>
      <c r="C114" s="50">
        <f t="shared" si="66"/>
        <v>0</v>
      </c>
      <c r="D114" s="50">
        <f t="shared" si="67"/>
        <v>0</v>
      </c>
      <c r="E114" s="124"/>
      <c r="F114" s="124"/>
      <c r="G114" s="124"/>
      <c r="H114" s="124"/>
      <c r="I114" s="124"/>
      <c r="J114" s="124"/>
      <c r="K114" s="124"/>
      <c r="L114" s="124"/>
      <c r="M114" s="124"/>
      <c r="N114" s="124"/>
      <c r="O114" s="124"/>
      <c r="P114" s="124"/>
      <c r="Q114" s="124"/>
      <c r="R114" s="124"/>
      <c r="S114" s="124"/>
      <c r="T114" s="124"/>
      <c r="U114" s="124"/>
      <c r="V114" s="124"/>
      <c r="W114" s="50"/>
      <c r="X114" s="50"/>
      <c r="Y114" s="50"/>
      <c r="Z114" s="50"/>
      <c r="AA114" s="128"/>
      <c r="AB114" s="128"/>
      <c r="AC114" s="128"/>
      <c r="AD114" s="128"/>
      <c r="AE114" s="128"/>
      <c r="AF114" s="128"/>
      <c r="AG114" s="128"/>
      <c r="AH114" s="128"/>
      <c r="AI114" s="128"/>
      <c r="AJ114" s="128"/>
      <c r="AK114" s="128"/>
      <c r="AL114" s="128"/>
      <c r="AM114" s="128"/>
      <c r="AN114" s="128"/>
      <c r="AO114" s="128"/>
      <c r="AP114" s="128"/>
      <c r="AQ114" s="128"/>
      <c r="AR114" s="128"/>
      <c r="AS114" s="128"/>
      <c r="AT114" s="128"/>
      <c r="AU114" s="128"/>
      <c r="AV114" s="128"/>
      <c r="AW114" s="128"/>
      <c r="AX114" s="128"/>
      <c r="AY114" s="128"/>
      <c r="AZ114" s="128"/>
      <c r="BA114" s="128"/>
      <c r="BB114" s="128"/>
      <c r="BC114" s="128"/>
      <c r="BD114" s="128"/>
      <c r="BE114" s="128"/>
      <c r="BF114" s="128"/>
      <c r="BG114" s="128"/>
      <c r="BH114" s="128"/>
      <c r="BI114" s="128"/>
      <c r="BJ114" s="128"/>
      <c r="BK114" s="128"/>
      <c r="BL114" s="128"/>
      <c r="BM114" s="128"/>
      <c r="BN114" s="128"/>
      <c r="BO114" s="128"/>
      <c r="BP114" s="128"/>
      <c r="BQ114" s="128"/>
      <c r="BR114" s="128"/>
      <c r="BS114" s="128"/>
      <c r="BT114" s="128"/>
      <c r="BU114" s="128"/>
      <c r="BV114" s="128"/>
      <c r="BW114" s="128"/>
      <c r="BX114" s="128"/>
      <c r="BY114" s="128"/>
      <c r="BZ114" s="128"/>
      <c r="CA114" s="128"/>
      <c r="CB114" s="128"/>
      <c r="CC114" s="128"/>
      <c r="CD114" s="128"/>
      <c r="CE114" s="128"/>
      <c r="CF114" s="128"/>
      <c r="CG114" s="128"/>
      <c r="CH114" s="128"/>
      <c r="CI114" s="128"/>
      <c r="CJ114" s="128"/>
      <c r="CK114" s="128"/>
      <c r="CL114" s="128"/>
      <c r="CM114" s="128"/>
      <c r="CN114" s="128"/>
      <c r="CO114" s="128"/>
      <c r="CP114" s="128"/>
      <c r="CQ114" s="128"/>
      <c r="CR114" s="128"/>
      <c r="CS114" s="128"/>
      <c r="CT114" s="128"/>
      <c r="CU114" s="128"/>
      <c r="CV114" s="128"/>
      <c r="CW114" s="128"/>
    </row>
    <row r="115" spans="1:101" s="48" customFormat="1" ht="78.75" x14ac:dyDescent="0.25">
      <c r="A115" s="100" t="s">
        <v>582</v>
      </c>
      <c r="B115" s="50">
        <f t="shared" si="78"/>
        <v>0</v>
      </c>
      <c r="C115" s="50">
        <f t="shared" si="66"/>
        <v>0</v>
      </c>
      <c r="D115" s="50">
        <f t="shared" si="67"/>
        <v>0</v>
      </c>
      <c r="E115" s="124"/>
      <c r="F115" s="124"/>
      <c r="G115" s="124"/>
      <c r="H115" s="124"/>
      <c r="I115" s="124"/>
      <c r="J115" s="124"/>
      <c r="K115" s="124"/>
      <c r="L115" s="124"/>
      <c r="M115" s="124"/>
      <c r="N115" s="124"/>
      <c r="O115" s="124"/>
      <c r="P115" s="124"/>
      <c r="Q115" s="124"/>
      <c r="R115" s="124"/>
      <c r="S115" s="124"/>
      <c r="T115" s="124"/>
      <c r="U115" s="124"/>
      <c r="V115" s="124"/>
      <c r="W115" s="50"/>
      <c r="X115" s="50"/>
      <c r="Y115" s="50"/>
      <c r="Z115" s="50"/>
      <c r="AA115" s="128"/>
      <c r="AB115" s="128"/>
      <c r="AC115" s="128"/>
      <c r="AD115" s="128"/>
      <c r="AE115" s="128"/>
      <c r="AF115" s="128"/>
      <c r="AG115" s="128"/>
      <c r="AH115" s="128"/>
      <c r="AI115" s="128"/>
      <c r="AJ115" s="128"/>
      <c r="AK115" s="128"/>
      <c r="AL115" s="128"/>
      <c r="AM115" s="128"/>
      <c r="AN115" s="128"/>
      <c r="AO115" s="128"/>
      <c r="AP115" s="128"/>
      <c r="AQ115" s="128"/>
      <c r="AR115" s="128"/>
      <c r="AS115" s="128"/>
      <c r="AT115" s="128"/>
      <c r="AU115" s="128"/>
      <c r="AV115" s="128"/>
      <c r="AW115" s="128"/>
      <c r="AX115" s="128"/>
      <c r="AY115" s="128"/>
      <c r="AZ115" s="128"/>
      <c r="BA115" s="128"/>
      <c r="BB115" s="128"/>
      <c r="BC115" s="128"/>
      <c r="BD115" s="128"/>
      <c r="BE115" s="128"/>
      <c r="BF115" s="128"/>
      <c r="BG115" s="128"/>
      <c r="BH115" s="128"/>
      <c r="BI115" s="128"/>
      <c r="BJ115" s="128"/>
      <c r="BK115" s="128"/>
      <c r="BL115" s="128"/>
      <c r="BM115" s="128"/>
      <c r="BN115" s="128"/>
      <c r="BO115" s="128"/>
      <c r="BP115" s="128"/>
      <c r="BQ115" s="128"/>
      <c r="BR115" s="128"/>
      <c r="BS115" s="128"/>
      <c r="BT115" s="128"/>
      <c r="BU115" s="128"/>
      <c r="BV115" s="128"/>
      <c r="BW115" s="128"/>
      <c r="BX115" s="128"/>
      <c r="BY115" s="128"/>
      <c r="BZ115" s="128"/>
      <c r="CA115" s="128"/>
      <c r="CB115" s="128"/>
      <c r="CC115" s="128"/>
      <c r="CD115" s="128"/>
      <c r="CE115" s="128"/>
      <c r="CF115" s="128"/>
      <c r="CG115" s="128"/>
      <c r="CH115" s="128"/>
      <c r="CI115" s="128"/>
      <c r="CJ115" s="128"/>
      <c r="CK115" s="128"/>
      <c r="CL115" s="128"/>
      <c r="CM115" s="128"/>
      <c r="CN115" s="128"/>
      <c r="CO115" s="128"/>
      <c r="CP115" s="128"/>
      <c r="CQ115" s="128"/>
      <c r="CR115" s="128"/>
      <c r="CS115" s="128"/>
      <c r="CT115" s="128"/>
      <c r="CU115" s="128"/>
      <c r="CV115" s="128"/>
      <c r="CW115" s="128"/>
    </row>
    <row r="116" spans="1:101" s="48" customFormat="1" ht="63" x14ac:dyDescent="0.25">
      <c r="A116" s="100" t="s">
        <v>859</v>
      </c>
      <c r="B116" s="50">
        <f t="shared" si="78"/>
        <v>0</v>
      </c>
      <c r="C116" s="50">
        <f t="shared" si="66"/>
        <v>221.2</v>
      </c>
      <c r="D116" s="50">
        <f t="shared" si="67"/>
        <v>221.2</v>
      </c>
      <c r="E116" s="124">
        <f>D116/C116*100</f>
        <v>100</v>
      </c>
      <c r="F116" s="124"/>
      <c r="G116" s="124"/>
      <c r="H116" s="124"/>
      <c r="I116" s="124"/>
      <c r="J116" s="124"/>
      <c r="K116" s="124"/>
      <c r="L116" s="124"/>
      <c r="M116" s="124"/>
      <c r="N116" s="124"/>
      <c r="O116" s="124">
        <v>221.2</v>
      </c>
      <c r="P116" s="124">
        <v>221.2</v>
      </c>
      <c r="Q116" s="124">
        <f>P116/O116*100</f>
        <v>100</v>
      </c>
      <c r="R116" s="124"/>
      <c r="S116" s="124"/>
      <c r="T116" s="124"/>
      <c r="U116" s="124"/>
      <c r="V116" s="124"/>
      <c r="W116" s="50"/>
      <c r="X116" s="50"/>
      <c r="Y116" s="50"/>
      <c r="Z116" s="50"/>
      <c r="AA116" s="128"/>
      <c r="AB116" s="128"/>
      <c r="AC116" s="128"/>
      <c r="AD116" s="128"/>
      <c r="AE116" s="128"/>
      <c r="AF116" s="128"/>
      <c r="AG116" s="128"/>
      <c r="AH116" s="128"/>
      <c r="AI116" s="128"/>
      <c r="AJ116" s="128"/>
      <c r="AK116" s="128"/>
      <c r="AL116" s="128"/>
      <c r="AM116" s="128"/>
      <c r="AN116" s="128"/>
      <c r="AO116" s="128"/>
      <c r="AP116" s="128"/>
      <c r="AQ116" s="128"/>
      <c r="AR116" s="128"/>
      <c r="AS116" s="128"/>
      <c r="AT116" s="128"/>
      <c r="AU116" s="128"/>
      <c r="AV116" s="128"/>
      <c r="AW116" s="128"/>
      <c r="AX116" s="128"/>
      <c r="AY116" s="128"/>
      <c r="AZ116" s="128"/>
      <c r="BA116" s="128"/>
      <c r="BB116" s="128"/>
      <c r="BC116" s="128"/>
      <c r="BD116" s="128"/>
      <c r="BE116" s="128"/>
      <c r="BF116" s="128"/>
      <c r="BG116" s="128"/>
      <c r="BH116" s="128"/>
      <c r="BI116" s="128"/>
      <c r="BJ116" s="128"/>
      <c r="BK116" s="128"/>
      <c r="BL116" s="128"/>
      <c r="BM116" s="128"/>
      <c r="BN116" s="128"/>
      <c r="BO116" s="128"/>
      <c r="BP116" s="128"/>
      <c r="BQ116" s="128"/>
      <c r="BR116" s="128"/>
      <c r="BS116" s="128"/>
      <c r="BT116" s="128"/>
      <c r="BU116" s="128"/>
      <c r="BV116" s="128"/>
      <c r="BW116" s="128"/>
      <c r="BX116" s="128"/>
      <c r="BY116" s="128"/>
      <c r="BZ116" s="128"/>
      <c r="CA116" s="128"/>
      <c r="CB116" s="128"/>
      <c r="CC116" s="128"/>
      <c r="CD116" s="128"/>
      <c r="CE116" s="128"/>
      <c r="CF116" s="128"/>
      <c r="CG116" s="128"/>
      <c r="CH116" s="128"/>
      <c r="CI116" s="128"/>
      <c r="CJ116" s="128"/>
      <c r="CK116" s="128"/>
      <c r="CL116" s="128"/>
      <c r="CM116" s="128"/>
      <c r="CN116" s="128"/>
      <c r="CO116" s="128"/>
      <c r="CP116" s="128"/>
      <c r="CQ116" s="128"/>
      <c r="CR116" s="128"/>
      <c r="CS116" s="128"/>
      <c r="CT116" s="128"/>
      <c r="CU116" s="128"/>
      <c r="CV116" s="128"/>
      <c r="CW116" s="128"/>
    </row>
    <row r="117" spans="1:101" s="48" customFormat="1" ht="78.75" x14ac:dyDescent="0.25">
      <c r="A117" s="100" t="s">
        <v>596</v>
      </c>
      <c r="B117" s="50">
        <f t="shared" si="78"/>
        <v>0</v>
      </c>
      <c r="C117" s="50">
        <f t="shared" si="66"/>
        <v>0</v>
      </c>
      <c r="D117" s="50">
        <f t="shared" si="67"/>
        <v>0</v>
      </c>
      <c r="E117" s="124"/>
      <c r="F117" s="124"/>
      <c r="G117" s="124"/>
      <c r="H117" s="124"/>
      <c r="I117" s="124"/>
      <c r="J117" s="124"/>
      <c r="K117" s="124"/>
      <c r="L117" s="124"/>
      <c r="M117" s="124"/>
      <c r="N117" s="124"/>
      <c r="O117" s="124"/>
      <c r="P117" s="124"/>
      <c r="Q117" s="124"/>
      <c r="R117" s="124"/>
      <c r="S117" s="124"/>
      <c r="T117" s="124"/>
      <c r="U117" s="124"/>
      <c r="V117" s="124"/>
      <c r="W117" s="50"/>
      <c r="X117" s="50"/>
      <c r="Y117" s="50"/>
      <c r="Z117" s="50"/>
      <c r="AA117" s="128"/>
      <c r="AB117" s="128"/>
      <c r="AC117" s="128"/>
      <c r="AD117" s="128"/>
      <c r="AE117" s="128"/>
      <c r="AF117" s="128"/>
      <c r="AG117" s="128"/>
      <c r="AH117" s="128"/>
      <c r="AI117" s="128"/>
      <c r="AJ117" s="128"/>
      <c r="AK117" s="128"/>
      <c r="AL117" s="128"/>
      <c r="AM117" s="128"/>
      <c r="AN117" s="128"/>
      <c r="AO117" s="128"/>
      <c r="AP117" s="128"/>
      <c r="AQ117" s="128"/>
      <c r="AR117" s="128"/>
      <c r="AS117" s="128"/>
      <c r="AT117" s="128"/>
      <c r="AU117" s="128"/>
      <c r="AV117" s="128"/>
      <c r="AW117" s="128"/>
      <c r="AX117" s="128"/>
      <c r="AY117" s="128"/>
      <c r="AZ117" s="128"/>
      <c r="BA117" s="128"/>
      <c r="BB117" s="128"/>
      <c r="BC117" s="128"/>
      <c r="BD117" s="128"/>
      <c r="BE117" s="128"/>
      <c r="BF117" s="128"/>
      <c r="BG117" s="128"/>
      <c r="BH117" s="128"/>
      <c r="BI117" s="128"/>
      <c r="BJ117" s="128"/>
      <c r="BK117" s="128"/>
      <c r="BL117" s="128"/>
      <c r="BM117" s="128"/>
      <c r="BN117" s="128"/>
      <c r="BO117" s="128"/>
      <c r="BP117" s="128"/>
      <c r="BQ117" s="128"/>
      <c r="BR117" s="128"/>
      <c r="BS117" s="128"/>
      <c r="BT117" s="128"/>
      <c r="BU117" s="128"/>
      <c r="BV117" s="128"/>
      <c r="BW117" s="128"/>
      <c r="BX117" s="128"/>
      <c r="BY117" s="128"/>
      <c r="BZ117" s="128"/>
      <c r="CA117" s="128"/>
      <c r="CB117" s="128"/>
      <c r="CC117" s="128"/>
      <c r="CD117" s="128"/>
      <c r="CE117" s="128"/>
      <c r="CF117" s="128"/>
      <c r="CG117" s="128"/>
      <c r="CH117" s="128"/>
      <c r="CI117" s="128"/>
      <c r="CJ117" s="128"/>
      <c r="CK117" s="128"/>
      <c r="CL117" s="128"/>
      <c r="CM117" s="128"/>
      <c r="CN117" s="128"/>
      <c r="CO117" s="128"/>
      <c r="CP117" s="128"/>
      <c r="CQ117" s="128"/>
      <c r="CR117" s="128"/>
      <c r="CS117" s="128"/>
      <c r="CT117" s="128"/>
      <c r="CU117" s="128"/>
      <c r="CV117" s="128"/>
      <c r="CW117" s="128"/>
    </row>
    <row r="118" spans="1:101" s="48" customFormat="1" ht="78.75" x14ac:dyDescent="0.25">
      <c r="A118" s="100" t="s">
        <v>610</v>
      </c>
      <c r="B118" s="50">
        <f t="shared" si="78"/>
        <v>0</v>
      </c>
      <c r="C118" s="50">
        <f t="shared" ref="C118:C131" si="79">G118+K118+O118+S118+W118+AA118+AE118+AI118+AM118+AQ118+AU118+AY118+BC118+BG118+BK118+BO118+BS118+BW118+CA118+CE118+CI118+CM118+CQ118+CU118</f>
        <v>44.3</v>
      </c>
      <c r="D118" s="50">
        <f t="shared" ref="D118:D131" si="80">H118+L118+P118+T118+X118+AB118+AF118+AJ118+AN118+AR118+AV118+AZ118+BD118+BH118+BL118+BP118+BT118+BX118+CB118+CF118+CJ118+CN118+CR118+CV118</f>
        <v>0</v>
      </c>
      <c r="E118" s="124"/>
      <c r="F118" s="124"/>
      <c r="G118" s="124"/>
      <c r="H118" s="124"/>
      <c r="I118" s="124"/>
      <c r="J118" s="124"/>
      <c r="K118" s="124"/>
      <c r="L118" s="124"/>
      <c r="M118" s="124"/>
      <c r="N118" s="124"/>
      <c r="O118" s="124">
        <v>44.3</v>
      </c>
      <c r="P118" s="124"/>
      <c r="Q118" s="124"/>
      <c r="R118" s="124"/>
      <c r="S118" s="124"/>
      <c r="T118" s="124"/>
      <c r="U118" s="124"/>
      <c r="V118" s="124"/>
      <c r="W118" s="50"/>
      <c r="X118" s="50"/>
      <c r="Y118" s="50"/>
      <c r="Z118" s="50"/>
      <c r="AA118" s="128"/>
      <c r="AB118" s="128"/>
      <c r="AC118" s="128"/>
      <c r="AD118" s="128"/>
      <c r="AE118" s="128"/>
      <c r="AF118" s="128"/>
      <c r="AG118" s="128"/>
      <c r="AH118" s="128"/>
      <c r="AI118" s="128"/>
      <c r="AJ118" s="128"/>
      <c r="AK118" s="128"/>
      <c r="AL118" s="128"/>
      <c r="AM118" s="128"/>
      <c r="AN118" s="128"/>
      <c r="AO118" s="128"/>
      <c r="AP118" s="128"/>
      <c r="AQ118" s="128"/>
      <c r="AR118" s="128"/>
      <c r="AS118" s="128"/>
      <c r="AT118" s="128"/>
      <c r="AU118" s="128"/>
      <c r="AV118" s="128"/>
      <c r="AW118" s="128"/>
      <c r="AX118" s="128"/>
      <c r="AY118" s="128"/>
      <c r="AZ118" s="128"/>
      <c r="BA118" s="128"/>
      <c r="BB118" s="128"/>
      <c r="BC118" s="128"/>
      <c r="BD118" s="128"/>
      <c r="BE118" s="128"/>
      <c r="BF118" s="128"/>
      <c r="BG118" s="128"/>
      <c r="BH118" s="128"/>
      <c r="BI118" s="128"/>
      <c r="BJ118" s="128"/>
      <c r="BK118" s="128"/>
      <c r="BL118" s="128"/>
      <c r="BM118" s="128"/>
      <c r="BN118" s="128"/>
      <c r="BO118" s="128"/>
      <c r="BP118" s="128"/>
      <c r="BQ118" s="128"/>
      <c r="BR118" s="128"/>
      <c r="BS118" s="128"/>
      <c r="BT118" s="128"/>
      <c r="BU118" s="128"/>
      <c r="BV118" s="128"/>
      <c r="BW118" s="128"/>
      <c r="BX118" s="128"/>
      <c r="BY118" s="128"/>
      <c r="BZ118" s="128"/>
      <c r="CA118" s="128"/>
      <c r="CB118" s="128"/>
      <c r="CC118" s="128"/>
      <c r="CD118" s="128"/>
      <c r="CE118" s="128"/>
      <c r="CF118" s="128"/>
      <c r="CG118" s="128"/>
      <c r="CH118" s="128"/>
      <c r="CI118" s="128"/>
      <c r="CJ118" s="128"/>
      <c r="CK118" s="128"/>
      <c r="CL118" s="128"/>
      <c r="CM118" s="128"/>
      <c r="CN118" s="128"/>
      <c r="CO118" s="128"/>
      <c r="CP118" s="128"/>
      <c r="CQ118" s="128"/>
      <c r="CR118" s="128"/>
      <c r="CS118" s="128"/>
      <c r="CT118" s="128"/>
      <c r="CU118" s="128"/>
      <c r="CV118" s="128"/>
      <c r="CW118" s="128"/>
    </row>
    <row r="119" spans="1:101" s="48" customFormat="1" ht="63" x14ac:dyDescent="0.25">
      <c r="A119" s="100" t="s">
        <v>618</v>
      </c>
      <c r="B119" s="50">
        <f t="shared" si="78"/>
        <v>0</v>
      </c>
      <c r="C119" s="50">
        <f t="shared" si="79"/>
        <v>0</v>
      </c>
      <c r="D119" s="50">
        <f t="shared" si="80"/>
        <v>0</v>
      </c>
      <c r="E119" s="124"/>
      <c r="F119" s="124"/>
      <c r="G119" s="124"/>
      <c r="H119" s="124"/>
      <c r="I119" s="124"/>
      <c r="J119" s="124"/>
      <c r="K119" s="124"/>
      <c r="L119" s="124"/>
      <c r="M119" s="124"/>
      <c r="N119" s="124"/>
      <c r="O119" s="124"/>
      <c r="P119" s="124"/>
      <c r="Q119" s="124"/>
      <c r="R119" s="124"/>
      <c r="S119" s="124"/>
      <c r="T119" s="124"/>
      <c r="U119" s="124"/>
      <c r="V119" s="124"/>
      <c r="W119" s="50"/>
      <c r="X119" s="50"/>
      <c r="Y119" s="50"/>
      <c r="Z119" s="50"/>
      <c r="AA119" s="128"/>
      <c r="AB119" s="128"/>
      <c r="AC119" s="128"/>
      <c r="AD119" s="128"/>
      <c r="AE119" s="128"/>
      <c r="AF119" s="128"/>
      <c r="AG119" s="128"/>
      <c r="AH119" s="128"/>
      <c r="AI119" s="128"/>
      <c r="AJ119" s="128"/>
      <c r="AK119" s="128"/>
      <c r="AL119" s="128"/>
      <c r="AM119" s="128"/>
      <c r="AN119" s="128"/>
      <c r="AO119" s="128"/>
      <c r="AP119" s="128"/>
      <c r="AQ119" s="128"/>
      <c r="AR119" s="128"/>
      <c r="AS119" s="128"/>
      <c r="AT119" s="128"/>
      <c r="AU119" s="128"/>
      <c r="AV119" s="128"/>
      <c r="AW119" s="128"/>
      <c r="AX119" s="128"/>
      <c r="AY119" s="128"/>
      <c r="AZ119" s="128"/>
      <c r="BA119" s="128"/>
      <c r="BB119" s="128"/>
      <c r="BC119" s="128"/>
      <c r="BD119" s="128"/>
      <c r="BE119" s="128"/>
      <c r="BF119" s="128"/>
      <c r="BG119" s="128"/>
      <c r="BH119" s="128"/>
      <c r="BI119" s="128"/>
      <c r="BJ119" s="128"/>
      <c r="BK119" s="128"/>
      <c r="BL119" s="128"/>
      <c r="BM119" s="128"/>
      <c r="BN119" s="128"/>
      <c r="BO119" s="128"/>
      <c r="BP119" s="128"/>
      <c r="BQ119" s="128"/>
      <c r="BR119" s="128"/>
      <c r="BS119" s="128"/>
      <c r="BT119" s="128"/>
      <c r="BU119" s="128"/>
      <c r="BV119" s="128"/>
      <c r="BW119" s="128"/>
      <c r="BX119" s="128"/>
      <c r="BY119" s="128"/>
      <c r="BZ119" s="128"/>
      <c r="CA119" s="128"/>
      <c r="CB119" s="128"/>
      <c r="CC119" s="128"/>
      <c r="CD119" s="128"/>
      <c r="CE119" s="128"/>
      <c r="CF119" s="128"/>
      <c r="CG119" s="128"/>
      <c r="CH119" s="128"/>
      <c r="CI119" s="128"/>
      <c r="CJ119" s="128"/>
      <c r="CK119" s="128"/>
      <c r="CL119" s="128"/>
      <c r="CM119" s="128"/>
      <c r="CN119" s="128"/>
      <c r="CO119" s="128"/>
      <c r="CP119" s="128"/>
      <c r="CQ119" s="128"/>
      <c r="CR119" s="128"/>
      <c r="CS119" s="128"/>
      <c r="CT119" s="128"/>
      <c r="CU119" s="128"/>
      <c r="CV119" s="128"/>
      <c r="CW119" s="128"/>
    </row>
    <row r="120" spans="1:101" s="48" customFormat="1" ht="63" x14ac:dyDescent="0.25">
      <c r="A120" s="100" t="s">
        <v>616</v>
      </c>
      <c r="B120" s="50">
        <f t="shared" si="78"/>
        <v>0</v>
      </c>
      <c r="C120" s="50">
        <f t="shared" si="79"/>
        <v>0</v>
      </c>
      <c r="D120" s="50">
        <f t="shared" si="80"/>
        <v>0</v>
      </c>
      <c r="E120" s="124"/>
      <c r="F120" s="124"/>
      <c r="G120" s="124"/>
      <c r="H120" s="124"/>
      <c r="I120" s="124"/>
      <c r="J120" s="124"/>
      <c r="K120" s="124"/>
      <c r="L120" s="124"/>
      <c r="M120" s="124"/>
      <c r="N120" s="124"/>
      <c r="O120" s="124"/>
      <c r="P120" s="124"/>
      <c r="Q120" s="124"/>
      <c r="R120" s="124"/>
      <c r="S120" s="124"/>
      <c r="T120" s="124"/>
      <c r="U120" s="124"/>
      <c r="V120" s="124"/>
      <c r="W120" s="50"/>
      <c r="X120" s="50"/>
      <c r="Y120" s="50"/>
      <c r="Z120" s="50"/>
      <c r="AA120" s="128"/>
      <c r="AB120" s="128"/>
      <c r="AC120" s="128"/>
      <c r="AD120" s="128"/>
      <c r="AE120" s="128"/>
      <c r="AF120" s="128"/>
      <c r="AG120" s="128"/>
      <c r="AH120" s="128"/>
      <c r="AI120" s="128"/>
      <c r="AJ120" s="128"/>
      <c r="AK120" s="128"/>
      <c r="AL120" s="128"/>
      <c r="AM120" s="128"/>
      <c r="AN120" s="128"/>
      <c r="AO120" s="128"/>
      <c r="AP120" s="128"/>
      <c r="AQ120" s="128"/>
      <c r="AR120" s="128"/>
      <c r="AS120" s="128"/>
      <c r="AT120" s="128"/>
      <c r="AU120" s="128"/>
      <c r="AV120" s="128"/>
      <c r="AW120" s="128"/>
      <c r="AX120" s="128"/>
      <c r="AY120" s="128"/>
      <c r="AZ120" s="128"/>
      <c r="BA120" s="128"/>
      <c r="BB120" s="128"/>
      <c r="BC120" s="128"/>
      <c r="BD120" s="128"/>
      <c r="BE120" s="128"/>
      <c r="BF120" s="128"/>
      <c r="BG120" s="128"/>
      <c r="BH120" s="128"/>
      <c r="BI120" s="128"/>
      <c r="BJ120" s="128"/>
      <c r="BK120" s="128"/>
      <c r="BL120" s="128"/>
      <c r="BM120" s="128"/>
      <c r="BN120" s="128"/>
      <c r="BO120" s="128"/>
      <c r="BP120" s="128"/>
      <c r="BQ120" s="128"/>
      <c r="BR120" s="128"/>
      <c r="BS120" s="128"/>
      <c r="BT120" s="128"/>
      <c r="BU120" s="128"/>
      <c r="BV120" s="128"/>
      <c r="BW120" s="128"/>
      <c r="BX120" s="128"/>
      <c r="BY120" s="128"/>
      <c r="BZ120" s="128"/>
      <c r="CA120" s="128"/>
      <c r="CB120" s="128"/>
      <c r="CC120" s="128"/>
      <c r="CD120" s="128"/>
      <c r="CE120" s="128"/>
      <c r="CF120" s="128"/>
      <c r="CG120" s="128"/>
      <c r="CH120" s="128"/>
      <c r="CI120" s="128"/>
      <c r="CJ120" s="128"/>
      <c r="CK120" s="128"/>
      <c r="CL120" s="128"/>
      <c r="CM120" s="128"/>
      <c r="CN120" s="128"/>
      <c r="CO120" s="128"/>
      <c r="CP120" s="128"/>
      <c r="CQ120" s="128"/>
      <c r="CR120" s="128"/>
      <c r="CS120" s="128"/>
      <c r="CT120" s="128"/>
      <c r="CU120" s="128"/>
      <c r="CV120" s="128"/>
      <c r="CW120" s="128"/>
    </row>
    <row r="121" spans="1:101" s="48" customFormat="1" ht="63" x14ac:dyDescent="0.25">
      <c r="A121" s="100" t="s">
        <v>617</v>
      </c>
      <c r="B121" s="50">
        <f t="shared" si="78"/>
        <v>2800</v>
      </c>
      <c r="C121" s="50">
        <f t="shared" si="79"/>
        <v>0</v>
      </c>
      <c r="D121" s="50">
        <f t="shared" si="80"/>
        <v>0</v>
      </c>
      <c r="E121" s="124"/>
      <c r="F121" s="124"/>
      <c r="G121" s="124"/>
      <c r="H121" s="124"/>
      <c r="I121" s="124"/>
      <c r="J121" s="124">
        <v>2800</v>
      </c>
      <c r="K121" s="124"/>
      <c r="L121" s="124"/>
      <c r="M121" s="124"/>
      <c r="N121" s="124"/>
      <c r="O121" s="124"/>
      <c r="P121" s="124"/>
      <c r="Q121" s="124"/>
      <c r="R121" s="124"/>
      <c r="S121" s="124"/>
      <c r="T121" s="124"/>
      <c r="U121" s="124"/>
      <c r="V121" s="124"/>
      <c r="W121" s="50"/>
      <c r="X121" s="50"/>
      <c r="Y121" s="50"/>
      <c r="Z121" s="50"/>
      <c r="AA121" s="128"/>
      <c r="AB121" s="128"/>
      <c r="AC121" s="128"/>
      <c r="AD121" s="128"/>
      <c r="AE121" s="128"/>
      <c r="AF121" s="128"/>
      <c r="AG121" s="128"/>
      <c r="AH121" s="128"/>
      <c r="AI121" s="128"/>
      <c r="AJ121" s="128"/>
      <c r="AK121" s="128"/>
      <c r="AL121" s="128"/>
      <c r="AM121" s="128"/>
      <c r="AN121" s="128"/>
      <c r="AO121" s="128"/>
      <c r="AP121" s="128"/>
      <c r="AQ121" s="128"/>
      <c r="AR121" s="128"/>
      <c r="AS121" s="128"/>
      <c r="AT121" s="128"/>
      <c r="AU121" s="128"/>
      <c r="AV121" s="128"/>
      <c r="AW121" s="128"/>
      <c r="AX121" s="128"/>
      <c r="AY121" s="128"/>
      <c r="AZ121" s="128"/>
      <c r="BA121" s="128"/>
      <c r="BB121" s="128"/>
      <c r="BC121" s="128"/>
      <c r="BD121" s="128"/>
      <c r="BE121" s="128"/>
      <c r="BF121" s="128"/>
      <c r="BG121" s="128"/>
      <c r="BH121" s="128"/>
      <c r="BI121" s="128"/>
      <c r="BJ121" s="128"/>
      <c r="BK121" s="128"/>
      <c r="BL121" s="128"/>
      <c r="BM121" s="128"/>
      <c r="BN121" s="128"/>
      <c r="BO121" s="128"/>
      <c r="BP121" s="128"/>
      <c r="BQ121" s="128"/>
      <c r="BR121" s="128"/>
      <c r="BS121" s="128"/>
      <c r="BT121" s="128"/>
      <c r="BU121" s="128"/>
      <c r="BV121" s="128"/>
      <c r="BW121" s="128"/>
      <c r="BX121" s="128"/>
      <c r="BY121" s="128"/>
      <c r="BZ121" s="128"/>
      <c r="CA121" s="128"/>
      <c r="CB121" s="128"/>
      <c r="CC121" s="128"/>
      <c r="CD121" s="128"/>
      <c r="CE121" s="128"/>
      <c r="CF121" s="128"/>
      <c r="CG121" s="128"/>
      <c r="CH121" s="128"/>
      <c r="CI121" s="128"/>
      <c r="CJ121" s="128"/>
      <c r="CK121" s="128"/>
      <c r="CL121" s="128"/>
      <c r="CM121" s="128"/>
      <c r="CN121" s="128"/>
      <c r="CO121" s="128"/>
      <c r="CP121" s="128"/>
      <c r="CQ121" s="128"/>
      <c r="CR121" s="128"/>
      <c r="CS121" s="128"/>
      <c r="CT121" s="128"/>
      <c r="CU121" s="128"/>
      <c r="CV121" s="128"/>
      <c r="CW121" s="128"/>
    </row>
    <row r="122" spans="1:101" s="48" customFormat="1" ht="78.75" x14ac:dyDescent="0.25">
      <c r="A122" s="100" t="s">
        <v>625</v>
      </c>
      <c r="B122" s="50">
        <f t="shared" si="78"/>
        <v>0</v>
      </c>
      <c r="C122" s="50">
        <f t="shared" si="79"/>
        <v>0</v>
      </c>
      <c r="D122" s="50">
        <f t="shared" si="80"/>
        <v>0</v>
      </c>
      <c r="E122" s="124"/>
      <c r="F122" s="124"/>
      <c r="G122" s="124"/>
      <c r="H122" s="124"/>
      <c r="I122" s="124"/>
      <c r="J122" s="124"/>
      <c r="K122" s="124"/>
      <c r="L122" s="124"/>
      <c r="M122" s="124"/>
      <c r="N122" s="124"/>
      <c r="O122" s="124"/>
      <c r="P122" s="124"/>
      <c r="Q122" s="124"/>
      <c r="R122" s="124"/>
      <c r="S122" s="124"/>
      <c r="T122" s="124"/>
      <c r="U122" s="124"/>
      <c r="V122" s="124"/>
      <c r="W122" s="50"/>
      <c r="X122" s="50"/>
      <c r="Y122" s="50"/>
      <c r="Z122" s="50"/>
      <c r="AA122" s="128"/>
      <c r="AB122" s="128"/>
      <c r="AC122" s="128"/>
      <c r="AD122" s="128"/>
      <c r="AE122" s="128"/>
      <c r="AF122" s="128"/>
      <c r="AG122" s="128"/>
      <c r="AH122" s="128"/>
      <c r="AI122" s="128"/>
      <c r="AJ122" s="128"/>
      <c r="AK122" s="128"/>
      <c r="AL122" s="128"/>
      <c r="AM122" s="128"/>
      <c r="AN122" s="128"/>
      <c r="AO122" s="128"/>
      <c r="AP122" s="128"/>
      <c r="AQ122" s="128"/>
      <c r="AR122" s="128"/>
      <c r="AS122" s="128"/>
      <c r="AT122" s="128"/>
      <c r="AU122" s="128"/>
      <c r="AV122" s="128"/>
      <c r="AW122" s="128"/>
      <c r="AX122" s="128"/>
      <c r="AY122" s="128"/>
      <c r="AZ122" s="128"/>
      <c r="BA122" s="128"/>
      <c r="BB122" s="128"/>
      <c r="BC122" s="128"/>
      <c r="BD122" s="128"/>
      <c r="BE122" s="128"/>
      <c r="BF122" s="128"/>
      <c r="BG122" s="128"/>
      <c r="BH122" s="128"/>
      <c r="BI122" s="128"/>
      <c r="BJ122" s="128"/>
      <c r="BK122" s="128"/>
      <c r="BL122" s="128"/>
      <c r="BM122" s="128"/>
      <c r="BN122" s="128"/>
      <c r="BO122" s="128"/>
      <c r="BP122" s="128"/>
      <c r="BQ122" s="128"/>
      <c r="BR122" s="128"/>
      <c r="BS122" s="128"/>
      <c r="BT122" s="128"/>
      <c r="BU122" s="128"/>
      <c r="BV122" s="128"/>
      <c r="BW122" s="128"/>
      <c r="BX122" s="128"/>
      <c r="BY122" s="128"/>
      <c r="BZ122" s="128"/>
      <c r="CA122" s="128"/>
      <c r="CB122" s="128"/>
      <c r="CC122" s="128"/>
      <c r="CD122" s="128"/>
      <c r="CE122" s="128"/>
      <c r="CF122" s="128"/>
      <c r="CG122" s="128"/>
      <c r="CH122" s="128"/>
      <c r="CI122" s="128"/>
      <c r="CJ122" s="128"/>
      <c r="CK122" s="128"/>
      <c r="CL122" s="128"/>
      <c r="CM122" s="128"/>
      <c r="CN122" s="128"/>
      <c r="CO122" s="128"/>
      <c r="CP122" s="128"/>
      <c r="CQ122" s="128"/>
      <c r="CR122" s="128"/>
      <c r="CS122" s="128"/>
      <c r="CT122" s="128"/>
      <c r="CU122" s="128"/>
      <c r="CV122" s="128"/>
      <c r="CW122" s="128"/>
    </row>
    <row r="123" spans="1:101" s="48" customFormat="1" ht="78.75" x14ac:dyDescent="0.25">
      <c r="A123" s="100" t="s">
        <v>630</v>
      </c>
      <c r="B123" s="50">
        <f t="shared" si="78"/>
        <v>1000</v>
      </c>
      <c r="C123" s="50">
        <f t="shared" si="79"/>
        <v>0</v>
      </c>
      <c r="D123" s="50">
        <f t="shared" si="80"/>
        <v>0</v>
      </c>
      <c r="E123" s="124"/>
      <c r="F123" s="124"/>
      <c r="G123" s="124"/>
      <c r="H123" s="124"/>
      <c r="I123" s="124"/>
      <c r="J123" s="124">
        <v>1000</v>
      </c>
      <c r="K123" s="124"/>
      <c r="L123" s="124"/>
      <c r="M123" s="124"/>
      <c r="N123" s="124"/>
      <c r="O123" s="124"/>
      <c r="P123" s="124"/>
      <c r="Q123" s="124"/>
      <c r="R123" s="124"/>
      <c r="S123" s="124"/>
      <c r="T123" s="124"/>
      <c r="U123" s="124"/>
      <c r="V123" s="124"/>
      <c r="W123" s="50"/>
      <c r="X123" s="50"/>
      <c r="Y123" s="50"/>
      <c r="Z123" s="50"/>
      <c r="AA123" s="128"/>
      <c r="AB123" s="128"/>
      <c r="AC123" s="128"/>
      <c r="AD123" s="128"/>
      <c r="AE123" s="128"/>
      <c r="AF123" s="128"/>
      <c r="AG123" s="128"/>
      <c r="AH123" s="128"/>
      <c r="AI123" s="128"/>
      <c r="AJ123" s="128"/>
      <c r="AK123" s="128"/>
      <c r="AL123" s="128"/>
      <c r="AM123" s="128"/>
      <c r="AN123" s="128"/>
      <c r="AO123" s="128"/>
      <c r="AP123" s="128"/>
      <c r="AQ123" s="128"/>
      <c r="AR123" s="128"/>
      <c r="AS123" s="128"/>
      <c r="AT123" s="128"/>
      <c r="AU123" s="128"/>
      <c r="AV123" s="128"/>
      <c r="AW123" s="128"/>
      <c r="AX123" s="128"/>
      <c r="AY123" s="128"/>
      <c r="AZ123" s="128"/>
      <c r="BA123" s="128"/>
      <c r="BB123" s="128"/>
      <c r="BC123" s="128"/>
      <c r="BD123" s="128"/>
      <c r="BE123" s="128"/>
      <c r="BF123" s="128"/>
      <c r="BG123" s="128"/>
      <c r="BH123" s="128"/>
      <c r="BI123" s="128"/>
      <c r="BJ123" s="128"/>
      <c r="BK123" s="128"/>
      <c r="BL123" s="128"/>
      <c r="BM123" s="128"/>
      <c r="BN123" s="128"/>
      <c r="BO123" s="128"/>
      <c r="BP123" s="128"/>
      <c r="BQ123" s="128"/>
      <c r="BR123" s="128"/>
      <c r="BS123" s="128"/>
      <c r="BT123" s="128"/>
      <c r="BU123" s="128"/>
      <c r="BV123" s="128"/>
      <c r="BW123" s="128"/>
      <c r="BX123" s="128"/>
      <c r="BY123" s="128"/>
      <c r="BZ123" s="128"/>
      <c r="CA123" s="128"/>
      <c r="CB123" s="128"/>
      <c r="CC123" s="128"/>
      <c r="CD123" s="128"/>
      <c r="CE123" s="128"/>
      <c r="CF123" s="128"/>
      <c r="CG123" s="128"/>
      <c r="CH123" s="128"/>
      <c r="CI123" s="128"/>
      <c r="CJ123" s="128"/>
      <c r="CK123" s="128"/>
      <c r="CL123" s="128"/>
      <c r="CM123" s="128"/>
      <c r="CN123" s="128"/>
      <c r="CO123" s="128"/>
      <c r="CP123" s="128"/>
      <c r="CQ123" s="128"/>
      <c r="CR123" s="128"/>
      <c r="CS123" s="128"/>
      <c r="CT123" s="128"/>
      <c r="CU123" s="128"/>
      <c r="CV123" s="128"/>
      <c r="CW123" s="128"/>
    </row>
    <row r="124" spans="1:101" s="48" customFormat="1" ht="78.75" x14ac:dyDescent="0.25">
      <c r="A124" s="100" t="s">
        <v>632</v>
      </c>
      <c r="B124" s="50">
        <f t="shared" si="78"/>
        <v>0</v>
      </c>
      <c r="C124" s="50">
        <f t="shared" si="79"/>
        <v>0</v>
      </c>
      <c r="D124" s="50">
        <f t="shared" si="80"/>
        <v>0</v>
      </c>
      <c r="E124" s="124"/>
      <c r="F124" s="124"/>
      <c r="G124" s="124"/>
      <c r="H124" s="124"/>
      <c r="I124" s="124"/>
      <c r="J124" s="124"/>
      <c r="K124" s="124"/>
      <c r="L124" s="124"/>
      <c r="M124" s="124"/>
      <c r="N124" s="124"/>
      <c r="O124" s="124"/>
      <c r="P124" s="124"/>
      <c r="Q124" s="124"/>
      <c r="R124" s="124"/>
      <c r="S124" s="124"/>
      <c r="T124" s="124"/>
      <c r="U124" s="124"/>
      <c r="V124" s="124"/>
      <c r="W124" s="50"/>
      <c r="X124" s="50"/>
      <c r="Y124" s="50"/>
      <c r="Z124" s="50"/>
      <c r="AA124" s="128"/>
      <c r="AB124" s="128"/>
      <c r="AC124" s="128"/>
      <c r="AD124" s="128"/>
      <c r="AE124" s="128"/>
      <c r="AF124" s="128"/>
      <c r="AG124" s="128"/>
      <c r="AH124" s="128"/>
      <c r="AI124" s="128"/>
      <c r="AJ124" s="128"/>
      <c r="AK124" s="128"/>
      <c r="AL124" s="128"/>
      <c r="AM124" s="128"/>
      <c r="AN124" s="128"/>
      <c r="AO124" s="128"/>
      <c r="AP124" s="128"/>
      <c r="AQ124" s="128"/>
      <c r="AR124" s="128"/>
      <c r="AS124" s="128"/>
      <c r="AT124" s="128"/>
      <c r="AU124" s="128"/>
      <c r="AV124" s="128"/>
      <c r="AW124" s="128"/>
      <c r="AX124" s="128"/>
      <c r="AY124" s="128"/>
      <c r="AZ124" s="128"/>
      <c r="BA124" s="128"/>
      <c r="BB124" s="128"/>
      <c r="BC124" s="128"/>
      <c r="BD124" s="128"/>
      <c r="BE124" s="128"/>
      <c r="BF124" s="128"/>
      <c r="BG124" s="128"/>
      <c r="BH124" s="128"/>
      <c r="BI124" s="128"/>
      <c r="BJ124" s="128"/>
      <c r="BK124" s="128"/>
      <c r="BL124" s="128"/>
      <c r="BM124" s="128"/>
      <c r="BN124" s="128"/>
      <c r="BO124" s="128"/>
      <c r="BP124" s="128"/>
      <c r="BQ124" s="128"/>
      <c r="BR124" s="128"/>
      <c r="BS124" s="128"/>
      <c r="BT124" s="128"/>
      <c r="BU124" s="128"/>
      <c r="BV124" s="128"/>
      <c r="BW124" s="128"/>
      <c r="BX124" s="128"/>
      <c r="BY124" s="128"/>
      <c r="BZ124" s="128"/>
      <c r="CA124" s="128"/>
      <c r="CB124" s="128"/>
      <c r="CC124" s="128"/>
      <c r="CD124" s="128"/>
      <c r="CE124" s="128"/>
      <c r="CF124" s="128"/>
      <c r="CG124" s="128"/>
      <c r="CH124" s="128"/>
      <c r="CI124" s="128"/>
      <c r="CJ124" s="128"/>
      <c r="CK124" s="128"/>
      <c r="CL124" s="128"/>
      <c r="CM124" s="128"/>
      <c r="CN124" s="128"/>
      <c r="CO124" s="128"/>
      <c r="CP124" s="128"/>
      <c r="CQ124" s="128"/>
      <c r="CR124" s="128"/>
      <c r="CS124" s="128"/>
      <c r="CT124" s="128"/>
      <c r="CU124" s="128"/>
      <c r="CV124" s="128"/>
      <c r="CW124" s="128"/>
    </row>
    <row r="125" spans="1:101" s="48" customFormat="1" ht="78.75" x14ac:dyDescent="0.25">
      <c r="A125" s="100" t="s">
        <v>638</v>
      </c>
      <c r="B125" s="50">
        <f t="shared" si="78"/>
        <v>0</v>
      </c>
      <c r="C125" s="50">
        <f t="shared" si="79"/>
        <v>0</v>
      </c>
      <c r="D125" s="50">
        <f t="shared" si="80"/>
        <v>0</v>
      </c>
      <c r="E125" s="124"/>
      <c r="F125" s="124"/>
      <c r="G125" s="124"/>
      <c r="H125" s="124"/>
      <c r="I125" s="124"/>
      <c r="J125" s="124"/>
      <c r="K125" s="124"/>
      <c r="L125" s="124"/>
      <c r="M125" s="124"/>
      <c r="N125" s="124"/>
      <c r="O125" s="124"/>
      <c r="P125" s="124"/>
      <c r="Q125" s="124"/>
      <c r="R125" s="124"/>
      <c r="S125" s="124"/>
      <c r="T125" s="124"/>
      <c r="U125" s="124"/>
      <c r="V125" s="124"/>
      <c r="W125" s="50"/>
      <c r="X125" s="50"/>
      <c r="Y125" s="50"/>
      <c r="Z125" s="50"/>
      <c r="AA125" s="128"/>
      <c r="AB125" s="128"/>
      <c r="AC125" s="128"/>
      <c r="AD125" s="128"/>
      <c r="AE125" s="128"/>
      <c r="AF125" s="128"/>
      <c r="AG125" s="128"/>
      <c r="AH125" s="128"/>
      <c r="AI125" s="128"/>
      <c r="AJ125" s="128"/>
      <c r="AK125" s="128"/>
      <c r="AL125" s="128"/>
      <c r="AM125" s="128"/>
      <c r="AN125" s="128"/>
      <c r="AO125" s="128"/>
      <c r="AP125" s="128"/>
      <c r="AQ125" s="128"/>
      <c r="AR125" s="128"/>
      <c r="AS125" s="128"/>
      <c r="AT125" s="128"/>
      <c r="AU125" s="128"/>
      <c r="AV125" s="128"/>
      <c r="AW125" s="128"/>
      <c r="AX125" s="128"/>
      <c r="AY125" s="128"/>
      <c r="AZ125" s="128"/>
      <c r="BA125" s="128"/>
      <c r="BB125" s="128"/>
      <c r="BC125" s="128"/>
      <c r="BD125" s="128"/>
      <c r="BE125" s="128"/>
      <c r="BF125" s="128"/>
      <c r="BG125" s="128"/>
      <c r="BH125" s="128"/>
      <c r="BI125" s="128"/>
      <c r="BJ125" s="128"/>
      <c r="BK125" s="128"/>
      <c r="BL125" s="128"/>
      <c r="BM125" s="128"/>
      <c r="BN125" s="128"/>
      <c r="BO125" s="128"/>
      <c r="BP125" s="128"/>
      <c r="BQ125" s="128"/>
      <c r="BR125" s="128"/>
      <c r="BS125" s="128"/>
      <c r="BT125" s="128"/>
      <c r="BU125" s="128"/>
      <c r="BV125" s="128"/>
      <c r="BW125" s="128"/>
      <c r="BX125" s="128"/>
      <c r="BY125" s="128"/>
      <c r="BZ125" s="128"/>
      <c r="CA125" s="128"/>
      <c r="CB125" s="128"/>
      <c r="CC125" s="128"/>
      <c r="CD125" s="128"/>
      <c r="CE125" s="128"/>
      <c r="CF125" s="128"/>
      <c r="CG125" s="128"/>
      <c r="CH125" s="128"/>
      <c r="CI125" s="128"/>
      <c r="CJ125" s="128"/>
      <c r="CK125" s="128"/>
      <c r="CL125" s="128"/>
      <c r="CM125" s="128"/>
      <c r="CN125" s="128"/>
      <c r="CO125" s="128"/>
      <c r="CP125" s="128"/>
      <c r="CQ125" s="128"/>
      <c r="CR125" s="128"/>
      <c r="CS125" s="128"/>
      <c r="CT125" s="128"/>
      <c r="CU125" s="128"/>
      <c r="CV125" s="128"/>
      <c r="CW125" s="128"/>
    </row>
    <row r="126" spans="1:101" s="48" customFormat="1" ht="63" x14ac:dyDescent="0.25">
      <c r="A126" s="100" t="s">
        <v>860</v>
      </c>
      <c r="B126" s="50">
        <f t="shared" si="78"/>
        <v>52277.599999999999</v>
      </c>
      <c r="C126" s="50">
        <f t="shared" si="79"/>
        <v>56790.6</v>
      </c>
      <c r="D126" s="50">
        <f t="shared" si="80"/>
        <v>56789.935789999996</v>
      </c>
      <c r="E126" s="124">
        <f t="shared" si="68"/>
        <v>99.998830422640367</v>
      </c>
      <c r="F126" s="124"/>
      <c r="G126" s="124"/>
      <c r="H126" s="124"/>
      <c r="I126" s="124"/>
      <c r="J126" s="124"/>
      <c r="K126" s="124"/>
      <c r="L126" s="124"/>
      <c r="M126" s="124"/>
      <c r="N126" s="124"/>
      <c r="O126" s="124">
        <v>390.6</v>
      </c>
      <c r="P126" s="124">
        <v>390.6</v>
      </c>
      <c r="Q126" s="124">
        <f>P126/O126*100</f>
        <v>100</v>
      </c>
      <c r="R126" s="124"/>
      <c r="S126" s="124"/>
      <c r="T126" s="124"/>
      <c r="U126" s="124"/>
      <c r="V126" s="124"/>
      <c r="W126" s="50"/>
      <c r="X126" s="50"/>
      <c r="Y126" s="50"/>
      <c r="Z126" s="50"/>
      <c r="AA126" s="128"/>
      <c r="AB126" s="128"/>
      <c r="AC126" s="128"/>
      <c r="AD126" s="124">
        <v>52277.599999999999</v>
      </c>
      <c r="AE126" s="124">
        <v>55000</v>
      </c>
      <c r="AF126" s="124">
        <v>54999.335789999997</v>
      </c>
      <c r="AG126" s="124">
        <f>AF126/AE126*100</f>
        <v>99.998792345454547</v>
      </c>
      <c r="AH126" s="124"/>
      <c r="AI126" s="124"/>
      <c r="AJ126" s="124"/>
      <c r="AK126" s="124"/>
      <c r="AL126" s="124"/>
      <c r="AM126" s="124"/>
      <c r="AN126" s="124"/>
      <c r="AO126" s="124"/>
      <c r="AP126" s="124"/>
      <c r="AQ126" s="124">
        <v>1400</v>
      </c>
      <c r="AR126" s="124">
        <v>1400</v>
      </c>
      <c r="AS126" s="124">
        <f>AR126/AQ126*100</f>
        <v>100</v>
      </c>
      <c r="AT126" s="128"/>
      <c r="AU126" s="124"/>
      <c r="AV126" s="128"/>
      <c r="AW126" s="128"/>
      <c r="AX126" s="128"/>
      <c r="AY126" s="124"/>
      <c r="AZ126" s="128"/>
      <c r="BA126" s="128"/>
      <c r="BB126" s="128"/>
      <c r="BC126" s="124"/>
      <c r="BD126" s="128"/>
      <c r="BE126" s="128"/>
      <c r="BF126" s="128"/>
      <c r="BG126" s="124"/>
      <c r="BH126" s="128"/>
      <c r="BI126" s="128"/>
      <c r="BJ126" s="128"/>
      <c r="BK126" s="124"/>
      <c r="BL126" s="128"/>
      <c r="BM126" s="128"/>
      <c r="BN126" s="128"/>
      <c r="BO126" s="124"/>
      <c r="BP126" s="128"/>
      <c r="BQ126" s="128"/>
      <c r="BR126" s="128"/>
      <c r="BS126" s="124"/>
      <c r="BT126" s="128"/>
      <c r="BU126" s="128"/>
      <c r="BV126" s="128"/>
      <c r="BW126" s="124"/>
      <c r="BX126" s="128"/>
      <c r="BY126" s="128"/>
      <c r="BZ126" s="128"/>
      <c r="CA126" s="124"/>
      <c r="CB126" s="128"/>
      <c r="CC126" s="128"/>
      <c r="CD126" s="128"/>
      <c r="CE126" s="124"/>
      <c r="CF126" s="128"/>
      <c r="CG126" s="128"/>
      <c r="CH126" s="128"/>
      <c r="CI126" s="124"/>
      <c r="CJ126" s="128"/>
      <c r="CK126" s="128"/>
      <c r="CL126" s="128"/>
      <c r="CM126" s="124"/>
      <c r="CN126" s="128"/>
      <c r="CO126" s="128"/>
      <c r="CP126" s="128"/>
      <c r="CQ126" s="124"/>
      <c r="CR126" s="128"/>
      <c r="CS126" s="128"/>
      <c r="CT126" s="128"/>
      <c r="CU126" s="124"/>
      <c r="CV126" s="128"/>
      <c r="CW126" s="128"/>
    </row>
    <row r="127" spans="1:101" s="48" customFormat="1" ht="78.75" x14ac:dyDescent="0.25">
      <c r="A127" s="100" t="s">
        <v>955</v>
      </c>
      <c r="B127" s="50">
        <f t="shared" si="78"/>
        <v>16652.900000000001</v>
      </c>
      <c r="C127" s="50">
        <f t="shared" si="79"/>
        <v>0</v>
      </c>
      <c r="D127" s="50">
        <f t="shared" si="80"/>
        <v>0</v>
      </c>
      <c r="E127" s="124"/>
      <c r="F127" s="124"/>
      <c r="G127" s="124"/>
      <c r="H127" s="124"/>
      <c r="I127" s="124"/>
      <c r="J127" s="124">
        <v>16652.900000000001</v>
      </c>
      <c r="K127" s="124"/>
      <c r="L127" s="124"/>
      <c r="M127" s="124"/>
      <c r="N127" s="124"/>
      <c r="O127" s="124"/>
      <c r="P127" s="124"/>
      <c r="Q127" s="124"/>
      <c r="R127" s="124"/>
      <c r="S127" s="124"/>
      <c r="T127" s="124"/>
      <c r="U127" s="124"/>
      <c r="V127" s="124"/>
      <c r="W127" s="50"/>
      <c r="X127" s="50"/>
      <c r="Y127" s="50"/>
      <c r="Z127" s="50"/>
      <c r="AA127" s="128"/>
      <c r="AB127" s="128"/>
      <c r="AC127" s="128"/>
      <c r="AD127" s="124"/>
      <c r="AE127" s="124"/>
      <c r="AF127" s="124"/>
      <c r="AG127" s="124"/>
      <c r="AH127" s="124"/>
      <c r="AI127" s="124"/>
      <c r="AJ127" s="124"/>
      <c r="AK127" s="124"/>
      <c r="AL127" s="124"/>
      <c r="AM127" s="124"/>
      <c r="AN127" s="124"/>
      <c r="AO127" s="124"/>
      <c r="AP127" s="124"/>
      <c r="AQ127" s="124"/>
      <c r="AR127" s="128"/>
      <c r="AS127" s="128"/>
      <c r="AT127" s="128"/>
      <c r="AU127" s="124"/>
      <c r="AV127" s="128"/>
      <c r="AW127" s="128"/>
      <c r="AX127" s="128"/>
      <c r="AY127" s="124"/>
      <c r="AZ127" s="128"/>
      <c r="BA127" s="128"/>
      <c r="BB127" s="128"/>
      <c r="BC127" s="124"/>
      <c r="BD127" s="128"/>
      <c r="BE127" s="128"/>
      <c r="BF127" s="128"/>
      <c r="BG127" s="124"/>
      <c r="BH127" s="128"/>
      <c r="BI127" s="128"/>
      <c r="BJ127" s="128"/>
      <c r="BK127" s="124"/>
      <c r="BL127" s="128"/>
      <c r="BM127" s="128"/>
      <c r="BN127" s="128"/>
      <c r="BO127" s="124"/>
      <c r="BP127" s="128"/>
      <c r="BQ127" s="128"/>
      <c r="BR127" s="128"/>
      <c r="BS127" s="124"/>
      <c r="BT127" s="128"/>
      <c r="BU127" s="128"/>
      <c r="BV127" s="128"/>
      <c r="BW127" s="124"/>
      <c r="BX127" s="128"/>
      <c r="BY127" s="128"/>
      <c r="BZ127" s="128"/>
      <c r="CA127" s="124"/>
      <c r="CB127" s="128"/>
      <c r="CC127" s="128"/>
      <c r="CD127" s="128"/>
      <c r="CE127" s="124"/>
      <c r="CF127" s="128"/>
      <c r="CG127" s="128"/>
      <c r="CH127" s="128"/>
      <c r="CI127" s="124"/>
      <c r="CJ127" s="128"/>
      <c r="CK127" s="128"/>
      <c r="CL127" s="128"/>
      <c r="CM127" s="124"/>
      <c r="CN127" s="128"/>
      <c r="CO127" s="128"/>
      <c r="CP127" s="128"/>
      <c r="CQ127" s="124"/>
      <c r="CR127" s="128"/>
      <c r="CS127" s="128"/>
      <c r="CT127" s="128"/>
      <c r="CU127" s="124"/>
      <c r="CV127" s="128"/>
      <c r="CW127" s="128"/>
    </row>
    <row r="128" spans="1:101" s="48" customFormat="1" ht="63" x14ac:dyDescent="0.25">
      <c r="A128" s="100" t="s">
        <v>531</v>
      </c>
      <c r="B128" s="50">
        <f t="shared" si="78"/>
        <v>0</v>
      </c>
      <c r="C128" s="50">
        <f t="shared" si="79"/>
        <v>0</v>
      </c>
      <c r="D128" s="50">
        <f t="shared" si="80"/>
        <v>0</v>
      </c>
      <c r="E128" s="124"/>
      <c r="F128" s="124"/>
      <c r="G128" s="124"/>
      <c r="H128" s="124"/>
      <c r="I128" s="124"/>
      <c r="J128" s="124"/>
      <c r="K128" s="124"/>
      <c r="L128" s="124"/>
      <c r="M128" s="124"/>
      <c r="N128" s="124"/>
      <c r="O128" s="124"/>
      <c r="P128" s="124"/>
      <c r="Q128" s="124"/>
      <c r="R128" s="124"/>
      <c r="S128" s="124"/>
      <c r="T128" s="124"/>
      <c r="U128" s="124"/>
      <c r="V128" s="124"/>
      <c r="W128" s="50"/>
      <c r="X128" s="50"/>
      <c r="Y128" s="50"/>
      <c r="Z128" s="50"/>
      <c r="AA128" s="128"/>
      <c r="AB128" s="128"/>
      <c r="AC128" s="128"/>
      <c r="AD128" s="128"/>
      <c r="AE128" s="128"/>
      <c r="AF128" s="128"/>
      <c r="AG128" s="128"/>
      <c r="AH128" s="128"/>
      <c r="AI128" s="128"/>
      <c r="AJ128" s="128"/>
      <c r="AK128" s="128"/>
      <c r="AL128" s="128"/>
      <c r="AM128" s="128"/>
      <c r="AN128" s="128"/>
      <c r="AO128" s="128"/>
      <c r="AP128" s="128"/>
      <c r="AQ128" s="128"/>
      <c r="AR128" s="128"/>
      <c r="AS128" s="128"/>
      <c r="AT128" s="128"/>
      <c r="AU128" s="128"/>
      <c r="AV128" s="128"/>
      <c r="AW128" s="128"/>
      <c r="AX128" s="128"/>
      <c r="AY128" s="128"/>
      <c r="AZ128" s="128"/>
      <c r="BA128" s="128"/>
      <c r="BB128" s="128"/>
      <c r="BC128" s="128"/>
      <c r="BD128" s="128"/>
      <c r="BE128" s="128"/>
      <c r="BF128" s="128"/>
      <c r="BG128" s="128"/>
      <c r="BH128" s="128"/>
      <c r="BI128" s="128"/>
      <c r="BJ128" s="128"/>
      <c r="BK128" s="128"/>
      <c r="BL128" s="128"/>
      <c r="BM128" s="128"/>
      <c r="BN128" s="128"/>
      <c r="BO128" s="128"/>
      <c r="BP128" s="128"/>
      <c r="BQ128" s="128"/>
      <c r="BR128" s="128"/>
      <c r="BS128" s="128"/>
      <c r="BT128" s="128"/>
      <c r="BU128" s="128"/>
      <c r="BV128" s="128"/>
      <c r="BW128" s="128"/>
      <c r="BX128" s="128"/>
      <c r="BY128" s="128"/>
      <c r="BZ128" s="128"/>
      <c r="CA128" s="128"/>
      <c r="CB128" s="128"/>
      <c r="CC128" s="128"/>
      <c r="CD128" s="128"/>
      <c r="CE128" s="128"/>
      <c r="CF128" s="128"/>
      <c r="CG128" s="128"/>
      <c r="CH128" s="128"/>
      <c r="CI128" s="128"/>
      <c r="CJ128" s="128"/>
      <c r="CK128" s="128"/>
      <c r="CL128" s="128"/>
      <c r="CM128" s="128"/>
      <c r="CN128" s="128"/>
      <c r="CO128" s="128"/>
      <c r="CP128" s="128"/>
      <c r="CQ128" s="128"/>
      <c r="CR128" s="128"/>
      <c r="CS128" s="128"/>
      <c r="CT128" s="128"/>
      <c r="CU128" s="128"/>
      <c r="CV128" s="128"/>
      <c r="CW128" s="128"/>
    </row>
    <row r="129" spans="1:101" s="48" customFormat="1" ht="78.75" x14ac:dyDescent="0.25">
      <c r="A129" s="100" t="s">
        <v>655</v>
      </c>
      <c r="B129" s="50">
        <f t="shared" si="78"/>
        <v>0</v>
      </c>
      <c r="C129" s="50">
        <f t="shared" si="79"/>
        <v>130</v>
      </c>
      <c r="D129" s="50">
        <f t="shared" si="80"/>
        <v>130</v>
      </c>
      <c r="E129" s="124">
        <f t="shared" si="68"/>
        <v>100</v>
      </c>
      <c r="F129" s="124"/>
      <c r="G129" s="124"/>
      <c r="H129" s="124"/>
      <c r="I129" s="124"/>
      <c r="J129" s="124"/>
      <c r="K129" s="124"/>
      <c r="L129" s="124"/>
      <c r="M129" s="124"/>
      <c r="N129" s="124"/>
      <c r="O129" s="124">
        <v>130</v>
      </c>
      <c r="P129" s="124">
        <v>130</v>
      </c>
      <c r="Q129" s="124">
        <f t="shared" ref="Q129:Q130" si="81">P129/O129*100</f>
        <v>100</v>
      </c>
      <c r="R129" s="124"/>
      <c r="S129" s="124"/>
      <c r="T129" s="124"/>
      <c r="U129" s="124"/>
      <c r="V129" s="124"/>
      <c r="W129" s="50"/>
      <c r="X129" s="50"/>
      <c r="Y129" s="50"/>
      <c r="Z129" s="50"/>
      <c r="AA129" s="128"/>
      <c r="AB129" s="128"/>
      <c r="AC129" s="128"/>
      <c r="AD129" s="128"/>
      <c r="AE129" s="128"/>
      <c r="AF129" s="128"/>
      <c r="AG129" s="128"/>
      <c r="AH129" s="128"/>
      <c r="AI129" s="128"/>
      <c r="AJ129" s="128"/>
      <c r="AK129" s="128"/>
      <c r="AL129" s="128"/>
      <c r="AM129" s="128"/>
      <c r="AN129" s="128"/>
      <c r="AO129" s="128"/>
      <c r="AP129" s="128"/>
      <c r="AQ129" s="128"/>
      <c r="AR129" s="128"/>
      <c r="AS129" s="128"/>
      <c r="AT129" s="128"/>
      <c r="AU129" s="128"/>
      <c r="AV129" s="128"/>
      <c r="AW129" s="128"/>
      <c r="AX129" s="128"/>
      <c r="AY129" s="128"/>
      <c r="AZ129" s="128"/>
      <c r="BA129" s="128"/>
      <c r="BB129" s="128"/>
      <c r="BC129" s="128"/>
      <c r="BD129" s="128"/>
      <c r="BE129" s="128"/>
      <c r="BF129" s="128"/>
      <c r="BG129" s="128"/>
      <c r="BH129" s="128"/>
      <c r="BI129" s="128"/>
      <c r="BJ129" s="128"/>
      <c r="BK129" s="128"/>
      <c r="BL129" s="128"/>
      <c r="BM129" s="128"/>
      <c r="BN129" s="128"/>
      <c r="BO129" s="128"/>
      <c r="BP129" s="128"/>
      <c r="BQ129" s="128"/>
      <c r="BR129" s="128"/>
      <c r="BS129" s="128"/>
      <c r="BT129" s="128"/>
      <c r="BU129" s="128"/>
      <c r="BV129" s="128"/>
      <c r="BW129" s="128"/>
      <c r="BX129" s="128"/>
      <c r="BY129" s="128"/>
      <c r="BZ129" s="128"/>
      <c r="CA129" s="128"/>
      <c r="CB129" s="128"/>
      <c r="CC129" s="128"/>
      <c r="CD129" s="128"/>
      <c r="CE129" s="128"/>
      <c r="CF129" s="128"/>
      <c r="CG129" s="128"/>
      <c r="CH129" s="128"/>
      <c r="CI129" s="128"/>
      <c r="CJ129" s="128"/>
      <c r="CK129" s="128"/>
      <c r="CL129" s="128"/>
      <c r="CM129" s="128"/>
      <c r="CN129" s="128"/>
      <c r="CO129" s="128"/>
      <c r="CP129" s="128"/>
      <c r="CQ129" s="128"/>
      <c r="CR129" s="128"/>
      <c r="CS129" s="128"/>
      <c r="CT129" s="128"/>
      <c r="CU129" s="128"/>
      <c r="CV129" s="128"/>
      <c r="CW129" s="128"/>
    </row>
    <row r="130" spans="1:101" s="48" customFormat="1" ht="63" x14ac:dyDescent="0.25">
      <c r="A130" s="100" t="s">
        <v>656</v>
      </c>
      <c r="B130" s="50">
        <f t="shared" si="78"/>
        <v>0</v>
      </c>
      <c r="C130" s="50">
        <f t="shared" si="79"/>
        <v>341741.4</v>
      </c>
      <c r="D130" s="50">
        <f t="shared" si="80"/>
        <v>340994.6</v>
      </c>
      <c r="E130" s="124">
        <f t="shared" si="68"/>
        <v>99.781472189205047</v>
      </c>
      <c r="F130" s="124"/>
      <c r="G130" s="124">
        <v>299900</v>
      </c>
      <c r="H130" s="124">
        <v>299900</v>
      </c>
      <c r="I130" s="124">
        <f>H130/G130*100</f>
        <v>100</v>
      </c>
      <c r="J130" s="124"/>
      <c r="K130" s="124"/>
      <c r="L130" s="124"/>
      <c r="M130" s="124"/>
      <c r="N130" s="124"/>
      <c r="O130" s="124">
        <v>2841.4</v>
      </c>
      <c r="P130" s="124">
        <v>2094.6</v>
      </c>
      <c r="Q130" s="124">
        <f t="shared" si="81"/>
        <v>73.717181671007253</v>
      </c>
      <c r="R130" s="124"/>
      <c r="S130" s="124"/>
      <c r="T130" s="124"/>
      <c r="U130" s="124"/>
      <c r="V130" s="124"/>
      <c r="W130" s="50"/>
      <c r="X130" s="50"/>
      <c r="Y130" s="50"/>
      <c r="Z130" s="50"/>
      <c r="AA130" s="128"/>
      <c r="AB130" s="128"/>
      <c r="AC130" s="128"/>
      <c r="AD130" s="128"/>
      <c r="AE130" s="128"/>
      <c r="AF130" s="128"/>
      <c r="AG130" s="128"/>
      <c r="AH130" s="128"/>
      <c r="AI130" s="128"/>
      <c r="AJ130" s="128"/>
      <c r="AK130" s="128"/>
      <c r="AL130" s="128"/>
      <c r="AM130" s="128"/>
      <c r="AN130" s="128"/>
      <c r="AO130" s="128"/>
      <c r="AP130" s="128"/>
      <c r="AQ130" s="128"/>
      <c r="AR130" s="128"/>
      <c r="AS130" s="128"/>
      <c r="AT130" s="128"/>
      <c r="AU130" s="128"/>
      <c r="AV130" s="128"/>
      <c r="AW130" s="128"/>
      <c r="AX130" s="128"/>
      <c r="AY130" s="128"/>
      <c r="AZ130" s="128"/>
      <c r="BA130" s="128"/>
      <c r="BB130" s="128"/>
      <c r="BC130" s="128"/>
      <c r="BD130" s="128"/>
      <c r="BE130" s="128"/>
      <c r="BF130" s="128"/>
      <c r="BG130" s="128"/>
      <c r="BH130" s="128"/>
      <c r="BI130" s="128"/>
      <c r="BJ130" s="128"/>
      <c r="BK130" s="128"/>
      <c r="BL130" s="128"/>
      <c r="BM130" s="128"/>
      <c r="BN130" s="128"/>
      <c r="BO130" s="128"/>
      <c r="BP130" s="128"/>
      <c r="BQ130" s="128"/>
      <c r="BR130" s="128"/>
      <c r="BS130" s="128"/>
      <c r="BT130" s="128"/>
      <c r="BU130" s="128"/>
      <c r="BV130" s="128"/>
      <c r="BW130" s="128"/>
      <c r="BX130" s="128"/>
      <c r="BY130" s="128"/>
      <c r="BZ130" s="128"/>
      <c r="CA130" s="128"/>
      <c r="CB130" s="128"/>
      <c r="CC130" s="128"/>
      <c r="CD130" s="128"/>
      <c r="CE130" s="128"/>
      <c r="CF130" s="128"/>
      <c r="CG130" s="128"/>
      <c r="CH130" s="128"/>
      <c r="CI130" s="128"/>
      <c r="CJ130" s="128"/>
      <c r="CK130" s="128"/>
      <c r="CL130" s="128"/>
      <c r="CM130" s="128"/>
      <c r="CN130" s="128"/>
      <c r="CO130" s="128"/>
      <c r="CP130" s="128"/>
      <c r="CQ130" s="51">
        <v>39000</v>
      </c>
      <c r="CR130" s="51">
        <v>39000</v>
      </c>
      <c r="CS130" s="51">
        <f>CR130/CQ130*100</f>
        <v>100</v>
      </c>
      <c r="CT130" s="128"/>
      <c r="CU130" s="51"/>
      <c r="CV130" s="51"/>
      <c r="CW130" s="51"/>
    </row>
    <row r="131" spans="1:101" s="48" customFormat="1" ht="31.5" x14ac:dyDescent="0.25">
      <c r="A131" s="120" t="s">
        <v>966</v>
      </c>
      <c r="B131" s="121">
        <f>F131+J131+N131+R131+V131+Z131+AD131+AH131+AL131+AP131+AT131+AX131+BB131+BF131+BJ131+BN131+BR131+BV131+BZ131+CD131+CH131+CL131+CP131+CT131</f>
        <v>150000</v>
      </c>
      <c r="C131" s="121">
        <f t="shared" si="79"/>
        <v>71603.600000000006</v>
      </c>
      <c r="D131" s="121">
        <f t="shared" si="80"/>
        <v>0</v>
      </c>
      <c r="E131" s="121"/>
      <c r="F131" s="121"/>
      <c r="G131" s="129"/>
      <c r="H131" s="129"/>
      <c r="I131" s="129"/>
      <c r="J131" s="129"/>
      <c r="K131" s="129"/>
      <c r="L131" s="129"/>
      <c r="M131" s="129"/>
      <c r="N131" s="129"/>
      <c r="O131" s="129"/>
      <c r="P131" s="129"/>
      <c r="Q131" s="129"/>
      <c r="R131" s="129">
        <v>150000</v>
      </c>
      <c r="S131" s="129"/>
      <c r="T131" s="129"/>
      <c r="U131" s="129"/>
      <c r="V131" s="129"/>
      <c r="W131" s="129"/>
      <c r="X131" s="129"/>
      <c r="Y131" s="129"/>
      <c r="Z131" s="129"/>
      <c r="AA131" s="129"/>
      <c r="AB131" s="129"/>
      <c r="AC131" s="129"/>
      <c r="AD131" s="129"/>
      <c r="AE131" s="129"/>
      <c r="AF131" s="129"/>
      <c r="AG131" s="129"/>
      <c r="AH131" s="129"/>
      <c r="AI131" s="129"/>
      <c r="AJ131" s="129"/>
      <c r="AK131" s="129"/>
      <c r="AL131" s="129"/>
      <c r="AM131" s="129"/>
      <c r="AN131" s="129"/>
      <c r="AO131" s="129"/>
      <c r="AP131" s="129"/>
      <c r="AQ131" s="129"/>
      <c r="AR131" s="129"/>
      <c r="AS131" s="129"/>
      <c r="AT131" s="129"/>
      <c r="AU131" s="129"/>
      <c r="AV131" s="129"/>
      <c r="AW131" s="129"/>
      <c r="AX131" s="129"/>
      <c r="AY131" s="129"/>
      <c r="AZ131" s="129"/>
      <c r="BA131" s="129"/>
      <c r="BB131" s="129"/>
      <c r="BC131" s="129"/>
      <c r="BD131" s="129"/>
      <c r="BE131" s="129"/>
      <c r="BF131" s="129"/>
      <c r="BG131" s="129"/>
      <c r="BH131" s="129"/>
      <c r="BI131" s="129"/>
      <c r="BJ131" s="129"/>
      <c r="BK131" s="129"/>
      <c r="BL131" s="129"/>
      <c r="BM131" s="129"/>
      <c r="BN131" s="129"/>
      <c r="BO131" s="129"/>
      <c r="BP131" s="129"/>
      <c r="BQ131" s="129"/>
      <c r="BR131" s="129"/>
      <c r="BS131" s="129"/>
      <c r="BT131" s="129"/>
      <c r="BU131" s="129"/>
      <c r="BV131" s="129"/>
      <c r="BW131" s="129"/>
      <c r="BX131" s="129"/>
      <c r="BY131" s="129"/>
      <c r="BZ131" s="129"/>
      <c r="CA131" s="129"/>
      <c r="CB131" s="129"/>
      <c r="CC131" s="129"/>
      <c r="CD131" s="129"/>
      <c r="CE131" s="129"/>
      <c r="CF131" s="129"/>
      <c r="CG131" s="129"/>
      <c r="CH131" s="129"/>
      <c r="CI131" s="129"/>
      <c r="CJ131" s="129"/>
      <c r="CK131" s="129"/>
      <c r="CL131" s="129"/>
      <c r="CM131" s="129"/>
      <c r="CN131" s="129"/>
      <c r="CO131" s="129"/>
      <c r="CP131" s="129"/>
      <c r="CQ131" s="129"/>
      <c r="CR131" s="129"/>
      <c r="CS131" s="129"/>
      <c r="CT131" s="129"/>
      <c r="CU131" s="129">
        <v>71603.600000000006</v>
      </c>
      <c r="CV131" s="129"/>
      <c r="CW131" s="129"/>
    </row>
    <row r="132" spans="1:101" s="48" customFormat="1" ht="15.75" x14ac:dyDescent="0.25">
      <c r="A132" s="120" t="s">
        <v>657</v>
      </c>
      <c r="B132" s="130">
        <f>B52+B47+B8+B131</f>
        <v>1141835.8999999999</v>
      </c>
      <c r="C132" s="130">
        <f>C52+C47+C8+C131</f>
        <v>3871417.3648200002</v>
      </c>
      <c r="D132" s="130">
        <f>D52+D47+D8</f>
        <v>3716436.3906199993</v>
      </c>
      <c r="E132" s="130">
        <f>D132/C132*100</f>
        <v>95.99678981635175</v>
      </c>
      <c r="F132" s="130"/>
      <c r="G132" s="130">
        <f>G52+G47+G8</f>
        <v>299900</v>
      </c>
      <c r="H132" s="130">
        <f>H52+H47+H8</f>
        <v>299900</v>
      </c>
      <c r="I132" s="130">
        <f t="shared" ref="I132" si="82">H132/G132*100</f>
        <v>100</v>
      </c>
      <c r="J132" s="130">
        <f>J52+J47+J8</f>
        <v>100000</v>
      </c>
      <c r="K132" s="130">
        <f>K52+K47+K8</f>
        <v>99855</v>
      </c>
      <c r="L132" s="130">
        <f>L52+L47+L8</f>
        <v>99257.371329999994</v>
      </c>
      <c r="M132" s="130">
        <f t="shared" ref="M132" si="83">L132/K132*100</f>
        <v>99.401503510089626</v>
      </c>
      <c r="N132" s="130"/>
      <c r="O132" s="130">
        <f>O52+O47+O8</f>
        <v>94893.4</v>
      </c>
      <c r="P132" s="130">
        <f>P52+P47+P8</f>
        <v>88230.918669999999</v>
      </c>
      <c r="Q132" s="130">
        <f t="shared" ref="Q132" si="84">P132/O132*100</f>
        <v>92.978983438258084</v>
      </c>
      <c r="R132" s="130">
        <f>R8+R47+R52+R131</f>
        <v>150000</v>
      </c>
      <c r="S132" s="130">
        <f>S8+S47+S52+S131</f>
        <v>150000</v>
      </c>
      <c r="T132" s="130">
        <f>T8+T47+T52+T131</f>
        <v>149940.62729</v>
      </c>
      <c r="U132" s="130">
        <f>T132/S132*100</f>
        <v>99.960418193333339</v>
      </c>
      <c r="V132" s="130"/>
      <c r="W132" s="130">
        <f>W52+W47+W8</f>
        <v>209509.70481999998</v>
      </c>
      <c r="X132" s="130">
        <f>X52+X47+X8</f>
        <v>209509.70481999998</v>
      </c>
      <c r="Y132" s="130">
        <f t="shared" ref="Y132" si="85">X132/W132*100</f>
        <v>100</v>
      </c>
      <c r="Z132" s="121">
        <f>Z47++Z8+Z52</f>
        <v>747532.5</v>
      </c>
      <c r="AA132" s="121">
        <f>AA47++AA8+AA52</f>
        <v>747532.5</v>
      </c>
      <c r="AB132" s="121">
        <f>AB47++AB8+AB52</f>
        <v>747330.03334000008</v>
      </c>
      <c r="AC132" s="121">
        <f>AB132/AA132*100</f>
        <v>99.972915336791388</v>
      </c>
      <c r="AD132" s="121">
        <f>AD47++AD8+AD52</f>
        <v>144303.4</v>
      </c>
      <c r="AE132" s="121">
        <f>AE47++AE8+AE52</f>
        <v>155000</v>
      </c>
      <c r="AF132" s="121">
        <f>AF47++AF8+AF52</f>
        <v>154999.33578999998</v>
      </c>
      <c r="AG132" s="121">
        <f>AF132/AE132*100</f>
        <v>99.999571477419352</v>
      </c>
      <c r="AH132" s="121"/>
      <c r="AI132" s="121">
        <f>AI47++AI8+AI52</f>
        <v>55000</v>
      </c>
      <c r="AJ132" s="121">
        <f>AJ47++AJ8+AJ52</f>
        <v>55000</v>
      </c>
      <c r="AK132" s="121">
        <f>AJ132/AI132*100</f>
        <v>100</v>
      </c>
      <c r="AL132" s="121"/>
      <c r="AM132" s="121">
        <f>AM47++AM8+AM52</f>
        <v>24360</v>
      </c>
      <c r="AN132" s="121">
        <f>AN47++AN8+AN52</f>
        <v>24360</v>
      </c>
      <c r="AO132" s="121"/>
      <c r="AP132" s="121"/>
      <c r="AQ132" s="121">
        <f>AQ47++AQ8+AQ52</f>
        <v>356871</v>
      </c>
      <c r="AR132" s="121">
        <f>AR47++AR8+AR52</f>
        <v>355371.51941000001</v>
      </c>
      <c r="AS132" s="121">
        <f>AR132/AQ132*100</f>
        <v>99.579825598045232</v>
      </c>
      <c r="AT132" s="121"/>
      <c r="AU132" s="121">
        <f>AU47++AU8+AU52</f>
        <v>11999.999999999998</v>
      </c>
      <c r="AV132" s="121">
        <f t="shared" ref="AV132:AZ132" si="86">AV47++AV8+AV52</f>
        <v>11998.065129999997</v>
      </c>
      <c r="AW132" s="121">
        <f>AV132/AU132*100</f>
        <v>99.983876083333328</v>
      </c>
      <c r="AX132" s="121"/>
      <c r="AY132" s="121">
        <f t="shared" si="86"/>
        <v>13346.900000000001</v>
      </c>
      <c r="AZ132" s="121">
        <f t="shared" si="86"/>
        <v>13346.900000000001</v>
      </c>
      <c r="BA132" s="121">
        <f>AZ132/AY132*100</f>
        <v>100</v>
      </c>
      <c r="BB132" s="121"/>
      <c r="BC132" s="121">
        <f t="shared" ref="BC132:BD132" si="87">BC47++BC8+BC52</f>
        <v>28200</v>
      </c>
      <c r="BD132" s="121">
        <f t="shared" si="87"/>
        <v>28200</v>
      </c>
      <c r="BE132" s="121">
        <f>BD132/BC132*100</f>
        <v>100</v>
      </c>
      <c r="BF132" s="121"/>
      <c r="BG132" s="121">
        <f t="shared" ref="BG132:BH132" si="88">BG47++BG8+BG52</f>
        <v>45000</v>
      </c>
      <c r="BH132" s="121">
        <f t="shared" si="88"/>
        <v>45000</v>
      </c>
      <c r="BI132" s="121">
        <f>BH132/BG132*100</f>
        <v>100</v>
      </c>
      <c r="BJ132" s="121"/>
      <c r="BK132" s="121">
        <f t="shared" ref="BK132:BL132" si="89">BK47++BK8+BK52</f>
        <v>65224</v>
      </c>
      <c r="BL132" s="121">
        <f t="shared" si="89"/>
        <v>59522.464899999999</v>
      </c>
      <c r="BM132" s="121">
        <f>BL132/BK132*100</f>
        <v>91.258531982092478</v>
      </c>
      <c r="BN132" s="121"/>
      <c r="BO132" s="121">
        <f t="shared" ref="BO132:BP132" si="90">BO47++BO8+BO52</f>
        <v>25200</v>
      </c>
      <c r="BP132" s="121">
        <f t="shared" si="90"/>
        <v>23475.577600000001</v>
      </c>
      <c r="BQ132" s="121">
        <f>BP132/BO132*100</f>
        <v>93.157053968253962</v>
      </c>
      <c r="BR132" s="121"/>
      <c r="BS132" s="121">
        <f t="shared" ref="BS132:BT132" si="91">BS47++BS8+BS52</f>
        <v>30000</v>
      </c>
      <c r="BT132" s="121">
        <f t="shared" si="91"/>
        <v>30000</v>
      </c>
      <c r="BU132" s="121">
        <f>BT132/BS132*100</f>
        <v>100</v>
      </c>
      <c r="BV132" s="121"/>
      <c r="BW132" s="121">
        <f t="shared" ref="BW132:BX132" si="92">BW47++BW8+BW52</f>
        <v>30000</v>
      </c>
      <c r="BX132" s="121">
        <f t="shared" si="92"/>
        <v>26967.095000000001</v>
      </c>
      <c r="BY132" s="121">
        <f>BX132/BW132*100</f>
        <v>89.890316666666664</v>
      </c>
      <c r="BZ132" s="121"/>
      <c r="CA132" s="121">
        <f t="shared" ref="CA132:CB132" si="93">CA47++CA8+CA52</f>
        <v>10000</v>
      </c>
      <c r="CB132" s="121">
        <f t="shared" si="93"/>
        <v>10000</v>
      </c>
      <c r="CC132" s="121">
        <f>CB132/CA132*100</f>
        <v>100</v>
      </c>
      <c r="CD132" s="121"/>
      <c r="CE132" s="121">
        <f t="shared" ref="CE132:CF132" si="94">CE47++CE8+CE52</f>
        <v>320000</v>
      </c>
      <c r="CF132" s="121">
        <f t="shared" si="94"/>
        <v>319590.13569999998</v>
      </c>
      <c r="CG132" s="121">
        <f>CF132/CE132*100</f>
        <v>99.871917406250006</v>
      </c>
      <c r="CH132" s="121"/>
      <c r="CI132" s="121">
        <f t="shared" ref="CI132:CJ132" si="95">CI47++CI8+CI52</f>
        <v>60000</v>
      </c>
      <c r="CJ132" s="121">
        <f t="shared" si="95"/>
        <v>1600</v>
      </c>
      <c r="CK132" s="121">
        <f>CJ132/CI132*100</f>
        <v>2.666666666666667</v>
      </c>
      <c r="CL132" s="121"/>
      <c r="CM132" s="121">
        <f t="shared" ref="CM132:CN132" si="96">CM47++CM8+CM52</f>
        <v>750000</v>
      </c>
      <c r="CN132" s="121">
        <f t="shared" si="96"/>
        <v>750000</v>
      </c>
      <c r="CO132" s="121">
        <f>CN132/CM132*100</f>
        <v>100</v>
      </c>
      <c r="CP132" s="121"/>
      <c r="CQ132" s="121">
        <f t="shared" ref="CQ132:CR132" si="97">CQ47++CQ8+CQ52</f>
        <v>198285.9</v>
      </c>
      <c r="CR132" s="121">
        <f t="shared" si="97"/>
        <v>197947.31164</v>
      </c>
      <c r="CS132" s="121">
        <f>CR132/CQ132*100</f>
        <v>99.829242341487728</v>
      </c>
      <c r="CT132" s="121"/>
      <c r="CU132" s="121">
        <f>CU47++CU8+CU52+CU131</f>
        <v>91238.96</v>
      </c>
      <c r="CV132" s="121">
        <f t="shared" ref="CU132:CV132" si="98">CV47++CV8+CV52</f>
        <v>14889.33</v>
      </c>
      <c r="CW132" s="121">
        <f>CV132/CU132*100</f>
        <v>16.319048353904954</v>
      </c>
    </row>
    <row r="133" spans="1:101" s="58" customFormat="1" ht="10.5" customHeight="1" x14ac:dyDescent="0.25">
      <c r="A133" s="139"/>
      <c r="B133" s="139"/>
      <c r="C133" s="131"/>
      <c r="D133" s="131"/>
      <c r="E133" s="131"/>
      <c r="F133" s="131"/>
      <c r="G133" s="131"/>
      <c r="H133" s="131"/>
      <c r="I133" s="131"/>
      <c r="J133" s="131"/>
      <c r="K133" s="131"/>
      <c r="L133" s="131"/>
      <c r="M133" s="131"/>
      <c r="N133" s="131"/>
      <c r="O133" s="131"/>
      <c r="P133" s="131"/>
      <c r="Q133" s="131"/>
      <c r="R133" s="131"/>
      <c r="S133" s="131"/>
      <c r="T133" s="131"/>
      <c r="U133" s="131"/>
      <c r="V133" s="131"/>
      <c r="W133" s="131"/>
      <c r="X133" s="131"/>
      <c r="Y133" s="131"/>
      <c r="Z133" s="131"/>
      <c r="AA133" s="103"/>
      <c r="AB133" s="103"/>
      <c r="AC133" s="103"/>
      <c r="AD133" s="103"/>
      <c r="AE133" s="103"/>
      <c r="AF133" s="103"/>
      <c r="AG133" s="103"/>
      <c r="AH133" s="103"/>
      <c r="AI133" s="103"/>
      <c r="AJ133" s="103"/>
      <c r="AK133" s="103"/>
      <c r="AL133" s="103"/>
      <c r="AM133" s="103"/>
      <c r="AN133" s="103"/>
      <c r="AO133" s="103"/>
      <c r="AP133" s="103"/>
      <c r="AQ133" s="103"/>
      <c r="AR133" s="103"/>
      <c r="AS133" s="103"/>
      <c r="AT133" s="103"/>
      <c r="AU133" s="103"/>
      <c r="AV133" s="103"/>
      <c r="AW133" s="103"/>
      <c r="AX133" s="103"/>
      <c r="AY133" s="103"/>
      <c r="AZ133" s="103"/>
      <c r="BA133" s="103"/>
      <c r="BB133" s="103"/>
      <c r="BC133" s="103"/>
      <c r="BD133" s="103"/>
      <c r="BE133" s="103"/>
      <c r="BF133" s="103"/>
      <c r="BG133" s="103"/>
      <c r="BH133" s="103"/>
      <c r="BI133" s="103"/>
      <c r="BJ133" s="103"/>
      <c r="BK133" s="103"/>
      <c r="BL133" s="103"/>
      <c r="BM133" s="103"/>
      <c r="BN133" s="103"/>
      <c r="BO133" s="103"/>
      <c r="BP133" s="103"/>
      <c r="BQ133" s="103"/>
      <c r="BR133" s="103"/>
      <c r="BS133" s="103"/>
      <c r="BT133" s="103"/>
      <c r="BU133" s="103"/>
      <c r="BV133" s="103"/>
      <c r="BW133" s="103"/>
      <c r="BX133" s="103"/>
      <c r="BY133" s="103"/>
      <c r="BZ133" s="103"/>
      <c r="CA133" s="103"/>
      <c r="CB133" s="103"/>
      <c r="CC133" s="103"/>
      <c r="CD133" s="103"/>
      <c r="CE133" s="103"/>
      <c r="CF133" s="103"/>
      <c r="CG133" s="103"/>
      <c r="CH133" s="103"/>
      <c r="CI133" s="103"/>
      <c r="CJ133" s="103"/>
      <c r="CK133" s="103"/>
      <c r="CL133" s="103"/>
      <c r="CM133" s="103"/>
      <c r="CN133" s="103"/>
      <c r="CO133" s="103"/>
      <c r="CP133" s="103"/>
      <c r="CQ133" s="103"/>
      <c r="CR133" s="103"/>
      <c r="CS133" s="103"/>
    </row>
    <row r="134" spans="1:101" s="58" customFormat="1" ht="10.5" customHeight="1" x14ac:dyDescent="0.25">
      <c r="A134" s="139"/>
      <c r="B134" s="139"/>
      <c r="C134" s="131"/>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03"/>
      <c r="AB134" s="103"/>
      <c r="AC134" s="103"/>
      <c r="AD134" s="103"/>
      <c r="AE134" s="103"/>
      <c r="AF134" s="103"/>
      <c r="AG134" s="103"/>
      <c r="AH134" s="103"/>
      <c r="AI134" s="103"/>
      <c r="AJ134" s="103"/>
      <c r="AK134" s="103"/>
      <c r="AL134" s="103"/>
      <c r="AM134" s="103"/>
      <c r="AN134" s="103"/>
      <c r="AO134" s="103"/>
      <c r="AP134" s="103"/>
      <c r="AQ134" s="103"/>
      <c r="AR134" s="103"/>
      <c r="AS134" s="103"/>
      <c r="AT134" s="103"/>
      <c r="AU134" s="103"/>
      <c r="AV134" s="103"/>
      <c r="AW134" s="103"/>
      <c r="AX134" s="103"/>
      <c r="AY134" s="103"/>
      <c r="AZ134" s="103"/>
      <c r="BA134" s="103"/>
      <c r="BB134" s="103"/>
      <c r="BC134" s="103"/>
      <c r="BD134" s="103"/>
      <c r="BE134" s="103"/>
      <c r="BF134" s="103"/>
      <c r="BG134" s="103"/>
      <c r="BH134" s="103"/>
      <c r="BI134" s="103"/>
      <c r="BJ134" s="103"/>
      <c r="BK134" s="103"/>
      <c r="BL134" s="103"/>
      <c r="BM134" s="103"/>
      <c r="BN134" s="103"/>
      <c r="BO134" s="103"/>
      <c r="BP134" s="103"/>
      <c r="BQ134" s="103"/>
      <c r="BR134" s="103"/>
      <c r="BS134" s="103"/>
      <c r="BT134" s="103"/>
      <c r="BU134" s="103"/>
      <c r="BV134" s="103"/>
      <c r="BW134" s="103"/>
      <c r="BX134" s="103"/>
      <c r="BY134" s="103"/>
      <c r="BZ134" s="103"/>
      <c r="CA134" s="103"/>
      <c r="CB134" s="103"/>
      <c r="CC134" s="103"/>
      <c r="CD134" s="103"/>
      <c r="CE134" s="103"/>
      <c r="CF134" s="103"/>
      <c r="CG134" s="103"/>
      <c r="CH134" s="103"/>
      <c r="CI134" s="103"/>
      <c r="CJ134" s="103"/>
      <c r="CK134" s="103"/>
      <c r="CL134" s="103"/>
      <c r="CM134" s="103"/>
      <c r="CN134" s="103"/>
      <c r="CO134" s="103"/>
      <c r="CP134" s="103"/>
      <c r="CQ134" s="103"/>
      <c r="CR134" s="103"/>
      <c r="CS134" s="103"/>
    </row>
    <row r="135" spans="1:101" s="48" customFormat="1" ht="18" customHeight="1" x14ac:dyDescent="0.25">
      <c r="A135" s="192" t="s">
        <v>869</v>
      </c>
      <c r="B135" s="192"/>
      <c r="C135" s="192"/>
      <c r="D135" s="192"/>
      <c r="E135" s="192"/>
      <c r="F135" s="192"/>
      <c r="G135" s="192"/>
      <c r="H135" s="192"/>
      <c r="I135" s="192"/>
      <c r="J135" s="192"/>
      <c r="K135" s="192"/>
      <c r="L135" s="192"/>
      <c r="M135" s="192"/>
      <c r="N135" s="192"/>
      <c r="O135" s="192"/>
      <c r="P135" s="192"/>
      <c r="Q135" s="192"/>
      <c r="R135" s="192"/>
      <c r="S135" s="192"/>
      <c r="T135" s="192"/>
      <c r="U135" s="192"/>
      <c r="V135" s="192"/>
      <c r="W135" s="192"/>
      <c r="X135" s="192"/>
      <c r="Y135" s="192"/>
      <c r="Z135" s="174"/>
      <c r="AA135" s="174"/>
      <c r="AB135" s="174"/>
      <c r="AC135" s="174"/>
      <c r="AD135" s="174"/>
      <c r="AE135" s="174"/>
      <c r="AF135" s="174"/>
      <c r="AG135" s="174"/>
      <c r="AH135" s="132"/>
      <c r="AI135" s="132"/>
      <c r="AJ135" s="132"/>
      <c r="AK135" s="132"/>
      <c r="AL135" s="132"/>
      <c r="AM135" s="132"/>
      <c r="AN135" s="132"/>
      <c r="AO135" s="132"/>
      <c r="AP135" s="132"/>
      <c r="AQ135" s="132"/>
      <c r="AR135" s="132"/>
      <c r="AS135" s="132"/>
      <c r="AT135" s="132"/>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c r="CA135" s="39"/>
      <c r="CB135" s="39"/>
      <c r="CC135" s="39"/>
      <c r="CD135" s="39"/>
      <c r="CE135" s="39"/>
      <c r="CF135" s="39"/>
      <c r="CG135" s="39"/>
      <c r="CH135" s="39"/>
      <c r="CI135" s="39"/>
      <c r="CJ135" s="39"/>
      <c r="CK135" s="39"/>
      <c r="CL135" s="39"/>
      <c r="CM135" s="39"/>
      <c r="CN135" s="39"/>
      <c r="CO135" s="39"/>
      <c r="CP135" s="39"/>
      <c r="CQ135" s="39"/>
      <c r="CR135" s="39"/>
      <c r="CS135" s="39"/>
    </row>
    <row r="136" spans="1:101" s="48" customFormat="1" ht="18" customHeight="1" x14ac:dyDescent="0.25">
      <c r="A136" s="192" t="s">
        <v>870</v>
      </c>
      <c r="B136" s="192"/>
      <c r="C136" s="192"/>
      <c r="D136" s="192"/>
      <c r="E136" s="192"/>
      <c r="F136" s="192"/>
      <c r="G136" s="192"/>
      <c r="H136" s="192"/>
      <c r="I136" s="192"/>
      <c r="J136" s="192"/>
      <c r="K136" s="192"/>
      <c r="L136" s="192"/>
      <c r="M136" s="192"/>
      <c r="N136" s="192"/>
      <c r="O136" s="192"/>
      <c r="P136" s="192"/>
      <c r="Q136" s="192"/>
      <c r="R136" s="192"/>
      <c r="S136" s="192"/>
      <c r="T136" s="192"/>
      <c r="U136" s="192"/>
      <c r="V136" s="192"/>
      <c r="W136" s="192"/>
      <c r="X136" s="192"/>
      <c r="Y136" s="192"/>
      <c r="Z136" s="174"/>
      <c r="AA136" s="174"/>
      <c r="AB136" s="174"/>
      <c r="AC136" s="174"/>
      <c r="AD136" s="174"/>
      <c r="AE136" s="174"/>
      <c r="AF136" s="174"/>
      <c r="AG136" s="174"/>
      <c r="AH136" s="132"/>
      <c r="AI136" s="132"/>
      <c r="AJ136" s="132"/>
      <c r="AK136" s="132"/>
      <c r="AL136" s="132"/>
      <c r="AM136" s="132"/>
      <c r="AN136" s="132"/>
      <c r="AO136" s="132"/>
      <c r="AP136" s="132"/>
      <c r="AQ136" s="132"/>
      <c r="AR136" s="132"/>
      <c r="AS136" s="132"/>
      <c r="AT136" s="132"/>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c r="CA136" s="39"/>
      <c r="CB136" s="39"/>
      <c r="CC136" s="39"/>
      <c r="CD136" s="39"/>
      <c r="CE136" s="39"/>
      <c r="CF136" s="39"/>
      <c r="CG136" s="39"/>
      <c r="CH136" s="39"/>
      <c r="CI136" s="39"/>
      <c r="CJ136" s="39"/>
      <c r="CK136" s="39"/>
      <c r="CL136" s="39"/>
      <c r="CM136" s="39"/>
      <c r="CN136" s="39"/>
      <c r="CO136" s="39"/>
      <c r="CP136" s="39"/>
      <c r="CQ136" s="39"/>
      <c r="CR136" s="39"/>
      <c r="CS136" s="39"/>
    </row>
    <row r="137" spans="1:101" s="48" customFormat="1" ht="32.25" customHeight="1" x14ac:dyDescent="0.2">
      <c r="A137" s="291" t="s">
        <v>947</v>
      </c>
      <c r="B137" s="291"/>
      <c r="C137" s="291"/>
      <c r="D137" s="291"/>
      <c r="E137" s="291"/>
      <c r="F137" s="291"/>
      <c r="G137" s="291"/>
      <c r="H137" s="291"/>
      <c r="I137" s="291"/>
      <c r="J137" s="291"/>
      <c r="K137" s="291"/>
      <c r="L137" s="291"/>
      <c r="M137" s="291"/>
      <c r="N137" s="291"/>
      <c r="O137" s="291"/>
      <c r="P137" s="291"/>
      <c r="Q137" s="291"/>
      <c r="R137" s="291"/>
      <c r="S137" s="291"/>
      <c r="T137" s="291"/>
      <c r="U137" s="291"/>
      <c r="V137" s="291"/>
      <c r="W137" s="291"/>
      <c r="X137" s="291"/>
      <c r="Y137" s="291"/>
      <c r="Z137" s="175"/>
      <c r="AA137" s="175"/>
      <c r="AB137" s="175"/>
      <c r="AC137" s="175"/>
      <c r="AD137" s="175"/>
      <c r="AE137" s="175"/>
      <c r="AF137" s="175"/>
      <c r="AG137" s="175"/>
      <c r="AH137" s="176"/>
      <c r="AI137" s="176"/>
      <c r="AJ137" s="176"/>
      <c r="AK137" s="176"/>
      <c r="AL137" s="176"/>
      <c r="AM137" s="176"/>
      <c r="AN137" s="176"/>
      <c r="AO137" s="176"/>
      <c r="AP137" s="176"/>
      <c r="AQ137" s="176"/>
      <c r="AR137" s="176"/>
      <c r="AS137" s="176"/>
      <c r="AT137" s="167"/>
      <c r="CH137" s="39"/>
      <c r="CI137" s="39"/>
      <c r="CJ137" s="39"/>
      <c r="CK137" s="39"/>
      <c r="CL137" s="39"/>
      <c r="CM137" s="39"/>
      <c r="CN137" s="39"/>
      <c r="CO137" s="39"/>
      <c r="CP137" s="39"/>
      <c r="CQ137" s="39"/>
      <c r="CR137" s="39"/>
      <c r="CS137" s="39"/>
    </row>
    <row r="138" spans="1:101" s="48" customFormat="1" ht="51" customHeight="1" x14ac:dyDescent="0.2">
      <c r="A138" s="292" t="s">
        <v>960</v>
      </c>
      <c r="B138" s="292"/>
      <c r="C138" s="292"/>
      <c r="D138" s="292"/>
      <c r="E138" s="292"/>
      <c r="F138" s="292"/>
      <c r="G138" s="292"/>
      <c r="H138" s="292"/>
      <c r="I138" s="292"/>
      <c r="J138" s="292"/>
      <c r="K138" s="292"/>
      <c r="L138" s="292"/>
      <c r="M138" s="292"/>
      <c r="N138" s="292"/>
      <c r="O138" s="292"/>
      <c r="P138" s="292"/>
      <c r="Q138" s="292"/>
      <c r="R138" s="292"/>
      <c r="S138" s="292"/>
      <c r="T138" s="292"/>
      <c r="U138" s="292"/>
      <c r="V138" s="292"/>
      <c r="W138" s="292"/>
      <c r="X138" s="292"/>
      <c r="Y138" s="292"/>
      <c r="Z138" s="175"/>
      <c r="AA138" s="175"/>
      <c r="AB138" s="175"/>
      <c r="AC138" s="175"/>
      <c r="AD138" s="175"/>
      <c r="AE138" s="175"/>
      <c r="AF138" s="175"/>
      <c r="AG138" s="175"/>
      <c r="AH138" s="176"/>
      <c r="AI138" s="176"/>
      <c r="AJ138" s="176"/>
      <c r="AK138" s="176"/>
      <c r="AL138" s="176"/>
      <c r="AM138" s="176"/>
      <c r="AN138" s="176"/>
      <c r="AO138" s="176"/>
      <c r="AP138" s="176"/>
      <c r="AQ138" s="176"/>
      <c r="AR138" s="176"/>
      <c r="AS138" s="176"/>
      <c r="AT138" s="167"/>
      <c r="CH138" s="39"/>
      <c r="CI138" s="39"/>
      <c r="CJ138" s="39"/>
      <c r="CK138" s="39"/>
      <c r="CL138" s="39"/>
      <c r="CM138" s="39"/>
      <c r="CN138" s="39"/>
      <c r="CO138" s="39"/>
      <c r="CP138" s="39"/>
      <c r="CQ138" s="39"/>
      <c r="CR138" s="39"/>
      <c r="CS138" s="39"/>
    </row>
    <row r="139" spans="1:101" s="48" customFormat="1" ht="22.5" customHeight="1" x14ac:dyDescent="0.2">
      <c r="A139" s="291" t="s">
        <v>948</v>
      </c>
      <c r="B139" s="291"/>
      <c r="C139" s="291"/>
      <c r="D139" s="291"/>
      <c r="E139" s="291"/>
      <c r="F139" s="291"/>
      <c r="G139" s="291"/>
      <c r="H139" s="291"/>
      <c r="I139" s="291"/>
      <c r="J139" s="291"/>
      <c r="K139" s="291"/>
      <c r="L139" s="291"/>
      <c r="M139" s="291"/>
      <c r="N139" s="291"/>
      <c r="O139" s="291"/>
      <c r="P139" s="291"/>
      <c r="Q139" s="291"/>
      <c r="R139" s="291"/>
      <c r="S139" s="291"/>
      <c r="T139" s="291"/>
      <c r="U139" s="291"/>
      <c r="V139" s="291"/>
      <c r="W139" s="291"/>
      <c r="X139" s="291"/>
      <c r="Y139" s="291"/>
      <c r="Z139" s="175"/>
      <c r="AA139" s="175"/>
      <c r="AB139" s="175"/>
      <c r="AC139" s="175"/>
      <c r="AD139" s="175"/>
      <c r="AE139" s="175"/>
      <c r="AF139" s="175"/>
      <c r="AG139" s="175"/>
      <c r="AH139" s="176"/>
      <c r="AI139" s="176"/>
      <c r="AJ139" s="176"/>
      <c r="AK139" s="176"/>
      <c r="AL139" s="176"/>
      <c r="AM139" s="176"/>
      <c r="AN139" s="176"/>
      <c r="AO139" s="176"/>
      <c r="AP139" s="176"/>
      <c r="AQ139" s="176"/>
      <c r="AR139" s="176"/>
      <c r="AS139" s="176"/>
      <c r="AT139" s="167"/>
      <c r="CH139" s="39"/>
      <c r="CI139" s="39"/>
      <c r="CJ139" s="39"/>
      <c r="CK139" s="39"/>
      <c r="CL139" s="39"/>
      <c r="CM139" s="39"/>
      <c r="CN139" s="39"/>
      <c r="CO139" s="39"/>
      <c r="CP139" s="39"/>
      <c r="CQ139" s="39"/>
      <c r="CR139" s="39"/>
      <c r="CS139" s="39"/>
    </row>
    <row r="140" spans="1:101" s="48" customFormat="1" ht="33.75" customHeight="1" x14ac:dyDescent="0.2">
      <c r="A140" s="291" t="s">
        <v>961</v>
      </c>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291"/>
      <c r="Z140" s="175"/>
      <c r="AA140" s="175"/>
      <c r="AB140" s="175"/>
      <c r="AC140" s="175"/>
      <c r="AD140" s="175"/>
      <c r="AE140" s="175"/>
      <c r="AF140" s="175"/>
      <c r="AG140" s="175"/>
      <c r="AH140" s="176"/>
      <c r="AI140" s="176"/>
      <c r="AJ140" s="176"/>
      <c r="AK140" s="176"/>
      <c r="AL140" s="176"/>
      <c r="AM140" s="176"/>
      <c r="AN140" s="176"/>
      <c r="AO140" s="176"/>
      <c r="AP140" s="176"/>
      <c r="AQ140" s="176"/>
      <c r="AR140" s="176"/>
      <c r="AS140" s="176"/>
      <c r="AT140" s="167"/>
      <c r="CH140" s="39"/>
      <c r="CI140" s="39"/>
      <c r="CJ140" s="39"/>
      <c r="CK140" s="39"/>
      <c r="CL140" s="39"/>
      <c r="CM140" s="39"/>
      <c r="CN140" s="39"/>
      <c r="CO140" s="39"/>
      <c r="CP140" s="39"/>
      <c r="CQ140" s="39"/>
      <c r="CR140" s="39"/>
      <c r="CS140" s="39"/>
    </row>
    <row r="141" spans="1:101" s="48" customFormat="1" ht="37.5" customHeight="1" x14ac:dyDescent="0.2">
      <c r="A141" s="291" t="s">
        <v>949</v>
      </c>
      <c r="B141" s="291"/>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291"/>
      <c r="Z141" s="175"/>
      <c r="AA141" s="175"/>
      <c r="AB141" s="175"/>
      <c r="AC141" s="175"/>
      <c r="AD141" s="175"/>
      <c r="AE141" s="175"/>
      <c r="AF141" s="175"/>
      <c r="AG141" s="175"/>
      <c r="AH141" s="176"/>
      <c r="AI141" s="176"/>
      <c r="AJ141" s="176"/>
      <c r="AK141" s="176"/>
      <c r="AL141" s="176"/>
      <c r="AM141" s="176"/>
      <c r="AN141" s="176"/>
      <c r="AO141" s="176"/>
      <c r="AP141" s="176"/>
      <c r="AQ141" s="176"/>
      <c r="AR141" s="176"/>
      <c r="AS141" s="176"/>
      <c r="AT141" s="167"/>
      <c r="CH141" s="39"/>
      <c r="CI141" s="39"/>
      <c r="CJ141" s="39"/>
      <c r="CK141" s="39"/>
      <c r="CL141" s="39"/>
      <c r="CM141" s="39"/>
      <c r="CN141" s="39"/>
      <c r="CO141" s="39"/>
      <c r="CP141" s="39"/>
      <c r="CQ141" s="39"/>
      <c r="CR141" s="39"/>
      <c r="CS141" s="39"/>
    </row>
    <row r="142" spans="1:101" s="48" customFormat="1" ht="37.5" customHeight="1" x14ac:dyDescent="0.2">
      <c r="A142" s="291" t="s">
        <v>950</v>
      </c>
      <c r="B142" s="291"/>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291"/>
      <c r="Z142" s="175"/>
      <c r="AA142" s="175"/>
      <c r="AB142" s="175"/>
      <c r="AC142" s="175"/>
      <c r="AD142" s="175"/>
      <c r="AE142" s="175"/>
      <c r="AF142" s="175"/>
      <c r="AG142" s="175"/>
      <c r="AH142" s="176"/>
      <c r="AI142" s="176"/>
      <c r="AJ142" s="176"/>
      <c r="AK142" s="176"/>
      <c r="AL142" s="176"/>
      <c r="AM142" s="176"/>
      <c r="AN142" s="176"/>
      <c r="AO142" s="176"/>
      <c r="AP142" s="176"/>
      <c r="AQ142" s="176"/>
      <c r="AR142" s="176"/>
      <c r="AS142" s="176"/>
      <c r="AT142" s="167"/>
      <c r="CH142" s="39"/>
      <c r="CI142" s="39"/>
      <c r="CJ142" s="39"/>
      <c r="CK142" s="39"/>
      <c r="CL142" s="39"/>
      <c r="CM142" s="39"/>
      <c r="CN142" s="39"/>
      <c r="CO142" s="39"/>
      <c r="CP142" s="39"/>
      <c r="CQ142" s="39"/>
      <c r="CR142" s="39"/>
      <c r="CS142" s="39"/>
    </row>
    <row r="143" spans="1:101" s="48" customFormat="1" ht="36" customHeight="1" x14ac:dyDescent="0.2">
      <c r="A143" s="291" t="s">
        <v>962</v>
      </c>
      <c r="B143" s="291"/>
      <c r="C143" s="291"/>
      <c r="D143" s="291"/>
      <c r="E143" s="291"/>
      <c r="F143" s="291"/>
      <c r="G143" s="291"/>
      <c r="H143" s="291"/>
      <c r="I143" s="291"/>
      <c r="J143" s="291"/>
      <c r="K143" s="291"/>
      <c r="L143" s="291"/>
      <c r="M143" s="291"/>
      <c r="N143" s="291"/>
      <c r="O143" s="291"/>
      <c r="P143" s="291"/>
      <c r="Q143" s="291"/>
      <c r="R143" s="291"/>
      <c r="S143" s="291"/>
      <c r="T143" s="291"/>
      <c r="U143" s="291"/>
      <c r="V143" s="291"/>
      <c r="W143" s="291"/>
      <c r="X143" s="291"/>
      <c r="Y143" s="291"/>
      <c r="Z143" s="175"/>
      <c r="AA143" s="175"/>
      <c r="AB143" s="175"/>
      <c r="AC143" s="175"/>
      <c r="AD143" s="175"/>
      <c r="AE143" s="175"/>
      <c r="AF143" s="175"/>
      <c r="AG143" s="175"/>
      <c r="AH143" s="176"/>
      <c r="AI143" s="176"/>
      <c r="AJ143" s="176"/>
      <c r="AK143" s="176"/>
      <c r="AL143" s="176"/>
      <c r="AM143" s="176"/>
      <c r="AN143" s="176"/>
      <c r="AO143" s="176"/>
      <c r="AP143" s="176"/>
      <c r="AQ143" s="176"/>
      <c r="AR143" s="176"/>
      <c r="AS143" s="176"/>
      <c r="AT143" s="167"/>
      <c r="CH143" s="39"/>
      <c r="CI143" s="39"/>
      <c r="CJ143" s="39"/>
      <c r="CK143" s="39"/>
      <c r="CL143" s="39"/>
      <c r="CM143" s="39"/>
      <c r="CN143" s="39"/>
      <c r="CO143" s="39"/>
      <c r="CP143" s="39"/>
      <c r="CQ143" s="39"/>
      <c r="CR143" s="39"/>
      <c r="CS143" s="39"/>
    </row>
    <row r="144" spans="1:101" s="48" customFormat="1" ht="36" customHeight="1" x14ac:dyDescent="0.25">
      <c r="A144" s="199" t="s">
        <v>967</v>
      </c>
      <c r="B144" s="199"/>
      <c r="C144" s="199"/>
      <c r="D144" s="199"/>
      <c r="E144" s="199"/>
      <c r="F144" s="199"/>
      <c r="G144" s="199"/>
      <c r="H144" s="199"/>
      <c r="I144" s="199"/>
      <c r="J144" s="199"/>
      <c r="K144" s="199"/>
      <c r="L144" s="199"/>
      <c r="M144" s="199"/>
      <c r="N144" s="199"/>
      <c r="O144" s="199"/>
      <c r="P144" s="199"/>
      <c r="Q144" s="199"/>
      <c r="R144" s="199"/>
      <c r="S144" s="199"/>
      <c r="T144" s="199"/>
      <c r="U144" s="199"/>
      <c r="V144" s="199"/>
      <c r="W144" s="199"/>
      <c r="X144" s="199"/>
      <c r="Y144" s="199"/>
      <c r="Z144" s="133"/>
      <c r="AA144" s="133"/>
      <c r="AB144" s="133"/>
      <c r="AC144" s="133"/>
      <c r="AD144" s="133"/>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c r="CA144" s="39"/>
      <c r="CB144" s="39"/>
      <c r="CC144" s="39"/>
      <c r="CD144" s="39"/>
      <c r="CE144" s="39"/>
      <c r="CF144" s="39"/>
      <c r="CG144" s="39"/>
      <c r="CH144" s="39"/>
      <c r="CI144" s="39"/>
      <c r="CJ144" s="39"/>
      <c r="CK144" s="39"/>
      <c r="CL144" s="39"/>
      <c r="CM144" s="39"/>
      <c r="CN144" s="39"/>
      <c r="CO144" s="39"/>
      <c r="CP144" s="39"/>
      <c r="CQ144" s="39"/>
      <c r="CR144" s="39"/>
      <c r="CS144" s="39"/>
    </row>
    <row r="145" spans="1:25" ht="15.75" x14ac:dyDescent="0.25">
      <c r="A145" s="285" t="s">
        <v>965</v>
      </c>
      <c r="B145" s="285"/>
      <c r="C145" s="285"/>
      <c r="D145" s="285"/>
      <c r="E145" s="285"/>
      <c r="F145" s="285"/>
      <c r="G145" s="285"/>
      <c r="H145" s="285"/>
      <c r="I145" s="285"/>
      <c r="J145" s="285"/>
      <c r="K145" s="285"/>
      <c r="L145" s="285"/>
      <c r="M145" s="285"/>
      <c r="N145" s="285"/>
      <c r="O145" s="285"/>
      <c r="P145" s="285"/>
      <c r="Q145" s="285"/>
      <c r="R145" s="285"/>
      <c r="S145" s="285"/>
      <c r="T145" s="285"/>
      <c r="U145" s="285"/>
      <c r="V145" s="285"/>
      <c r="W145" s="285"/>
      <c r="X145" s="285"/>
      <c r="Y145" s="285"/>
    </row>
    <row r="149" spans="1:25" x14ac:dyDescent="0.2">
      <c r="C149" s="71"/>
      <c r="D149" s="71"/>
    </row>
    <row r="150" spans="1:25" x14ac:dyDescent="0.2">
      <c r="C150" s="71"/>
    </row>
  </sheetData>
  <mergeCells count="56">
    <mergeCell ref="CT6:CW6"/>
    <mergeCell ref="A145:Y145"/>
    <mergeCell ref="CV4:CW4"/>
    <mergeCell ref="CV1:CW1"/>
    <mergeCell ref="BV5:CO5"/>
    <mergeCell ref="BW2:CO2"/>
    <mergeCell ref="CP2:CW2"/>
    <mergeCell ref="CP5:CW5"/>
    <mergeCell ref="A142:Y142"/>
    <mergeCell ref="A143:Y143"/>
    <mergeCell ref="A144:Y144"/>
    <mergeCell ref="A137:Y137"/>
    <mergeCell ref="A138:Y138"/>
    <mergeCell ref="A139:Y139"/>
    <mergeCell ref="A140:Y140"/>
    <mergeCell ref="A141:Y141"/>
    <mergeCell ref="BT1:BU1"/>
    <mergeCell ref="AL6:AO6"/>
    <mergeCell ref="AH6:AK6"/>
    <mergeCell ref="BR6:BU6"/>
    <mergeCell ref="BB6:BE6"/>
    <mergeCell ref="AX6:BA6"/>
    <mergeCell ref="A135:Y135"/>
    <mergeCell ref="A136:Y136"/>
    <mergeCell ref="B5:E6"/>
    <mergeCell ref="F6:I6"/>
    <mergeCell ref="V6:Y6"/>
    <mergeCell ref="R6:U6"/>
    <mergeCell ref="N6:Q6"/>
    <mergeCell ref="J6:M6"/>
    <mergeCell ref="A5:A7"/>
    <mergeCell ref="CJ1:CK1"/>
    <mergeCell ref="CN1:CO1"/>
    <mergeCell ref="A3:Y3"/>
    <mergeCell ref="CN4:CO4"/>
    <mergeCell ref="CL6:CO6"/>
    <mergeCell ref="BV6:BY6"/>
    <mergeCell ref="BZ6:CC6"/>
    <mergeCell ref="BN6:BQ6"/>
    <mergeCell ref="BJ6:BM6"/>
    <mergeCell ref="BF6:BI6"/>
    <mergeCell ref="AD6:AG6"/>
    <mergeCell ref="Z6:AC6"/>
    <mergeCell ref="AV1:AW1"/>
    <mergeCell ref="AT6:AW6"/>
    <mergeCell ref="AF1:AG1"/>
    <mergeCell ref="AX5:BU5"/>
    <mergeCell ref="CP6:CS6"/>
    <mergeCell ref="F2:W2"/>
    <mergeCell ref="F5:Y5"/>
    <mergeCell ref="Z5:AW5"/>
    <mergeCell ref="Z2:AV2"/>
    <mergeCell ref="CD6:CG6"/>
    <mergeCell ref="CH6:CK6"/>
    <mergeCell ref="AP6:AS6"/>
    <mergeCell ref="AY2:BT2"/>
  </mergeCells>
  <pageMargins left="0.31496062992125984" right="0.31496062992125984" top="0.19685039370078741" bottom="0" header="0" footer="0"/>
  <pageSetup paperSize="9" scale="25" fitToHeight="0" orientation="portrait" r:id="rId1"/>
  <colBreaks count="4" manualBreakCount="4">
    <brk id="25" max="144" man="1"/>
    <brk id="49" max="144" man="1"/>
    <brk id="73" max="144" man="1"/>
    <brk id="93" max="1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Итого по видам (распредел.) </vt:lpstr>
      <vt:lpstr>Всего (с учетом нераспред)</vt:lpstr>
      <vt:lpstr>Дотации</vt:lpstr>
      <vt:lpstr>Субсидии</vt:lpstr>
      <vt:lpstr>Субвенции </vt:lpstr>
      <vt:lpstr>Иные</vt:lpstr>
      <vt:lpstr>'Всего (с учетом нераспред)'!Заголовки_для_печати</vt:lpstr>
      <vt:lpstr>Иные!Заголовки_для_печати</vt:lpstr>
      <vt:lpstr>'Итого по видам (распредел.) '!Заголовки_для_печати</vt:lpstr>
      <vt:lpstr>'Субвенции '!Заголовки_для_печати</vt:lpstr>
      <vt:lpstr>Субсидии!Заголовки_для_печати</vt:lpstr>
      <vt:lpstr>'Всего (с учетом нераспред)'!Область_печати</vt:lpstr>
      <vt:lpstr>Дотации!Область_печати</vt:lpstr>
      <vt:lpstr>Иные!Область_печати</vt:lpstr>
      <vt:lpstr>'Итого по видам (распредел.) '!Область_печати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2020-03-19T06:30:35Z</cp:lastPrinted>
  <dcterms:created xsi:type="dcterms:W3CDTF">2019-10-10T14:43:12Z</dcterms:created>
  <dcterms:modified xsi:type="dcterms:W3CDTF">2020-03-19T15:05:48Z</dcterms:modified>
</cp:coreProperties>
</file>