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2019 год" sheetId="1" r:id="rId1"/>
  </sheets>
  <definedNames>
    <definedName name="_xlnm._FilterDatabase" localSheetId="0" hidden="1">'2019 год'!$B$5:$I$143</definedName>
    <definedName name="Z_2505F84B_EDD5_43D7_8CE7_AFF925DFBFF7_.wvu.Cols" localSheetId="0" hidden="1">'2019 год'!#REF!</definedName>
    <definedName name="Z_2505F84B_EDD5_43D7_8CE7_AFF925DFBFF7_.wvu.PrintArea" localSheetId="0" hidden="1">'2019 год'!$B$1:$I$143</definedName>
    <definedName name="Z_2505F84B_EDD5_43D7_8CE7_AFF925DFBFF7_.wvu.PrintTitles" localSheetId="0" hidden="1">'2019 год'!$B:$B,'2019 год'!$3:$5</definedName>
    <definedName name="Z_2505F84B_EDD5_43D7_8CE7_AFF925DFBFF7_.wvu.Rows" localSheetId="0" hidden="1">'2019 год'!#REF!,'2019 год'!$5:$5,'2019 год'!#REF!,'2019 год'!#REF!,'2019 год'!#REF!,'2019 год'!#REF!</definedName>
    <definedName name="Z_9D015A7B_71BF_4A38_92C8_CCD8973F5CA0_.wvu.Cols" localSheetId="0" hidden="1">'2019 год'!#REF!,'2019 год'!#REF!</definedName>
    <definedName name="Z_9D015A7B_71BF_4A38_92C8_CCD8973F5CA0_.wvu.FilterData" localSheetId="0" hidden="1">'2019 год'!$B$5:$I$143</definedName>
    <definedName name="Z_9D015A7B_71BF_4A38_92C8_CCD8973F5CA0_.wvu.PrintArea" localSheetId="0" hidden="1">'2019 год'!#REF!</definedName>
    <definedName name="Z_9D015A7B_71BF_4A38_92C8_CCD8973F5CA0_.wvu.PrintTitles" localSheetId="0" hidden="1">'2019 год'!$B:$B,'2019 год'!$3:$5</definedName>
    <definedName name="Z_9D015A7B_71BF_4A38_92C8_CCD8973F5CA0_.wvu.Rows" localSheetId="0" hidden="1">'2019 год'!#REF!</definedName>
    <definedName name="_xlnm.Print_Titles" localSheetId="0">'2019 год'!$B:$B,'2019 год'!$3:$4</definedName>
    <definedName name="_xlnm.Print_Area" localSheetId="0">'2019 год'!$A$1:$I$157</definedName>
  </definedNames>
  <calcPr calcId="145621" fullCalcOnLoad="1"/>
</workbook>
</file>

<file path=xl/calcChain.xml><?xml version="1.0" encoding="utf-8"?>
<calcChain xmlns="http://schemas.openxmlformats.org/spreadsheetml/2006/main">
  <c r="I156" i="1" l="1"/>
  <c r="G156" i="1"/>
  <c r="G154" i="1"/>
  <c r="I153" i="1"/>
  <c r="G153" i="1"/>
  <c r="H152" i="1"/>
  <c r="F152" i="1"/>
  <c r="G152" i="1" s="1"/>
  <c r="E152" i="1"/>
  <c r="D152" i="1"/>
  <c r="I151" i="1"/>
  <c r="G151" i="1"/>
  <c r="I150" i="1"/>
  <c r="G150" i="1"/>
  <c r="H149" i="1"/>
  <c r="I149" i="1" s="1"/>
  <c r="G149" i="1"/>
  <c r="F149" i="1"/>
  <c r="E149" i="1"/>
  <c r="D149" i="1"/>
  <c r="I148" i="1"/>
  <c r="G148" i="1"/>
  <c r="H147" i="1"/>
  <c r="I147" i="1" s="1"/>
  <c r="G147" i="1"/>
  <c r="F147" i="1"/>
  <c r="E147" i="1"/>
  <c r="D147" i="1"/>
  <c r="I146" i="1"/>
  <c r="G146" i="1"/>
  <c r="I145" i="1"/>
  <c r="G145" i="1"/>
  <c r="I144" i="1"/>
  <c r="G144" i="1"/>
  <c r="I143" i="1"/>
  <c r="G143" i="1"/>
  <c r="G142" i="1"/>
  <c r="H141" i="1"/>
  <c r="F141" i="1"/>
  <c r="I141" i="1" s="1"/>
  <c r="E141" i="1"/>
  <c r="D141" i="1"/>
  <c r="I140" i="1"/>
  <c r="G140" i="1"/>
  <c r="I139" i="1"/>
  <c r="G139" i="1"/>
  <c r="I138" i="1"/>
  <c r="G138" i="1"/>
  <c r="I137" i="1"/>
  <c r="G137" i="1"/>
  <c r="H136" i="1"/>
  <c r="F136" i="1"/>
  <c r="I136" i="1" s="1"/>
  <c r="E136" i="1"/>
  <c r="D136" i="1"/>
  <c r="I135" i="1"/>
  <c r="G135" i="1"/>
  <c r="I134" i="1"/>
  <c r="G134" i="1"/>
  <c r="I133" i="1"/>
  <c r="G133" i="1"/>
  <c r="H132" i="1"/>
  <c r="I132" i="1" s="1"/>
  <c r="F132" i="1"/>
  <c r="G132" i="1" s="1"/>
  <c r="E132" i="1"/>
  <c r="D132" i="1"/>
  <c r="G131" i="1"/>
  <c r="H129" i="1"/>
  <c r="I129" i="1" s="1"/>
  <c r="G129" i="1"/>
  <c r="F129" i="1"/>
  <c r="E129" i="1"/>
  <c r="D129" i="1"/>
  <c r="I128" i="1"/>
  <c r="G128" i="1"/>
  <c r="I127" i="1"/>
  <c r="G127" i="1"/>
  <c r="G126" i="1"/>
  <c r="I125" i="1"/>
  <c r="G125" i="1"/>
  <c r="H124" i="1"/>
  <c r="F124" i="1"/>
  <c r="I124" i="1" s="1"/>
  <c r="E124" i="1"/>
  <c r="D124" i="1"/>
  <c r="H117" i="1"/>
  <c r="H113" i="1"/>
  <c r="G112" i="1"/>
  <c r="G111" i="1"/>
  <c r="H110" i="1"/>
  <c r="F110" i="1"/>
  <c r="G110" i="1" s="1"/>
  <c r="E110" i="1"/>
  <c r="D110" i="1"/>
  <c r="G108" i="1"/>
  <c r="G107" i="1"/>
  <c r="G106" i="1"/>
  <c r="G105" i="1"/>
  <c r="H104" i="1"/>
  <c r="F104" i="1"/>
  <c r="G104" i="1" s="1"/>
  <c r="E104" i="1"/>
  <c r="D104" i="1"/>
  <c r="G103" i="1"/>
  <c r="G102" i="1"/>
  <c r="G101" i="1"/>
  <c r="H100" i="1"/>
  <c r="F100" i="1"/>
  <c r="G100" i="1" s="1"/>
  <c r="E100" i="1"/>
  <c r="D100" i="1"/>
  <c r="G99" i="1"/>
  <c r="G98" i="1"/>
  <c r="G97" i="1"/>
  <c r="G96" i="1"/>
  <c r="F95" i="1"/>
  <c r="G95" i="1" s="1"/>
  <c r="E95" i="1"/>
  <c r="D95" i="1"/>
  <c r="G94" i="1"/>
  <c r="G93" i="1"/>
  <c r="G92" i="1"/>
  <c r="G91" i="1"/>
  <c r="G90" i="1"/>
  <c r="G89" i="1"/>
  <c r="G88" i="1"/>
  <c r="G87" i="1"/>
  <c r="G86" i="1"/>
  <c r="G85" i="1"/>
  <c r="H84" i="1"/>
  <c r="F84" i="1"/>
  <c r="G84" i="1" s="1"/>
  <c r="E84" i="1"/>
  <c r="D84" i="1"/>
  <c r="G83" i="1"/>
  <c r="G81" i="1"/>
  <c r="G80" i="1"/>
  <c r="G79" i="1"/>
  <c r="G78" i="1"/>
  <c r="G77" i="1"/>
  <c r="H76" i="1"/>
  <c r="F76" i="1"/>
  <c r="G76" i="1" s="1"/>
  <c r="E76" i="1"/>
  <c r="D76" i="1"/>
  <c r="I75" i="1"/>
  <c r="I74" i="1"/>
  <c r="G74" i="1"/>
  <c r="I73" i="1"/>
  <c r="G73" i="1"/>
  <c r="G72" i="1"/>
  <c r="I71" i="1"/>
  <c r="G71" i="1"/>
  <c r="H70" i="1"/>
  <c r="F70" i="1"/>
  <c r="I70" i="1" s="1"/>
  <c r="E70" i="1"/>
  <c r="D70" i="1"/>
  <c r="I69" i="1"/>
  <c r="G69" i="1"/>
  <c r="I68" i="1"/>
  <c r="G68" i="1"/>
  <c r="I67" i="1"/>
  <c r="G67" i="1"/>
  <c r="I66" i="1"/>
  <c r="G66" i="1"/>
  <c r="H65" i="1"/>
  <c r="F65" i="1"/>
  <c r="I65" i="1" s="1"/>
  <c r="E65" i="1"/>
  <c r="D65" i="1"/>
  <c r="I64" i="1"/>
  <c r="G64" i="1"/>
  <c r="I63" i="1"/>
  <c r="G63" i="1"/>
  <c r="I62" i="1"/>
  <c r="G62" i="1"/>
  <c r="I61" i="1"/>
  <c r="G61" i="1"/>
  <c r="I60" i="1"/>
  <c r="G60" i="1"/>
  <c r="I59" i="1"/>
  <c r="G59" i="1"/>
  <c r="I58" i="1"/>
  <c r="G58" i="1"/>
  <c r="I57" i="1"/>
  <c r="G57" i="1"/>
  <c r="I56" i="1"/>
  <c r="G56" i="1"/>
  <c r="I55" i="1"/>
  <c r="G55" i="1"/>
  <c r="I54" i="1"/>
  <c r="G54" i="1"/>
  <c r="I53" i="1"/>
  <c r="G53" i="1"/>
  <c r="I52" i="1"/>
  <c r="G52" i="1"/>
  <c r="H51" i="1"/>
  <c r="F51" i="1"/>
  <c r="I51" i="1" s="1"/>
  <c r="E51" i="1"/>
  <c r="E155" i="1" s="1"/>
  <c r="E157" i="1" s="1"/>
  <c r="D51" i="1"/>
  <c r="D155" i="1" s="1"/>
  <c r="D157" i="1" s="1"/>
  <c r="G50" i="1"/>
  <c r="I49" i="1"/>
  <c r="G49" i="1"/>
  <c r="I48" i="1"/>
  <c r="G48" i="1"/>
  <c r="I47" i="1"/>
  <c r="G47" i="1"/>
  <c r="I46" i="1"/>
  <c r="G46" i="1"/>
  <c r="I45" i="1"/>
  <c r="G45" i="1"/>
  <c r="I44" i="1"/>
  <c r="G44" i="1"/>
  <c r="H43" i="1"/>
  <c r="I43" i="1" s="1"/>
  <c r="G43" i="1"/>
  <c r="F43" i="1"/>
  <c r="E43" i="1"/>
  <c r="D43" i="1"/>
  <c r="H32" i="1"/>
  <c r="G31" i="1"/>
  <c r="I30" i="1"/>
  <c r="I29" i="1"/>
  <c r="G29" i="1"/>
  <c r="G28" i="1"/>
  <c r="I27" i="1"/>
  <c r="G27" i="1"/>
  <c r="I26" i="1"/>
  <c r="G26" i="1"/>
  <c r="I25" i="1"/>
  <c r="G25" i="1"/>
  <c r="I24" i="1"/>
  <c r="H24" i="1"/>
  <c r="G24" i="1"/>
  <c r="F24" i="1"/>
  <c r="E24" i="1"/>
  <c r="D24" i="1"/>
  <c r="H15" i="1"/>
  <c r="H6" i="1"/>
  <c r="H155" i="1" s="1"/>
  <c r="H157" i="1" s="1"/>
  <c r="G70" i="1" l="1"/>
  <c r="G141" i="1"/>
  <c r="G51" i="1"/>
  <c r="G65" i="1"/>
  <c r="G124" i="1"/>
  <c r="G136" i="1"/>
  <c r="F155" i="1"/>
  <c r="I152" i="1"/>
  <c r="I155" i="1" l="1"/>
  <c r="G155" i="1"/>
  <c r="F157" i="1"/>
  <c r="I157" i="1" l="1"/>
  <c r="G157" i="1"/>
</calcChain>
</file>

<file path=xl/sharedStrings.xml><?xml version="1.0" encoding="utf-8"?>
<sst xmlns="http://schemas.openxmlformats.org/spreadsheetml/2006/main" count="465" uniqueCount="303">
  <si>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</si>
  <si>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</si>
  <si>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</si>
  <si>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</si>
  <si>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на 1 января 2020  года</t>
  </si>
  <si>
    <t>на 1 января 2019 года</t>
  </si>
  <si>
    <t>Темп роста к соответствующему периоду прошлого года, %</t>
  </si>
  <si>
    <t xml:space="preserve">Утверждено в гос. программе (годовой план) </t>
  </si>
  <si>
    <r>
      <t>Утвержденные бюджетные назначения (годовой план)</t>
    </r>
    <r>
      <rPr>
        <b/>
        <sz val="12"/>
        <color indexed="10"/>
        <rFont val="Times New Roman"/>
        <family val="1"/>
        <charset val="204"/>
      </rPr>
      <t xml:space="preserve"> </t>
    </r>
  </si>
  <si>
    <t xml:space="preserve">Исполнение </t>
  </si>
  <si>
    <t>% исполнения к утвержденным бюджетным назначениям</t>
  </si>
  <si>
    <t>50 0 00 00000</t>
  </si>
  <si>
    <t>Государственная программа Саратовской области «Развитие здравоохранения Саратовской области до 2020 года»</t>
  </si>
  <si>
    <t>50 1 00 00000</t>
  </si>
  <si>
    <t>Подпрограмма  «Профилактика заболеваний и формирование здорового образа жизни. Развитие первичной медико-санитарной помощи»</t>
  </si>
  <si>
    <t>50 2 00 00000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</si>
  <si>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</t>
  </si>
  <si>
    <t>50 4 00 00000</t>
  </si>
  <si>
    <t>Подпрограмма «Охрана здоровья матери и ребенка»</t>
  </si>
  <si>
    <t>50 5 00 00000</t>
  </si>
  <si>
    <t>Подпрограмма «Развитие медицинской реабилитации и санаторно-курортного лечения, в том числе детей»</t>
  </si>
  <si>
    <t>50 6 00 00000</t>
  </si>
  <si>
    <t>Подпрограмма  «Кадровое обеспечение системы здравоохранения»</t>
  </si>
  <si>
    <t>50 7 00 00000</t>
  </si>
  <si>
    <t>Подпрограмма «Совершенствование системы лекарственного обеспечения, в том числе в амбулаторных условиях»</t>
  </si>
  <si>
    <t>50 8 00 00000</t>
  </si>
  <si>
    <t>Подпрограмма «Развитие информатизации в здравоохранении»</t>
  </si>
  <si>
    <t>50 9 00 00000</t>
  </si>
  <si>
    <t>Подпрограмма «Организация медицинской помощи»</t>
  </si>
  <si>
    <t>51 0 00 00000</t>
  </si>
  <si>
    <t>Государственная программа Саратовской области «Развитие образования в Саратовской области до 2025 года»</t>
  </si>
  <si>
    <t>51 1 00 00000</t>
  </si>
  <si>
    <t>Подпрограмма «Развитие системы дошкольного образования»</t>
  </si>
  <si>
    <t>51 2 00 00000</t>
  </si>
  <si>
    <t>Подпрограмма «Развитие системы общего и дополнительного образования»</t>
  </si>
  <si>
    <t>51 3 00 00000</t>
  </si>
  <si>
    <t>Подпрограмма «Поддержка одаренных  детей Саратовской области»</t>
  </si>
  <si>
    <t>51 4 00 00000</t>
  </si>
  <si>
    <t>Подпрограмма «Развитие профессионального образования»</t>
  </si>
  <si>
    <t>51 5 00 00000</t>
  </si>
  <si>
    <t>Подпрограмма «Социальная адаптация детей-сирот, детей, оставшихся без попечения родителей»</t>
  </si>
  <si>
    <t>51 6 00 00000</t>
  </si>
  <si>
    <t>Подпрограмма «Патриотическое воспитание детей и молодежи Саратовской области»</t>
  </si>
  <si>
    <t>51 7 00 00000</t>
  </si>
  <si>
    <t>Подпрограмма «Развитие финансовой грамотности населения области»</t>
  </si>
  <si>
    <t>51 8 00 00000</t>
  </si>
  <si>
    <t>Подпрограмма «Создание в Саратовской области новых мест в общеобразовательных организациях»</t>
  </si>
  <si>
    <t>52 0 00 00000</t>
  </si>
  <si>
    <t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(2018  год - Государственная программа Саратовской области «Социальная поддержка и социальное обслуживание граждан до 2020 года»)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</si>
  <si>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</si>
  <si>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</si>
  <si>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</si>
  <si>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</si>
  <si>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</si>
  <si>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</si>
  <si>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</si>
  <si>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</si>
  <si>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в 55,7 раз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</si>
  <si>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</si>
  <si>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</si>
  <si>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</si>
  <si>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</si>
  <si>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</si>
  <si>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(2018 год - 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пенсионеров»)</t>
  </si>
  <si>
    <t>53 0 00 00000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</si>
  <si>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 до 2020 года»</t>
  </si>
  <si>
    <t>53 1 00 00000</t>
  </si>
  <si>
    <t>Подпрограмма «Комплексное освоение и развитие территорий в целях жилищного строительства»</t>
  </si>
  <si>
    <t>53 3 00 00000</t>
  </si>
  <si>
    <t>Подпрограмма «Обеспечение жилыми помещениями молодых семей»</t>
  </si>
  <si>
    <t>53 4 00 00000</t>
  </si>
  <si>
    <t>Подпрограмма «Обеспечение жилыми помещениями детей-сирот и детей, оставшихся без попечения родителей »</t>
  </si>
  <si>
    <t>53 5 00 00000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</si>
  <si>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</si>
  <si>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53 6 00 00000</t>
  </si>
  <si>
    <t>Подпрограмма  «Развитие ипотечного жилищного кредитования»</t>
  </si>
  <si>
    <t>53 7 00 00000</t>
  </si>
  <si>
    <t>Подпрограмма «Обеспечение жильем отдельных категорий граждан в соответствии с федеральным законодательством»</t>
  </si>
  <si>
    <t>53 8 00 00000</t>
  </si>
  <si>
    <t>Подпрограмма «Реализация мероприятий в рамках Федерального закона «О Фонде содействия реформированию жилищно-коммунального хозяйства» по переселению граждан из аварийного жилищного фонда»</t>
  </si>
  <si>
    <t>53 А 00 00000</t>
  </si>
  <si>
    <t>Подпрограмма «Повышение качества водоснабжения и водоотведения»</t>
  </si>
  <si>
    <t>53 Б 00 00000</t>
  </si>
  <si>
    <t>Подпрограмма «Реализация мероприятий  по  капитальному ремонту общего имущества в многоквартирных домах Саратовской области»</t>
  </si>
  <si>
    <t>53 Г 00 00000</t>
  </si>
  <si>
    <t>Подпрограмма «Повышение эффективности деятельности  министерства строительства и жилищно-коммунального хозяйства Саратовской области и за счет использования информационно-коммуникационных технологий»</t>
  </si>
  <si>
    <t>54 0 00 00000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</si>
  <si>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(2018 год - 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 до 2020 года»)</t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</si>
  <si>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</si>
  <si>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</si>
  <si>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</si>
  <si>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Подпрограмма «Регулирование трудовой миграции»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</si>
  <si>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</si>
  <si>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</si>
  <si>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54 6 00 00000</t>
  </si>
  <si>
    <t>Подпрограмма «Совершенствование социального партнерства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</si>
  <si>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</si>
  <si>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</si>
  <si>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</si>
  <si>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</si>
  <si>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54 9 00 00000</t>
  </si>
  <si>
    <t>Подпрограмма «Материально-техническая база и кадровый потенциал сферы занятости, труда и миграции Саратовской области»</t>
  </si>
  <si>
    <t>в 4,1 раз</t>
  </si>
  <si>
    <t>55 0 00 00000</t>
  </si>
  <si>
    <t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(2018 год - Государственная программа Саратовской области «Культура Саратовской области до 2020 года»)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</si>
  <si>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</si>
  <si>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</si>
  <si>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</si>
  <si>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</si>
  <si>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</si>
  <si>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</si>
  <si>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</si>
  <si>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</si>
  <si>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</si>
  <si>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</si>
  <si>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</si>
  <si>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</si>
  <si>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</si>
  <si>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</si>
  <si>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</si>
  <si>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</si>
  <si>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</si>
  <si>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</si>
  <si>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</si>
  <si>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</si>
  <si>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</si>
  <si>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</si>
  <si>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</si>
  <si>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</si>
  <si>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</si>
  <si>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</si>
  <si>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</si>
  <si>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t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(2018 год - Государственная программа Саратовской области «Развитие физической культуры, спорта, туризма и молодежной политики» на 2014-2020 годы)</t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</si>
  <si>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</si>
  <si>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</si>
  <si>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</si>
  <si>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</si>
  <si>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</si>
  <si>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</si>
  <si>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</si>
  <si>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</si>
  <si>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</si>
  <si>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                                           (2018 год -  Государственная программа Саратовской области «Развитие экономического потенциала и повышение инвестиционной привлекательности региона до 2020 года»)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</si>
  <si>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</si>
  <si>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</si>
  <si>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</si>
  <si>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</si>
  <si>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в 6,1 раз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</si>
  <si>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</si>
  <si>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</si>
  <si>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</si>
  <si>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</si>
  <si>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58 7 00 00000</t>
  </si>
  <si>
    <t>Подпрограмма «Формирование электронного правительства 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</si>
  <si>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</si>
  <si>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</si>
  <si>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</si>
  <si>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5А 2 00 00000</t>
  </si>
  <si>
    <t>5А 3 00 00000</t>
  </si>
  <si>
    <t>Подпрограмма «Поддержка одаренных детей Саратовской области»</t>
  </si>
  <si>
    <t>5А 4 00 00000</t>
  </si>
  <si>
    <t>5А 5 00 00000</t>
  </si>
  <si>
    <t>5А 6 00 00000</t>
  </si>
  <si>
    <t>5А 7 00 00000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</si>
  <si>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</si>
  <si>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</si>
  <si>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</si>
  <si>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</si>
  <si>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</si>
  <si>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</si>
  <si>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</si>
  <si>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</si>
  <si>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</si>
  <si>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5Е 6 00 00000</t>
  </si>
  <si>
    <t>5Е 7 00 00000</t>
  </si>
  <si>
    <t>5Е 8 00 00000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</si>
  <si>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</si>
  <si>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</si>
  <si>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</si>
  <si>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</si>
  <si>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</si>
  <si>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</si>
  <si>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</si>
  <si>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</si>
  <si>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</si>
  <si>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</si>
  <si>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</si>
  <si>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</si>
  <si>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</si>
  <si>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</si>
  <si>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</si>
  <si>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</si>
  <si>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</si>
  <si>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</si>
  <si>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</si>
  <si>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</si>
  <si>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</si>
  <si>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</si>
  <si>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</si>
  <si>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</si>
  <si>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</si>
  <si>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</si>
  <si>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</si>
  <si>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</si>
  <si>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</si>
  <si>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</si>
  <si>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</si>
  <si>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</si>
  <si>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</si>
  <si>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</si>
  <si>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</si>
  <si>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</si>
  <si>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</si>
  <si>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</si>
  <si>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60 0 00 00000</t>
  </si>
  <si>
    <t>Государственная программа Саратовской области «Развитие транспортной системы до 2020 года»</t>
  </si>
  <si>
    <t>60 1 00 00000</t>
  </si>
  <si>
    <t>60 2 00 00000</t>
  </si>
  <si>
    <t>Подпрограмма  «Модернизация и развитие автомобильных дорог общего пользования регионального и межмуниципального значения Саратовской области»</t>
  </si>
  <si>
    <t>60 3 00 00000</t>
  </si>
  <si>
    <t>61 0 00 00000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</si>
  <si>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 на 2014-2020 годы»</t>
  </si>
  <si>
    <t>61 4 00 00000</t>
  </si>
  <si>
    <t>Подпрограмма «Техническая  и технологическая  модернизация, научно-инновационное развитие на 2014-2020 годы»</t>
  </si>
  <si>
    <t>61 5 00 00000</t>
  </si>
  <si>
    <t>Подпрограмма  «Устойчивое развитие сельских территорий Саратовской области на 2014-2020 годы»</t>
  </si>
  <si>
    <t>61 6 00 00000</t>
  </si>
  <si>
    <t>Подпрограмма «Развитие мелиорации сельскохозяйственных земель Саратовской области на 2014-2020 годы»</t>
  </si>
  <si>
    <t>61 7 00 00000</t>
  </si>
  <si>
    <t>Подпрограмма «Обеспечение реализации государственной программы Саратовской области "Развитие сельского хозяйства и регулирование рынков сельскохозяйственной продукции, сырья и продовольствия в Саратовской области  на 2014-2020 годы»</t>
  </si>
  <si>
    <t>61 Г 00 00000</t>
  </si>
  <si>
    <t>Подпрограмма «Развитие отраслей агропромышленного комплекса на 2017-2020 годы»</t>
  </si>
  <si>
    <t>61 Д 00 00000</t>
  </si>
  <si>
    <t>Подпрограмма «Стимулирование инвестиционной деятельности в агропромышленном комплексе на 2017 - 2020 годы»</t>
  </si>
  <si>
    <t>62 0 00 00000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</si>
  <si>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(2018 год - 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 на период до 2020 года»)</t>
  </si>
  <si>
    <t>62 1 00 00000</t>
  </si>
  <si>
    <t>Подпрограмма «Охрана окружающей среды, защита природных комплексов, объектов и ресурсов» (2018 год - Подпрограмма «Охрана окружающей среды, защита природных комплексов, объектов и ресурсов» на 2014-2020 годы)</t>
  </si>
  <si>
    <t>62 2 00 00000</t>
  </si>
  <si>
    <t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(2018 год - Подпрограмма «Развитие водохозяйственного комплекса Саратовской области до 2020 года»)</t>
  </si>
  <si>
    <t>в 12,1 раз</t>
  </si>
  <si>
    <t>62 3 00 00000</t>
  </si>
  <si>
    <t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(2018 год - Подпрограмма «Развитие лесного хозяйства Саратовской области» на 2014-2020 годы)</t>
  </si>
  <si>
    <t>62 4 00 00000</t>
  </si>
  <si>
    <t>Подпрограмма «Совершенствование системы обращения с отходами производства и потребления на территории Саратовской области» (2018 год - Подпрограмма «Совершенствование системы обращения с отходами производства и потребления на территории Саратовской области» на 2016-2020 годы)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</si>
  <si>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</si>
  <si>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 (2018 год -Государственная программа Саратовской области «Повышение энергоэффективности и энергосбережения в Саратовской области до 2020 года»)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</si>
  <si>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</si>
  <si>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</si>
  <si>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</si>
  <si>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</si>
  <si>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в 13,5 раз</t>
  </si>
  <si>
    <t>64 0 00 00000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</si>
  <si>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 (2018 год - Государственная программа Саратовской области «Защита населения и территорий от чрезвычайных ситуаций, обеспечение пожарной безопасности до 2020 года»)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</si>
  <si>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</si>
  <si>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</si>
  <si>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</si>
  <si>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</si>
  <si>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</si>
  <si>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</si>
  <si>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</si>
  <si>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(2018 год - 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 до 2020 года»)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</si>
  <si>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</si>
  <si>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</si>
  <si>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</si>
  <si>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</si>
  <si>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</si>
  <si>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t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(2018 год-  Подпрограмма «Противодействие злоупотреблению наркотиками и их незаконному обороту в Саратовской области до 2020 года»)</t>
  </si>
  <si>
    <t>65 4 00 00000</t>
  </si>
  <si>
    <t>Подпрограмма «Противодействие коррупции в Саратовской области»</t>
  </si>
  <si>
    <t>66 0 00 00000</t>
  </si>
  <si>
    <t>Государственная программа Саратовской области «Развитие государственного и муниципального управления» (2018 год Государственная программа Саратовской области «Развитие государственного и муниципального управления до 2020 года»)</t>
  </si>
  <si>
    <t>66 1 00 00000</t>
  </si>
  <si>
    <t>Подпрограмма «Развитие местного самоуправления в Саратовской области» (2018 год - Подпрограмма «Развитие местного самоуправления в Саратовской области до 2017 года»)</t>
  </si>
  <si>
    <t>в 15,6 раз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</si>
  <si>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</si>
  <si>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</si>
  <si>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</si>
  <si>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</si>
  <si>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</si>
  <si>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</si>
  <si>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</si>
  <si>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</si>
  <si>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</si>
  <si>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</si>
  <si>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</si>
  <si>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</si>
  <si>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</si>
  <si>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>Государственная программа Саратовской области «Патриотическое воспитание граждан Саратовской области» (2018 год - Государственная программа Саратовской области «Патриотическое воспитание граждан в Саратовской области на 2018-2020 годы»)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</si>
  <si>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</si>
  <si>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</si>
  <si>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</si>
  <si>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</si>
  <si>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</si>
  <si>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>Государственная программа Саратовской области «Формирование комфортной городской среды на 2018-2022 годы» (2018 год - Государственная программа Саратовской области «Формирование комфортной городской среды на 2018 - 2022 годы»)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</si>
  <si>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</si>
  <si>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</si>
  <si>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</si>
  <si>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</si>
  <si>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в 13,4 раз</t>
  </si>
  <si>
    <t>ИТОГО ПО ПРОГРАММАМ</t>
  </si>
  <si>
    <t>Непрограммные расходы</t>
  </si>
  <si>
    <t>РАСХОДЫ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</si>
</sst>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5" fillId="0" borderId="0"/>
    <xf numFmtId="0" fontId="2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164" fontId="7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164" fontId="9" fillId="2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vertical="top" wrapText="1"/>
    </xf>
    <xf numFmtId="0" fontId="9" fillId="0" borderId="2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vertical="center" wrapText="1"/>
      <protection hidden="1"/>
    </xf>
    <xf numFmtId="166" fontId="9" fillId="4" borderId="2" xfId="1" applyNumberFormat="1" applyFont="1" applyFill="1" applyBorder="1" applyAlignment="1" applyProtection="1">
      <alignment horizontal="center"/>
      <protection hidden="1"/>
    </xf>
    <xf numFmtId="0" fontId="12" fillId="4" borderId="2" xfId="1" applyFont="1" applyFill="1" applyBorder="1" applyAlignment="1">
      <alignment horizontal="center"/>
    </xf>
    <xf numFmtId="164" fontId="9" fillId="4" borderId="2" xfId="1" applyNumberFormat="1" applyFont="1" applyFill="1" applyBorder="1" applyAlignment="1">
      <alignment horizontal="right"/>
    </xf>
    <xf numFmtId="0" fontId="9" fillId="4" borderId="2" xfId="1" applyFont="1" applyFill="1" applyBorder="1" applyAlignment="1">
      <alignment horizontal="center"/>
    </xf>
    <xf numFmtId="0" fontId="11" fillId="0" borderId="0" xfId="1" applyFont="1" applyFill="1" applyAlignment="1">
      <alignment horizontal="left" vertical="top" wrapText="1"/>
    </xf>
    <xf numFmtId="166" fontId="13" fillId="5" borderId="2" xfId="1" applyNumberFormat="1" applyFont="1" applyFill="1" applyBorder="1" applyAlignment="1" applyProtection="1">
      <alignment horizontal="center" vertical="center"/>
      <protection hidden="1"/>
    </xf>
    <xf numFmtId="166" fontId="13" fillId="5" borderId="2" xfId="1" applyNumberFormat="1" applyFont="1" applyFill="1" applyBorder="1" applyAlignment="1" applyProtection="1">
      <alignment horizontal="left" vertical="center" wrapText="1"/>
      <protection hidden="1"/>
    </xf>
    <xf numFmtId="166" fontId="13" fillId="3" borderId="2" xfId="1" applyNumberFormat="1" applyFont="1" applyFill="1" applyBorder="1" applyAlignment="1" applyProtection="1">
      <alignment horizontal="center"/>
      <protection hidden="1"/>
    </xf>
    <xf numFmtId="0" fontId="12" fillId="0" borderId="2" xfId="1" applyFont="1" applyFill="1" applyBorder="1" applyAlignment="1">
      <alignment horizontal="center"/>
    </xf>
    <xf numFmtId="164" fontId="13" fillId="5" borderId="2" xfId="1" applyNumberFormat="1" applyFont="1" applyFill="1" applyBorder="1" applyAlignment="1">
      <alignment horizontal="right"/>
    </xf>
    <xf numFmtId="0" fontId="9" fillId="5" borderId="2" xfId="1" applyFont="1" applyFill="1" applyBorder="1" applyAlignment="1">
      <alignment horizontal="center"/>
    </xf>
    <xf numFmtId="165" fontId="9" fillId="4" borderId="2" xfId="1" applyNumberFormat="1" applyFont="1" applyFill="1" applyBorder="1" applyAlignment="1">
      <alignment horizontal="right"/>
    </xf>
    <xf numFmtId="165" fontId="13" fillId="0" borderId="2" xfId="1" applyNumberFormat="1" applyFont="1" applyFill="1" applyBorder="1" applyAlignment="1">
      <alignment horizontal="right"/>
    </xf>
    <xf numFmtId="165" fontId="13" fillId="5" borderId="2" xfId="1" applyNumberFormat="1" applyFont="1" applyFill="1" applyBorder="1" applyAlignment="1">
      <alignment horizontal="right"/>
    </xf>
    <xf numFmtId="165" fontId="14" fillId="4" borderId="2" xfId="1" applyNumberFormat="1" applyFont="1" applyFill="1" applyBorder="1" applyAlignment="1">
      <alignment horizontal="right"/>
    </xf>
    <xf numFmtId="165" fontId="13" fillId="4" borderId="2" xfId="1" applyNumberFormat="1" applyFont="1" applyFill="1" applyBorder="1" applyAlignment="1">
      <alignment horizontal="right"/>
    </xf>
    <xf numFmtId="165" fontId="14" fillId="0" borderId="2" xfId="1" applyNumberFormat="1" applyFont="1" applyFill="1" applyBorder="1" applyAlignment="1">
      <alignment horizontal="right"/>
    </xf>
    <xf numFmtId="0" fontId="9" fillId="4" borderId="2" xfId="1" applyNumberFormat="1" applyFont="1" applyFill="1" applyBorder="1" applyAlignment="1" applyProtection="1">
      <alignment vertical="center" wrapText="1"/>
      <protection hidden="1"/>
    </xf>
    <xf numFmtId="166" fontId="9" fillId="4" borderId="2" xfId="1" applyNumberFormat="1" applyFont="1" applyFill="1" applyBorder="1" applyAlignment="1" applyProtection="1">
      <alignment horizontal="center" vertical="center" wrapText="1"/>
      <protection hidden="1"/>
    </xf>
    <xf numFmtId="166" fontId="9" fillId="4" borderId="2" xfId="1" applyNumberFormat="1" applyFont="1" applyFill="1" applyBorder="1" applyAlignment="1" applyProtection="1">
      <alignment horizontal="center" wrapText="1"/>
      <protection hidden="1"/>
    </xf>
    <xf numFmtId="164" fontId="13" fillId="4" borderId="2" xfId="1" applyNumberFormat="1" applyFont="1" applyFill="1" applyBorder="1" applyAlignment="1">
      <alignment horizontal="right"/>
    </xf>
    <xf numFmtId="166" fontId="13" fillId="0" borderId="2" xfId="1" applyNumberFormat="1" applyFont="1" applyFill="1" applyBorder="1" applyAlignment="1" applyProtection="1">
      <alignment horizontal="center" vertical="center"/>
      <protection hidden="1"/>
    </xf>
    <xf numFmtId="166" fontId="13" fillId="0" borderId="2" xfId="1" applyNumberFormat="1" applyFont="1" applyFill="1" applyBorder="1" applyAlignment="1" applyProtection="1">
      <alignment horizontal="left" vertical="center" wrapText="1"/>
      <protection hidden="1"/>
    </xf>
    <xf numFmtId="166" fontId="13" fillId="0" borderId="2" xfId="1" applyNumberFormat="1" applyFont="1" applyFill="1" applyBorder="1" applyAlignment="1" applyProtection="1">
      <alignment horizontal="center"/>
      <protection hidden="1"/>
    </xf>
    <xf numFmtId="166" fontId="9" fillId="3" borderId="2" xfId="1" applyNumberFormat="1" applyFont="1" applyFill="1" applyBorder="1" applyAlignment="1" applyProtection="1">
      <alignment horizontal="center"/>
      <protection hidden="1"/>
    </xf>
    <xf numFmtId="164" fontId="13" fillId="5" borderId="2" xfId="1" applyNumberFormat="1" applyFont="1" applyFill="1" applyBorder="1" applyAlignment="1" applyProtection="1">
      <alignment horizontal="right"/>
      <protection hidden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164" fontId="9" fillId="0" borderId="2" xfId="1" applyNumberFormat="1" applyFont="1" applyFill="1" applyBorder="1" applyAlignment="1">
      <alignment horizontal="right"/>
    </xf>
    <xf numFmtId="165" fontId="9" fillId="0" borderId="2" xfId="1" applyNumberFormat="1" applyFont="1" applyFill="1" applyBorder="1" applyAlignment="1">
      <alignment horizontal="right"/>
    </xf>
    <xf numFmtId="164" fontId="9" fillId="5" borderId="2" xfId="1" applyNumberFormat="1" applyFont="1" applyFill="1" applyBorder="1" applyAlignment="1">
      <alignment horizontal="right"/>
    </xf>
    <xf numFmtId="165" fontId="9" fillId="5" borderId="2" xfId="1" applyNumberFormat="1" applyFont="1" applyFill="1" applyBorder="1" applyAlignment="1">
      <alignment horizontal="right"/>
    </xf>
    <xf numFmtId="0" fontId="5" fillId="0" borderId="2" xfId="1" applyFont="1" applyFill="1" applyBorder="1" applyAlignment="1">
      <alignment vertical="center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5" fillId="3" borderId="2" xfId="1" applyFont="1" applyFill="1" applyBorder="1" applyAlignment="1"/>
    <xf numFmtId="0" fontId="5" fillId="0" borderId="2" xfId="1" applyFont="1" applyFill="1" applyBorder="1"/>
    <xf numFmtId="164" fontId="9" fillId="0" borderId="2" xfId="1" applyNumberFormat="1" applyFont="1" applyFill="1" applyBorder="1"/>
    <xf numFmtId="164" fontId="9" fillId="5" borderId="2" xfId="1" applyNumberFormat="1" applyFont="1" applyFill="1" applyBorder="1"/>
    <xf numFmtId="0" fontId="13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/>
    </xf>
    <xf numFmtId="164" fontId="5" fillId="0" borderId="0" xfId="1" applyNumberFormat="1" applyFont="1" applyFill="1"/>
    <xf numFmtId="0" fontId="13" fillId="0" borderId="0" xfId="1" applyFont="1" applyFill="1"/>
    <xf numFmtId="164" fontId="5" fillId="0" borderId="0" xfId="1" applyNumberFormat="1" applyFont="1" applyFill="1" applyAlignment="1">
      <alignment horizontal="right"/>
    </xf>
    <xf numFmtId="164" fontId="9" fillId="0" borderId="0" xfId="1" applyNumberFormat="1" applyFont="1" applyFill="1"/>
    <xf numFmtId="164" fontId="9" fillId="0" borderId="0" xfId="1" applyNumberFormat="1" applyFont="1" applyFill="1" applyAlignment="1">
      <alignment horizontal="right"/>
    </xf>
    <xf numFmtId="0" fontId="7" fillId="0" borderId="0" xfId="1" applyFont="1" applyFill="1"/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9"/>
  <sheetViews>
    <sheetView showZeros="0" tabSelected="1" view="pageBreakPreview" zoomScale="70" zoomScaleNormal="70" zoomScaleSheetLayoutView="70" zoomScalePageLayoutView="55" workbookViewId="0">
      <pane xSplit="2" ySplit="5" topLeftCell="D6" activePane="bottomRight" state="frozenSplit"/>
      <selection activeCell="B1" sqref="B1"/>
      <selection pane="topRight" activeCell="D1" sqref="D1"/>
      <selection pane="bottomLeft" activeCell="B8" sqref="B8"/>
      <selection pane="bottomRight" activeCell="Q15" sqref="Q15"/>
    </sheetView>
  </sheetViews>
  <sheetFormatPr defaultRowHeight="15.75" x14ac:dyDescent="0.25"/>
  <cols>
    <col min="1" max="1" width="18.28515625" style="4" customWidth="1"/>
    <col min="2" max="2" width="89.7109375" style="67" customWidth="1"/>
    <col min="3" max="3" width="18.85546875" style="67" hidden="1" customWidth="1"/>
    <col min="4" max="4" width="18.7109375" style="4" customWidth="1"/>
    <col min="5" max="5" width="19.140625" style="4" customWidth="1"/>
    <col min="6" max="6" width="16.42578125" style="4" customWidth="1"/>
    <col min="7" max="7" width="18.85546875" style="4" customWidth="1"/>
    <col min="8" max="8" width="15.5703125" style="64" customWidth="1"/>
    <col min="9" max="9" width="21.85546875" style="4" customWidth="1"/>
    <col min="10" max="16384" width="9.140625" style="4"/>
  </cols>
  <sheetData>
    <row r="1" spans="1:18" s="3" customFormat="1" ht="20.25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8" ht="24" customHeight="1" x14ac:dyDescent="0.3">
      <c r="B2" s="5"/>
      <c r="C2" s="5"/>
      <c r="D2" s="6"/>
      <c r="E2" s="6"/>
      <c r="F2" s="6"/>
      <c r="G2" s="6"/>
      <c r="H2" s="7"/>
      <c r="I2" s="8" t="s">
        <v>1</v>
      </c>
    </row>
    <row r="3" spans="1:18" s="13" customFormat="1" ht="31.5" customHeight="1" x14ac:dyDescent="0.25">
      <c r="A3" s="9" t="s">
        <v>2</v>
      </c>
      <c r="B3" s="10" t="s">
        <v>3</v>
      </c>
      <c r="C3" s="9" t="s">
        <v>2</v>
      </c>
      <c r="D3" s="11" t="s">
        <v>4</v>
      </c>
      <c r="E3" s="11"/>
      <c r="F3" s="11"/>
      <c r="G3" s="11"/>
      <c r="H3" s="12" t="s">
        <v>5</v>
      </c>
      <c r="I3" s="11" t="s">
        <v>6</v>
      </c>
    </row>
    <row r="4" spans="1:18" s="13" customFormat="1" ht="74.25" customHeight="1" x14ac:dyDescent="0.25">
      <c r="A4" s="14"/>
      <c r="B4" s="10"/>
      <c r="C4" s="15"/>
      <c r="D4" s="16" t="s">
        <v>7</v>
      </c>
      <c r="E4" s="16" t="s">
        <v>8</v>
      </c>
      <c r="F4" s="16" t="s">
        <v>9</v>
      </c>
      <c r="G4" s="16" t="s">
        <v>10</v>
      </c>
      <c r="H4" s="12" t="s">
        <v>9</v>
      </c>
      <c r="I4" s="11"/>
      <c r="K4" s="17"/>
      <c r="L4" s="17"/>
      <c r="M4" s="17"/>
      <c r="N4" s="17"/>
      <c r="O4" s="17"/>
      <c r="P4" s="17"/>
      <c r="Q4" s="17"/>
      <c r="R4" s="17"/>
    </row>
    <row r="5" spans="1:18" ht="18" customHeight="1" x14ac:dyDescent="0.25">
      <c r="A5" s="18">
        <v>1</v>
      </c>
      <c r="B5" s="18">
        <v>2</v>
      </c>
      <c r="C5" s="19">
        <v>1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K5" s="17"/>
      <c r="L5" s="17"/>
      <c r="M5" s="17"/>
      <c r="N5" s="17"/>
      <c r="O5" s="17"/>
      <c r="P5" s="17"/>
      <c r="Q5" s="17"/>
      <c r="R5" s="17"/>
    </row>
    <row r="6" spans="1:18" ht="45" customHeight="1" x14ac:dyDescent="0.25">
      <c r="A6" s="20" t="s">
        <v>11</v>
      </c>
      <c r="B6" s="21" t="s">
        <v>12</v>
      </c>
      <c r="C6" s="22" t="s">
        <v>11</v>
      </c>
      <c r="D6" s="23"/>
      <c r="E6" s="23"/>
      <c r="F6" s="23"/>
      <c r="G6" s="23"/>
      <c r="H6" s="24">
        <f>SUM(H7:H14)</f>
        <v>15337917.099999998</v>
      </c>
      <c r="I6" s="25"/>
      <c r="K6" s="26"/>
      <c r="L6" s="26"/>
      <c r="M6" s="26"/>
      <c r="N6" s="26"/>
      <c r="O6" s="26"/>
      <c r="P6" s="26"/>
      <c r="Q6" s="26"/>
      <c r="R6" s="26"/>
    </row>
    <row r="7" spans="1:18" ht="41.25" customHeight="1" x14ac:dyDescent="0.25">
      <c r="A7" s="27" t="s">
        <v>13</v>
      </c>
      <c r="B7" s="28" t="s">
        <v>14</v>
      </c>
      <c r="C7" s="29" t="s">
        <v>13</v>
      </c>
      <c r="D7" s="30"/>
      <c r="E7" s="30"/>
      <c r="F7" s="30"/>
      <c r="G7" s="30"/>
      <c r="H7" s="31">
        <v>144363.4</v>
      </c>
      <c r="I7" s="32"/>
      <c r="K7" s="26"/>
      <c r="L7" s="26"/>
      <c r="M7" s="26"/>
      <c r="N7" s="26"/>
      <c r="O7" s="26"/>
      <c r="P7" s="26"/>
      <c r="Q7" s="26"/>
      <c r="R7" s="26"/>
    </row>
    <row r="8" spans="1:18" ht="51.75" customHeight="1" x14ac:dyDescent="0.25">
      <c r="A8" s="27" t="s">
        <v>15</v>
      </c>
      <c r="B8" s="28" t="s">
        <v>16</v>
      </c>
      <c r="C8" s="29" t="s">
        <v>15</v>
      </c>
      <c r="D8" s="30"/>
      <c r="E8" s="30"/>
      <c r="F8" s="30"/>
      <c r="G8" s="30"/>
      <c r="H8" s="31">
        <v>350215.3</v>
      </c>
      <c r="I8" s="32"/>
      <c r="K8" s="26"/>
      <c r="L8" s="26"/>
      <c r="M8" s="26"/>
      <c r="N8" s="26"/>
      <c r="O8" s="26"/>
      <c r="P8" s="26"/>
      <c r="Q8" s="26"/>
      <c r="R8" s="26"/>
    </row>
    <row r="9" spans="1:18" ht="28.5" customHeight="1" x14ac:dyDescent="0.25">
      <c r="A9" s="27" t="s">
        <v>17</v>
      </c>
      <c r="B9" s="28" t="s">
        <v>18</v>
      </c>
      <c r="C9" s="29" t="s">
        <v>17</v>
      </c>
      <c r="D9" s="30"/>
      <c r="E9" s="30"/>
      <c r="F9" s="30"/>
      <c r="G9" s="30"/>
      <c r="H9" s="31">
        <v>160392.79999999999</v>
      </c>
      <c r="I9" s="32"/>
      <c r="K9" s="26"/>
      <c r="L9" s="26"/>
      <c r="M9" s="26"/>
      <c r="N9" s="26"/>
      <c r="O9" s="26"/>
      <c r="P9" s="26"/>
      <c r="Q9" s="26"/>
      <c r="R9" s="26"/>
    </row>
    <row r="10" spans="1:18" ht="39.75" customHeight="1" x14ac:dyDescent="0.25">
      <c r="A10" s="27" t="s">
        <v>19</v>
      </c>
      <c r="B10" s="28" t="s">
        <v>20</v>
      </c>
      <c r="C10" s="29" t="s">
        <v>19</v>
      </c>
      <c r="D10" s="30"/>
      <c r="E10" s="30"/>
      <c r="F10" s="30"/>
      <c r="G10" s="30"/>
      <c r="H10" s="31">
        <v>308986.09999999998</v>
      </c>
      <c r="I10" s="32"/>
      <c r="K10" s="26"/>
      <c r="L10" s="26"/>
      <c r="M10" s="26"/>
      <c r="N10" s="26"/>
      <c r="O10" s="26"/>
      <c r="P10" s="26"/>
      <c r="Q10" s="26"/>
      <c r="R10" s="26"/>
    </row>
    <row r="11" spans="1:18" ht="36" customHeight="1" x14ac:dyDescent="0.25">
      <c r="A11" s="27" t="s">
        <v>21</v>
      </c>
      <c r="B11" s="28" t="s">
        <v>22</v>
      </c>
      <c r="C11" s="29" t="s">
        <v>21</v>
      </c>
      <c r="D11" s="30"/>
      <c r="E11" s="30"/>
      <c r="F11" s="30"/>
      <c r="G11" s="30"/>
      <c r="H11" s="31">
        <v>170276.8</v>
      </c>
      <c r="I11" s="32"/>
      <c r="K11" s="26"/>
      <c r="L11" s="26"/>
      <c r="M11" s="26"/>
      <c r="N11" s="26"/>
      <c r="O11" s="26"/>
      <c r="P11" s="26"/>
      <c r="Q11" s="26"/>
      <c r="R11" s="26"/>
    </row>
    <row r="12" spans="1:18" ht="45.75" customHeight="1" x14ac:dyDescent="0.25">
      <c r="A12" s="27" t="s">
        <v>23</v>
      </c>
      <c r="B12" s="28" t="s">
        <v>24</v>
      </c>
      <c r="C12" s="29" t="s">
        <v>23</v>
      </c>
      <c r="D12" s="30"/>
      <c r="E12" s="30"/>
      <c r="F12" s="30"/>
      <c r="G12" s="30"/>
      <c r="H12" s="31">
        <v>1111186.7</v>
      </c>
      <c r="I12" s="32"/>
      <c r="K12" s="26"/>
      <c r="L12" s="26"/>
      <c r="M12" s="26"/>
      <c r="N12" s="26"/>
      <c r="O12" s="26"/>
      <c r="P12" s="26"/>
      <c r="Q12" s="26"/>
      <c r="R12" s="26"/>
    </row>
    <row r="13" spans="1:18" ht="37.5" customHeight="1" x14ac:dyDescent="0.25">
      <c r="A13" s="27" t="s">
        <v>25</v>
      </c>
      <c r="B13" s="28" t="s">
        <v>26</v>
      </c>
      <c r="C13" s="29" t="s">
        <v>25</v>
      </c>
      <c r="D13" s="30"/>
      <c r="E13" s="30"/>
      <c r="F13" s="30"/>
      <c r="G13" s="30"/>
      <c r="H13" s="31">
        <v>61359.3</v>
      </c>
      <c r="I13" s="32"/>
      <c r="K13" s="26"/>
      <c r="L13" s="26"/>
      <c r="M13" s="26"/>
      <c r="N13" s="26"/>
      <c r="O13" s="26"/>
      <c r="P13" s="26"/>
      <c r="Q13" s="26"/>
      <c r="R13" s="26"/>
    </row>
    <row r="14" spans="1:18" ht="28.5" customHeight="1" x14ac:dyDescent="0.25">
      <c r="A14" s="27" t="s">
        <v>27</v>
      </c>
      <c r="B14" s="28" t="s">
        <v>28</v>
      </c>
      <c r="C14" s="29" t="s">
        <v>27</v>
      </c>
      <c r="D14" s="30"/>
      <c r="E14" s="30"/>
      <c r="F14" s="30"/>
      <c r="G14" s="30"/>
      <c r="H14" s="31">
        <v>13031136.699999999</v>
      </c>
      <c r="I14" s="32"/>
      <c r="K14" s="26"/>
      <c r="L14" s="26"/>
      <c r="M14" s="26"/>
      <c r="N14" s="26"/>
      <c r="O14" s="26"/>
      <c r="P14" s="26"/>
      <c r="Q14" s="26"/>
      <c r="R14" s="26"/>
    </row>
    <row r="15" spans="1:18" ht="39.75" customHeight="1" x14ac:dyDescent="0.25">
      <c r="A15" s="20" t="s">
        <v>29</v>
      </c>
      <c r="B15" s="21" t="s">
        <v>30</v>
      </c>
      <c r="C15" s="22" t="s">
        <v>29</v>
      </c>
      <c r="D15" s="23"/>
      <c r="E15" s="23"/>
      <c r="F15" s="23"/>
      <c r="G15" s="23"/>
      <c r="H15" s="24">
        <f>SUM(H16:H23)</f>
        <v>23135867.299999997</v>
      </c>
      <c r="I15" s="25"/>
      <c r="K15" s="26"/>
      <c r="L15" s="26"/>
      <c r="M15" s="26"/>
      <c r="N15" s="26"/>
      <c r="O15" s="26"/>
      <c r="P15" s="26"/>
      <c r="Q15" s="26"/>
      <c r="R15" s="26"/>
    </row>
    <row r="16" spans="1:18" ht="35.25" customHeight="1" x14ac:dyDescent="0.25">
      <c r="A16" s="27" t="s">
        <v>31</v>
      </c>
      <c r="B16" s="28" t="s">
        <v>32</v>
      </c>
      <c r="C16" s="29" t="s">
        <v>31</v>
      </c>
      <c r="D16" s="30"/>
      <c r="E16" s="30"/>
      <c r="F16" s="30"/>
      <c r="G16" s="30"/>
      <c r="H16" s="31">
        <v>5450955.4000000004</v>
      </c>
      <c r="I16" s="32"/>
      <c r="K16" s="26"/>
      <c r="L16" s="26"/>
      <c r="M16" s="26"/>
      <c r="N16" s="26"/>
      <c r="O16" s="26"/>
      <c r="P16" s="26"/>
      <c r="Q16" s="26"/>
      <c r="R16" s="26"/>
    </row>
    <row r="17" spans="1:18" ht="33" customHeight="1" x14ac:dyDescent="0.25">
      <c r="A17" s="27" t="s">
        <v>33</v>
      </c>
      <c r="B17" s="28" t="s">
        <v>34</v>
      </c>
      <c r="C17" s="29" t="s">
        <v>33</v>
      </c>
      <c r="D17" s="30"/>
      <c r="E17" s="30"/>
      <c r="F17" s="30"/>
      <c r="G17" s="30"/>
      <c r="H17" s="31">
        <v>12777929.199999999</v>
      </c>
      <c r="I17" s="32"/>
      <c r="K17" s="26"/>
      <c r="L17" s="26"/>
      <c r="M17" s="26"/>
      <c r="N17" s="26"/>
      <c r="O17" s="26"/>
      <c r="P17" s="26"/>
      <c r="Q17" s="26"/>
      <c r="R17" s="26"/>
    </row>
    <row r="18" spans="1:18" ht="30.75" customHeight="1" x14ac:dyDescent="0.25">
      <c r="A18" s="27" t="s">
        <v>35</v>
      </c>
      <c r="B18" s="28" t="s">
        <v>36</v>
      </c>
      <c r="C18" s="29" t="s">
        <v>35</v>
      </c>
      <c r="D18" s="30"/>
      <c r="E18" s="30"/>
      <c r="F18" s="30"/>
      <c r="G18" s="30"/>
      <c r="H18" s="31">
        <v>5734.9</v>
      </c>
      <c r="I18" s="32"/>
      <c r="K18" s="26"/>
      <c r="L18" s="26"/>
      <c r="M18" s="26"/>
      <c r="N18" s="26"/>
      <c r="O18" s="26"/>
      <c r="P18" s="26"/>
      <c r="Q18" s="26"/>
      <c r="R18" s="26"/>
    </row>
    <row r="19" spans="1:18" ht="28.5" customHeight="1" x14ac:dyDescent="0.25">
      <c r="A19" s="27" t="s">
        <v>37</v>
      </c>
      <c r="B19" s="28" t="s">
        <v>38</v>
      </c>
      <c r="C19" s="29" t="s">
        <v>37</v>
      </c>
      <c r="D19" s="30"/>
      <c r="E19" s="30"/>
      <c r="F19" s="30"/>
      <c r="G19" s="30"/>
      <c r="H19" s="31">
        <v>1943692.9</v>
      </c>
      <c r="I19" s="32"/>
      <c r="K19" s="26"/>
      <c r="L19" s="26"/>
      <c r="M19" s="26"/>
      <c r="N19" s="26"/>
      <c r="O19" s="26"/>
      <c r="P19" s="26"/>
      <c r="Q19" s="26"/>
      <c r="R19" s="26"/>
    </row>
    <row r="20" spans="1:18" ht="36.75" customHeight="1" x14ac:dyDescent="0.25">
      <c r="A20" s="27" t="s">
        <v>39</v>
      </c>
      <c r="B20" s="28" t="s">
        <v>40</v>
      </c>
      <c r="C20" s="29" t="s">
        <v>39</v>
      </c>
      <c r="D20" s="30"/>
      <c r="E20" s="30"/>
      <c r="F20" s="30"/>
      <c r="G20" s="30"/>
      <c r="H20" s="31">
        <v>977538</v>
      </c>
      <c r="I20" s="32"/>
      <c r="K20" s="26"/>
      <c r="L20" s="26"/>
      <c r="M20" s="26"/>
      <c r="N20" s="26"/>
      <c r="O20" s="26"/>
      <c r="P20" s="26"/>
      <c r="Q20" s="26"/>
      <c r="R20" s="26"/>
    </row>
    <row r="21" spans="1:18" ht="18" hidden="1" customHeight="1" x14ac:dyDescent="0.25">
      <c r="A21" s="27" t="s">
        <v>41</v>
      </c>
      <c r="B21" s="28" t="s">
        <v>42</v>
      </c>
      <c r="C21" s="29" t="s">
        <v>41</v>
      </c>
      <c r="D21" s="30"/>
      <c r="E21" s="30"/>
      <c r="F21" s="30"/>
      <c r="G21" s="30"/>
      <c r="H21" s="31"/>
      <c r="I21" s="32"/>
      <c r="K21" s="26"/>
      <c r="L21" s="26"/>
      <c r="M21" s="26"/>
      <c r="N21" s="26"/>
      <c r="O21" s="26"/>
      <c r="P21" s="26"/>
      <c r="Q21" s="26"/>
      <c r="R21" s="26"/>
    </row>
    <row r="22" spans="1:18" ht="30" customHeight="1" x14ac:dyDescent="0.25">
      <c r="A22" s="27" t="s">
        <v>43</v>
      </c>
      <c r="B22" s="28" t="s">
        <v>44</v>
      </c>
      <c r="C22" s="29" t="s">
        <v>43</v>
      </c>
      <c r="D22" s="30"/>
      <c r="E22" s="30"/>
      <c r="F22" s="30"/>
      <c r="G22" s="30"/>
      <c r="H22" s="31">
        <v>5000</v>
      </c>
      <c r="I22" s="32"/>
      <c r="K22" s="26"/>
      <c r="L22" s="26"/>
      <c r="M22" s="26"/>
      <c r="N22" s="26"/>
      <c r="O22" s="26"/>
      <c r="P22" s="26"/>
      <c r="Q22" s="26"/>
      <c r="R22" s="26"/>
    </row>
    <row r="23" spans="1:18" ht="42.75" customHeight="1" x14ac:dyDescent="0.25">
      <c r="A23" s="27" t="s">
        <v>45</v>
      </c>
      <c r="B23" s="28" t="s">
        <v>46</v>
      </c>
      <c r="C23" s="29" t="s">
        <v>45</v>
      </c>
      <c r="D23" s="30"/>
      <c r="E23" s="30"/>
      <c r="F23" s="30"/>
      <c r="G23" s="30"/>
      <c r="H23" s="31">
        <v>1975016.9</v>
      </c>
      <c r="I23" s="32"/>
      <c r="K23" s="26"/>
      <c r="L23" s="26"/>
      <c r="M23" s="26"/>
      <c r="N23" s="26"/>
      <c r="O23" s="26"/>
      <c r="P23" s="26"/>
      <c r="Q23" s="26"/>
      <c r="R23" s="26"/>
    </row>
    <row r="24" spans="1:18" ht="70.5" customHeight="1" x14ac:dyDescent="0.25">
      <c r="A24" s="20" t="s">
        <v>47</v>
      </c>
      <c r="B24" s="21" t="s">
        <v>48</v>
      </c>
      <c r="C24" s="22" t="s">
        <v>47</v>
      </c>
      <c r="D24" s="33">
        <f>SUM(D25:D31)</f>
        <v>17832323.800000001</v>
      </c>
      <c r="E24" s="33">
        <f>SUM(E25:E31)</f>
        <v>17841769.800000001</v>
      </c>
      <c r="F24" s="33">
        <f>SUM(F25:F31)</f>
        <v>17702996.900000002</v>
      </c>
      <c r="G24" s="33">
        <f>SUM(F24/E24*100)</f>
        <v>99.222202160684759</v>
      </c>
      <c r="H24" s="24">
        <f>SUM(H25:H31)</f>
        <v>16181080.500000002</v>
      </c>
      <c r="I24" s="33">
        <f t="shared" ref="I24:I30" si="0">SUM(F24/H24*100)</f>
        <v>109.40553011895591</v>
      </c>
    </row>
    <row r="25" spans="1:18" ht="27" customHeight="1" x14ac:dyDescent="0.25">
      <c r="A25" s="27" t="s">
        <v>49</v>
      </c>
      <c r="B25" s="28" t="s">
        <v>50</v>
      </c>
      <c r="C25" s="29" t="s">
        <v>49</v>
      </c>
      <c r="D25" s="34">
        <v>12193249.300000001</v>
      </c>
      <c r="E25" s="34">
        <v>12202695.300000001</v>
      </c>
      <c r="F25" s="34">
        <v>12069620</v>
      </c>
      <c r="G25" s="34">
        <f t="shared" ref="G25:G101" si="1">SUM(F25/E25*100)</f>
        <v>98.909459781397629</v>
      </c>
      <c r="H25" s="31">
        <v>11961362.800000001</v>
      </c>
      <c r="I25" s="35">
        <f t="shared" si="0"/>
        <v>100.90505740700382</v>
      </c>
    </row>
    <row r="26" spans="1:18" ht="30.75" customHeight="1" x14ac:dyDescent="0.25">
      <c r="A26" s="27" t="s">
        <v>51</v>
      </c>
      <c r="B26" s="28" t="s">
        <v>52</v>
      </c>
      <c r="C26" s="29" t="s">
        <v>51</v>
      </c>
      <c r="D26" s="34">
        <v>5013548</v>
      </c>
      <c r="E26" s="34">
        <v>5013548</v>
      </c>
      <c r="F26" s="34">
        <v>5009501.5999999996</v>
      </c>
      <c r="G26" s="34">
        <f t="shared" si="1"/>
        <v>99.919290689946521</v>
      </c>
      <c r="H26" s="31">
        <v>3763218.8</v>
      </c>
      <c r="I26" s="35">
        <f t="shared" si="0"/>
        <v>133.11746848203458</v>
      </c>
    </row>
    <row r="27" spans="1:18" ht="30.75" customHeight="1" x14ac:dyDescent="0.25">
      <c r="A27" s="27" t="s">
        <v>53</v>
      </c>
      <c r="B27" s="28" t="s">
        <v>54</v>
      </c>
      <c r="C27" s="29" t="s">
        <v>53</v>
      </c>
      <c r="D27" s="34">
        <v>397343.7</v>
      </c>
      <c r="E27" s="34">
        <v>397343.7</v>
      </c>
      <c r="F27" s="34">
        <v>396497.5</v>
      </c>
      <c r="G27" s="34">
        <f t="shared" si="1"/>
        <v>99.787035757707997</v>
      </c>
      <c r="H27" s="31">
        <v>429489</v>
      </c>
      <c r="I27" s="35">
        <f t="shared" si="0"/>
        <v>92.318429575611944</v>
      </c>
    </row>
    <row r="28" spans="1:18" ht="31.5" customHeight="1" x14ac:dyDescent="0.25">
      <c r="A28" s="27" t="s">
        <v>55</v>
      </c>
      <c r="B28" s="28" t="s">
        <v>56</v>
      </c>
      <c r="C28" s="29" t="s">
        <v>55</v>
      </c>
      <c r="D28" s="34">
        <v>169169.5</v>
      </c>
      <c r="E28" s="34">
        <v>169169.5</v>
      </c>
      <c r="F28" s="34">
        <v>168441.8</v>
      </c>
      <c r="G28" s="34">
        <f t="shared" si="1"/>
        <v>99.56983971697025</v>
      </c>
      <c r="H28" s="31">
        <v>3025.3</v>
      </c>
      <c r="I28" s="35" t="s">
        <v>57</v>
      </c>
    </row>
    <row r="29" spans="1:18" ht="56.25" customHeight="1" x14ac:dyDescent="0.25">
      <c r="A29" s="27" t="s">
        <v>58</v>
      </c>
      <c r="B29" s="28" t="s">
        <v>59</v>
      </c>
      <c r="C29" s="29" t="s">
        <v>58</v>
      </c>
      <c r="D29" s="34">
        <v>10350.6</v>
      </c>
      <c r="E29" s="34">
        <v>10350.6</v>
      </c>
      <c r="F29" s="34">
        <v>10347.5</v>
      </c>
      <c r="G29" s="34">
        <f t="shared" si="1"/>
        <v>99.970050045407987</v>
      </c>
      <c r="H29" s="31">
        <v>10343.700000000001</v>
      </c>
      <c r="I29" s="35">
        <f t="shared" si="0"/>
        <v>100.03673733770313</v>
      </c>
    </row>
    <row r="30" spans="1:18" ht="100.5" customHeight="1" x14ac:dyDescent="0.25">
      <c r="A30" s="27" t="s">
        <v>60</v>
      </c>
      <c r="B30" s="28" t="s">
        <v>61</v>
      </c>
      <c r="C30" s="29"/>
      <c r="D30" s="34"/>
      <c r="E30" s="34"/>
      <c r="F30" s="34"/>
      <c r="G30" s="34"/>
      <c r="H30" s="31">
        <v>13640.9</v>
      </c>
      <c r="I30" s="35">
        <f t="shared" si="0"/>
        <v>0</v>
      </c>
    </row>
    <row r="31" spans="1:18" ht="252" customHeight="1" x14ac:dyDescent="0.25">
      <c r="A31" s="27" t="s">
        <v>62</v>
      </c>
      <c r="B31" s="28" t="s">
        <v>63</v>
      </c>
      <c r="C31" s="29" t="s">
        <v>62</v>
      </c>
      <c r="D31" s="34">
        <v>48662.7</v>
      </c>
      <c r="E31" s="34">
        <v>48662.7</v>
      </c>
      <c r="F31" s="34">
        <v>48588.5</v>
      </c>
      <c r="G31" s="34">
        <f t="shared" si="1"/>
        <v>99.847521818559187</v>
      </c>
      <c r="H31" s="31"/>
      <c r="I31" s="35"/>
    </row>
    <row r="32" spans="1:18" ht="58.5" customHeight="1" x14ac:dyDescent="0.25">
      <c r="A32" s="20" t="s">
        <v>64</v>
      </c>
      <c r="B32" s="21" t="s">
        <v>65</v>
      </c>
      <c r="C32" s="22" t="s">
        <v>64</v>
      </c>
      <c r="D32" s="36"/>
      <c r="E32" s="37"/>
      <c r="F32" s="37"/>
      <c r="G32" s="37"/>
      <c r="H32" s="24">
        <f>SUM(H33:H42)</f>
        <v>1502092.9</v>
      </c>
      <c r="I32" s="37"/>
    </row>
    <row r="33" spans="1:9" ht="42" customHeight="1" x14ac:dyDescent="0.25">
      <c r="A33" s="27" t="s">
        <v>66</v>
      </c>
      <c r="B33" s="28" t="s">
        <v>67</v>
      </c>
      <c r="C33" s="29" t="s">
        <v>66</v>
      </c>
      <c r="D33" s="38"/>
      <c r="E33" s="34"/>
      <c r="F33" s="34"/>
      <c r="G33" s="34"/>
      <c r="H33" s="31">
        <v>302287.40000000002</v>
      </c>
      <c r="I33" s="35"/>
    </row>
    <row r="34" spans="1:9" ht="36.75" customHeight="1" x14ac:dyDescent="0.25">
      <c r="A34" s="27" t="s">
        <v>68</v>
      </c>
      <c r="B34" s="28" t="s">
        <v>69</v>
      </c>
      <c r="C34" s="29" t="s">
        <v>68</v>
      </c>
      <c r="D34" s="38"/>
      <c r="E34" s="34"/>
      <c r="F34" s="34"/>
      <c r="G34" s="34"/>
      <c r="H34" s="31">
        <v>62462.9</v>
      </c>
      <c r="I34" s="35"/>
    </row>
    <row r="35" spans="1:9" ht="41.25" customHeight="1" x14ac:dyDescent="0.25">
      <c r="A35" s="27" t="s">
        <v>70</v>
      </c>
      <c r="B35" s="28" t="s">
        <v>71</v>
      </c>
      <c r="C35" s="29" t="s">
        <v>70</v>
      </c>
      <c r="D35" s="38"/>
      <c r="E35" s="34"/>
      <c r="F35" s="34"/>
      <c r="G35" s="34"/>
      <c r="H35" s="31">
        <v>443138</v>
      </c>
      <c r="I35" s="35"/>
    </row>
    <row r="36" spans="1:9" ht="39" customHeight="1" x14ac:dyDescent="0.25">
      <c r="A36" s="27" t="s">
        <v>72</v>
      </c>
      <c r="B36" s="28" t="s">
        <v>73</v>
      </c>
      <c r="C36" s="29" t="s">
        <v>72</v>
      </c>
      <c r="D36" s="38"/>
      <c r="E36" s="34"/>
      <c r="F36" s="34"/>
      <c r="G36" s="34"/>
      <c r="H36" s="31">
        <v>91370.3</v>
      </c>
      <c r="I36" s="35"/>
    </row>
    <row r="37" spans="1:9" ht="39.75" customHeight="1" x14ac:dyDescent="0.25">
      <c r="A37" s="27" t="s">
        <v>74</v>
      </c>
      <c r="B37" s="28" t="s">
        <v>75</v>
      </c>
      <c r="C37" s="29" t="s">
        <v>74</v>
      </c>
      <c r="D37" s="38"/>
      <c r="E37" s="34"/>
      <c r="F37" s="34"/>
      <c r="G37" s="34"/>
      <c r="H37" s="31">
        <v>220613.4</v>
      </c>
      <c r="I37" s="35"/>
    </row>
    <row r="38" spans="1:9" ht="43.5" customHeight="1" x14ac:dyDescent="0.25">
      <c r="A38" s="27" t="s">
        <v>76</v>
      </c>
      <c r="B38" s="28" t="s">
        <v>77</v>
      </c>
      <c r="C38" s="29" t="s">
        <v>76</v>
      </c>
      <c r="D38" s="38"/>
      <c r="E38" s="34"/>
      <c r="F38" s="34"/>
      <c r="G38" s="34"/>
      <c r="H38" s="31">
        <v>28440</v>
      </c>
      <c r="I38" s="35"/>
    </row>
    <row r="39" spans="1:9" ht="54" customHeight="1" x14ac:dyDescent="0.25">
      <c r="A39" s="27" t="s">
        <v>78</v>
      </c>
      <c r="B39" s="28" t="s">
        <v>79</v>
      </c>
      <c r="C39" s="29"/>
      <c r="D39" s="38"/>
      <c r="E39" s="34"/>
      <c r="F39" s="34"/>
      <c r="G39" s="34"/>
      <c r="H39" s="31">
        <v>33935.9</v>
      </c>
      <c r="I39" s="35"/>
    </row>
    <row r="40" spans="1:9" ht="39" customHeight="1" x14ac:dyDescent="0.25">
      <c r="A40" s="27" t="s">
        <v>80</v>
      </c>
      <c r="B40" s="28" t="s">
        <v>81</v>
      </c>
      <c r="C40" s="29" t="s">
        <v>80</v>
      </c>
      <c r="D40" s="38"/>
      <c r="E40" s="34"/>
      <c r="F40" s="34"/>
      <c r="G40" s="34"/>
      <c r="H40" s="31">
        <v>122820.3</v>
      </c>
      <c r="I40" s="35"/>
    </row>
    <row r="41" spans="1:9" ht="36" customHeight="1" x14ac:dyDescent="0.25">
      <c r="A41" s="27" t="s">
        <v>82</v>
      </c>
      <c r="B41" s="28" t="s">
        <v>83</v>
      </c>
      <c r="C41" s="29" t="s">
        <v>82</v>
      </c>
      <c r="D41" s="38"/>
      <c r="E41" s="34"/>
      <c r="F41" s="34"/>
      <c r="G41" s="34"/>
      <c r="H41" s="31">
        <v>196025</v>
      </c>
      <c r="I41" s="35"/>
    </row>
    <row r="42" spans="1:9" ht="56.25" customHeight="1" x14ac:dyDescent="0.25">
      <c r="A42" s="27" t="s">
        <v>84</v>
      </c>
      <c r="B42" s="28" t="s">
        <v>85</v>
      </c>
      <c r="C42" s="29" t="s">
        <v>84</v>
      </c>
      <c r="D42" s="38"/>
      <c r="E42" s="34"/>
      <c r="F42" s="34"/>
      <c r="G42" s="34"/>
      <c r="H42" s="31">
        <v>999.7</v>
      </c>
      <c r="I42" s="35"/>
    </row>
    <row r="43" spans="1:9" ht="100.5" customHeight="1" x14ac:dyDescent="0.25">
      <c r="A43" s="20" t="s">
        <v>86</v>
      </c>
      <c r="B43" s="21" t="s">
        <v>87</v>
      </c>
      <c r="C43" s="22" t="s">
        <v>86</v>
      </c>
      <c r="D43" s="33">
        <f>SUM(D44:D50)</f>
        <v>1089610.2999999998</v>
      </c>
      <c r="E43" s="33">
        <f>SUM(E44:E50)</f>
        <v>1094610.1999999997</v>
      </c>
      <c r="F43" s="33">
        <f>SUM(F44:F50)</f>
        <v>1091758.3999999999</v>
      </c>
      <c r="G43" s="33">
        <f t="shared" si="1"/>
        <v>99.739468899522421</v>
      </c>
      <c r="H43" s="24">
        <f>SUM(H44:H50)</f>
        <v>571976.29999999981</v>
      </c>
      <c r="I43" s="33">
        <f t="shared" ref="I43:I75" si="2">SUM(F43/H43*100)</f>
        <v>190.87476176897545</v>
      </c>
    </row>
    <row r="44" spans="1:9" ht="38.25" customHeight="1" x14ac:dyDescent="0.25">
      <c r="A44" s="27" t="s">
        <v>88</v>
      </c>
      <c r="B44" s="28" t="s">
        <v>89</v>
      </c>
      <c r="C44" s="29" t="s">
        <v>88</v>
      </c>
      <c r="D44" s="34">
        <v>1045142.5</v>
      </c>
      <c r="E44" s="34">
        <v>1050142.5</v>
      </c>
      <c r="F44" s="34">
        <v>1048192.8</v>
      </c>
      <c r="G44" s="34">
        <f t="shared" si="1"/>
        <v>99.814339482498809</v>
      </c>
      <c r="H44" s="31">
        <v>549773.6</v>
      </c>
      <c r="I44" s="35">
        <f t="shared" si="2"/>
        <v>190.65899126476791</v>
      </c>
    </row>
    <row r="45" spans="1:9" ht="30" customHeight="1" x14ac:dyDescent="0.25">
      <c r="A45" s="27" t="s">
        <v>90</v>
      </c>
      <c r="B45" s="28" t="s">
        <v>91</v>
      </c>
      <c r="C45" s="29" t="s">
        <v>90</v>
      </c>
      <c r="D45" s="34">
        <v>998</v>
      </c>
      <c r="E45" s="34">
        <v>998</v>
      </c>
      <c r="F45" s="34">
        <v>967.5</v>
      </c>
      <c r="G45" s="34">
        <f t="shared" si="1"/>
        <v>96.943887775551104</v>
      </c>
      <c r="H45" s="31">
        <v>1336</v>
      </c>
      <c r="I45" s="35">
        <f t="shared" si="2"/>
        <v>72.417664670658695</v>
      </c>
    </row>
    <row r="46" spans="1:9" ht="43.5" customHeight="1" x14ac:dyDescent="0.25">
      <c r="A46" s="27" t="s">
        <v>92</v>
      </c>
      <c r="B46" s="28" t="s">
        <v>93</v>
      </c>
      <c r="C46" s="29" t="s">
        <v>92</v>
      </c>
      <c r="D46" s="34">
        <v>9600</v>
      </c>
      <c r="E46" s="34">
        <v>9600</v>
      </c>
      <c r="F46" s="34">
        <v>9557.7999999999993</v>
      </c>
      <c r="G46" s="34">
        <f t="shared" si="1"/>
        <v>99.560416666666669</v>
      </c>
      <c r="H46" s="31">
        <v>8868.2000000000007</v>
      </c>
      <c r="I46" s="35">
        <f t="shared" si="2"/>
        <v>107.77609887012018</v>
      </c>
    </row>
    <row r="47" spans="1:9" ht="29.25" customHeight="1" x14ac:dyDescent="0.25">
      <c r="A47" s="27" t="s">
        <v>94</v>
      </c>
      <c r="B47" s="28" t="s">
        <v>95</v>
      </c>
      <c r="C47" s="29" t="s">
        <v>94</v>
      </c>
      <c r="D47" s="34">
        <v>8.6999999999999993</v>
      </c>
      <c r="E47" s="34">
        <v>8.6999999999999993</v>
      </c>
      <c r="F47" s="34">
        <v>8.6999999999999993</v>
      </c>
      <c r="G47" s="34">
        <f t="shared" si="1"/>
        <v>100</v>
      </c>
      <c r="H47" s="31">
        <v>9</v>
      </c>
      <c r="I47" s="35">
        <f t="shared" si="2"/>
        <v>96.666666666666657</v>
      </c>
    </row>
    <row r="48" spans="1:9" ht="29.25" customHeight="1" x14ac:dyDescent="0.25">
      <c r="A48" s="27" t="s">
        <v>96</v>
      </c>
      <c r="B48" s="28" t="s">
        <v>97</v>
      </c>
      <c r="C48" s="29" t="s">
        <v>96</v>
      </c>
      <c r="D48" s="34">
        <v>1615.3000000000002</v>
      </c>
      <c r="E48" s="34">
        <v>1615.1999999999998</v>
      </c>
      <c r="F48" s="34">
        <v>1471.9</v>
      </c>
      <c r="G48" s="34">
        <f t="shared" si="1"/>
        <v>91.12803368003965</v>
      </c>
      <c r="H48" s="31">
        <v>2516.1999999999998</v>
      </c>
      <c r="I48" s="35">
        <f t="shared" si="2"/>
        <v>58.496939829902239</v>
      </c>
    </row>
    <row r="49" spans="1:9" ht="31.5" customHeight="1" x14ac:dyDescent="0.25">
      <c r="A49" s="27" t="s">
        <v>98</v>
      </c>
      <c r="B49" s="28" t="s">
        <v>99</v>
      </c>
      <c r="C49" s="29" t="s">
        <v>98</v>
      </c>
      <c r="D49" s="34">
        <v>1805.4</v>
      </c>
      <c r="E49" s="34">
        <v>1805.4</v>
      </c>
      <c r="F49" s="34">
        <v>1703.8</v>
      </c>
      <c r="G49" s="34">
        <f t="shared" si="1"/>
        <v>94.372438240833048</v>
      </c>
      <c r="H49" s="31">
        <v>2261.1999999999998</v>
      </c>
      <c r="I49" s="35">
        <f t="shared" si="2"/>
        <v>75.34937201485937</v>
      </c>
    </row>
    <row r="50" spans="1:9" ht="42" customHeight="1" x14ac:dyDescent="0.25">
      <c r="A50" s="27" t="s">
        <v>100</v>
      </c>
      <c r="B50" s="28" t="s">
        <v>101</v>
      </c>
      <c r="C50" s="29" t="s">
        <v>100</v>
      </c>
      <c r="D50" s="34">
        <v>30440.400000000001</v>
      </c>
      <c r="E50" s="34">
        <v>30440.400000000001</v>
      </c>
      <c r="F50" s="34">
        <v>29855.9</v>
      </c>
      <c r="G50" s="34">
        <f t="shared" si="1"/>
        <v>98.07985440401572</v>
      </c>
      <c r="H50" s="31">
        <v>7212.1</v>
      </c>
      <c r="I50" s="35" t="s">
        <v>102</v>
      </c>
    </row>
    <row r="51" spans="1:9" ht="67.5" customHeight="1" x14ac:dyDescent="0.25">
      <c r="A51" s="20" t="s">
        <v>103</v>
      </c>
      <c r="B51" s="21" t="s">
        <v>104</v>
      </c>
      <c r="C51" s="22" t="s">
        <v>103</v>
      </c>
      <c r="D51" s="33">
        <f>SUM(D52:D64)</f>
        <v>2159144.5999999996</v>
      </c>
      <c r="E51" s="33">
        <f>SUM(E52:E64)</f>
        <v>2159144.5999999996</v>
      </c>
      <c r="F51" s="33">
        <f>SUM(F52:F64)</f>
        <v>1938505.8000000003</v>
      </c>
      <c r="G51" s="33">
        <f t="shared" si="1"/>
        <v>89.781193904289708</v>
      </c>
      <c r="H51" s="24">
        <f>SUM(H52:H64)</f>
        <v>1534775.5</v>
      </c>
      <c r="I51" s="33">
        <f t="shared" si="2"/>
        <v>126.30549549429217</v>
      </c>
    </row>
    <row r="52" spans="1:9" ht="30" customHeight="1" x14ac:dyDescent="0.25">
      <c r="A52" s="27" t="s">
        <v>105</v>
      </c>
      <c r="B52" s="28" t="s">
        <v>106</v>
      </c>
      <c r="C52" s="29" t="s">
        <v>105</v>
      </c>
      <c r="D52" s="34">
        <v>159758.5</v>
      </c>
      <c r="E52" s="34">
        <v>159758.5</v>
      </c>
      <c r="F52" s="34">
        <v>159758.5</v>
      </c>
      <c r="G52" s="34">
        <f t="shared" si="1"/>
        <v>100</v>
      </c>
      <c r="H52" s="31">
        <v>107112.3</v>
      </c>
      <c r="I52" s="35">
        <f t="shared" si="2"/>
        <v>149.15047104767615</v>
      </c>
    </row>
    <row r="53" spans="1:9" x14ac:dyDescent="0.25">
      <c r="A53" s="27" t="s">
        <v>107</v>
      </c>
      <c r="B53" s="28" t="s">
        <v>108</v>
      </c>
      <c r="C53" s="29" t="s">
        <v>107</v>
      </c>
      <c r="D53" s="34">
        <v>498176.1</v>
      </c>
      <c r="E53" s="34">
        <v>498176.1</v>
      </c>
      <c r="F53" s="34">
        <v>497927.2</v>
      </c>
      <c r="G53" s="34">
        <f t="shared" si="1"/>
        <v>99.950037747696058</v>
      </c>
      <c r="H53" s="31">
        <v>441005.7</v>
      </c>
      <c r="I53" s="35">
        <f t="shared" si="2"/>
        <v>112.90720278672136</v>
      </c>
    </row>
    <row r="54" spans="1:9" x14ac:dyDescent="0.25">
      <c r="A54" s="27" t="s">
        <v>109</v>
      </c>
      <c r="B54" s="28" t="s">
        <v>110</v>
      </c>
      <c r="C54" s="29" t="s">
        <v>109</v>
      </c>
      <c r="D54" s="34">
        <v>116255.1</v>
      </c>
      <c r="E54" s="34">
        <v>116255.1</v>
      </c>
      <c r="F54" s="34">
        <v>116155.1</v>
      </c>
      <c r="G54" s="34">
        <f t="shared" si="1"/>
        <v>99.913982268304792</v>
      </c>
      <c r="H54" s="31">
        <v>108749.4</v>
      </c>
      <c r="I54" s="35">
        <f t="shared" si="2"/>
        <v>106.80987665219304</v>
      </c>
    </row>
    <row r="55" spans="1:9" x14ac:dyDescent="0.25">
      <c r="A55" s="27" t="s">
        <v>111</v>
      </c>
      <c r="B55" s="28" t="s">
        <v>112</v>
      </c>
      <c r="C55" s="29" t="s">
        <v>111</v>
      </c>
      <c r="D55" s="34">
        <v>101467.7</v>
      </c>
      <c r="E55" s="34">
        <v>101467.7</v>
      </c>
      <c r="F55" s="34">
        <v>101302.7</v>
      </c>
      <c r="G55" s="34">
        <f t="shared" si="1"/>
        <v>99.837386675759873</v>
      </c>
      <c r="H55" s="31">
        <v>86648</v>
      </c>
      <c r="I55" s="35">
        <f t="shared" si="2"/>
        <v>116.91291201181792</v>
      </c>
    </row>
    <row r="56" spans="1:9" x14ac:dyDescent="0.25">
      <c r="A56" s="27" t="s">
        <v>113</v>
      </c>
      <c r="B56" s="28" t="s">
        <v>114</v>
      </c>
      <c r="C56" s="29" t="s">
        <v>113</v>
      </c>
      <c r="D56" s="34">
        <v>335018.09999999998</v>
      </c>
      <c r="E56" s="34">
        <v>335018.09999999998</v>
      </c>
      <c r="F56" s="34">
        <v>333770.5</v>
      </c>
      <c r="G56" s="34">
        <f t="shared" si="1"/>
        <v>99.627602210149249</v>
      </c>
      <c r="H56" s="31">
        <v>294230.90000000002</v>
      </c>
      <c r="I56" s="35">
        <f t="shared" si="2"/>
        <v>113.4382894522635</v>
      </c>
    </row>
    <row r="57" spans="1:9" x14ac:dyDescent="0.25">
      <c r="A57" s="27" t="s">
        <v>115</v>
      </c>
      <c r="B57" s="28" t="s">
        <v>116</v>
      </c>
      <c r="C57" s="29" t="s">
        <v>115</v>
      </c>
      <c r="D57" s="34">
        <v>128522.1</v>
      </c>
      <c r="E57" s="34">
        <v>128522.1</v>
      </c>
      <c r="F57" s="34">
        <v>128522.1</v>
      </c>
      <c r="G57" s="34">
        <f t="shared" si="1"/>
        <v>100</v>
      </c>
      <c r="H57" s="31">
        <v>106350.5</v>
      </c>
      <c r="I57" s="35">
        <f t="shared" si="2"/>
        <v>120.84766879328259</v>
      </c>
    </row>
    <row r="58" spans="1:9" ht="31.5" x14ac:dyDescent="0.25">
      <c r="A58" s="27" t="s">
        <v>117</v>
      </c>
      <c r="B58" s="28" t="s">
        <v>118</v>
      </c>
      <c r="C58" s="29" t="s">
        <v>117</v>
      </c>
      <c r="D58" s="34">
        <v>32567.7</v>
      </c>
      <c r="E58" s="34">
        <v>32567.7</v>
      </c>
      <c r="F58" s="34">
        <v>32560.6</v>
      </c>
      <c r="G58" s="34">
        <f t="shared" si="1"/>
        <v>99.978199258774794</v>
      </c>
      <c r="H58" s="31">
        <v>14634.7</v>
      </c>
      <c r="I58" s="35">
        <f t="shared" si="2"/>
        <v>222.48901583223432</v>
      </c>
    </row>
    <row r="59" spans="1:9" x14ac:dyDescent="0.25">
      <c r="A59" s="27" t="s">
        <v>119</v>
      </c>
      <c r="B59" s="28" t="s">
        <v>120</v>
      </c>
      <c r="C59" s="29" t="s">
        <v>119</v>
      </c>
      <c r="D59" s="34">
        <v>68432.399999999994</v>
      </c>
      <c r="E59" s="34">
        <v>68432.399999999994</v>
      </c>
      <c r="F59" s="34">
        <v>68432.399999999994</v>
      </c>
      <c r="G59" s="34">
        <f t="shared" si="1"/>
        <v>100</v>
      </c>
      <c r="H59" s="31">
        <v>43859.7</v>
      </c>
      <c r="I59" s="35">
        <f t="shared" si="2"/>
        <v>156.02569101019844</v>
      </c>
    </row>
    <row r="60" spans="1:9" ht="29.25" customHeight="1" x14ac:dyDescent="0.25">
      <c r="A60" s="27" t="s">
        <v>121</v>
      </c>
      <c r="B60" s="28" t="s">
        <v>122</v>
      </c>
      <c r="C60" s="29" t="s">
        <v>121</v>
      </c>
      <c r="D60" s="34">
        <v>5500</v>
      </c>
      <c r="E60" s="34">
        <v>5500</v>
      </c>
      <c r="F60" s="34">
        <v>5106.1000000000004</v>
      </c>
      <c r="G60" s="34">
        <f t="shared" si="1"/>
        <v>92.838181818181823</v>
      </c>
      <c r="H60" s="31">
        <v>4634.3</v>
      </c>
      <c r="I60" s="35">
        <f t="shared" si="2"/>
        <v>110.18060980083293</v>
      </c>
    </row>
    <row r="61" spans="1:9" ht="36.75" customHeight="1" x14ac:dyDescent="0.25">
      <c r="A61" s="27" t="s">
        <v>123</v>
      </c>
      <c r="B61" s="28" t="s">
        <v>124</v>
      </c>
      <c r="C61" s="29" t="s">
        <v>123</v>
      </c>
      <c r="D61" s="34">
        <v>693752.1</v>
      </c>
      <c r="E61" s="34">
        <v>693752.1</v>
      </c>
      <c r="F61" s="34">
        <v>478485.60000000003</v>
      </c>
      <c r="G61" s="34">
        <f t="shared" si="1"/>
        <v>68.970688521159076</v>
      </c>
      <c r="H61" s="31">
        <v>307739.5</v>
      </c>
      <c r="I61" s="35">
        <f t="shared" si="2"/>
        <v>155.48397264569547</v>
      </c>
    </row>
    <row r="62" spans="1:9" ht="25.5" customHeight="1" x14ac:dyDescent="0.25">
      <c r="A62" s="27" t="s">
        <v>125</v>
      </c>
      <c r="B62" s="28" t="s">
        <v>126</v>
      </c>
      <c r="C62" s="29" t="s">
        <v>125</v>
      </c>
      <c r="D62" s="34">
        <v>7015.3</v>
      </c>
      <c r="E62" s="34">
        <v>7015.3</v>
      </c>
      <c r="F62" s="34">
        <v>6893.7</v>
      </c>
      <c r="G62" s="34">
        <f t="shared" si="1"/>
        <v>98.266645759981756</v>
      </c>
      <c r="H62" s="31">
        <v>6900</v>
      </c>
      <c r="I62" s="35">
        <f t="shared" si="2"/>
        <v>99.908695652173904</v>
      </c>
    </row>
    <row r="63" spans="1:9" ht="27" customHeight="1" x14ac:dyDescent="0.25">
      <c r="A63" s="27" t="s">
        <v>127</v>
      </c>
      <c r="B63" s="28" t="s">
        <v>128</v>
      </c>
      <c r="C63" s="29" t="s">
        <v>127</v>
      </c>
      <c r="D63" s="34">
        <v>10000</v>
      </c>
      <c r="E63" s="34">
        <v>10000</v>
      </c>
      <c r="F63" s="34">
        <v>6989.1</v>
      </c>
      <c r="G63" s="34">
        <f t="shared" si="1"/>
        <v>69.891000000000005</v>
      </c>
      <c r="H63" s="31">
        <v>7815.1</v>
      </c>
      <c r="I63" s="35">
        <f t="shared" si="2"/>
        <v>89.43071745723023</v>
      </c>
    </row>
    <row r="64" spans="1:9" ht="49.5" customHeight="1" x14ac:dyDescent="0.25">
      <c r="A64" s="27" t="s">
        <v>129</v>
      </c>
      <c r="B64" s="28" t="s">
        <v>130</v>
      </c>
      <c r="C64" s="29" t="s">
        <v>129</v>
      </c>
      <c r="D64" s="34">
        <v>2679.5</v>
      </c>
      <c r="E64" s="34">
        <v>2679.5</v>
      </c>
      <c r="F64" s="34">
        <v>2602.1999999999998</v>
      </c>
      <c r="G64" s="34">
        <f t="shared" si="1"/>
        <v>97.115133420414253</v>
      </c>
      <c r="H64" s="31">
        <v>5095.3999999999996</v>
      </c>
      <c r="I64" s="35">
        <f t="shared" si="2"/>
        <v>51.069592181183033</v>
      </c>
    </row>
    <row r="65" spans="1:9" ht="66" customHeight="1" x14ac:dyDescent="0.25">
      <c r="A65" s="20" t="s">
        <v>131</v>
      </c>
      <c r="B65" s="39" t="s">
        <v>132</v>
      </c>
      <c r="C65" s="22" t="s">
        <v>131</v>
      </c>
      <c r="D65" s="33">
        <f>SUM(D66:D69)</f>
        <v>1802303</v>
      </c>
      <c r="E65" s="33">
        <f>SUM(E66:E69)</f>
        <v>1774863.1</v>
      </c>
      <c r="F65" s="33">
        <f>SUM(F66:F69)</f>
        <v>1668539</v>
      </c>
      <c r="G65" s="33">
        <f t="shared" si="1"/>
        <v>94.009447827271856</v>
      </c>
      <c r="H65" s="24">
        <f>SUM(H66:H69)</f>
        <v>1249687.7</v>
      </c>
      <c r="I65" s="33">
        <f t="shared" si="2"/>
        <v>133.51647775680274</v>
      </c>
    </row>
    <row r="66" spans="1:9" ht="25.5" customHeight="1" x14ac:dyDescent="0.25">
      <c r="A66" s="27" t="s">
        <v>133</v>
      </c>
      <c r="B66" s="28" t="s">
        <v>134</v>
      </c>
      <c r="C66" s="29" t="s">
        <v>133</v>
      </c>
      <c r="D66" s="34">
        <v>1154423</v>
      </c>
      <c r="E66" s="34">
        <v>1154423</v>
      </c>
      <c r="F66" s="34">
        <v>1153922.3999999999</v>
      </c>
      <c r="G66" s="34">
        <f t="shared" si="1"/>
        <v>99.956636345602945</v>
      </c>
      <c r="H66" s="31">
        <v>970977.9</v>
      </c>
      <c r="I66" s="35">
        <f t="shared" si="2"/>
        <v>118.84126301947757</v>
      </c>
    </row>
    <row r="67" spans="1:9" ht="26.25" customHeight="1" x14ac:dyDescent="0.25">
      <c r="A67" s="27" t="s">
        <v>135</v>
      </c>
      <c r="B67" s="28" t="s">
        <v>136</v>
      </c>
      <c r="C67" s="29" t="s">
        <v>135</v>
      </c>
      <c r="D67" s="34">
        <v>3936.5</v>
      </c>
      <c r="E67" s="34">
        <v>3936.5</v>
      </c>
      <c r="F67" s="34">
        <v>3552.8</v>
      </c>
      <c r="G67" s="34">
        <f t="shared" si="1"/>
        <v>90.252762606376223</v>
      </c>
      <c r="H67" s="31">
        <v>647.70000000000005</v>
      </c>
      <c r="I67" s="35">
        <f t="shared" si="2"/>
        <v>548.52555195306468</v>
      </c>
    </row>
    <row r="68" spans="1:9" ht="25.5" customHeight="1" x14ac:dyDescent="0.25">
      <c r="A68" s="27" t="s">
        <v>137</v>
      </c>
      <c r="B68" s="28" t="s">
        <v>138</v>
      </c>
      <c r="C68" s="29" t="s">
        <v>137</v>
      </c>
      <c r="D68" s="34">
        <v>33419.300000000003</v>
      </c>
      <c r="E68" s="34">
        <v>33419.300000000003</v>
      </c>
      <c r="F68" s="34">
        <v>33407.800000000003</v>
      </c>
      <c r="G68" s="34">
        <f t="shared" si="1"/>
        <v>99.965588746622458</v>
      </c>
      <c r="H68" s="31">
        <v>25868.6</v>
      </c>
      <c r="I68" s="35">
        <f t="shared" si="2"/>
        <v>129.14421344796395</v>
      </c>
    </row>
    <row r="69" spans="1:9" ht="27" customHeight="1" x14ac:dyDescent="0.25">
      <c r="A69" s="27" t="s">
        <v>139</v>
      </c>
      <c r="B69" s="28" t="s">
        <v>140</v>
      </c>
      <c r="C69" s="29" t="s">
        <v>139</v>
      </c>
      <c r="D69" s="34">
        <v>610524.19999999995</v>
      </c>
      <c r="E69" s="34">
        <v>583084.30000000005</v>
      </c>
      <c r="F69" s="34">
        <v>477656</v>
      </c>
      <c r="G69" s="34">
        <f t="shared" si="1"/>
        <v>81.918858045054549</v>
      </c>
      <c r="H69" s="31">
        <v>252193.5</v>
      </c>
      <c r="I69" s="35">
        <f t="shared" si="2"/>
        <v>189.40059914311828</v>
      </c>
    </row>
    <row r="70" spans="1:9" ht="82.5" customHeight="1" x14ac:dyDescent="0.25">
      <c r="A70" s="20" t="s">
        <v>141</v>
      </c>
      <c r="B70" s="39" t="s">
        <v>142</v>
      </c>
      <c r="C70" s="22" t="s">
        <v>141</v>
      </c>
      <c r="D70" s="33">
        <f>SUM(D71:D74)</f>
        <v>850070.7</v>
      </c>
      <c r="E70" s="33">
        <f>SUM(E71:E74)</f>
        <v>850070.7</v>
      </c>
      <c r="F70" s="33">
        <f>SUM(F71:F74)</f>
        <v>835678.5</v>
      </c>
      <c r="G70" s="33">
        <f t="shared" si="1"/>
        <v>98.306940822686869</v>
      </c>
      <c r="H70" s="24">
        <f>SUM(H71:H75)</f>
        <v>579613.1</v>
      </c>
      <c r="I70" s="33">
        <f t="shared" si="2"/>
        <v>144.17867712099675</v>
      </c>
    </row>
    <row r="71" spans="1:9" ht="42.75" customHeight="1" x14ac:dyDescent="0.25">
      <c r="A71" s="27" t="s">
        <v>143</v>
      </c>
      <c r="B71" s="28" t="s">
        <v>144</v>
      </c>
      <c r="C71" s="29" t="s">
        <v>143</v>
      </c>
      <c r="D71" s="34">
        <v>1600</v>
      </c>
      <c r="E71" s="34">
        <v>1600</v>
      </c>
      <c r="F71" s="34">
        <v>1597.9</v>
      </c>
      <c r="G71" s="34">
        <f t="shared" si="1"/>
        <v>99.868750000000006</v>
      </c>
      <c r="H71" s="31">
        <v>1559.6</v>
      </c>
      <c r="I71" s="35">
        <f t="shared" si="2"/>
        <v>102.45575788663761</v>
      </c>
    </row>
    <row r="72" spans="1:9" ht="46.5" customHeight="1" x14ac:dyDescent="0.25">
      <c r="A72" s="27" t="s">
        <v>145</v>
      </c>
      <c r="B72" s="28" t="s">
        <v>146</v>
      </c>
      <c r="C72" s="29" t="s">
        <v>145</v>
      </c>
      <c r="D72" s="34">
        <v>151291.79999999999</v>
      </c>
      <c r="E72" s="34">
        <v>151291.79999999999</v>
      </c>
      <c r="F72" s="34">
        <v>142513.09999999998</v>
      </c>
      <c r="G72" s="34">
        <f t="shared" si="1"/>
        <v>94.1975044252233</v>
      </c>
      <c r="H72" s="31">
        <v>23118</v>
      </c>
      <c r="I72" s="35" t="s">
        <v>147</v>
      </c>
    </row>
    <row r="73" spans="1:9" ht="42" customHeight="1" x14ac:dyDescent="0.25">
      <c r="A73" s="27" t="s">
        <v>148</v>
      </c>
      <c r="B73" s="28" t="s">
        <v>149</v>
      </c>
      <c r="C73" s="29" t="s">
        <v>148</v>
      </c>
      <c r="D73" s="34">
        <v>232046.9</v>
      </c>
      <c r="E73" s="34">
        <v>232046.9</v>
      </c>
      <c r="F73" s="34">
        <v>226435.5</v>
      </c>
      <c r="G73" s="34">
        <f t="shared" si="1"/>
        <v>97.581781958733345</v>
      </c>
      <c r="H73" s="31">
        <v>93786.9</v>
      </c>
      <c r="I73" s="35">
        <f t="shared" si="2"/>
        <v>241.43617072320339</v>
      </c>
    </row>
    <row r="74" spans="1:9" ht="30" customHeight="1" x14ac:dyDescent="0.25">
      <c r="A74" s="27" t="s">
        <v>150</v>
      </c>
      <c r="B74" s="28" t="s">
        <v>151</v>
      </c>
      <c r="C74" s="29" t="s">
        <v>150</v>
      </c>
      <c r="D74" s="34">
        <v>465132</v>
      </c>
      <c r="E74" s="34">
        <v>465132</v>
      </c>
      <c r="F74" s="34">
        <v>465132</v>
      </c>
      <c r="G74" s="34">
        <f t="shared" si="1"/>
        <v>100</v>
      </c>
      <c r="H74" s="31">
        <v>427007</v>
      </c>
      <c r="I74" s="35">
        <f t="shared" si="2"/>
        <v>108.92842506094749</v>
      </c>
    </row>
    <row r="75" spans="1:9" ht="22.5" customHeight="1" x14ac:dyDescent="0.25">
      <c r="A75" s="27" t="s">
        <v>152</v>
      </c>
      <c r="B75" s="28" t="s">
        <v>153</v>
      </c>
      <c r="C75" s="29" t="s">
        <v>152</v>
      </c>
      <c r="D75" s="38"/>
      <c r="E75" s="34"/>
      <c r="F75" s="34"/>
      <c r="G75" s="34"/>
      <c r="H75" s="31">
        <v>34141.599999999999</v>
      </c>
      <c r="I75" s="35">
        <f t="shared" si="2"/>
        <v>0</v>
      </c>
    </row>
    <row r="76" spans="1:9" ht="49.5" customHeight="1" x14ac:dyDescent="0.25">
      <c r="A76" s="40" t="s">
        <v>154</v>
      </c>
      <c r="B76" s="21" t="s">
        <v>155</v>
      </c>
      <c r="C76" s="41" t="s">
        <v>154</v>
      </c>
      <c r="D76" s="33">
        <f>SUM(D77:D83)</f>
        <v>27499566.5</v>
      </c>
      <c r="E76" s="33">
        <f>SUM(E77:E83)</f>
        <v>27499566.199999999</v>
      </c>
      <c r="F76" s="33">
        <f>SUM(F77:F83)</f>
        <v>27383281.199999999</v>
      </c>
      <c r="G76" s="33">
        <f t="shared" si="1"/>
        <v>99.577138784101976</v>
      </c>
      <c r="H76" s="42">
        <f>SUM(H77:H83)</f>
        <v>0</v>
      </c>
      <c r="I76" s="33"/>
    </row>
    <row r="77" spans="1:9" x14ac:dyDescent="0.25">
      <c r="A77" s="27" t="s">
        <v>156</v>
      </c>
      <c r="B77" s="28" t="s">
        <v>32</v>
      </c>
      <c r="C77" s="29" t="s">
        <v>156</v>
      </c>
      <c r="D77" s="34">
        <v>7870377.5</v>
      </c>
      <c r="E77" s="34">
        <v>7870377.5</v>
      </c>
      <c r="F77" s="34">
        <v>7813113.7999999998</v>
      </c>
      <c r="G77" s="34">
        <f t="shared" si="1"/>
        <v>99.272414823812454</v>
      </c>
      <c r="H77" s="31"/>
      <c r="I77" s="35"/>
    </row>
    <row r="78" spans="1:9" x14ac:dyDescent="0.25">
      <c r="A78" s="27" t="s">
        <v>157</v>
      </c>
      <c r="B78" s="28" t="s">
        <v>34</v>
      </c>
      <c r="C78" s="29" t="s">
        <v>157</v>
      </c>
      <c r="D78" s="34">
        <v>16415632.4</v>
      </c>
      <c r="E78" s="34">
        <v>16415632.199999999</v>
      </c>
      <c r="F78" s="34">
        <v>16371402.199999999</v>
      </c>
      <c r="G78" s="34">
        <f t="shared" si="1"/>
        <v>99.730561702034237</v>
      </c>
      <c r="H78" s="31"/>
      <c r="I78" s="35"/>
    </row>
    <row r="79" spans="1:9" ht="30" customHeight="1" x14ac:dyDescent="0.25">
      <c r="A79" s="27" t="s">
        <v>158</v>
      </c>
      <c r="B79" s="28" t="s">
        <v>159</v>
      </c>
      <c r="C79" s="29" t="s">
        <v>158</v>
      </c>
      <c r="D79" s="34">
        <v>7627.1</v>
      </c>
      <c r="E79" s="34">
        <v>7627.1</v>
      </c>
      <c r="F79" s="34">
        <v>7328.8</v>
      </c>
      <c r="G79" s="34">
        <f t="shared" si="1"/>
        <v>96.088945995201328</v>
      </c>
      <c r="H79" s="31"/>
      <c r="I79" s="35"/>
    </row>
    <row r="80" spans="1:9" ht="37.5" customHeight="1" x14ac:dyDescent="0.25">
      <c r="A80" s="27" t="s">
        <v>160</v>
      </c>
      <c r="B80" s="28" t="s">
        <v>38</v>
      </c>
      <c r="C80" s="29" t="s">
        <v>160</v>
      </c>
      <c r="D80" s="34">
        <v>2188932.4</v>
      </c>
      <c r="E80" s="34">
        <v>2188932.4</v>
      </c>
      <c r="F80" s="34">
        <v>2187897.9</v>
      </c>
      <c r="G80" s="34">
        <f t="shared" si="1"/>
        <v>99.952739518132219</v>
      </c>
      <c r="H80" s="31"/>
      <c r="I80" s="35"/>
    </row>
    <row r="81" spans="1:9" ht="42" customHeight="1" x14ac:dyDescent="0.25">
      <c r="A81" s="27" t="s">
        <v>161</v>
      </c>
      <c r="B81" s="28" t="s">
        <v>40</v>
      </c>
      <c r="C81" s="29" t="s">
        <v>161</v>
      </c>
      <c r="D81" s="34">
        <v>1011997.1</v>
      </c>
      <c r="E81" s="34">
        <v>1011997</v>
      </c>
      <c r="F81" s="34">
        <v>998538.5</v>
      </c>
      <c r="G81" s="34">
        <f t="shared" si="1"/>
        <v>98.670104753274956</v>
      </c>
      <c r="H81" s="31"/>
      <c r="I81" s="35"/>
    </row>
    <row r="82" spans="1:9" ht="31.5" customHeight="1" x14ac:dyDescent="0.25">
      <c r="A82" s="27" t="s">
        <v>162</v>
      </c>
      <c r="B82" s="28" t="s">
        <v>44</v>
      </c>
      <c r="C82" s="29" t="s">
        <v>162</v>
      </c>
      <c r="D82" s="34">
        <v>0</v>
      </c>
      <c r="E82" s="34">
        <v>0</v>
      </c>
      <c r="F82" s="34">
        <v>0</v>
      </c>
      <c r="G82" s="34"/>
      <c r="H82" s="31"/>
      <c r="I82" s="35"/>
    </row>
    <row r="83" spans="1:9" ht="40.5" customHeight="1" x14ac:dyDescent="0.25">
      <c r="A83" s="27" t="s">
        <v>163</v>
      </c>
      <c r="B83" s="28" t="s">
        <v>46</v>
      </c>
      <c r="C83" s="29" t="s">
        <v>163</v>
      </c>
      <c r="D83" s="34">
        <v>5000</v>
      </c>
      <c r="E83" s="34">
        <v>5000</v>
      </c>
      <c r="F83" s="34">
        <v>5000</v>
      </c>
      <c r="G83" s="34">
        <f t="shared" si="1"/>
        <v>100</v>
      </c>
      <c r="H83" s="31"/>
      <c r="I83" s="35"/>
    </row>
    <row r="84" spans="1:9" ht="43.5" customHeight="1" x14ac:dyDescent="0.25">
      <c r="A84" s="20" t="s">
        <v>164</v>
      </c>
      <c r="B84" s="21" t="s">
        <v>165</v>
      </c>
      <c r="C84" s="22" t="s">
        <v>164</v>
      </c>
      <c r="D84" s="33">
        <f>SUM(D85:D94)</f>
        <v>2860882.4</v>
      </c>
      <c r="E84" s="33">
        <f>SUM(E85:E94)</f>
        <v>2870237.4</v>
      </c>
      <c r="F84" s="33">
        <f>SUM(F85:F94)</f>
        <v>2030059.8999999997</v>
      </c>
      <c r="G84" s="33">
        <f t="shared" si="1"/>
        <v>70.727943967282982</v>
      </c>
      <c r="H84" s="42">
        <f>SUM(H85:H94)</f>
        <v>0</v>
      </c>
      <c r="I84" s="33"/>
    </row>
    <row r="85" spans="1:9" ht="35.25" customHeight="1" x14ac:dyDescent="0.25">
      <c r="A85" s="27" t="s">
        <v>166</v>
      </c>
      <c r="B85" s="28" t="s">
        <v>67</v>
      </c>
      <c r="C85" s="29" t="s">
        <v>166</v>
      </c>
      <c r="D85" s="34">
        <v>786205</v>
      </c>
      <c r="E85" s="34">
        <v>786205</v>
      </c>
      <c r="F85" s="34">
        <v>782346.2</v>
      </c>
      <c r="G85" s="34">
        <f t="shared" si="1"/>
        <v>99.509186535318392</v>
      </c>
      <c r="H85" s="31"/>
      <c r="I85" s="35"/>
    </row>
    <row r="86" spans="1:9" ht="41.25" customHeight="1" x14ac:dyDescent="0.25">
      <c r="A86" s="27" t="s">
        <v>167</v>
      </c>
      <c r="B86" s="28" t="s">
        <v>168</v>
      </c>
      <c r="C86" s="29" t="s">
        <v>167</v>
      </c>
      <c r="D86" s="34">
        <v>166590.79999999999</v>
      </c>
      <c r="E86" s="34">
        <v>166590.79999999999</v>
      </c>
      <c r="F86" s="34">
        <v>162014</v>
      </c>
      <c r="G86" s="34">
        <f t="shared" si="1"/>
        <v>97.252669415117765</v>
      </c>
      <c r="H86" s="31"/>
      <c r="I86" s="35"/>
    </row>
    <row r="87" spans="1:9" ht="41.25" customHeight="1" x14ac:dyDescent="0.25">
      <c r="A87" s="27" t="s">
        <v>169</v>
      </c>
      <c r="B87" s="28" t="s">
        <v>69</v>
      </c>
      <c r="C87" s="29" t="s">
        <v>169</v>
      </c>
      <c r="D87" s="34">
        <v>79140.800000000003</v>
      </c>
      <c r="E87" s="34">
        <v>79240</v>
      </c>
      <c r="F87" s="34">
        <v>77979.7</v>
      </c>
      <c r="G87" s="34">
        <f t="shared" si="1"/>
        <v>98.40951539626451</v>
      </c>
      <c r="H87" s="31"/>
      <c r="I87" s="35"/>
    </row>
    <row r="88" spans="1:9" ht="44.25" customHeight="1" x14ac:dyDescent="0.25">
      <c r="A88" s="27" t="s">
        <v>170</v>
      </c>
      <c r="B88" s="28" t="s">
        <v>171</v>
      </c>
      <c r="C88" s="29" t="s">
        <v>170</v>
      </c>
      <c r="D88" s="34">
        <v>763529.3</v>
      </c>
      <c r="E88" s="34">
        <v>763529.3</v>
      </c>
      <c r="F88" s="34">
        <v>308220.2</v>
      </c>
      <c r="G88" s="34">
        <f t="shared" si="1"/>
        <v>40.367828713318531</v>
      </c>
      <c r="H88" s="31"/>
      <c r="I88" s="35"/>
    </row>
    <row r="89" spans="1:9" ht="49.5" customHeight="1" x14ac:dyDescent="0.25">
      <c r="A89" s="27" t="s">
        <v>172</v>
      </c>
      <c r="B89" s="28" t="s">
        <v>73</v>
      </c>
      <c r="C89" s="29" t="s">
        <v>172</v>
      </c>
      <c r="D89" s="34">
        <v>194897.4</v>
      </c>
      <c r="E89" s="34">
        <v>194897.4</v>
      </c>
      <c r="F89" s="34">
        <v>112047.8</v>
      </c>
      <c r="G89" s="34">
        <f t="shared" si="1"/>
        <v>57.490659187859869</v>
      </c>
      <c r="H89" s="31"/>
      <c r="I89" s="35"/>
    </row>
    <row r="90" spans="1:9" ht="30" customHeight="1" x14ac:dyDescent="0.25">
      <c r="A90" s="27" t="s">
        <v>173</v>
      </c>
      <c r="B90" s="28" t="s">
        <v>75</v>
      </c>
      <c r="C90" s="29" t="s">
        <v>173</v>
      </c>
      <c r="D90" s="34">
        <v>339518.6</v>
      </c>
      <c r="E90" s="34">
        <v>339419.3</v>
      </c>
      <c r="F90" s="34">
        <v>205354.5</v>
      </c>
      <c r="G90" s="34">
        <f t="shared" si="1"/>
        <v>60.501715724474124</v>
      </c>
      <c r="H90" s="31"/>
      <c r="I90" s="35"/>
    </row>
    <row r="91" spans="1:9" ht="57.75" customHeight="1" x14ac:dyDescent="0.25">
      <c r="A91" s="27" t="s">
        <v>174</v>
      </c>
      <c r="B91" s="28" t="s">
        <v>77</v>
      </c>
      <c r="C91" s="29" t="s">
        <v>174</v>
      </c>
      <c r="D91" s="34">
        <v>65262.400000000001</v>
      </c>
      <c r="E91" s="34">
        <v>74617.600000000006</v>
      </c>
      <c r="F91" s="34">
        <v>42047.4</v>
      </c>
      <c r="G91" s="34">
        <f t="shared" si="1"/>
        <v>56.350512479629465</v>
      </c>
      <c r="H91" s="31"/>
      <c r="I91" s="35"/>
    </row>
    <row r="92" spans="1:9" ht="37.5" customHeight="1" x14ac:dyDescent="0.25">
      <c r="A92" s="27" t="s">
        <v>175</v>
      </c>
      <c r="B92" s="28" t="s">
        <v>81</v>
      </c>
      <c r="C92" s="29" t="s">
        <v>175</v>
      </c>
      <c r="D92" s="34">
        <v>168633.9</v>
      </c>
      <c r="E92" s="34">
        <v>168633.9</v>
      </c>
      <c r="F92" s="34">
        <v>168618.2</v>
      </c>
      <c r="G92" s="34">
        <f t="shared" si="1"/>
        <v>99.990689890941269</v>
      </c>
      <c r="H92" s="31"/>
      <c r="I92" s="35"/>
    </row>
    <row r="93" spans="1:9" ht="51" customHeight="1" x14ac:dyDescent="0.25">
      <c r="A93" s="27" t="s">
        <v>176</v>
      </c>
      <c r="B93" s="28" t="s">
        <v>177</v>
      </c>
      <c r="C93" s="29" t="s">
        <v>176</v>
      </c>
      <c r="D93" s="34">
        <v>15000</v>
      </c>
      <c r="E93" s="34">
        <v>15000</v>
      </c>
      <c r="F93" s="34">
        <v>15000</v>
      </c>
      <c r="G93" s="34">
        <f t="shared" si="1"/>
        <v>100</v>
      </c>
      <c r="H93" s="31"/>
      <c r="I93" s="35"/>
    </row>
    <row r="94" spans="1:9" ht="41.25" customHeight="1" x14ac:dyDescent="0.25">
      <c r="A94" s="27" t="s">
        <v>178</v>
      </c>
      <c r="B94" s="28" t="s">
        <v>179</v>
      </c>
      <c r="C94" s="29" t="s">
        <v>178</v>
      </c>
      <c r="D94" s="34">
        <v>282104.2</v>
      </c>
      <c r="E94" s="34">
        <v>282104.09999999998</v>
      </c>
      <c r="F94" s="34">
        <v>156431.9</v>
      </c>
      <c r="G94" s="34">
        <f t="shared" si="1"/>
        <v>55.451834978647952</v>
      </c>
      <c r="H94" s="31"/>
      <c r="I94" s="35"/>
    </row>
    <row r="95" spans="1:9" ht="67.5" customHeight="1" x14ac:dyDescent="0.25">
      <c r="A95" s="20" t="s">
        <v>180</v>
      </c>
      <c r="B95" s="21" t="s">
        <v>181</v>
      </c>
      <c r="C95" s="22" t="s">
        <v>180</v>
      </c>
      <c r="D95" s="33">
        <f>SUM(D96:D99)</f>
        <v>2863513.1</v>
      </c>
      <c r="E95" s="33">
        <f>SUM(E96:E99)</f>
        <v>2663771.7999999998</v>
      </c>
      <c r="F95" s="33">
        <f>SUM(F96:F99)</f>
        <v>2663441.3999999994</v>
      </c>
      <c r="G95" s="33">
        <f t="shared" si="1"/>
        <v>99.987596535108594</v>
      </c>
      <c r="H95" s="42"/>
      <c r="I95" s="33"/>
    </row>
    <row r="96" spans="1:9" ht="51" customHeight="1" x14ac:dyDescent="0.25">
      <c r="A96" s="27" t="s">
        <v>182</v>
      </c>
      <c r="B96" s="28" t="s">
        <v>183</v>
      </c>
      <c r="C96" s="29" t="s">
        <v>182</v>
      </c>
      <c r="D96" s="34">
        <v>1981558.8</v>
      </c>
      <c r="E96" s="34">
        <v>1781817.5</v>
      </c>
      <c r="F96" s="34">
        <v>1781618.9</v>
      </c>
      <c r="G96" s="34">
        <f t="shared" si="1"/>
        <v>99.988854077367634</v>
      </c>
      <c r="H96" s="31"/>
      <c r="I96" s="35"/>
    </row>
    <row r="97" spans="1:9" ht="33.75" customHeight="1" x14ac:dyDescent="0.25">
      <c r="A97" s="27" t="s">
        <v>184</v>
      </c>
      <c r="B97" s="28" t="s">
        <v>185</v>
      </c>
      <c r="C97" s="29" t="s">
        <v>184</v>
      </c>
      <c r="D97" s="34">
        <v>427739.9</v>
      </c>
      <c r="E97" s="34">
        <v>427739.9</v>
      </c>
      <c r="F97" s="34">
        <v>427739.9</v>
      </c>
      <c r="G97" s="34">
        <f t="shared" si="1"/>
        <v>100</v>
      </c>
      <c r="H97" s="31"/>
      <c r="I97" s="35"/>
    </row>
    <row r="98" spans="1:9" ht="31.5" customHeight="1" x14ac:dyDescent="0.25">
      <c r="A98" s="27" t="s">
        <v>186</v>
      </c>
      <c r="B98" s="28" t="s">
        <v>187</v>
      </c>
      <c r="C98" s="29" t="s">
        <v>186</v>
      </c>
      <c r="D98" s="34">
        <v>67697.3</v>
      </c>
      <c r="E98" s="34">
        <v>67697.3</v>
      </c>
      <c r="F98" s="34">
        <v>67697.3</v>
      </c>
      <c r="G98" s="34">
        <f t="shared" si="1"/>
        <v>100</v>
      </c>
      <c r="H98" s="31"/>
      <c r="I98" s="35"/>
    </row>
    <row r="99" spans="1:9" ht="58.5" customHeight="1" x14ac:dyDescent="0.25">
      <c r="A99" s="27" t="s">
        <v>188</v>
      </c>
      <c r="B99" s="28" t="s">
        <v>189</v>
      </c>
      <c r="C99" s="29" t="s">
        <v>188</v>
      </c>
      <c r="D99" s="34">
        <v>386517.1</v>
      </c>
      <c r="E99" s="34">
        <v>386517.1</v>
      </c>
      <c r="F99" s="34">
        <v>386385.30000000005</v>
      </c>
      <c r="G99" s="34">
        <f t="shared" si="1"/>
        <v>99.965900603103989</v>
      </c>
      <c r="H99" s="31"/>
      <c r="I99" s="35"/>
    </row>
    <row r="100" spans="1:9" ht="35.25" customHeight="1" x14ac:dyDescent="0.25">
      <c r="A100" s="40" t="s">
        <v>190</v>
      </c>
      <c r="B100" s="21" t="s">
        <v>191</v>
      </c>
      <c r="C100" s="41" t="s">
        <v>190</v>
      </c>
      <c r="D100" s="33">
        <f>SUM(D101:D103)</f>
        <v>19537173.400000002</v>
      </c>
      <c r="E100" s="33">
        <f>SUM(E101:E103)</f>
        <v>19569596.200000003</v>
      </c>
      <c r="F100" s="33">
        <f>SUM(F101:F103)</f>
        <v>19327784.899999999</v>
      </c>
      <c r="G100" s="33">
        <f t="shared" si="1"/>
        <v>98.764352122911944</v>
      </c>
      <c r="H100" s="42">
        <f>SUM(H101:H103)</f>
        <v>0</v>
      </c>
      <c r="I100" s="33"/>
    </row>
    <row r="101" spans="1:9" ht="66.75" customHeight="1" x14ac:dyDescent="0.25">
      <c r="A101" s="27" t="s">
        <v>192</v>
      </c>
      <c r="B101" s="28" t="s">
        <v>16</v>
      </c>
      <c r="C101" s="29" t="s">
        <v>192</v>
      </c>
      <c r="D101" s="34">
        <v>18902315.500000004</v>
      </c>
      <c r="E101" s="34">
        <v>18935488.100000001</v>
      </c>
      <c r="F101" s="34">
        <v>18719126.899999999</v>
      </c>
      <c r="G101" s="34">
        <f t="shared" si="1"/>
        <v>98.857377222824255</v>
      </c>
      <c r="H101" s="31"/>
      <c r="I101" s="35"/>
    </row>
    <row r="102" spans="1:9" ht="25.5" customHeight="1" x14ac:dyDescent="0.25">
      <c r="A102" s="27" t="s">
        <v>193</v>
      </c>
      <c r="B102" s="28" t="s">
        <v>194</v>
      </c>
      <c r="C102" s="29" t="s">
        <v>193</v>
      </c>
      <c r="D102" s="34">
        <v>260465.4</v>
      </c>
      <c r="E102" s="34">
        <v>260465.5</v>
      </c>
      <c r="F102" s="34">
        <v>238458.2</v>
      </c>
      <c r="G102" s="34">
        <f t="shared" ref="G102:G157" si="3">SUM(F102/E102*100)</f>
        <v>91.550781197509849</v>
      </c>
      <c r="H102" s="31"/>
      <c r="I102" s="35"/>
    </row>
    <row r="103" spans="1:9" ht="27" customHeight="1" x14ac:dyDescent="0.25">
      <c r="A103" s="27" t="s">
        <v>195</v>
      </c>
      <c r="B103" s="28" t="s">
        <v>196</v>
      </c>
      <c r="C103" s="29" t="s">
        <v>195</v>
      </c>
      <c r="D103" s="34">
        <v>374392.5</v>
      </c>
      <c r="E103" s="34">
        <v>373642.6</v>
      </c>
      <c r="F103" s="34">
        <v>370199.8</v>
      </c>
      <c r="G103" s="34">
        <f t="shared" si="3"/>
        <v>99.07858472240585</v>
      </c>
      <c r="H103" s="31"/>
      <c r="I103" s="35"/>
    </row>
    <row r="104" spans="1:9" ht="31.5" customHeight="1" x14ac:dyDescent="0.25">
      <c r="A104" s="20" t="s">
        <v>197</v>
      </c>
      <c r="B104" s="39" t="s">
        <v>198</v>
      </c>
      <c r="C104" s="22" t="s">
        <v>197</v>
      </c>
      <c r="D104" s="33">
        <f>SUM(D105:D109)</f>
        <v>13811644.200000001</v>
      </c>
      <c r="E104" s="33">
        <f>SUM(E105:E109)</f>
        <v>13811644.200000001</v>
      </c>
      <c r="F104" s="33">
        <f>SUM(F105:F109)</f>
        <v>13188524.4</v>
      </c>
      <c r="G104" s="33">
        <f t="shared" si="3"/>
        <v>95.488445901321427</v>
      </c>
      <c r="H104" s="42">
        <f>SUM(H105:H109)</f>
        <v>0</v>
      </c>
      <c r="I104" s="33"/>
    </row>
    <row r="105" spans="1:9" ht="41.25" customHeight="1" x14ac:dyDescent="0.25">
      <c r="A105" s="27" t="s">
        <v>199</v>
      </c>
      <c r="B105" s="28" t="s">
        <v>200</v>
      </c>
      <c r="C105" s="29" t="s">
        <v>199</v>
      </c>
      <c r="D105" s="34">
        <v>527654.40000000002</v>
      </c>
      <c r="E105" s="34">
        <v>527654.40000000002</v>
      </c>
      <c r="F105" s="34">
        <v>470455.3</v>
      </c>
      <c r="G105" s="34">
        <f t="shared" si="3"/>
        <v>89.159741679402273</v>
      </c>
      <c r="H105" s="31"/>
      <c r="I105" s="35"/>
    </row>
    <row r="106" spans="1:9" ht="40.5" customHeight="1" x14ac:dyDescent="0.25">
      <c r="A106" s="27" t="s">
        <v>201</v>
      </c>
      <c r="B106" s="28" t="s">
        <v>202</v>
      </c>
      <c r="C106" s="29" t="s">
        <v>201</v>
      </c>
      <c r="D106" s="34">
        <v>12803190.5</v>
      </c>
      <c r="E106" s="34">
        <v>12803190.5</v>
      </c>
      <c r="F106" s="34">
        <v>12410610.4</v>
      </c>
      <c r="G106" s="34">
        <f t="shared" si="3"/>
        <v>96.933732259939433</v>
      </c>
      <c r="H106" s="31"/>
      <c r="I106" s="35"/>
    </row>
    <row r="107" spans="1:9" ht="33" customHeight="1" x14ac:dyDescent="0.25">
      <c r="A107" s="27" t="s">
        <v>203</v>
      </c>
      <c r="B107" s="28" t="s">
        <v>204</v>
      </c>
      <c r="C107" s="29" t="s">
        <v>203</v>
      </c>
      <c r="D107" s="34">
        <v>240799.3</v>
      </c>
      <c r="E107" s="34">
        <v>240799.3</v>
      </c>
      <c r="F107" s="34">
        <v>227458.7</v>
      </c>
      <c r="G107" s="34">
        <f t="shared" si="3"/>
        <v>94.45986761589424</v>
      </c>
      <c r="H107" s="31"/>
      <c r="I107" s="35"/>
    </row>
    <row r="108" spans="1:9" ht="33" customHeight="1" x14ac:dyDescent="0.25">
      <c r="A108" s="27" t="s">
        <v>205</v>
      </c>
      <c r="B108" s="28" t="s">
        <v>206</v>
      </c>
      <c r="C108" s="29"/>
      <c r="D108" s="34">
        <v>240000</v>
      </c>
      <c r="E108" s="34">
        <v>240000</v>
      </c>
      <c r="F108" s="34">
        <v>80000</v>
      </c>
      <c r="G108" s="34">
        <f t="shared" si="3"/>
        <v>33.333333333333329</v>
      </c>
      <c r="H108" s="31"/>
      <c r="I108" s="35"/>
    </row>
    <row r="109" spans="1:9" ht="73.5" customHeight="1" x14ac:dyDescent="0.25">
      <c r="A109" s="43"/>
      <c r="B109" s="44" t="s">
        <v>207</v>
      </c>
      <c r="C109" s="45"/>
      <c r="D109" s="34"/>
      <c r="E109" s="34"/>
      <c r="F109" s="34"/>
      <c r="G109" s="34"/>
      <c r="H109" s="31"/>
      <c r="I109" s="35"/>
    </row>
    <row r="110" spans="1:9" ht="33" customHeight="1" x14ac:dyDescent="0.25">
      <c r="A110" s="20" t="s">
        <v>208</v>
      </c>
      <c r="B110" s="39" t="s">
        <v>209</v>
      </c>
      <c r="C110" s="22" t="s">
        <v>208</v>
      </c>
      <c r="D110" s="33">
        <f>SUM(D111:D112)</f>
        <v>83140.899999999994</v>
      </c>
      <c r="E110" s="33">
        <f>SUM(E111:E112)</f>
        <v>83140.899999999994</v>
      </c>
      <c r="F110" s="33">
        <f>SUM(F111:F112)</f>
        <v>78135.899999999994</v>
      </c>
      <c r="G110" s="33">
        <f t="shared" si="3"/>
        <v>93.980098844251145</v>
      </c>
      <c r="H110" s="42">
        <f>SUM(H111:H112)</f>
        <v>0</v>
      </c>
      <c r="I110" s="33"/>
    </row>
    <row r="111" spans="1:9" ht="29.25" customHeight="1" x14ac:dyDescent="0.25">
      <c r="A111" s="27" t="s">
        <v>210</v>
      </c>
      <c r="B111" s="28" t="s">
        <v>211</v>
      </c>
      <c r="C111" s="29" t="s">
        <v>210</v>
      </c>
      <c r="D111" s="34">
        <v>41987.7</v>
      </c>
      <c r="E111" s="34">
        <v>41987.7</v>
      </c>
      <c r="F111" s="34">
        <v>37614.9</v>
      </c>
      <c r="G111" s="34">
        <f t="shared" si="3"/>
        <v>89.585521474146006</v>
      </c>
      <c r="H111" s="31"/>
      <c r="I111" s="35"/>
    </row>
    <row r="112" spans="1:9" ht="66.75" customHeight="1" x14ac:dyDescent="0.25">
      <c r="A112" s="27" t="s">
        <v>212</v>
      </c>
      <c r="B112" s="28" t="s">
        <v>213</v>
      </c>
      <c r="C112" s="29" t="s">
        <v>212</v>
      </c>
      <c r="D112" s="34">
        <v>41153.199999999997</v>
      </c>
      <c r="E112" s="34">
        <v>41153.199999999997</v>
      </c>
      <c r="F112" s="34">
        <v>40521</v>
      </c>
      <c r="G112" s="34">
        <f t="shared" si="3"/>
        <v>98.463788964163186</v>
      </c>
      <c r="H112" s="31"/>
      <c r="I112" s="35"/>
    </row>
    <row r="113" spans="1:9" ht="46.5" customHeight="1" x14ac:dyDescent="0.25">
      <c r="A113" s="20" t="s">
        <v>214</v>
      </c>
      <c r="B113" s="39" t="s">
        <v>215</v>
      </c>
      <c r="C113" s="22" t="s">
        <v>214</v>
      </c>
      <c r="D113" s="36"/>
      <c r="E113" s="37"/>
      <c r="F113" s="37"/>
      <c r="G113" s="37"/>
      <c r="H113" s="24">
        <f>SUM(H114:H116)</f>
        <v>9314822.0999999996</v>
      </c>
      <c r="I113" s="37"/>
    </row>
    <row r="114" spans="1:9" ht="37.5" customHeight="1" x14ac:dyDescent="0.25">
      <c r="A114" s="27" t="s">
        <v>216</v>
      </c>
      <c r="B114" s="28" t="s">
        <v>200</v>
      </c>
      <c r="C114" s="29" t="s">
        <v>216</v>
      </c>
      <c r="D114" s="38"/>
      <c r="E114" s="34"/>
      <c r="F114" s="34"/>
      <c r="G114" s="34"/>
      <c r="H114" s="31">
        <v>865487.4</v>
      </c>
      <c r="I114" s="35"/>
    </row>
    <row r="115" spans="1:9" ht="33.75" customHeight="1" x14ac:dyDescent="0.25">
      <c r="A115" s="27" t="s">
        <v>217</v>
      </c>
      <c r="B115" s="28" t="s">
        <v>218</v>
      </c>
      <c r="C115" s="29" t="s">
        <v>217</v>
      </c>
      <c r="D115" s="38"/>
      <c r="E115" s="34"/>
      <c r="F115" s="34"/>
      <c r="G115" s="34"/>
      <c r="H115" s="31">
        <v>8243626.5</v>
      </c>
      <c r="I115" s="35"/>
    </row>
    <row r="116" spans="1:9" ht="36" customHeight="1" x14ac:dyDescent="0.25">
      <c r="A116" s="27" t="s">
        <v>219</v>
      </c>
      <c r="B116" s="28" t="s">
        <v>204</v>
      </c>
      <c r="C116" s="29" t="s">
        <v>219</v>
      </c>
      <c r="D116" s="38"/>
      <c r="E116" s="34"/>
      <c r="F116" s="34"/>
      <c r="G116" s="34"/>
      <c r="H116" s="31">
        <v>205708.2</v>
      </c>
      <c r="I116" s="35"/>
    </row>
    <row r="117" spans="1:9" ht="63" customHeight="1" x14ac:dyDescent="0.25">
      <c r="A117" s="20" t="s">
        <v>220</v>
      </c>
      <c r="B117" s="21" t="s">
        <v>221</v>
      </c>
      <c r="C117" s="22" t="s">
        <v>220</v>
      </c>
      <c r="D117" s="36"/>
      <c r="E117" s="37"/>
      <c r="F117" s="37"/>
      <c r="G117" s="37"/>
      <c r="H117" s="24">
        <f>SUM(H118:H123)</f>
        <v>3018748.5</v>
      </c>
      <c r="I117" s="37"/>
    </row>
    <row r="118" spans="1:9" ht="42" customHeight="1" x14ac:dyDescent="0.25">
      <c r="A118" s="27" t="s">
        <v>222</v>
      </c>
      <c r="B118" s="28" t="s">
        <v>223</v>
      </c>
      <c r="C118" s="29" t="s">
        <v>222</v>
      </c>
      <c r="D118" s="38"/>
      <c r="E118" s="34"/>
      <c r="F118" s="34"/>
      <c r="G118" s="34"/>
      <c r="H118" s="31">
        <v>25308.400000000001</v>
      </c>
      <c r="I118" s="35"/>
    </row>
    <row r="119" spans="1:9" ht="39.75" customHeight="1" x14ac:dyDescent="0.25">
      <c r="A119" s="27" t="s">
        <v>224</v>
      </c>
      <c r="B119" s="28" t="s">
        <v>225</v>
      </c>
      <c r="C119" s="29" t="s">
        <v>224</v>
      </c>
      <c r="D119" s="38"/>
      <c r="E119" s="34"/>
      <c r="F119" s="34"/>
      <c r="G119" s="34"/>
      <c r="H119" s="31">
        <v>76600.800000000003</v>
      </c>
      <c r="I119" s="35"/>
    </row>
    <row r="120" spans="1:9" ht="37.5" customHeight="1" x14ac:dyDescent="0.25">
      <c r="A120" s="27" t="s">
        <v>226</v>
      </c>
      <c r="B120" s="28" t="s">
        <v>227</v>
      </c>
      <c r="C120" s="29" t="s">
        <v>226</v>
      </c>
      <c r="D120" s="38"/>
      <c r="E120" s="34"/>
      <c r="F120" s="34"/>
      <c r="G120" s="34"/>
      <c r="H120" s="31">
        <v>337273.1</v>
      </c>
      <c r="I120" s="35"/>
    </row>
    <row r="121" spans="1:9" ht="69.75" customHeight="1" x14ac:dyDescent="0.25">
      <c r="A121" s="27" t="s">
        <v>228</v>
      </c>
      <c r="B121" s="28" t="s">
        <v>229</v>
      </c>
      <c r="C121" s="29" t="s">
        <v>228</v>
      </c>
      <c r="D121" s="38"/>
      <c r="E121" s="34"/>
      <c r="F121" s="34"/>
      <c r="G121" s="34"/>
      <c r="H121" s="31">
        <v>361814.2</v>
      </c>
      <c r="I121" s="35"/>
    </row>
    <row r="122" spans="1:9" ht="39.75" customHeight="1" x14ac:dyDescent="0.25">
      <c r="A122" s="27" t="s">
        <v>230</v>
      </c>
      <c r="B122" s="28" t="s">
        <v>231</v>
      </c>
      <c r="C122" s="29" t="s">
        <v>230</v>
      </c>
      <c r="D122" s="38"/>
      <c r="E122" s="34"/>
      <c r="F122" s="34"/>
      <c r="G122" s="34"/>
      <c r="H122" s="31">
        <v>1811098.8</v>
      </c>
      <c r="I122" s="35"/>
    </row>
    <row r="123" spans="1:9" ht="40.5" customHeight="1" x14ac:dyDescent="0.25">
      <c r="A123" s="27" t="s">
        <v>232</v>
      </c>
      <c r="B123" s="28" t="s">
        <v>233</v>
      </c>
      <c r="C123" s="29" t="s">
        <v>232</v>
      </c>
      <c r="D123" s="38"/>
      <c r="E123" s="34"/>
      <c r="F123" s="34"/>
      <c r="G123" s="34"/>
      <c r="H123" s="31">
        <v>406653.2</v>
      </c>
      <c r="I123" s="35"/>
    </row>
    <row r="124" spans="1:9" ht="118.5" customHeight="1" x14ac:dyDescent="0.25">
      <c r="A124" s="20" t="s">
        <v>234</v>
      </c>
      <c r="B124" s="21" t="s">
        <v>235</v>
      </c>
      <c r="C124" s="22" t="s">
        <v>234</v>
      </c>
      <c r="D124" s="33">
        <f>SUM(D125:D128)</f>
        <v>994594.10000000009</v>
      </c>
      <c r="E124" s="33">
        <f>SUM(E125:E128)</f>
        <v>994412.10000000009</v>
      </c>
      <c r="F124" s="33">
        <f>SUM(F125:F128)</f>
        <v>559048.69999999995</v>
      </c>
      <c r="G124" s="33">
        <f t="shared" si="3"/>
        <v>56.219016240852248</v>
      </c>
      <c r="H124" s="24">
        <f>SUM(H125:H128)</f>
        <v>319229.30000000005</v>
      </c>
      <c r="I124" s="33">
        <f t="shared" ref="I124:I157" si="4">SUM(F124/H124*100)</f>
        <v>175.12449515129089</v>
      </c>
    </row>
    <row r="125" spans="1:9" ht="66.75" customHeight="1" x14ac:dyDescent="0.25">
      <c r="A125" s="27" t="s">
        <v>236</v>
      </c>
      <c r="B125" s="28" t="s">
        <v>237</v>
      </c>
      <c r="C125" s="29" t="s">
        <v>236</v>
      </c>
      <c r="D125" s="34">
        <v>45314.8</v>
      </c>
      <c r="E125" s="34">
        <v>45132.800000000003</v>
      </c>
      <c r="F125" s="34">
        <v>37054.800000000003</v>
      </c>
      <c r="G125" s="34">
        <f t="shared" si="3"/>
        <v>82.101708735110606</v>
      </c>
      <c r="H125" s="31">
        <v>30766.9</v>
      </c>
      <c r="I125" s="35">
        <f t="shared" si="4"/>
        <v>120.43722311965132</v>
      </c>
    </row>
    <row r="126" spans="1:9" ht="52.5" customHeight="1" x14ac:dyDescent="0.25">
      <c r="A126" s="27" t="s">
        <v>238</v>
      </c>
      <c r="B126" s="28" t="s">
        <v>239</v>
      </c>
      <c r="C126" s="29" t="s">
        <v>238</v>
      </c>
      <c r="D126" s="34">
        <v>561210</v>
      </c>
      <c r="E126" s="34">
        <v>561210</v>
      </c>
      <c r="F126" s="34">
        <v>136581.5</v>
      </c>
      <c r="G126" s="34">
        <f t="shared" si="3"/>
        <v>24.336968336273408</v>
      </c>
      <c r="H126" s="31">
        <v>11265.2</v>
      </c>
      <c r="I126" s="35" t="s">
        <v>240</v>
      </c>
    </row>
    <row r="127" spans="1:9" ht="58.5" customHeight="1" x14ac:dyDescent="0.25">
      <c r="A127" s="27" t="s">
        <v>241</v>
      </c>
      <c r="B127" s="28" t="s">
        <v>242</v>
      </c>
      <c r="C127" s="29" t="s">
        <v>241</v>
      </c>
      <c r="D127" s="34">
        <v>379069.3</v>
      </c>
      <c r="E127" s="34">
        <v>379069.3</v>
      </c>
      <c r="F127" s="34">
        <v>376412.4</v>
      </c>
      <c r="G127" s="34">
        <f t="shared" si="3"/>
        <v>99.299099135698938</v>
      </c>
      <c r="H127" s="31">
        <v>178082.6</v>
      </c>
      <c r="I127" s="35">
        <f t="shared" si="4"/>
        <v>211.36955547594204</v>
      </c>
    </row>
    <row r="128" spans="1:9" ht="75" customHeight="1" x14ac:dyDescent="0.25">
      <c r="A128" s="27" t="s">
        <v>243</v>
      </c>
      <c r="B128" s="28" t="s">
        <v>244</v>
      </c>
      <c r="C128" s="29" t="s">
        <v>243</v>
      </c>
      <c r="D128" s="34">
        <v>9000</v>
      </c>
      <c r="E128" s="34">
        <v>9000</v>
      </c>
      <c r="F128" s="34">
        <v>9000</v>
      </c>
      <c r="G128" s="34">
        <f t="shared" si="3"/>
        <v>100</v>
      </c>
      <c r="H128" s="31">
        <v>99114.6</v>
      </c>
      <c r="I128" s="35">
        <f t="shared" si="4"/>
        <v>9.0803978424974723</v>
      </c>
    </row>
    <row r="129" spans="1:9" ht="84.75" customHeight="1" x14ac:dyDescent="0.25">
      <c r="A129" s="20" t="s">
        <v>245</v>
      </c>
      <c r="B129" s="21" t="s">
        <v>246</v>
      </c>
      <c r="C129" s="22" t="s">
        <v>245</v>
      </c>
      <c r="D129" s="33">
        <f>SUM(D130:D131)</f>
        <v>108648.6</v>
      </c>
      <c r="E129" s="33">
        <f>SUM(E130:E131)</f>
        <v>108648.6</v>
      </c>
      <c r="F129" s="33">
        <f>SUM(F130:F131)</f>
        <v>108048.7</v>
      </c>
      <c r="G129" s="33">
        <f t="shared" si="3"/>
        <v>99.447852986600822</v>
      </c>
      <c r="H129" s="24">
        <f>SUM(H130:H131)</f>
        <v>7980.1</v>
      </c>
      <c r="I129" s="24">
        <f t="shared" si="4"/>
        <v>1353.9767672084308</v>
      </c>
    </row>
    <row r="130" spans="1:9" ht="26.25" customHeight="1" x14ac:dyDescent="0.25">
      <c r="A130" s="27" t="s">
        <v>247</v>
      </c>
      <c r="B130" s="28" t="s">
        <v>248</v>
      </c>
      <c r="C130" s="29" t="s">
        <v>247</v>
      </c>
      <c r="D130" s="34"/>
      <c r="E130" s="34"/>
      <c r="F130" s="34"/>
      <c r="G130" s="34"/>
      <c r="H130" s="31"/>
      <c r="I130" s="35"/>
    </row>
    <row r="131" spans="1:9" ht="39" customHeight="1" x14ac:dyDescent="0.25">
      <c r="A131" s="27" t="s">
        <v>249</v>
      </c>
      <c r="B131" s="28" t="s">
        <v>250</v>
      </c>
      <c r="C131" s="29" t="s">
        <v>249</v>
      </c>
      <c r="D131" s="34">
        <v>108648.6</v>
      </c>
      <c r="E131" s="34">
        <v>108648.6</v>
      </c>
      <c r="F131" s="34">
        <v>108048.7</v>
      </c>
      <c r="G131" s="34">
        <f t="shared" si="3"/>
        <v>99.447852986600822</v>
      </c>
      <c r="H131" s="31">
        <v>7980.1</v>
      </c>
      <c r="I131" s="35" t="s">
        <v>251</v>
      </c>
    </row>
    <row r="132" spans="1:9" ht="93.75" customHeight="1" x14ac:dyDescent="0.25">
      <c r="A132" s="20" t="s">
        <v>252</v>
      </c>
      <c r="B132" s="21" t="s">
        <v>253</v>
      </c>
      <c r="C132" s="22" t="s">
        <v>252</v>
      </c>
      <c r="D132" s="33">
        <f>SUM(D133:D135)</f>
        <v>495208.19999999995</v>
      </c>
      <c r="E132" s="33">
        <f>SUM(E133:E135)</f>
        <v>495208.3</v>
      </c>
      <c r="F132" s="33">
        <f>SUM(F133:F135)</f>
        <v>470652.4</v>
      </c>
      <c r="G132" s="33">
        <f t="shared" si="3"/>
        <v>95.041298782754652</v>
      </c>
      <c r="H132" s="24">
        <f>SUM(H133:H135)</f>
        <v>448228.4</v>
      </c>
      <c r="I132" s="33">
        <f t="shared" si="4"/>
        <v>105.002806604847</v>
      </c>
    </row>
    <row r="133" spans="1:9" ht="42" customHeight="1" x14ac:dyDescent="0.25">
      <c r="A133" s="27" t="s">
        <v>254</v>
      </c>
      <c r="B133" s="28" t="s">
        <v>255</v>
      </c>
      <c r="C133" s="29" t="s">
        <v>254</v>
      </c>
      <c r="D133" s="34">
        <v>385042.1</v>
      </c>
      <c r="E133" s="34">
        <v>385042.1</v>
      </c>
      <c r="F133" s="34">
        <v>380946.2</v>
      </c>
      <c r="G133" s="34">
        <f t="shared" si="3"/>
        <v>98.936246192299507</v>
      </c>
      <c r="H133" s="31">
        <v>219335.7</v>
      </c>
      <c r="I133" s="35">
        <f t="shared" si="4"/>
        <v>173.68180373737607</v>
      </c>
    </row>
    <row r="134" spans="1:9" ht="25.5" customHeight="1" x14ac:dyDescent="0.25">
      <c r="A134" s="27" t="s">
        <v>256</v>
      </c>
      <c r="B134" s="28" t="s">
        <v>257</v>
      </c>
      <c r="C134" s="29" t="s">
        <v>256</v>
      </c>
      <c r="D134" s="34">
        <v>65514.6</v>
      </c>
      <c r="E134" s="34">
        <v>65514.7</v>
      </c>
      <c r="F134" s="34">
        <v>64384.7</v>
      </c>
      <c r="G134" s="34">
        <f t="shared" si="3"/>
        <v>98.275196253665214</v>
      </c>
      <c r="H134" s="31">
        <v>35637.4</v>
      </c>
      <c r="I134" s="35">
        <f t="shared" si="4"/>
        <v>180.66609797572212</v>
      </c>
    </row>
    <row r="135" spans="1:9" ht="48" customHeight="1" x14ac:dyDescent="0.25">
      <c r="A135" s="27" t="s">
        <v>258</v>
      </c>
      <c r="B135" s="28" t="s">
        <v>259</v>
      </c>
      <c r="C135" s="29" t="s">
        <v>258</v>
      </c>
      <c r="D135" s="34">
        <v>44651.5</v>
      </c>
      <c r="E135" s="34">
        <v>44651.5</v>
      </c>
      <c r="F135" s="34">
        <v>25321.5</v>
      </c>
      <c r="G135" s="34">
        <f t="shared" si="3"/>
        <v>56.709181102538551</v>
      </c>
      <c r="H135" s="31">
        <v>193255.3</v>
      </c>
      <c r="I135" s="35">
        <f t="shared" si="4"/>
        <v>13.102616073142626</v>
      </c>
    </row>
    <row r="136" spans="1:9" ht="111" customHeight="1" x14ac:dyDescent="0.25">
      <c r="A136" s="20" t="s">
        <v>260</v>
      </c>
      <c r="B136" s="21" t="s">
        <v>261</v>
      </c>
      <c r="C136" s="22" t="s">
        <v>260</v>
      </c>
      <c r="D136" s="33">
        <f>SUM(D137:D140)</f>
        <v>149051.5</v>
      </c>
      <c r="E136" s="33">
        <f>SUM(E137:E140)</f>
        <v>149051.4</v>
      </c>
      <c r="F136" s="33">
        <f>SUM(F137:F140)</f>
        <v>85329.3</v>
      </c>
      <c r="G136" s="33">
        <f t="shared" si="3"/>
        <v>57.248237856202635</v>
      </c>
      <c r="H136" s="24">
        <f>SUM(H137:H140)</f>
        <v>81881.3</v>
      </c>
      <c r="I136" s="33">
        <f t="shared" si="4"/>
        <v>104.2109736899634</v>
      </c>
    </row>
    <row r="137" spans="1:9" ht="45" customHeight="1" x14ac:dyDescent="0.25">
      <c r="A137" s="27" t="s">
        <v>262</v>
      </c>
      <c r="B137" s="28" t="s">
        <v>263</v>
      </c>
      <c r="C137" s="29" t="s">
        <v>262</v>
      </c>
      <c r="D137" s="34">
        <v>31801.8</v>
      </c>
      <c r="E137" s="34">
        <v>31801.8</v>
      </c>
      <c r="F137" s="34">
        <v>30389.100000000002</v>
      </c>
      <c r="G137" s="34">
        <f t="shared" si="3"/>
        <v>95.557798615172743</v>
      </c>
      <c r="H137" s="31">
        <v>29280.5</v>
      </c>
      <c r="I137" s="35">
        <f t="shared" si="4"/>
        <v>103.78613753180446</v>
      </c>
    </row>
    <row r="138" spans="1:9" ht="33" customHeight="1" x14ac:dyDescent="0.25">
      <c r="A138" s="27" t="s">
        <v>264</v>
      </c>
      <c r="B138" s="28" t="s">
        <v>265</v>
      </c>
      <c r="C138" s="29" t="s">
        <v>264</v>
      </c>
      <c r="D138" s="34">
        <v>116799.2</v>
      </c>
      <c r="E138" s="34">
        <v>116799.1</v>
      </c>
      <c r="F138" s="34">
        <v>54823.7</v>
      </c>
      <c r="G138" s="34">
        <f t="shared" si="3"/>
        <v>46.938460998415223</v>
      </c>
      <c r="H138" s="31">
        <v>52038.1</v>
      </c>
      <c r="I138" s="35">
        <f t="shared" si="4"/>
        <v>105.35300097428615</v>
      </c>
    </row>
    <row r="139" spans="1:9" ht="68.25" customHeight="1" x14ac:dyDescent="0.25">
      <c r="A139" s="27" t="s">
        <v>266</v>
      </c>
      <c r="B139" s="28" t="s">
        <v>267</v>
      </c>
      <c r="C139" s="29" t="s">
        <v>266</v>
      </c>
      <c r="D139" s="34">
        <v>266.5</v>
      </c>
      <c r="E139" s="34">
        <v>266.5</v>
      </c>
      <c r="F139" s="34">
        <v>116.5</v>
      </c>
      <c r="G139" s="34">
        <f t="shared" si="3"/>
        <v>43.714821763602252</v>
      </c>
      <c r="H139" s="31">
        <v>472.9</v>
      </c>
      <c r="I139" s="35">
        <f t="shared" si="4"/>
        <v>24.635229435398607</v>
      </c>
    </row>
    <row r="140" spans="1:9" ht="26.25" customHeight="1" x14ac:dyDescent="0.25">
      <c r="A140" s="27" t="s">
        <v>268</v>
      </c>
      <c r="B140" s="28" t="s">
        <v>269</v>
      </c>
      <c r="C140" s="29" t="s">
        <v>268</v>
      </c>
      <c r="D140" s="34">
        <v>184</v>
      </c>
      <c r="E140" s="34">
        <v>184</v>
      </c>
      <c r="F140" s="34"/>
      <c r="G140" s="34">
        <f t="shared" si="3"/>
        <v>0</v>
      </c>
      <c r="H140" s="31">
        <v>89.8</v>
      </c>
      <c r="I140" s="35">
        <f t="shared" si="4"/>
        <v>0</v>
      </c>
    </row>
    <row r="141" spans="1:9" ht="75" customHeight="1" x14ac:dyDescent="0.25">
      <c r="A141" s="20" t="s">
        <v>270</v>
      </c>
      <c r="B141" s="21" t="s">
        <v>271</v>
      </c>
      <c r="C141" s="22" t="s">
        <v>270</v>
      </c>
      <c r="D141" s="33">
        <f>SUM(D142:D146)</f>
        <v>9634458.6999999993</v>
      </c>
      <c r="E141" s="33">
        <f>SUM(E142:E146)</f>
        <v>9685838.6999999974</v>
      </c>
      <c r="F141" s="33">
        <f>SUM(F142:F146)</f>
        <v>9447963.7999999989</v>
      </c>
      <c r="G141" s="33">
        <f t="shared" si="3"/>
        <v>97.544096000690175</v>
      </c>
      <c r="H141" s="24">
        <f>SUM(H142:H146)</f>
        <v>8518374.1999999993</v>
      </c>
      <c r="I141" s="33">
        <f t="shared" si="4"/>
        <v>110.91275844632418</v>
      </c>
    </row>
    <row r="142" spans="1:9" ht="58.5" customHeight="1" x14ac:dyDescent="0.25">
      <c r="A142" s="27" t="s">
        <v>272</v>
      </c>
      <c r="B142" s="28" t="s">
        <v>273</v>
      </c>
      <c r="C142" s="29" t="s">
        <v>272</v>
      </c>
      <c r="D142" s="34">
        <v>24598.799999999999</v>
      </c>
      <c r="E142" s="34">
        <v>24598.799999999999</v>
      </c>
      <c r="F142" s="34">
        <v>23376.7</v>
      </c>
      <c r="G142" s="34">
        <f t="shared" si="3"/>
        <v>95.031871473405218</v>
      </c>
      <c r="H142" s="31">
        <v>1500</v>
      </c>
      <c r="I142" s="35" t="s">
        <v>274</v>
      </c>
    </row>
    <row r="143" spans="1:9" ht="42.75" customHeight="1" x14ac:dyDescent="0.25">
      <c r="A143" s="27" t="s">
        <v>275</v>
      </c>
      <c r="B143" s="28" t="s">
        <v>276</v>
      </c>
      <c r="C143" s="29" t="s">
        <v>275</v>
      </c>
      <c r="D143" s="34">
        <v>336247.3</v>
      </c>
      <c r="E143" s="34">
        <v>335627.3</v>
      </c>
      <c r="F143" s="34">
        <v>334192.90000000002</v>
      </c>
      <c r="G143" s="34">
        <f t="shared" si="3"/>
        <v>99.572621178312986</v>
      </c>
      <c r="H143" s="31">
        <v>382455.6</v>
      </c>
      <c r="I143" s="35">
        <f t="shared" si="4"/>
        <v>87.380835840813958</v>
      </c>
    </row>
    <row r="144" spans="1:9" ht="39" customHeight="1" x14ac:dyDescent="0.25">
      <c r="A144" s="27" t="s">
        <v>277</v>
      </c>
      <c r="B144" s="28" t="s">
        <v>278</v>
      </c>
      <c r="C144" s="29" t="s">
        <v>277</v>
      </c>
      <c r="D144" s="34">
        <v>130.80000000000001</v>
      </c>
      <c r="E144" s="34">
        <v>130.80000000000001</v>
      </c>
      <c r="F144" s="34">
        <v>71.3</v>
      </c>
      <c r="G144" s="34">
        <f t="shared" si="3"/>
        <v>54.510703363914374</v>
      </c>
      <c r="H144" s="31">
        <v>216.9</v>
      </c>
      <c r="I144" s="35">
        <f t="shared" si="4"/>
        <v>32.872291378515442</v>
      </c>
    </row>
    <row r="145" spans="1:9" ht="30" customHeight="1" x14ac:dyDescent="0.25">
      <c r="A145" s="27" t="s">
        <v>279</v>
      </c>
      <c r="B145" s="28" t="s">
        <v>280</v>
      </c>
      <c r="C145" s="29" t="s">
        <v>279</v>
      </c>
      <c r="D145" s="34">
        <v>9193167.5999999996</v>
      </c>
      <c r="E145" s="34">
        <v>9245167.5999999978</v>
      </c>
      <c r="F145" s="34">
        <v>9010620.8999999985</v>
      </c>
      <c r="G145" s="34">
        <f t="shared" si="3"/>
        <v>97.463034634439737</v>
      </c>
      <c r="H145" s="31">
        <v>8062801</v>
      </c>
      <c r="I145" s="35">
        <f t="shared" si="4"/>
        <v>111.75546686567111</v>
      </c>
    </row>
    <row r="146" spans="1:9" ht="36.75" customHeight="1" x14ac:dyDescent="0.25">
      <c r="A146" s="27" t="s">
        <v>281</v>
      </c>
      <c r="B146" s="28" t="s">
        <v>282</v>
      </c>
      <c r="C146" s="29" t="s">
        <v>281</v>
      </c>
      <c r="D146" s="34">
        <v>80314.2</v>
      </c>
      <c r="E146" s="34">
        <v>80314.2</v>
      </c>
      <c r="F146" s="34">
        <v>79702</v>
      </c>
      <c r="G146" s="34">
        <f t="shared" si="3"/>
        <v>99.237743761377189</v>
      </c>
      <c r="H146" s="31">
        <v>71400.7</v>
      </c>
      <c r="I146" s="35">
        <f t="shared" si="4"/>
        <v>111.62635660434701</v>
      </c>
    </row>
    <row r="147" spans="1:9" ht="41.25" customHeight="1" x14ac:dyDescent="0.25">
      <c r="A147" s="20" t="s">
        <v>283</v>
      </c>
      <c r="B147" s="21" t="s">
        <v>284</v>
      </c>
      <c r="C147" s="46" t="s">
        <v>283</v>
      </c>
      <c r="D147" s="33">
        <f>SUM(D148)</f>
        <v>13200.400000000001</v>
      </c>
      <c r="E147" s="33">
        <f>SUM(E148)</f>
        <v>13200.400000000001</v>
      </c>
      <c r="F147" s="33">
        <f>SUM(F148)</f>
        <v>13170.900000000001</v>
      </c>
      <c r="G147" s="33">
        <f t="shared" si="3"/>
        <v>99.776521923578073</v>
      </c>
      <c r="H147" s="33">
        <f>SUM(H148)</f>
        <v>77999.899999999994</v>
      </c>
      <c r="I147" s="33">
        <f t="shared" si="4"/>
        <v>16.88579087921908</v>
      </c>
    </row>
    <row r="148" spans="1:9" ht="35.25" customHeight="1" x14ac:dyDescent="0.25">
      <c r="A148" s="27" t="s">
        <v>285</v>
      </c>
      <c r="B148" s="28" t="s">
        <v>286</v>
      </c>
      <c r="C148" s="29" t="s">
        <v>285</v>
      </c>
      <c r="D148" s="34">
        <v>13200.400000000001</v>
      </c>
      <c r="E148" s="34">
        <v>13200.400000000001</v>
      </c>
      <c r="F148" s="34">
        <v>13170.900000000001</v>
      </c>
      <c r="G148" s="34">
        <f t="shared" si="3"/>
        <v>99.776521923578073</v>
      </c>
      <c r="H148" s="31">
        <v>77999.899999999994</v>
      </c>
      <c r="I148" s="35">
        <f t="shared" si="4"/>
        <v>16.88579087921908</v>
      </c>
    </row>
    <row r="149" spans="1:9" ht="69" customHeight="1" x14ac:dyDescent="0.25">
      <c r="A149" s="20" t="s">
        <v>287</v>
      </c>
      <c r="B149" s="21" t="s">
        <v>288</v>
      </c>
      <c r="C149" s="22" t="s">
        <v>287</v>
      </c>
      <c r="D149" s="33">
        <f>SUM(D150:D151)</f>
        <v>830</v>
      </c>
      <c r="E149" s="33">
        <f>SUM(E150:E151)</f>
        <v>830</v>
      </c>
      <c r="F149" s="33">
        <f>SUM(F150:F151)</f>
        <v>779.7</v>
      </c>
      <c r="G149" s="33">
        <f t="shared" si="3"/>
        <v>93.939759036144594</v>
      </c>
      <c r="H149" s="24">
        <f>SUM(H150:H151)</f>
        <v>1009.4000000000001</v>
      </c>
      <c r="I149" s="33">
        <f t="shared" si="4"/>
        <v>77.24390727164652</v>
      </c>
    </row>
    <row r="150" spans="1:9" ht="35.25" customHeight="1" x14ac:dyDescent="0.25">
      <c r="A150" s="27" t="s">
        <v>289</v>
      </c>
      <c r="B150" s="28" t="s">
        <v>290</v>
      </c>
      <c r="C150" s="29" t="s">
        <v>289</v>
      </c>
      <c r="D150" s="34">
        <v>287.5</v>
      </c>
      <c r="E150" s="34">
        <v>287.5</v>
      </c>
      <c r="F150" s="34">
        <v>239.7</v>
      </c>
      <c r="G150" s="34">
        <f t="shared" si="3"/>
        <v>83.373913043478254</v>
      </c>
      <c r="H150" s="31">
        <v>343.7</v>
      </c>
      <c r="I150" s="35">
        <f t="shared" si="4"/>
        <v>69.74105324410823</v>
      </c>
    </row>
    <row r="151" spans="1:9" ht="30.75" customHeight="1" x14ac:dyDescent="0.25">
      <c r="A151" s="27" t="s">
        <v>291</v>
      </c>
      <c r="B151" s="28" t="s">
        <v>292</v>
      </c>
      <c r="C151" s="29" t="s">
        <v>291</v>
      </c>
      <c r="D151" s="34">
        <v>542.5</v>
      </c>
      <c r="E151" s="34">
        <v>542.5</v>
      </c>
      <c r="F151" s="34">
        <v>540</v>
      </c>
      <c r="G151" s="34">
        <f t="shared" si="3"/>
        <v>99.539170506912441</v>
      </c>
      <c r="H151" s="31">
        <v>665.7</v>
      </c>
      <c r="I151" s="35">
        <f t="shared" si="4"/>
        <v>81.117620549797195</v>
      </c>
    </row>
    <row r="152" spans="1:9" ht="71.25" customHeight="1" x14ac:dyDescent="0.25">
      <c r="A152" s="20" t="s">
        <v>293</v>
      </c>
      <c r="B152" s="21" t="s">
        <v>294</v>
      </c>
      <c r="C152" s="22" t="s">
        <v>293</v>
      </c>
      <c r="D152" s="33">
        <f>SUM(D153:D154)</f>
        <v>1058071.3999999999</v>
      </c>
      <c r="E152" s="33">
        <f>SUM(E153:E154)</f>
        <v>1058071.3999999999</v>
      </c>
      <c r="F152" s="33">
        <f>SUM(F153:F154)</f>
        <v>978468.9</v>
      </c>
      <c r="G152" s="33">
        <f t="shared" si="3"/>
        <v>92.47664193550645</v>
      </c>
      <c r="H152" s="24">
        <f>SUM(H153:H154)</f>
        <v>584486.1</v>
      </c>
      <c r="I152" s="33">
        <f t="shared" si="4"/>
        <v>167.40670137407886</v>
      </c>
    </row>
    <row r="153" spans="1:9" ht="20.25" customHeight="1" x14ac:dyDescent="0.25">
      <c r="A153" s="27" t="s">
        <v>295</v>
      </c>
      <c r="B153" s="28" t="s">
        <v>296</v>
      </c>
      <c r="C153" s="29" t="s">
        <v>295</v>
      </c>
      <c r="D153" s="34">
        <v>813071.4</v>
      </c>
      <c r="E153" s="34">
        <v>813071.4</v>
      </c>
      <c r="F153" s="34">
        <v>794902.5</v>
      </c>
      <c r="G153" s="34">
        <f t="shared" si="3"/>
        <v>97.765399201103364</v>
      </c>
      <c r="H153" s="31">
        <v>570746.4</v>
      </c>
      <c r="I153" s="35">
        <f t="shared" si="4"/>
        <v>139.27420304359345</v>
      </c>
    </row>
    <row r="154" spans="1:9" ht="20.25" customHeight="1" x14ac:dyDescent="0.25">
      <c r="A154" s="27" t="s">
        <v>297</v>
      </c>
      <c r="B154" s="28" t="s">
        <v>298</v>
      </c>
      <c r="C154" s="29" t="s">
        <v>297</v>
      </c>
      <c r="D154" s="47">
        <v>245000</v>
      </c>
      <c r="E154" s="34">
        <v>245000</v>
      </c>
      <c r="F154" s="34">
        <v>183566.4</v>
      </c>
      <c r="G154" s="34">
        <f t="shared" si="3"/>
        <v>74.925061224489795</v>
      </c>
      <c r="H154" s="31">
        <v>13739.7</v>
      </c>
      <c r="I154" s="35" t="s">
        <v>299</v>
      </c>
    </row>
    <row r="155" spans="1:9" ht="18.75" customHeight="1" x14ac:dyDescent="0.25">
      <c r="A155" s="48"/>
      <c r="B155" s="49" t="s">
        <v>300</v>
      </c>
      <c r="C155" s="46"/>
      <c r="D155" s="50">
        <f>SUM(D6+D15+D24+D32+D43+D51+D65+D70+D76+D84+D95+D100+D104+D110+D113+D117+D124+D129+D132+D136+D141+D147+D149+D152)</f>
        <v>102843435.80000003</v>
      </c>
      <c r="E155" s="50">
        <f>SUM(E6+E15+E24+E32+E43+E51+E65+E70+E76+E84+E95+E100+E104+E110+E113+E117+E124+E129+E132+E136+E141+E147+E149+E152)</f>
        <v>102723676.00000001</v>
      </c>
      <c r="F155" s="50">
        <f>SUM(F24+F43+F51+F65+F70+F76+F84+F95+F100+F104+F110+F124+F129+F132+F136+F141+F147+F149+F152)</f>
        <v>99572168.700000033</v>
      </c>
      <c r="G155" s="51">
        <f t="shared" si="3"/>
        <v>96.932053619264963</v>
      </c>
      <c r="H155" s="52">
        <f>SUM(H6+H15+H24+H32+H43+H51+H65+H70+H76+H84+H95+H100+H104+H110+H113+H117+H124+H129+H132+H136+H141+H147+H149+H152)</f>
        <v>82465769.699999988</v>
      </c>
      <c r="I155" s="53">
        <f t="shared" si="4"/>
        <v>120.74363588944959</v>
      </c>
    </row>
    <row r="156" spans="1:9" ht="20.25" customHeight="1" x14ac:dyDescent="0.25">
      <c r="A156" s="54"/>
      <c r="B156" s="55" t="s">
        <v>301</v>
      </c>
      <c r="C156" s="56"/>
      <c r="D156" s="57"/>
      <c r="E156" s="58">
        <v>4764992.9999999851</v>
      </c>
      <c r="F156" s="58">
        <v>4552386.0999999642</v>
      </c>
      <c r="G156" s="51">
        <f t="shared" si="3"/>
        <v>95.538148744394348</v>
      </c>
      <c r="H156" s="52">
        <v>5737985.7999999998</v>
      </c>
      <c r="I156" s="53">
        <f t="shared" si="4"/>
        <v>79.337702439067797</v>
      </c>
    </row>
    <row r="157" spans="1:9" x14ac:dyDescent="0.25">
      <c r="A157" s="54"/>
      <c r="B157" s="49" t="s">
        <v>302</v>
      </c>
      <c r="C157" s="56"/>
      <c r="D157" s="58">
        <f>SUM(D155:D156)</f>
        <v>102843435.80000003</v>
      </c>
      <c r="E157" s="58">
        <f>SUM(E155:E156)</f>
        <v>107488669</v>
      </c>
      <c r="F157" s="58">
        <f>SUM(F155:F156)</f>
        <v>104124554.8</v>
      </c>
      <c r="G157" s="51">
        <f t="shared" si="3"/>
        <v>96.870261552871213</v>
      </c>
      <c r="H157" s="59">
        <f>SUM(H155:H156)</f>
        <v>88203755.499999985</v>
      </c>
      <c r="I157" s="53">
        <f t="shared" si="4"/>
        <v>118.05002429856857</v>
      </c>
    </row>
    <row r="159" spans="1:9" ht="36" customHeight="1" x14ac:dyDescent="0.2">
      <c r="A159" s="60"/>
      <c r="B159" s="60"/>
      <c r="C159" s="60"/>
      <c r="D159" s="60"/>
      <c r="E159" s="60"/>
      <c r="F159" s="60"/>
      <c r="G159" s="60"/>
      <c r="H159" s="60"/>
      <c r="I159" s="60"/>
    </row>
    <row r="160" spans="1:9" ht="21" customHeight="1" x14ac:dyDescent="0.2">
      <c r="A160" s="61"/>
      <c r="B160" s="61"/>
      <c r="C160" s="61"/>
      <c r="D160" s="61"/>
      <c r="E160" s="61"/>
      <c r="F160" s="61"/>
      <c r="G160" s="61"/>
      <c r="H160" s="61"/>
      <c r="I160" s="61"/>
    </row>
    <row r="161" spans="5:8" x14ac:dyDescent="0.25">
      <c r="E161" s="62"/>
      <c r="F161" s="62"/>
      <c r="G161" s="62"/>
      <c r="H161" s="62"/>
    </row>
    <row r="162" spans="5:8" x14ac:dyDescent="0.25">
      <c r="E162" s="63"/>
      <c r="F162" s="63"/>
    </row>
    <row r="163" spans="5:8" x14ac:dyDescent="0.25">
      <c r="E163" s="65"/>
      <c r="F163" s="65"/>
      <c r="H163" s="65"/>
    </row>
    <row r="164" spans="5:8" x14ac:dyDescent="0.25">
      <c r="E164" s="65"/>
      <c r="F164" s="65"/>
    </row>
    <row r="165" spans="5:8" x14ac:dyDescent="0.25">
      <c r="E165" s="65"/>
      <c r="F165" s="65"/>
      <c r="H165" s="66"/>
    </row>
    <row r="169" spans="5:8" x14ac:dyDescent="0.25">
      <c r="E169" s="62"/>
      <c r="F169" s="62"/>
    </row>
  </sheetData>
  <mergeCells count="8">
    <mergeCell ref="A159:I159"/>
    <mergeCell ref="A160:I160"/>
    <mergeCell ref="A1:I1"/>
    <mergeCell ref="A3:A4"/>
    <mergeCell ref="B3:B4"/>
    <mergeCell ref="C3:C4"/>
    <mergeCell ref="D3:G3"/>
    <mergeCell ref="I3:I4"/>
  </mergeCells>
  <printOptions horizontalCentered="1"/>
  <pageMargins left="0.31496062992125984" right="0.31496062992125984" top="0.35433070866141736" bottom="0.55118110236220474" header="0.31496062992125984" footer="0.31496062992125984"/>
  <pageSetup paperSize="9" scale="60" fitToHeight="0" orientation="landscape" blackAndWhite="1" r:id="rId1"/>
  <headerFooter alignWithMargins="0">
    <oddFooter>&amp;C&amp;P</oddFooter>
  </headerFooter>
  <rowBreaks count="1" manualBreakCount="1">
    <brk id="2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 год</vt:lpstr>
      <vt:lpstr>'2019 год'!Заголовки_для_печати</vt:lpstr>
      <vt:lpstr>'2019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2020-02-07T12:48:00Z</cp:lastPrinted>
  <dcterms:created xsi:type="dcterms:W3CDTF">2020-02-07T12:47:58Z</dcterms:created>
  <dcterms:modified xsi:type="dcterms:W3CDTF">2020-02-07T15:48:25Z</dcterms:modified>
</cp:coreProperties>
</file>