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-45" windowWidth="10650" windowHeight="12855"/>
  </bookViews>
  <sheets>
    <sheet name="Всего" sheetId="1" r:id="rId1"/>
    <sheet name="Дотации" sheetId="4" r:id="rId2"/>
    <sheet name="Субвенции" sheetId="5" r:id="rId3"/>
    <sheet name="Субсидии" sheetId="6" r:id="rId4"/>
    <sheet name="Иные" sheetId="7" r:id="rId5"/>
  </sheets>
  <definedNames>
    <definedName name="_xlnm.Print_Area" localSheetId="4">Иные!$A$1:$M$53</definedName>
  </definedNames>
  <calcPr calcId="145621"/>
</workbook>
</file>

<file path=xl/calcChain.xml><?xml version="1.0" encoding="utf-8"?>
<calcChain xmlns="http://schemas.openxmlformats.org/spreadsheetml/2006/main">
  <c r="P47" i="1" l="1"/>
  <c r="P9" i="1"/>
  <c r="P10" i="1"/>
  <c r="P11" i="1"/>
  <c r="P12" i="1"/>
  <c r="P13" i="1"/>
  <c r="P14" i="1"/>
  <c r="P15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8" i="1"/>
  <c r="P39" i="1"/>
  <c r="P40" i="1"/>
  <c r="P42" i="1"/>
  <c r="P43" i="1"/>
  <c r="P44" i="1"/>
  <c r="P45" i="1"/>
  <c r="P8" i="1"/>
  <c r="O47" i="1"/>
  <c r="N47" i="1"/>
  <c r="O9" i="1"/>
  <c r="O10" i="1"/>
  <c r="O11" i="1"/>
  <c r="O12" i="1"/>
  <c r="O13" i="1"/>
  <c r="O14" i="1"/>
  <c r="O15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8" i="1"/>
  <c r="O39" i="1"/>
  <c r="O40" i="1"/>
  <c r="O42" i="1"/>
  <c r="O43" i="1"/>
  <c r="O44" i="1"/>
  <c r="O45" i="1"/>
  <c r="O8" i="1"/>
  <c r="N9" i="1"/>
  <c r="N10" i="1"/>
  <c r="N11" i="1"/>
  <c r="N12" i="1"/>
  <c r="N13" i="1"/>
  <c r="N14" i="1"/>
  <c r="N15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8" i="1"/>
  <c r="N39" i="1"/>
  <c r="N40" i="1"/>
  <c r="N42" i="1"/>
  <c r="N43" i="1"/>
  <c r="N44" i="1"/>
  <c r="N45" i="1"/>
  <c r="N8" i="1"/>
  <c r="C51" i="7"/>
  <c r="B51" i="7"/>
  <c r="D8" i="7"/>
  <c r="D9" i="7"/>
  <c r="D10" i="7"/>
  <c r="D11" i="7"/>
  <c r="D12" i="7"/>
  <c r="D13" i="7"/>
  <c r="D14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7" i="7"/>
  <c r="D38" i="7"/>
  <c r="D39" i="7"/>
  <c r="D41" i="7"/>
  <c r="D42" i="7"/>
  <c r="D43" i="7"/>
  <c r="D44" i="7"/>
  <c r="D7" i="7"/>
  <c r="D46" i="7"/>
  <c r="C46" i="7"/>
  <c r="C8" i="7"/>
  <c r="C9" i="7"/>
  <c r="C10" i="7"/>
  <c r="C11" i="7"/>
  <c r="C12" i="7"/>
  <c r="C13" i="7"/>
  <c r="C14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7" i="7"/>
  <c r="C38" i="7"/>
  <c r="C39" i="7"/>
  <c r="C41" i="7"/>
  <c r="C42" i="7"/>
  <c r="C43" i="7"/>
  <c r="C44" i="7"/>
  <c r="C7" i="7"/>
  <c r="B46" i="7"/>
  <c r="B8" i="7"/>
  <c r="B9" i="7"/>
  <c r="B10" i="7"/>
  <c r="B11" i="7"/>
  <c r="B12" i="7"/>
  <c r="B13" i="7"/>
  <c r="B14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7" i="7"/>
  <c r="B38" i="7"/>
  <c r="B39" i="7"/>
  <c r="B41" i="7"/>
  <c r="B42" i="7"/>
  <c r="B43" i="7"/>
  <c r="B44" i="7"/>
  <c r="B7" i="7"/>
  <c r="M45" i="7"/>
  <c r="L45" i="7"/>
  <c r="M16" i="7"/>
  <c r="M19" i="7"/>
  <c r="M23" i="7"/>
  <c r="M24" i="7"/>
  <c r="M26" i="7"/>
  <c r="M28" i="7"/>
  <c r="M29" i="7"/>
  <c r="M30" i="7"/>
  <c r="M32" i="7"/>
  <c r="M33" i="7"/>
  <c r="M34" i="7"/>
  <c r="M38" i="7"/>
  <c r="M42" i="7"/>
  <c r="M43" i="7"/>
  <c r="M7" i="7"/>
  <c r="K45" i="7"/>
  <c r="L51" i="7"/>
  <c r="K51" i="7"/>
  <c r="M51" i="7" l="1"/>
  <c r="P41" i="4"/>
  <c r="P23" i="4"/>
  <c r="J47" i="5"/>
  <c r="J48" i="5"/>
  <c r="J49" i="5"/>
  <c r="J46" i="5"/>
  <c r="BC47" i="5"/>
  <c r="BC48" i="5"/>
  <c r="BC49" i="5"/>
  <c r="BC46" i="5"/>
  <c r="BC45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7" i="5"/>
  <c r="AF51" i="5"/>
  <c r="L50" i="4" l="1"/>
  <c r="B8" i="1" l="1"/>
  <c r="K52" i="1"/>
  <c r="K51" i="1"/>
  <c r="K46" i="1"/>
  <c r="L48" i="1"/>
  <c r="L49" i="1"/>
  <c r="K48" i="1"/>
  <c r="K49" i="1"/>
  <c r="K50" i="1"/>
  <c r="K47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8" i="1"/>
  <c r="H52" i="1"/>
  <c r="H51" i="1"/>
  <c r="H46" i="1"/>
  <c r="H48" i="1"/>
  <c r="H49" i="1"/>
  <c r="H50" i="1"/>
  <c r="H4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8" i="1"/>
  <c r="E52" i="1"/>
  <c r="E51" i="1"/>
  <c r="E48" i="1"/>
  <c r="E49" i="1"/>
  <c r="E50" i="1"/>
  <c r="E47" i="1"/>
  <c r="E46" i="1"/>
  <c r="E9" i="1"/>
  <c r="E10" i="1"/>
  <c r="E11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40" i="1"/>
  <c r="E42" i="1"/>
  <c r="E43" i="1"/>
  <c r="E44" i="1"/>
  <c r="E8" i="1"/>
  <c r="C50" i="7"/>
  <c r="C45" i="7"/>
  <c r="B50" i="7"/>
  <c r="B45" i="7"/>
  <c r="I50" i="7"/>
  <c r="I51" i="7" s="1"/>
  <c r="H50" i="7"/>
  <c r="H51" i="7" s="1"/>
  <c r="J46" i="7"/>
  <c r="F45" i="7"/>
  <c r="E45" i="7"/>
  <c r="E51" i="7" s="1"/>
  <c r="G44" i="7"/>
  <c r="G43" i="7"/>
  <c r="G41" i="7"/>
  <c r="G39" i="7"/>
  <c r="G38" i="7"/>
  <c r="G37" i="7"/>
  <c r="G35" i="7"/>
  <c r="G34" i="7"/>
  <c r="G33" i="7"/>
  <c r="G31" i="7"/>
  <c r="G29" i="7"/>
  <c r="G28" i="7"/>
  <c r="G27" i="7"/>
  <c r="G26" i="7"/>
  <c r="G25" i="7"/>
  <c r="G22" i="7"/>
  <c r="G21" i="7"/>
  <c r="G20" i="7"/>
  <c r="G19" i="7"/>
  <c r="G18" i="7"/>
  <c r="G17" i="7"/>
  <c r="G16" i="7"/>
  <c r="G14" i="7"/>
  <c r="G13" i="7"/>
  <c r="G12" i="7"/>
  <c r="G11" i="7"/>
  <c r="G10" i="7"/>
  <c r="G9" i="7"/>
  <c r="G8" i="7"/>
  <c r="B50" i="6"/>
  <c r="B45" i="6"/>
  <c r="AJ50" i="6"/>
  <c r="AI50" i="6"/>
  <c r="AI51" i="6" s="1"/>
  <c r="AG50" i="6"/>
  <c r="AF50" i="6"/>
  <c r="AA50" i="6"/>
  <c r="AA51" i="6" s="1"/>
  <c r="Z50" i="6"/>
  <c r="Z51" i="6" s="1"/>
  <c r="X50" i="6"/>
  <c r="W50" i="6"/>
  <c r="O50" i="6"/>
  <c r="N50" i="6"/>
  <c r="I50" i="6"/>
  <c r="H50" i="6"/>
  <c r="AH49" i="6"/>
  <c r="J49" i="6"/>
  <c r="C49" i="6"/>
  <c r="L50" i="1" s="1"/>
  <c r="B49" i="6"/>
  <c r="AH48" i="6"/>
  <c r="C48" i="6"/>
  <c r="B48" i="6"/>
  <c r="AK46" i="6"/>
  <c r="AH46" i="6"/>
  <c r="AB46" i="6"/>
  <c r="Y46" i="6"/>
  <c r="P46" i="6"/>
  <c r="J46" i="6"/>
  <c r="C46" i="6"/>
  <c r="L47" i="1" s="1"/>
  <c r="B46" i="6"/>
  <c r="AS45" i="6"/>
  <c r="AR45" i="6"/>
  <c r="AR51" i="6" s="1"/>
  <c r="AP45" i="6"/>
  <c r="AP51" i="6" s="1"/>
  <c r="AO45" i="6"/>
  <c r="AM45" i="6"/>
  <c r="AM51" i="6" s="1"/>
  <c r="AL45" i="6"/>
  <c r="AL51" i="6" s="1"/>
  <c r="AG45" i="6"/>
  <c r="AF45" i="6"/>
  <c r="AD45" i="6"/>
  <c r="AC45" i="6"/>
  <c r="AC51" i="6" s="1"/>
  <c r="X45" i="6"/>
  <c r="W45" i="6"/>
  <c r="U45" i="6"/>
  <c r="T45" i="6"/>
  <c r="T51" i="6" s="1"/>
  <c r="R45" i="6"/>
  <c r="R51" i="6" s="1"/>
  <c r="Q45" i="6"/>
  <c r="Q51" i="6" s="1"/>
  <c r="O45" i="6"/>
  <c r="N45" i="6"/>
  <c r="L45" i="6"/>
  <c r="L51" i="6" s="1"/>
  <c r="K45" i="6"/>
  <c r="I45" i="6"/>
  <c r="H45" i="6"/>
  <c r="F45" i="6"/>
  <c r="F51" i="6" s="1"/>
  <c r="E45" i="6"/>
  <c r="E51" i="6" s="1"/>
  <c r="AT44" i="6"/>
  <c r="AQ44" i="6"/>
  <c r="AN44" i="6"/>
  <c r="AH44" i="6"/>
  <c r="AE44" i="6"/>
  <c r="Y44" i="6"/>
  <c r="P44" i="6"/>
  <c r="C44" i="6"/>
  <c r="L45" i="1" s="1"/>
  <c r="B44" i="6"/>
  <c r="AQ43" i="6"/>
  <c r="AH43" i="6"/>
  <c r="AE43" i="6"/>
  <c r="C43" i="6"/>
  <c r="L44" i="1" s="1"/>
  <c r="B43" i="6"/>
  <c r="AQ42" i="6"/>
  <c r="AH42" i="6"/>
  <c r="AE42" i="6"/>
  <c r="C42" i="6"/>
  <c r="L43" i="1" s="1"/>
  <c r="B42" i="6"/>
  <c r="AQ41" i="6"/>
  <c r="AH41" i="6"/>
  <c r="AE41" i="6"/>
  <c r="V41" i="6"/>
  <c r="C41" i="6"/>
  <c r="L42" i="1" s="1"/>
  <c r="B41" i="6"/>
  <c r="AT40" i="6"/>
  <c r="AQ40" i="6"/>
  <c r="AH40" i="6"/>
  <c r="AE40" i="6"/>
  <c r="Y40" i="6"/>
  <c r="V40" i="6"/>
  <c r="C40" i="6"/>
  <c r="L41" i="1" s="1"/>
  <c r="B40" i="6"/>
  <c r="AQ39" i="6"/>
  <c r="AH39" i="6"/>
  <c r="V39" i="6"/>
  <c r="C39" i="6"/>
  <c r="L40" i="1" s="1"/>
  <c r="B39" i="6"/>
  <c r="AT38" i="6"/>
  <c r="AQ38" i="6"/>
  <c r="AH38" i="6"/>
  <c r="AE38" i="6"/>
  <c r="V38" i="6"/>
  <c r="C38" i="6"/>
  <c r="L39" i="1" s="1"/>
  <c r="B38" i="6"/>
  <c r="AT37" i="6"/>
  <c r="AQ37" i="6"/>
  <c r="AH37" i="6"/>
  <c r="AE37" i="6"/>
  <c r="C37" i="6"/>
  <c r="L38" i="1" s="1"/>
  <c r="B37" i="6"/>
  <c r="AQ36" i="6"/>
  <c r="AH36" i="6"/>
  <c r="AE36" i="6"/>
  <c r="J36" i="6"/>
  <c r="C36" i="6"/>
  <c r="L37" i="1" s="1"/>
  <c r="B36" i="6"/>
  <c r="AQ35" i="6"/>
  <c r="AH35" i="6"/>
  <c r="AE35" i="6"/>
  <c r="C35" i="6"/>
  <c r="L36" i="1" s="1"/>
  <c r="B35" i="6"/>
  <c r="AT34" i="6"/>
  <c r="AQ34" i="6"/>
  <c r="AH34" i="6"/>
  <c r="V34" i="6"/>
  <c r="C34" i="6"/>
  <c r="L35" i="1" s="1"/>
  <c r="B34" i="6"/>
  <c r="AT33" i="6"/>
  <c r="AQ33" i="6"/>
  <c r="AH33" i="6"/>
  <c r="AE33" i="6"/>
  <c r="V33" i="6"/>
  <c r="P33" i="6"/>
  <c r="C33" i="6"/>
  <c r="L34" i="1" s="1"/>
  <c r="B33" i="6"/>
  <c r="AQ32" i="6"/>
  <c r="AH32" i="6"/>
  <c r="AE32" i="6"/>
  <c r="V32" i="6"/>
  <c r="C32" i="6"/>
  <c r="L33" i="1" s="1"/>
  <c r="B32" i="6"/>
  <c r="AQ31" i="6"/>
  <c r="AH31" i="6"/>
  <c r="V31" i="6"/>
  <c r="C31" i="6"/>
  <c r="L32" i="1" s="1"/>
  <c r="B31" i="6"/>
  <c r="AT30" i="6"/>
  <c r="AQ30" i="6"/>
  <c r="AH30" i="6"/>
  <c r="AE30" i="6"/>
  <c r="V30" i="6"/>
  <c r="C30" i="6"/>
  <c r="L31" i="1" s="1"/>
  <c r="B30" i="6"/>
  <c r="AQ29" i="6"/>
  <c r="AH29" i="6"/>
  <c r="AE29" i="6"/>
  <c r="J29" i="6"/>
  <c r="C29" i="6"/>
  <c r="L30" i="1" s="1"/>
  <c r="B29" i="6"/>
  <c r="AQ28" i="6"/>
  <c r="AH28" i="6"/>
  <c r="AE28" i="6"/>
  <c r="V28" i="6"/>
  <c r="C28" i="6"/>
  <c r="L29" i="1" s="1"/>
  <c r="B28" i="6"/>
  <c r="AQ27" i="6"/>
  <c r="AH27" i="6"/>
  <c r="AE27" i="6"/>
  <c r="C27" i="6"/>
  <c r="L28" i="1" s="1"/>
  <c r="B27" i="6"/>
  <c r="AQ26" i="6"/>
  <c r="AH26" i="6"/>
  <c r="AE26" i="6"/>
  <c r="C26" i="6"/>
  <c r="L27" i="1" s="1"/>
  <c r="B26" i="6"/>
  <c r="AQ25" i="6"/>
  <c r="AH25" i="6"/>
  <c r="AE25" i="6"/>
  <c r="C25" i="6"/>
  <c r="L26" i="1" s="1"/>
  <c r="B25" i="6"/>
  <c r="AQ24" i="6"/>
  <c r="AH24" i="6"/>
  <c r="AE24" i="6"/>
  <c r="V24" i="6"/>
  <c r="P24" i="6"/>
  <c r="J24" i="6"/>
  <c r="C24" i="6"/>
  <c r="L25" i="1" s="1"/>
  <c r="B24" i="6"/>
  <c r="AQ23" i="6"/>
  <c r="AH23" i="6"/>
  <c r="V23" i="6"/>
  <c r="C23" i="6"/>
  <c r="L24" i="1" s="1"/>
  <c r="B23" i="6"/>
  <c r="AQ22" i="6"/>
  <c r="AH22" i="6"/>
  <c r="AE22" i="6"/>
  <c r="C22" i="6"/>
  <c r="L23" i="1" s="1"/>
  <c r="B22" i="6"/>
  <c r="AT21" i="6"/>
  <c r="AQ21" i="6"/>
  <c r="AH21" i="6"/>
  <c r="AE21" i="6"/>
  <c r="J21" i="6"/>
  <c r="C21" i="6"/>
  <c r="L22" i="1" s="1"/>
  <c r="B21" i="6"/>
  <c r="AQ20" i="6"/>
  <c r="AH20" i="6"/>
  <c r="Y20" i="6"/>
  <c r="V20" i="6"/>
  <c r="J20" i="6"/>
  <c r="C20" i="6"/>
  <c r="L21" i="1" s="1"/>
  <c r="B20" i="6"/>
  <c r="AQ19" i="6"/>
  <c r="AH19" i="6"/>
  <c r="AE19" i="6"/>
  <c r="C19" i="6"/>
  <c r="L20" i="1" s="1"/>
  <c r="B19" i="6"/>
  <c r="AQ18" i="6"/>
  <c r="AH18" i="6"/>
  <c r="V18" i="6"/>
  <c r="C18" i="6"/>
  <c r="L19" i="1" s="1"/>
  <c r="B18" i="6"/>
  <c r="AQ17" i="6"/>
  <c r="AH17" i="6"/>
  <c r="V17" i="6"/>
  <c r="C17" i="6"/>
  <c r="L18" i="1" s="1"/>
  <c r="B17" i="6"/>
  <c r="AQ16" i="6"/>
  <c r="AH16" i="6"/>
  <c r="AE16" i="6"/>
  <c r="C16" i="6"/>
  <c r="L17" i="1" s="1"/>
  <c r="B16" i="6"/>
  <c r="AQ15" i="6"/>
  <c r="AH15" i="6"/>
  <c r="V15" i="6"/>
  <c r="C15" i="6"/>
  <c r="L16" i="1" s="1"/>
  <c r="B15" i="6"/>
  <c r="AT14" i="6"/>
  <c r="AQ14" i="6"/>
  <c r="AH14" i="6"/>
  <c r="V14" i="6"/>
  <c r="J14" i="6"/>
  <c r="C14" i="6"/>
  <c r="L15" i="1" s="1"/>
  <c r="B14" i="6"/>
  <c r="AQ13" i="6"/>
  <c r="AH13" i="6"/>
  <c r="V13" i="6"/>
  <c r="C13" i="6"/>
  <c r="L14" i="1" s="1"/>
  <c r="B13" i="6"/>
  <c r="AQ12" i="6"/>
  <c r="AH12" i="6"/>
  <c r="S12" i="6"/>
  <c r="P12" i="6"/>
  <c r="M12" i="6"/>
  <c r="J12" i="6"/>
  <c r="C12" i="6"/>
  <c r="L13" i="1" s="1"/>
  <c r="B12" i="6"/>
  <c r="AT11" i="6"/>
  <c r="AQ11" i="6"/>
  <c r="AH11" i="6"/>
  <c r="Y11" i="6"/>
  <c r="S11" i="6"/>
  <c r="J11" i="6"/>
  <c r="G11" i="6"/>
  <c r="C11" i="6"/>
  <c r="B11" i="6"/>
  <c r="AQ10" i="6"/>
  <c r="AH10" i="6"/>
  <c r="AE10" i="6"/>
  <c r="C10" i="6"/>
  <c r="L11" i="1" s="1"/>
  <c r="B10" i="6"/>
  <c r="AQ9" i="6"/>
  <c r="AH9" i="6"/>
  <c r="V9" i="6"/>
  <c r="J9" i="6"/>
  <c r="C9" i="6"/>
  <c r="L10" i="1" s="1"/>
  <c r="B9" i="6"/>
  <c r="AQ8" i="6"/>
  <c r="AH8" i="6"/>
  <c r="V8" i="6"/>
  <c r="C8" i="6"/>
  <c r="L9" i="1" s="1"/>
  <c r="B8" i="6"/>
  <c r="AQ7" i="6"/>
  <c r="AH7" i="6"/>
  <c r="AE7" i="6"/>
  <c r="J7" i="6"/>
  <c r="C7" i="6"/>
  <c r="L8" i="1" s="1"/>
  <c r="B7" i="6"/>
  <c r="B51" i="5"/>
  <c r="B50" i="5"/>
  <c r="B45" i="5"/>
  <c r="BW50" i="5"/>
  <c r="BV50" i="5"/>
  <c r="BT50" i="5"/>
  <c r="BS50" i="5"/>
  <c r="BQ50" i="5"/>
  <c r="BP50" i="5"/>
  <c r="BN50" i="5"/>
  <c r="BM50" i="5"/>
  <c r="BK50" i="5"/>
  <c r="BL50" i="5" s="1"/>
  <c r="BJ50" i="5"/>
  <c r="BH50" i="5"/>
  <c r="BG50" i="5"/>
  <c r="BE50" i="5"/>
  <c r="BD50" i="5"/>
  <c r="BB50" i="5"/>
  <c r="BC50" i="5" s="1"/>
  <c r="BA50" i="5"/>
  <c r="AY50" i="5"/>
  <c r="AX50" i="5"/>
  <c r="AV50" i="5"/>
  <c r="AU50" i="5"/>
  <c r="AP50" i="5"/>
  <c r="AQ50" i="5" s="1"/>
  <c r="AO50" i="5"/>
  <c r="AM50" i="5"/>
  <c r="AL50" i="5"/>
  <c r="AJ50" i="5"/>
  <c r="AI50" i="5"/>
  <c r="AG50" i="5"/>
  <c r="AF50" i="5"/>
  <c r="AD50" i="5"/>
  <c r="AC50" i="5"/>
  <c r="AA50" i="5"/>
  <c r="Z50" i="5"/>
  <c r="X50" i="5"/>
  <c r="W50" i="5"/>
  <c r="U50" i="5"/>
  <c r="T50" i="5"/>
  <c r="R50" i="5"/>
  <c r="Q50" i="5"/>
  <c r="O50" i="5"/>
  <c r="N50" i="5"/>
  <c r="L50" i="5"/>
  <c r="K50" i="5"/>
  <c r="I50" i="5"/>
  <c r="H50" i="5"/>
  <c r="F50" i="5"/>
  <c r="E50" i="5"/>
  <c r="BX49" i="5"/>
  <c r="BU49" i="5"/>
  <c r="BR49" i="5"/>
  <c r="BO49" i="5"/>
  <c r="BL49" i="5"/>
  <c r="BI49" i="5"/>
  <c r="AZ49" i="5"/>
  <c r="AW49" i="5"/>
  <c r="AN49" i="5"/>
  <c r="AK49" i="5"/>
  <c r="AH49" i="5"/>
  <c r="AE49" i="5"/>
  <c r="P49" i="5"/>
  <c r="M49" i="5"/>
  <c r="G49" i="5"/>
  <c r="C49" i="5"/>
  <c r="I50" i="1" s="1"/>
  <c r="B49" i="5"/>
  <c r="BX48" i="5"/>
  <c r="BU48" i="5"/>
  <c r="BR48" i="5"/>
  <c r="BO48" i="5"/>
  <c r="BL48" i="5"/>
  <c r="BI48" i="5"/>
  <c r="AZ48" i="5"/>
  <c r="AW48" i="5"/>
  <c r="AN48" i="5"/>
  <c r="AK48" i="5"/>
  <c r="AH48" i="5"/>
  <c r="AE48" i="5"/>
  <c r="P48" i="5"/>
  <c r="M48" i="5"/>
  <c r="G48" i="5"/>
  <c r="C48" i="5"/>
  <c r="I49" i="1" s="1"/>
  <c r="B48" i="5"/>
  <c r="BX47" i="5"/>
  <c r="BU47" i="5"/>
  <c r="BR47" i="5"/>
  <c r="BO47" i="5"/>
  <c r="BL47" i="5"/>
  <c r="BI47" i="5"/>
  <c r="BF47" i="5"/>
  <c r="AZ47" i="5"/>
  <c r="AW47" i="5"/>
  <c r="AN47" i="5"/>
  <c r="AK47" i="5"/>
  <c r="AH47" i="5"/>
  <c r="AE47" i="5"/>
  <c r="P47" i="5"/>
  <c r="M47" i="5"/>
  <c r="G47" i="5"/>
  <c r="C47" i="5"/>
  <c r="I48" i="1" s="1"/>
  <c r="B47" i="5"/>
  <c r="BU46" i="5"/>
  <c r="BR46" i="5"/>
  <c r="BO46" i="5"/>
  <c r="BL46" i="5"/>
  <c r="BI46" i="5"/>
  <c r="BF46" i="5"/>
  <c r="AZ46" i="5"/>
  <c r="AW46" i="5"/>
  <c r="AQ46" i="5"/>
  <c r="AN46" i="5"/>
  <c r="AK46" i="5"/>
  <c r="AH46" i="5"/>
  <c r="AE46" i="5"/>
  <c r="AB46" i="5"/>
  <c r="Y46" i="5"/>
  <c r="V46" i="5"/>
  <c r="S46" i="5"/>
  <c r="P46" i="5"/>
  <c r="M46" i="5"/>
  <c r="G46" i="5"/>
  <c r="C46" i="5"/>
  <c r="I47" i="1" s="1"/>
  <c r="B46" i="5"/>
  <c r="BW45" i="5"/>
  <c r="BX45" i="5" s="1"/>
  <c r="BV45" i="5"/>
  <c r="BT45" i="5"/>
  <c r="BS45" i="5"/>
  <c r="BS51" i="5" s="1"/>
  <c r="BQ45" i="5"/>
  <c r="BP45" i="5"/>
  <c r="BN45" i="5"/>
  <c r="BM45" i="5"/>
  <c r="BK45" i="5"/>
  <c r="BJ45" i="5"/>
  <c r="BH45" i="5"/>
  <c r="BG45" i="5"/>
  <c r="BG51" i="5" s="1"/>
  <c r="BE45" i="5"/>
  <c r="BD45" i="5"/>
  <c r="BD51" i="5" s="1"/>
  <c r="BB45" i="5"/>
  <c r="BA45" i="5"/>
  <c r="AY45" i="5"/>
  <c r="AX45" i="5"/>
  <c r="AV45" i="5"/>
  <c r="AU45" i="5"/>
  <c r="AU51" i="5" s="1"/>
  <c r="AS45" i="5"/>
  <c r="AS51" i="5" s="1"/>
  <c r="AR45" i="5"/>
  <c r="AR51" i="5" s="1"/>
  <c r="AP45" i="5"/>
  <c r="AO45" i="5"/>
  <c r="AM45" i="5"/>
  <c r="AL45" i="5"/>
  <c r="AJ45" i="5"/>
  <c r="AI45" i="5"/>
  <c r="AG45" i="5"/>
  <c r="AF45" i="5"/>
  <c r="AD45" i="5"/>
  <c r="AC45" i="5"/>
  <c r="AA45" i="5"/>
  <c r="Z45" i="5"/>
  <c r="X45" i="5"/>
  <c r="W45" i="5"/>
  <c r="U45" i="5"/>
  <c r="T45" i="5"/>
  <c r="R45" i="5"/>
  <c r="Q45" i="5"/>
  <c r="O45" i="5"/>
  <c r="N45" i="5"/>
  <c r="L45" i="5"/>
  <c r="K45" i="5"/>
  <c r="I45" i="5"/>
  <c r="H45" i="5"/>
  <c r="F45" i="5"/>
  <c r="E45" i="5"/>
  <c r="BX44" i="5"/>
  <c r="BU44" i="5"/>
  <c r="BR44" i="5"/>
  <c r="BO44" i="5"/>
  <c r="BL44" i="5"/>
  <c r="BI44" i="5"/>
  <c r="BF44" i="5"/>
  <c r="AZ44" i="5"/>
  <c r="AW44" i="5"/>
  <c r="AT44" i="5"/>
  <c r="AQ44" i="5"/>
  <c r="AN44" i="5"/>
  <c r="AK44" i="5"/>
  <c r="AH44" i="5"/>
  <c r="AE44" i="5"/>
  <c r="AB44" i="5"/>
  <c r="Y44" i="5"/>
  <c r="P44" i="5"/>
  <c r="M44" i="5"/>
  <c r="J44" i="5"/>
  <c r="G44" i="5"/>
  <c r="C44" i="5"/>
  <c r="I45" i="1" s="1"/>
  <c r="B44" i="5"/>
  <c r="BX43" i="5"/>
  <c r="BU43" i="5"/>
  <c r="BR43" i="5"/>
  <c r="BO43" i="5"/>
  <c r="BL43" i="5"/>
  <c r="BI43" i="5"/>
  <c r="AZ43" i="5"/>
  <c r="AW43" i="5"/>
  <c r="AT43" i="5"/>
  <c r="AN43" i="5"/>
  <c r="AK43" i="5"/>
  <c r="AH43" i="5"/>
  <c r="AE43" i="5"/>
  <c r="V43" i="5"/>
  <c r="S43" i="5"/>
  <c r="P43" i="5"/>
  <c r="M43" i="5"/>
  <c r="J43" i="5"/>
  <c r="G43" i="5"/>
  <c r="C43" i="5"/>
  <c r="I44" i="1" s="1"/>
  <c r="B43" i="5"/>
  <c r="BX42" i="5"/>
  <c r="BU42" i="5"/>
  <c r="BR42" i="5"/>
  <c r="BO42" i="5"/>
  <c r="BL42" i="5"/>
  <c r="BI42" i="5"/>
  <c r="AZ42" i="5"/>
  <c r="AW42" i="5"/>
  <c r="AT42" i="5"/>
  <c r="AN42" i="5"/>
  <c r="AK42" i="5"/>
  <c r="AH42" i="5"/>
  <c r="AE42" i="5"/>
  <c r="P42" i="5"/>
  <c r="M42" i="5"/>
  <c r="J42" i="5"/>
  <c r="G42" i="5"/>
  <c r="C42" i="5"/>
  <c r="I43" i="1" s="1"/>
  <c r="B42" i="5"/>
  <c r="BX41" i="5"/>
  <c r="BU41" i="5"/>
  <c r="BR41" i="5"/>
  <c r="BO41" i="5"/>
  <c r="BL41" i="5"/>
  <c r="BI41" i="5"/>
  <c r="AZ41" i="5"/>
  <c r="AW41" i="5"/>
  <c r="AT41" i="5"/>
  <c r="AN41" i="5"/>
  <c r="AK41" i="5"/>
  <c r="AH41" i="5"/>
  <c r="AE41" i="5"/>
  <c r="P41" i="5"/>
  <c r="M41" i="5"/>
  <c r="J41" i="5"/>
  <c r="G41" i="5"/>
  <c r="C41" i="5"/>
  <c r="I42" i="1" s="1"/>
  <c r="B41" i="5"/>
  <c r="BX40" i="5"/>
  <c r="BU40" i="5"/>
  <c r="BR40" i="5"/>
  <c r="BO40" i="5"/>
  <c r="BL40" i="5"/>
  <c r="BI40" i="5"/>
  <c r="BF40" i="5"/>
  <c r="AZ40" i="5"/>
  <c r="AW40" i="5"/>
  <c r="AT40" i="5"/>
  <c r="AN40" i="5"/>
  <c r="AK40" i="5"/>
  <c r="AH40" i="5"/>
  <c r="AE40" i="5"/>
  <c r="P40" i="5"/>
  <c r="M40" i="5"/>
  <c r="J40" i="5"/>
  <c r="G40" i="5"/>
  <c r="C40" i="5"/>
  <c r="I41" i="1" s="1"/>
  <c r="B40" i="5"/>
  <c r="BX39" i="5"/>
  <c r="BU39" i="5"/>
  <c r="BR39" i="5"/>
  <c r="BO39" i="5"/>
  <c r="BL39" i="5"/>
  <c r="BI39" i="5"/>
  <c r="AZ39" i="5"/>
  <c r="AW39" i="5"/>
  <c r="AT39" i="5"/>
  <c r="AN39" i="5"/>
  <c r="AK39" i="5"/>
  <c r="AH39" i="5"/>
  <c r="AE39" i="5"/>
  <c r="P39" i="5"/>
  <c r="M39" i="5"/>
  <c r="J39" i="5"/>
  <c r="G39" i="5"/>
  <c r="C39" i="5"/>
  <c r="I40" i="1" s="1"/>
  <c r="B39" i="5"/>
  <c r="BX38" i="5"/>
  <c r="BU38" i="5"/>
  <c r="BR38" i="5"/>
  <c r="BO38" i="5"/>
  <c r="BL38" i="5"/>
  <c r="BI38" i="5"/>
  <c r="BF38" i="5"/>
  <c r="AZ38" i="5"/>
  <c r="AW38" i="5"/>
  <c r="AT38" i="5"/>
  <c r="AN38" i="5"/>
  <c r="AK38" i="5"/>
  <c r="AH38" i="5"/>
  <c r="AE38" i="5"/>
  <c r="P38" i="5"/>
  <c r="M38" i="5"/>
  <c r="J38" i="5"/>
  <c r="G38" i="5"/>
  <c r="C38" i="5"/>
  <c r="I39" i="1" s="1"/>
  <c r="B38" i="5"/>
  <c r="BX37" i="5"/>
  <c r="BU37" i="5"/>
  <c r="BR37" i="5"/>
  <c r="BO37" i="5"/>
  <c r="BL37" i="5"/>
  <c r="BI37" i="5"/>
  <c r="BF37" i="5"/>
  <c r="AZ37" i="5"/>
  <c r="AW37" i="5"/>
  <c r="AT37" i="5"/>
  <c r="AN37" i="5"/>
  <c r="AK37" i="5"/>
  <c r="AH37" i="5"/>
  <c r="AE37" i="5"/>
  <c r="P37" i="5"/>
  <c r="M37" i="5"/>
  <c r="J37" i="5"/>
  <c r="G37" i="5"/>
  <c r="C37" i="5"/>
  <c r="I38" i="1" s="1"/>
  <c r="B37" i="5"/>
  <c r="BX36" i="5"/>
  <c r="BU36" i="5"/>
  <c r="BR36" i="5"/>
  <c r="BO36" i="5"/>
  <c r="BL36" i="5"/>
  <c r="BI36" i="5"/>
  <c r="BF36" i="5"/>
  <c r="AZ36" i="5"/>
  <c r="AW36" i="5"/>
  <c r="AT36" i="5"/>
  <c r="AN36" i="5"/>
  <c r="AK36" i="5"/>
  <c r="AH36" i="5"/>
  <c r="AE36" i="5"/>
  <c r="V36" i="5"/>
  <c r="S36" i="5"/>
  <c r="P36" i="5"/>
  <c r="M36" i="5"/>
  <c r="J36" i="5"/>
  <c r="G36" i="5"/>
  <c r="C36" i="5"/>
  <c r="D36" i="5" s="1"/>
  <c r="B36" i="5"/>
  <c r="BX35" i="5"/>
  <c r="BU35" i="5"/>
  <c r="BR35" i="5"/>
  <c r="BO35" i="5"/>
  <c r="BL35" i="5"/>
  <c r="BI35" i="5"/>
  <c r="AZ35" i="5"/>
  <c r="AW35" i="5"/>
  <c r="AT35" i="5"/>
  <c r="AN35" i="5"/>
  <c r="AK35" i="5"/>
  <c r="AH35" i="5"/>
  <c r="AE35" i="5"/>
  <c r="P35" i="5"/>
  <c r="M35" i="5"/>
  <c r="J35" i="5"/>
  <c r="G35" i="5"/>
  <c r="C35" i="5"/>
  <c r="I36" i="1" s="1"/>
  <c r="B35" i="5"/>
  <c r="BX34" i="5"/>
  <c r="BU34" i="5"/>
  <c r="BR34" i="5"/>
  <c r="BO34" i="5"/>
  <c r="BL34" i="5"/>
  <c r="BI34" i="5"/>
  <c r="AZ34" i="5"/>
  <c r="AW34" i="5"/>
  <c r="AT34" i="5"/>
  <c r="AN34" i="5"/>
  <c r="AK34" i="5"/>
  <c r="AH34" i="5"/>
  <c r="AE34" i="5"/>
  <c r="P34" i="5"/>
  <c r="M34" i="5"/>
  <c r="J34" i="5"/>
  <c r="G34" i="5"/>
  <c r="C34" i="5"/>
  <c r="I35" i="1" s="1"/>
  <c r="B34" i="5"/>
  <c r="BX33" i="5"/>
  <c r="BU33" i="5"/>
  <c r="BR33" i="5"/>
  <c r="BO33" i="5"/>
  <c r="BL33" i="5"/>
  <c r="BI33" i="5"/>
  <c r="AZ33" i="5"/>
  <c r="AW33" i="5"/>
  <c r="AT33" i="5"/>
  <c r="AN33" i="5"/>
  <c r="AK33" i="5"/>
  <c r="AH33" i="5"/>
  <c r="AE33" i="5"/>
  <c r="P33" i="5"/>
  <c r="M33" i="5"/>
  <c r="J33" i="5"/>
  <c r="G33" i="5"/>
  <c r="C33" i="5"/>
  <c r="I34" i="1" s="1"/>
  <c r="B33" i="5"/>
  <c r="BX32" i="5"/>
  <c r="BU32" i="5"/>
  <c r="BR32" i="5"/>
  <c r="BO32" i="5"/>
  <c r="BL32" i="5"/>
  <c r="BI32" i="5"/>
  <c r="AZ32" i="5"/>
  <c r="AW32" i="5"/>
  <c r="AT32" i="5"/>
  <c r="AN32" i="5"/>
  <c r="AK32" i="5"/>
  <c r="AH32" i="5"/>
  <c r="AE32" i="5"/>
  <c r="P32" i="5"/>
  <c r="M32" i="5"/>
  <c r="J32" i="5"/>
  <c r="G32" i="5"/>
  <c r="C32" i="5"/>
  <c r="I33" i="1" s="1"/>
  <c r="B32" i="5"/>
  <c r="BX31" i="5"/>
  <c r="BU31" i="5"/>
  <c r="BR31" i="5"/>
  <c r="BO31" i="5"/>
  <c r="BL31" i="5"/>
  <c r="BI31" i="5"/>
  <c r="BF31" i="5"/>
  <c r="AZ31" i="5"/>
  <c r="AW31" i="5"/>
  <c r="AT31" i="5"/>
  <c r="AQ31" i="5"/>
  <c r="AN31" i="5"/>
  <c r="AK31" i="5"/>
  <c r="AH31" i="5"/>
  <c r="AE31" i="5"/>
  <c r="P31" i="5"/>
  <c r="M31" i="5"/>
  <c r="J31" i="5"/>
  <c r="G31" i="5"/>
  <c r="C31" i="5"/>
  <c r="I32" i="1" s="1"/>
  <c r="B31" i="5"/>
  <c r="BX30" i="5"/>
  <c r="BU30" i="5"/>
  <c r="BR30" i="5"/>
  <c r="BO30" i="5"/>
  <c r="BL30" i="5"/>
  <c r="BI30" i="5"/>
  <c r="AZ30" i="5"/>
  <c r="AW30" i="5"/>
  <c r="AT30" i="5"/>
  <c r="AN30" i="5"/>
  <c r="AK30" i="5"/>
  <c r="AH30" i="5"/>
  <c r="AE30" i="5"/>
  <c r="P30" i="5"/>
  <c r="M30" i="5"/>
  <c r="J30" i="5"/>
  <c r="G30" i="5"/>
  <c r="C30" i="5"/>
  <c r="I31" i="1" s="1"/>
  <c r="B30" i="5"/>
  <c r="BX29" i="5"/>
  <c r="BU29" i="5"/>
  <c r="BR29" i="5"/>
  <c r="BO29" i="5"/>
  <c r="BL29" i="5"/>
  <c r="BI29" i="5"/>
  <c r="BF29" i="5"/>
  <c r="AZ29" i="5"/>
  <c r="AW29" i="5"/>
  <c r="AT29" i="5"/>
  <c r="AN29" i="5"/>
  <c r="AK29" i="5"/>
  <c r="AH29" i="5"/>
  <c r="AE29" i="5"/>
  <c r="P29" i="5"/>
  <c r="M29" i="5"/>
  <c r="J29" i="5"/>
  <c r="G29" i="5"/>
  <c r="C29" i="5"/>
  <c r="I30" i="1" s="1"/>
  <c r="B29" i="5"/>
  <c r="BX28" i="5"/>
  <c r="BU28" i="5"/>
  <c r="BR28" i="5"/>
  <c r="BO28" i="5"/>
  <c r="BL28" i="5"/>
  <c r="BI28" i="5"/>
  <c r="BF28" i="5"/>
  <c r="AZ28" i="5"/>
  <c r="AW28" i="5"/>
  <c r="AT28" i="5"/>
  <c r="AQ28" i="5"/>
  <c r="AN28" i="5"/>
  <c r="AK28" i="5"/>
  <c r="AH28" i="5"/>
  <c r="AE28" i="5"/>
  <c r="P28" i="5"/>
  <c r="M28" i="5"/>
  <c r="J28" i="5"/>
  <c r="G28" i="5"/>
  <c r="C28" i="5"/>
  <c r="I29" i="1" s="1"/>
  <c r="B28" i="5"/>
  <c r="BX27" i="5"/>
  <c r="BU27" i="5"/>
  <c r="BR27" i="5"/>
  <c r="BO27" i="5"/>
  <c r="BL27" i="5"/>
  <c r="BI27" i="5"/>
  <c r="AZ27" i="5"/>
  <c r="AW27" i="5"/>
  <c r="AT27" i="5"/>
  <c r="AN27" i="5"/>
  <c r="AK27" i="5"/>
  <c r="AH27" i="5"/>
  <c r="AE27" i="5"/>
  <c r="P27" i="5"/>
  <c r="M27" i="5"/>
  <c r="J27" i="5"/>
  <c r="G27" i="5"/>
  <c r="C27" i="5"/>
  <c r="D27" i="5" s="1"/>
  <c r="B27" i="5"/>
  <c r="BX26" i="5"/>
  <c r="BU26" i="5"/>
  <c r="BR26" i="5"/>
  <c r="BO26" i="5"/>
  <c r="BL26" i="5"/>
  <c r="BI26" i="5"/>
  <c r="BF26" i="5"/>
  <c r="AZ26" i="5"/>
  <c r="AW26" i="5"/>
  <c r="AT26" i="5"/>
  <c r="AN26" i="5"/>
  <c r="AK26" i="5"/>
  <c r="AH26" i="5"/>
  <c r="AE26" i="5"/>
  <c r="P26" i="5"/>
  <c r="M26" i="5"/>
  <c r="J26" i="5"/>
  <c r="G26" i="5"/>
  <c r="C26" i="5"/>
  <c r="I27" i="1" s="1"/>
  <c r="B26" i="5"/>
  <c r="BX25" i="5"/>
  <c r="BU25" i="5"/>
  <c r="BR25" i="5"/>
  <c r="BO25" i="5"/>
  <c r="BL25" i="5"/>
  <c r="BI25" i="5"/>
  <c r="AZ25" i="5"/>
  <c r="AW25" i="5"/>
  <c r="AT25" i="5"/>
  <c r="AN25" i="5"/>
  <c r="AK25" i="5"/>
  <c r="AH25" i="5"/>
  <c r="AE25" i="5"/>
  <c r="P25" i="5"/>
  <c r="M25" i="5"/>
  <c r="J25" i="5"/>
  <c r="G25" i="5"/>
  <c r="C25" i="5"/>
  <c r="I26" i="1" s="1"/>
  <c r="B25" i="5"/>
  <c r="BX24" i="5"/>
  <c r="BU24" i="5"/>
  <c r="BR24" i="5"/>
  <c r="BO24" i="5"/>
  <c r="BL24" i="5"/>
  <c r="BI24" i="5"/>
  <c r="AZ24" i="5"/>
  <c r="AW24" i="5"/>
  <c r="AT24" i="5"/>
  <c r="AN24" i="5"/>
  <c r="AK24" i="5"/>
  <c r="AH24" i="5"/>
  <c r="AE24" i="5"/>
  <c r="P24" i="5"/>
  <c r="M24" i="5"/>
  <c r="J24" i="5"/>
  <c r="G24" i="5"/>
  <c r="C24" i="5"/>
  <c r="I25" i="1" s="1"/>
  <c r="B24" i="5"/>
  <c r="BX23" i="5"/>
  <c r="BU23" i="5"/>
  <c r="BR23" i="5"/>
  <c r="BO23" i="5"/>
  <c r="BL23" i="5"/>
  <c r="BI23" i="5"/>
  <c r="BF23" i="5"/>
  <c r="AZ23" i="5"/>
  <c r="AW23" i="5"/>
  <c r="AT23" i="5"/>
  <c r="AN23" i="5"/>
  <c r="AK23" i="5"/>
  <c r="AH23" i="5"/>
  <c r="AE23" i="5"/>
  <c r="V23" i="5"/>
  <c r="S23" i="5"/>
  <c r="P23" i="5"/>
  <c r="M23" i="5"/>
  <c r="J23" i="5"/>
  <c r="G23" i="5"/>
  <c r="C23" i="5"/>
  <c r="I24" i="1" s="1"/>
  <c r="B23" i="5"/>
  <c r="BX22" i="5"/>
  <c r="BU22" i="5"/>
  <c r="BR22" i="5"/>
  <c r="BO22" i="5"/>
  <c r="BL22" i="5"/>
  <c r="BI22" i="5"/>
  <c r="AZ22" i="5"/>
  <c r="AW22" i="5"/>
  <c r="AT22" i="5"/>
  <c r="AN22" i="5"/>
  <c r="AK22" i="5"/>
  <c r="AH22" i="5"/>
  <c r="AE22" i="5"/>
  <c r="P22" i="5"/>
  <c r="M22" i="5"/>
  <c r="J22" i="5"/>
  <c r="G22" i="5"/>
  <c r="C22" i="5"/>
  <c r="I23" i="1" s="1"/>
  <c r="B22" i="5"/>
  <c r="BX21" i="5"/>
  <c r="BU21" i="5"/>
  <c r="BR21" i="5"/>
  <c r="BO21" i="5"/>
  <c r="BL21" i="5"/>
  <c r="BI21" i="5"/>
  <c r="AZ21" i="5"/>
  <c r="AW21" i="5"/>
  <c r="AT21" i="5"/>
  <c r="AN21" i="5"/>
  <c r="AK21" i="5"/>
  <c r="AH21" i="5"/>
  <c r="AE21" i="5"/>
  <c r="P21" i="5"/>
  <c r="M21" i="5"/>
  <c r="J21" i="5"/>
  <c r="G21" i="5"/>
  <c r="C21" i="5"/>
  <c r="I22" i="1" s="1"/>
  <c r="B21" i="5"/>
  <c r="BX20" i="5"/>
  <c r="BU20" i="5"/>
  <c r="BR20" i="5"/>
  <c r="BO20" i="5"/>
  <c r="BL20" i="5"/>
  <c r="BI20" i="5"/>
  <c r="AZ20" i="5"/>
  <c r="AW20" i="5"/>
  <c r="AT20" i="5"/>
  <c r="AN20" i="5"/>
  <c r="AK20" i="5"/>
  <c r="AH20" i="5"/>
  <c r="AE20" i="5"/>
  <c r="P20" i="5"/>
  <c r="M20" i="5"/>
  <c r="J20" i="5"/>
  <c r="G20" i="5"/>
  <c r="C20" i="5"/>
  <c r="I21" i="1" s="1"/>
  <c r="B20" i="5"/>
  <c r="BX19" i="5"/>
  <c r="BU19" i="5"/>
  <c r="BR19" i="5"/>
  <c r="BO19" i="5"/>
  <c r="BL19" i="5"/>
  <c r="BI19" i="5"/>
  <c r="AZ19" i="5"/>
  <c r="AW19" i="5"/>
  <c r="AT19" i="5"/>
  <c r="AQ19" i="5"/>
  <c r="AN19" i="5"/>
  <c r="AK19" i="5"/>
  <c r="AH19" i="5"/>
  <c r="AE19" i="5"/>
  <c r="P19" i="5"/>
  <c r="M19" i="5"/>
  <c r="J19" i="5"/>
  <c r="G19" i="5"/>
  <c r="C19" i="5"/>
  <c r="I20" i="1" s="1"/>
  <c r="B19" i="5"/>
  <c r="BX18" i="5"/>
  <c r="BU18" i="5"/>
  <c r="BR18" i="5"/>
  <c r="BO18" i="5"/>
  <c r="BL18" i="5"/>
  <c r="BI18" i="5"/>
  <c r="AZ18" i="5"/>
  <c r="AW18" i="5"/>
  <c r="AT18" i="5"/>
  <c r="AN18" i="5"/>
  <c r="AK18" i="5"/>
  <c r="AH18" i="5"/>
  <c r="AE18" i="5"/>
  <c r="P18" i="5"/>
  <c r="M18" i="5"/>
  <c r="J18" i="5"/>
  <c r="G18" i="5"/>
  <c r="C18" i="5"/>
  <c r="I19" i="1" s="1"/>
  <c r="B18" i="5"/>
  <c r="BX17" i="5"/>
  <c r="BU17" i="5"/>
  <c r="BR17" i="5"/>
  <c r="BO17" i="5"/>
  <c r="BL17" i="5"/>
  <c r="BI17" i="5"/>
  <c r="AZ17" i="5"/>
  <c r="AW17" i="5"/>
  <c r="AT17" i="5"/>
  <c r="AN17" i="5"/>
  <c r="AK17" i="5"/>
  <c r="AH17" i="5"/>
  <c r="AE17" i="5"/>
  <c r="P17" i="5"/>
  <c r="M17" i="5"/>
  <c r="J17" i="5"/>
  <c r="G17" i="5"/>
  <c r="C17" i="5"/>
  <c r="I18" i="1" s="1"/>
  <c r="B17" i="5"/>
  <c r="BX16" i="5"/>
  <c r="BU16" i="5"/>
  <c r="BR16" i="5"/>
  <c r="BO16" i="5"/>
  <c r="BL16" i="5"/>
  <c r="BI16" i="5"/>
  <c r="BF16" i="5"/>
  <c r="AZ16" i="5"/>
  <c r="AW16" i="5"/>
  <c r="AT16" i="5"/>
  <c r="AN16" i="5"/>
  <c r="AK16" i="5"/>
  <c r="AH16" i="5"/>
  <c r="AE16" i="5"/>
  <c r="P16" i="5"/>
  <c r="M16" i="5"/>
  <c r="J16" i="5"/>
  <c r="G16" i="5"/>
  <c r="C16" i="5"/>
  <c r="I17" i="1" s="1"/>
  <c r="B16" i="5"/>
  <c r="BX15" i="5"/>
  <c r="BU15" i="5"/>
  <c r="BR15" i="5"/>
  <c r="BO15" i="5"/>
  <c r="BL15" i="5"/>
  <c r="BI15" i="5"/>
  <c r="AZ15" i="5"/>
  <c r="AW15" i="5"/>
  <c r="AT15" i="5"/>
  <c r="AN15" i="5"/>
  <c r="AK15" i="5"/>
  <c r="AH15" i="5"/>
  <c r="AE15" i="5"/>
  <c r="P15" i="5"/>
  <c r="M15" i="5"/>
  <c r="J15" i="5"/>
  <c r="G15" i="5"/>
  <c r="C15" i="5"/>
  <c r="I16" i="1" s="1"/>
  <c r="B15" i="5"/>
  <c r="BX14" i="5"/>
  <c r="BU14" i="5"/>
  <c r="BR14" i="5"/>
  <c r="BO14" i="5"/>
  <c r="BL14" i="5"/>
  <c r="BI14" i="5"/>
  <c r="BF14" i="5"/>
  <c r="AZ14" i="5"/>
  <c r="AW14" i="5"/>
  <c r="AT14" i="5"/>
  <c r="AQ14" i="5"/>
  <c r="AN14" i="5"/>
  <c r="AK14" i="5"/>
  <c r="AH14" i="5"/>
  <c r="AE14" i="5"/>
  <c r="P14" i="5"/>
  <c r="M14" i="5"/>
  <c r="J14" i="5"/>
  <c r="G14" i="5"/>
  <c r="C14" i="5"/>
  <c r="I15" i="1" s="1"/>
  <c r="B14" i="5"/>
  <c r="BX13" i="5"/>
  <c r="BU13" i="5"/>
  <c r="BR13" i="5"/>
  <c r="BO13" i="5"/>
  <c r="BL13" i="5"/>
  <c r="BI13" i="5"/>
  <c r="AZ13" i="5"/>
  <c r="AW13" i="5"/>
  <c r="AT13" i="5"/>
  <c r="AN13" i="5"/>
  <c r="AK13" i="5"/>
  <c r="AH13" i="5"/>
  <c r="AE13" i="5"/>
  <c r="P13" i="5"/>
  <c r="M13" i="5"/>
  <c r="J13" i="5"/>
  <c r="G13" i="5"/>
  <c r="C13" i="5"/>
  <c r="I14" i="1" s="1"/>
  <c r="B13" i="5"/>
  <c r="BX12" i="5"/>
  <c r="BU12" i="5"/>
  <c r="BR12" i="5"/>
  <c r="BO12" i="5"/>
  <c r="BL12" i="5"/>
  <c r="BI12" i="5"/>
  <c r="BF12" i="5"/>
  <c r="AZ12" i="5"/>
  <c r="AW12" i="5"/>
  <c r="AT12" i="5"/>
  <c r="AQ12" i="5"/>
  <c r="AN12" i="5"/>
  <c r="AK12" i="5"/>
  <c r="AH12" i="5"/>
  <c r="AE12" i="5"/>
  <c r="P12" i="5"/>
  <c r="M12" i="5"/>
  <c r="J12" i="5"/>
  <c r="G12" i="5"/>
  <c r="C12" i="5"/>
  <c r="I13" i="1" s="1"/>
  <c r="B12" i="5"/>
  <c r="BX11" i="5"/>
  <c r="BU11" i="5"/>
  <c r="BR11" i="5"/>
  <c r="BO11" i="5"/>
  <c r="BL11" i="5"/>
  <c r="BI11" i="5"/>
  <c r="BF11" i="5"/>
  <c r="AZ11" i="5"/>
  <c r="AW11" i="5"/>
  <c r="AT11" i="5"/>
  <c r="AQ11" i="5"/>
  <c r="AN11" i="5"/>
  <c r="AK11" i="5"/>
  <c r="AH11" i="5"/>
  <c r="AE11" i="5"/>
  <c r="P11" i="5"/>
  <c r="M11" i="5"/>
  <c r="J11" i="5"/>
  <c r="G11" i="5"/>
  <c r="C11" i="5"/>
  <c r="I12" i="1" s="1"/>
  <c r="B11" i="5"/>
  <c r="BX10" i="5"/>
  <c r="BU10" i="5"/>
  <c r="BR10" i="5"/>
  <c r="BO10" i="5"/>
  <c r="BL10" i="5"/>
  <c r="BI10" i="5"/>
  <c r="AZ10" i="5"/>
  <c r="AW10" i="5"/>
  <c r="AT10" i="5"/>
  <c r="AN10" i="5"/>
  <c r="AK10" i="5"/>
  <c r="AH10" i="5"/>
  <c r="AE10" i="5"/>
  <c r="P10" i="5"/>
  <c r="M10" i="5"/>
  <c r="J10" i="5"/>
  <c r="G10" i="5"/>
  <c r="C10" i="5"/>
  <c r="I11" i="1" s="1"/>
  <c r="B10" i="5"/>
  <c r="BX9" i="5"/>
  <c r="BU9" i="5"/>
  <c r="BR9" i="5"/>
  <c r="BO9" i="5"/>
  <c r="BL9" i="5"/>
  <c r="BI9" i="5"/>
  <c r="BF9" i="5"/>
  <c r="AZ9" i="5"/>
  <c r="AW9" i="5"/>
  <c r="AT9" i="5"/>
  <c r="AN9" i="5"/>
  <c r="AK9" i="5"/>
  <c r="AH9" i="5"/>
  <c r="AE9" i="5"/>
  <c r="P9" i="5"/>
  <c r="M9" i="5"/>
  <c r="J9" i="5"/>
  <c r="G9" i="5"/>
  <c r="C9" i="5"/>
  <c r="I10" i="1" s="1"/>
  <c r="B9" i="5"/>
  <c r="BX8" i="5"/>
  <c r="BU8" i="5"/>
  <c r="BR8" i="5"/>
  <c r="BO8" i="5"/>
  <c r="BL8" i="5"/>
  <c r="BI8" i="5"/>
  <c r="BF8" i="5"/>
  <c r="AZ8" i="5"/>
  <c r="AW8" i="5"/>
  <c r="AT8" i="5"/>
  <c r="AN8" i="5"/>
  <c r="AK8" i="5"/>
  <c r="AH8" i="5"/>
  <c r="AE8" i="5"/>
  <c r="P8" i="5"/>
  <c r="M8" i="5"/>
  <c r="J8" i="5"/>
  <c r="G8" i="5"/>
  <c r="C8" i="5"/>
  <c r="I9" i="1" s="1"/>
  <c r="B8" i="5"/>
  <c r="BX7" i="5"/>
  <c r="BU7" i="5"/>
  <c r="BR7" i="5"/>
  <c r="BO7" i="5"/>
  <c r="BL7" i="5"/>
  <c r="BI7" i="5"/>
  <c r="AZ7" i="5"/>
  <c r="AW7" i="5"/>
  <c r="AT7" i="5"/>
  <c r="AN7" i="5"/>
  <c r="AK7" i="5"/>
  <c r="AH7" i="5"/>
  <c r="AE7" i="5"/>
  <c r="P7" i="5"/>
  <c r="M7" i="5"/>
  <c r="J7" i="5"/>
  <c r="G7" i="5"/>
  <c r="C7" i="5"/>
  <c r="I8" i="1" s="1"/>
  <c r="B7" i="5"/>
  <c r="L51" i="4"/>
  <c r="E51" i="4"/>
  <c r="E50" i="4"/>
  <c r="E45" i="4"/>
  <c r="B51" i="4"/>
  <c r="B50" i="4"/>
  <c r="B45" i="4"/>
  <c r="I50" i="4"/>
  <c r="I51" i="4" s="1"/>
  <c r="F50" i="4"/>
  <c r="F45" i="4"/>
  <c r="G45" i="4" s="1"/>
  <c r="O50" i="4"/>
  <c r="N50" i="4"/>
  <c r="K50" i="4"/>
  <c r="H50" i="4"/>
  <c r="M49" i="4"/>
  <c r="J49" i="4"/>
  <c r="G49" i="4"/>
  <c r="C49" i="4"/>
  <c r="F50" i="1" s="1"/>
  <c r="B49" i="4"/>
  <c r="M48" i="4"/>
  <c r="J48" i="4"/>
  <c r="G48" i="4"/>
  <c r="C48" i="4"/>
  <c r="D48" i="4" s="1"/>
  <c r="B48" i="4"/>
  <c r="P47" i="4"/>
  <c r="M47" i="4"/>
  <c r="J47" i="4"/>
  <c r="G47" i="4"/>
  <c r="C47" i="4"/>
  <c r="F48" i="1" s="1"/>
  <c r="B47" i="4"/>
  <c r="J46" i="4"/>
  <c r="C46" i="4"/>
  <c r="F47" i="1" s="1"/>
  <c r="B46" i="4"/>
  <c r="O45" i="4"/>
  <c r="N45" i="4"/>
  <c r="G43" i="4"/>
  <c r="C43" i="4"/>
  <c r="F44" i="1" s="1"/>
  <c r="G44" i="1" s="1"/>
  <c r="B43" i="4"/>
  <c r="G42" i="4"/>
  <c r="C42" i="4"/>
  <c r="F43" i="1" s="1"/>
  <c r="G43" i="1" s="1"/>
  <c r="B42" i="4"/>
  <c r="G41" i="4"/>
  <c r="C41" i="4"/>
  <c r="F42" i="1" s="1"/>
  <c r="G42" i="1" s="1"/>
  <c r="B41" i="4"/>
  <c r="P39" i="4"/>
  <c r="G39" i="4"/>
  <c r="C39" i="4"/>
  <c r="F40" i="1" s="1"/>
  <c r="G40" i="1" s="1"/>
  <c r="B39" i="4"/>
  <c r="G37" i="4"/>
  <c r="C37" i="4"/>
  <c r="F38" i="1" s="1"/>
  <c r="G38" i="1" s="1"/>
  <c r="B37" i="4"/>
  <c r="G36" i="4"/>
  <c r="C36" i="4"/>
  <c r="F37" i="1" s="1"/>
  <c r="G37" i="1" s="1"/>
  <c r="B36" i="4"/>
  <c r="G35" i="4"/>
  <c r="C35" i="4"/>
  <c r="F36" i="1" s="1"/>
  <c r="G36" i="1" s="1"/>
  <c r="B35" i="4"/>
  <c r="G34" i="4"/>
  <c r="C34" i="4"/>
  <c r="F35" i="1" s="1"/>
  <c r="G35" i="1" s="1"/>
  <c r="B34" i="4"/>
  <c r="G33" i="4"/>
  <c r="C33" i="4"/>
  <c r="F34" i="1" s="1"/>
  <c r="G34" i="1" s="1"/>
  <c r="B33" i="4"/>
  <c r="P32" i="4"/>
  <c r="G32" i="4"/>
  <c r="C32" i="4"/>
  <c r="F33" i="1" s="1"/>
  <c r="G33" i="1" s="1"/>
  <c r="B32" i="4"/>
  <c r="G31" i="4"/>
  <c r="C31" i="4"/>
  <c r="F32" i="1" s="1"/>
  <c r="G32" i="1" s="1"/>
  <c r="B31" i="4"/>
  <c r="G30" i="4"/>
  <c r="C30" i="4"/>
  <c r="F31" i="1" s="1"/>
  <c r="G31" i="1" s="1"/>
  <c r="B30" i="4"/>
  <c r="G29" i="4"/>
  <c r="C29" i="4"/>
  <c r="F30" i="1" s="1"/>
  <c r="G30" i="1" s="1"/>
  <c r="B29" i="4"/>
  <c r="G28" i="4"/>
  <c r="C28" i="4"/>
  <c r="F29" i="1" s="1"/>
  <c r="G29" i="1" s="1"/>
  <c r="B28" i="4"/>
  <c r="P27" i="4"/>
  <c r="G27" i="4"/>
  <c r="C27" i="4"/>
  <c r="F28" i="1" s="1"/>
  <c r="G28" i="1" s="1"/>
  <c r="B27" i="4"/>
  <c r="G26" i="4"/>
  <c r="C26" i="4"/>
  <c r="F27" i="1" s="1"/>
  <c r="G27" i="1" s="1"/>
  <c r="B26" i="4"/>
  <c r="P25" i="4"/>
  <c r="G25" i="4"/>
  <c r="C25" i="4"/>
  <c r="F26" i="1" s="1"/>
  <c r="G26" i="1" s="1"/>
  <c r="B25" i="4"/>
  <c r="P24" i="4"/>
  <c r="G24" i="4"/>
  <c r="C24" i="4"/>
  <c r="F25" i="1" s="1"/>
  <c r="G25" i="1" s="1"/>
  <c r="B24" i="4"/>
  <c r="G23" i="4"/>
  <c r="C23" i="4"/>
  <c r="F24" i="1" s="1"/>
  <c r="G24" i="1" s="1"/>
  <c r="B23" i="4"/>
  <c r="G22" i="4"/>
  <c r="C22" i="4"/>
  <c r="F23" i="1" s="1"/>
  <c r="G23" i="1" s="1"/>
  <c r="B22" i="4"/>
  <c r="G21" i="4"/>
  <c r="C21" i="4"/>
  <c r="F22" i="1" s="1"/>
  <c r="G22" i="1" s="1"/>
  <c r="B21" i="4"/>
  <c r="P20" i="4"/>
  <c r="G20" i="4"/>
  <c r="C20" i="4"/>
  <c r="F21" i="1" s="1"/>
  <c r="G21" i="1" s="1"/>
  <c r="B20" i="4"/>
  <c r="G19" i="4"/>
  <c r="C19" i="4"/>
  <c r="F20" i="1" s="1"/>
  <c r="G20" i="1" s="1"/>
  <c r="B19" i="4"/>
  <c r="P18" i="4"/>
  <c r="G18" i="4"/>
  <c r="C18" i="4"/>
  <c r="F19" i="1" s="1"/>
  <c r="G19" i="1" s="1"/>
  <c r="B18" i="4"/>
  <c r="P17" i="4"/>
  <c r="G17" i="4"/>
  <c r="C17" i="4"/>
  <c r="F18" i="1" s="1"/>
  <c r="G18" i="1" s="1"/>
  <c r="B17" i="4"/>
  <c r="P16" i="4"/>
  <c r="G16" i="4"/>
  <c r="C16" i="4"/>
  <c r="F17" i="1" s="1"/>
  <c r="G17" i="1" s="1"/>
  <c r="B16" i="4"/>
  <c r="G15" i="4"/>
  <c r="C15" i="4"/>
  <c r="F16" i="1" s="1"/>
  <c r="G16" i="1" s="1"/>
  <c r="B15" i="4"/>
  <c r="P14" i="4"/>
  <c r="G14" i="4"/>
  <c r="C14" i="4"/>
  <c r="F15" i="1" s="1"/>
  <c r="G15" i="1" s="1"/>
  <c r="B14" i="4"/>
  <c r="P13" i="4"/>
  <c r="G13" i="4"/>
  <c r="C13" i="4"/>
  <c r="F14" i="1" s="1"/>
  <c r="G14" i="1" s="1"/>
  <c r="B13" i="4"/>
  <c r="G12" i="4"/>
  <c r="C12" i="4"/>
  <c r="F13" i="1" s="1"/>
  <c r="B12" i="4"/>
  <c r="P10" i="4"/>
  <c r="G10" i="4"/>
  <c r="C10" i="4"/>
  <c r="F11" i="1" s="1"/>
  <c r="B10" i="4"/>
  <c r="G9" i="4"/>
  <c r="C9" i="4"/>
  <c r="F10" i="1" s="1"/>
  <c r="B9" i="4"/>
  <c r="G8" i="4"/>
  <c r="C8" i="4"/>
  <c r="F9" i="1" s="1"/>
  <c r="B8" i="4"/>
  <c r="P7" i="4"/>
  <c r="G7" i="4"/>
  <c r="C7" i="4"/>
  <c r="F8" i="1" s="1"/>
  <c r="B7" i="4"/>
  <c r="O51" i="1" l="1"/>
  <c r="O52" i="1" s="1"/>
  <c r="N51" i="1"/>
  <c r="N46" i="1"/>
  <c r="N52" i="1" s="1"/>
  <c r="O46" i="1"/>
  <c r="D48" i="5"/>
  <c r="I51" i="1"/>
  <c r="C50" i="5"/>
  <c r="I37" i="1"/>
  <c r="D18" i="5"/>
  <c r="I28" i="1"/>
  <c r="C45" i="5"/>
  <c r="L51" i="1"/>
  <c r="D40" i="6"/>
  <c r="C50" i="6"/>
  <c r="D11" i="6"/>
  <c r="C45" i="6"/>
  <c r="L12" i="1"/>
  <c r="L46" i="1" s="1"/>
  <c r="F49" i="1"/>
  <c r="F51" i="1" s="1"/>
  <c r="C50" i="4"/>
  <c r="F51" i="4"/>
  <c r="G51" i="4" s="1"/>
  <c r="F46" i="1"/>
  <c r="C45" i="4"/>
  <c r="C8" i="1"/>
  <c r="G45" i="7"/>
  <c r="J50" i="7"/>
  <c r="D45" i="7"/>
  <c r="F51" i="7"/>
  <c r="D51" i="7" s="1"/>
  <c r="J51" i="7"/>
  <c r="D7" i="6"/>
  <c r="D16" i="6"/>
  <c r="D29" i="6"/>
  <c r="W51" i="6"/>
  <c r="D9" i="6"/>
  <c r="D18" i="6"/>
  <c r="D32" i="6"/>
  <c r="D25" i="6"/>
  <c r="AF51" i="6"/>
  <c r="S51" i="6"/>
  <c r="D26" i="6"/>
  <c r="X51" i="6"/>
  <c r="Y51" i="6" s="1"/>
  <c r="D13" i="6"/>
  <c r="D23" i="6"/>
  <c r="D38" i="6"/>
  <c r="J45" i="6"/>
  <c r="D49" i="6"/>
  <c r="D8" i="6"/>
  <c r="D17" i="6"/>
  <c r="D19" i="6"/>
  <c r="Y50" i="6"/>
  <c r="D10" i="6"/>
  <c r="D24" i="6"/>
  <c r="D27" i="6"/>
  <c r="AH45" i="6"/>
  <c r="D37" i="6"/>
  <c r="D15" i="6"/>
  <c r="D36" i="6"/>
  <c r="D44" i="6"/>
  <c r="D46" i="6"/>
  <c r="AH50" i="6"/>
  <c r="D39" i="6"/>
  <c r="D41" i="6"/>
  <c r="AK50" i="6"/>
  <c r="V45" i="6"/>
  <c r="P50" i="6"/>
  <c r="D31" i="6"/>
  <c r="M45" i="6"/>
  <c r="AJ51" i="6"/>
  <c r="AK51" i="6" s="1"/>
  <c r="N51" i="6"/>
  <c r="D21" i="6"/>
  <c r="D48" i="6"/>
  <c r="G45" i="6"/>
  <c r="D34" i="6"/>
  <c r="D42" i="6"/>
  <c r="AG51" i="6"/>
  <c r="AH51" i="6" s="1"/>
  <c r="AQ45" i="6"/>
  <c r="AO51" i="6"/>
  <c r="AQ51" i="6" s="1"/>
  <c r="D28" i="6"/>
  <c r="D30" i="6"/>
  <c r="D35" i="6"/>
  <c r="D43" i="6"/>
  <c r="AD51" i="6"/>
  <c r="AE51" i="6" s="1"/>
  <c r="AE45" i="6"/>
  <c r="D12" i="6"/>
  <c r="D33" i="6"/>
  <c r="I51" i="6"/>
  <c r="S45" i="6"/>
  <c r="H51" i="6"/>
  <c r="AB50" i="6"/>
  <c r="AS51" i="6"/>
  <c r="AT51" i="6" s="1"/>
  <c r="AT45" i="6"/>
  <c r="J50" i="6"/>
  <c r="AB51" i="6"/>
  <c r="AN51" i="6"/>
  <c r="K51" i="6"/>
  <c r="M51" i="6" s="1"/>
  <c r="D14" i="6"/>
  <c r="D20" i="6"/>
  <c r="D22" i="6"/>
  <c r="G51" i="6"/>
  <c r="O51" i="6"/>
  <c r="P45" i="6"/>
  <c r="Y45" i="6"/>
  <c r="AN45" i="6"/>
  <c r="U51" i="6"/>
  <c r="V51" i="6" s="1"/>
  <c r="BR50" i="5"/>
  <c r="BA51" i="5"/>
  <c r="D9" i="5"/>
  <c r="T51" i="5"/>
  <c r="BM51" i="5"/>
  <c r="BE51" i="5"/>
  <c r="BF51" i="5" s="1"/>
  <c r="BQ51" i="5"/>
  <c r="AY51" i="5"/>
  <c r="AZ51" i="5" s="1"/>
  <c r="D17" i="5"/>
  <c r="D24" i="5"/>
  <c r="D26" i="5"/>
  <c r="D31" i="5"/>
  <c r="AW50" i="5"/>
  <c r="BI50" i="5"/>
  <c r="D21" i="5"/>
  <c r="D33" i="5"/>
  <c r="L51" i="5"/>
  <c r="AZ50" i="5"/>
  <c r="BX50" i="5"/>
  <c r="D49" i="5"/>
  <c r="D20" i="5"/>
  <c r="N51" i="5"/>
  <c r="AL51" i="5"/>
  <c r="BO50" i="5"/>
  <c r="D8" i="5"/>
  <c r="D16" i="5"/>
  <c r="D37" i="5"/>
  <c r="AB45" i="5"/>
  <c r="AN45" i="5"/>
  <c r="BK51" i="5"/>
  <c r="AE50" i="5"/>
  <c r="BW51" i="5"/>
  <c r="W51" i="5"/>
  <c r="D14" i="5"/>
  <c r="D15" i="5"/>
  <c r="D22" i="5"/>
  <c r="D30" i="5"/>
  <c r="D42" i="5"/>
  <c r="M45" i="5"/>
  <c r="BP51" i="5"/>
  <c r="M50" i="5"/>
  <c r="D29" i="5"/>
  <c r="D35" i="5"/>
  <c r="D39" i="5"/>
  <c r="D43" i="5"/>
  <c r="Z51" i="5"/>
  <c r="AT45" i="5"/>
  <c r="Y50" i="5"/>
  <c r="AI51" i="5"/>
  <c r="D41" i="5"/>
  <c r="AX51" i="5"/>
  <c r="D46" i="5"/>
  <c r="AC51" i="5"/>
  <c r="D34" i="5"/>
  <c r="H51" i="5"/>
  <c r="AO51" i="5"/>
  <c r="D12" i="5"/>
  <c r="D28" i="5"/>
  <c r="D32" i="5"/>
  <c r="Q51" i="5"/>
  <c r="BU50" i="5"/>
  <c r="D10" i="5"/>
  <c r="D13" i="5"/>
  <c r="D23" i="5"/>
  <c r="D25" i="5"/>
  <c r="D7" i="5"/>
  <c r="D19" i="5"/>
  <c r="D47" i="5"/>
  <c r="K51" i="5"/>
  <c r="BF50" i="5"/>
  <c r="AK45" i="5"/>
  <c r="AJ51" i="5"/>
  <c r="AK51" i="5" s="1"/>
  <c r="V50" i="5"/>
  <c r="U51" i="5"/>
  <c r="V51" i="5" s="1"/>
  <c r="D11" i="5"/>
  <c r="R51" i="5"/>
  <c r="S51" i="5" s="1"/>
  <c r="S45" i="5"/>
  <c r="BN51" i="5"/>
  <c r="BO45" i="5"/>
  <c r="AT51" i="5"/>
  <c r="D44" i="5"/>
  <c r="J45" i="5"/>
  <c r="AW45" i="5"/>
  <c r="AV51" i="5"/>
  <c r="AW51" i="5" s="1"/>
  <c r="BF45" i="5"/>
  <c r="E51" i="5"/>
  <c r="AH50" i="5"/>
  <c r="AG51" i="5"/>
  <c r="AH51" i="5" s="1"/>
  <c r="D40" i="5"/>
  <c r="AE45" i="5"/>
  <c r="AD51" i="5"/>
  <c r="P50" i="5"/>
  <c r="O51" i="5"/>
  <c r="P51" i="5" s="1"/>
  <c r="V45" i="5"/>
  <c r="BI45" i="5"/>
  <c r="BH51" i="5"/>
  <c r="BI51" i="5" s="1"/>
  <c r="BR45" i="5"/>
  <c r="G50" i="5"/>
  <c r="D38" i="5"/>
  <c r="AP51" i="5"/>
  <c r="AQ45" i="5"/>
  <c r="AZ45" i="5"/>
  <c r="BJ51" i="5"/>
  <c r="AB50" i="5"/>
  <c r="AA51" i="5"/>
  <c r="AB51" i="5" s="1"/>
  <c r="AK50" i="5"/>
  <c r="Y45" i="5"/>
  <c r="X51" i="5"/>
  <c r="Y51" i="5" s="1"/>
  <c r="AH45" i="5"/>
  <c r="BU45" i="5"/>
  <c r="BT51" i="5"/>
  <c r="BU51" i="5" s="1"/>
  <c r="J50" i="5"/>
  <c r="I51" i="5"/>
  <c r="S50" i="5"/>
  <c r="G45" i="5"/>
  <c r="F51" i="5"/>
  <c r="P45" i="5"/>
  <c r="BB51" i="5"/>
  <c r="BC51" i="5" s="1"/>
  <c r="BL45" i="5"/>
  <c r="BV51" i="5"/>
  <c r="AN50" i="5"/>
  <c r="AM51" i="5"/>
  <c r="D22" i="4"/>
  <c r="D25" i="4"/>
  <c r="P50" i="4"/>
  <c r="D16" i="4"/>
  <c r="D32" i="4"/>
  <c r="D37" i="4"/>
  <c r="D47" i="4"/>
  <c r="D9" i="4"/>
  <c r="D42" i="4"/>
  <c r="N51" i="4"/>
  <c r="D33" i="4"/>
  <c r="D15" i="4"/>
  <c r="D24" i="4"/>
  <c r="D12" i="4"/>
  <c r="D18" i="4"/>
  <c r="D20" i="4"/>
  <c r="D34" i="4"/>
  <c r="D39" i="4"/>
  <c r="D46" i="4"/>
  <c r="D28" i="4"/>
  <c r="D14" i="4"/>
  <c r="D19" i="4"/>
  <c r="D23" i="4"/>
  <c r="D35" i="4"/>
  <c r="D17" i="4"/>
  <c r="D26" i="4"/>
  <c r="D30" i="4"/>
  <c r="D41" i="4"/>
  <c r="P45" i="4"/>
  <c r="O51" i="4"/>
  <c r="D49" i="4"/>
  <c r="G50" i="4"/>
  <c r="D21" i="4"/>
  <c r="D31" i="4"/>
  <c r="D36" i="4"/>
  <c r="J50" i="4"/>
  <c r="H51" i="4"/>
  <c r="D7" i="4"/>
  <c r="D10" i="4"/>
  <c r="D27" i="4"/>
  <c r="M50" i="4"/>
  <c r="K51" i="4"/>
  <c r="M51" i="4" s="1"/>
  <c r="D8" i="4"/>
  <c r="D13" i="4"/>
  <c r="D29" i="4"/>
  <c r="D43" i="4"/>
  <c r="M13" i="1"/>
  <c r="M22" i="1"/>
  <c r="M30" i="1"/>
  <c r="M38" i="1"/>
  <c r="M45" i="1"/>
  <c r="BR51" i="5" l="1"/>
  <c r="I46" i="1"/>
  <c r="I52" i="1" s="1"/>
  <c r="M51" i="5"/>
  <c r="C51" i="5"/>
  <c r="BL51" i="5"/>
  <c r="D45" i="5"/>
  <c r="L52" i="1"/>
  <c r="C51" i="6"/>
  <c r="C51" i="4"/>
  <c r="F52" i="1"/>
  <c r="C43" i="1"/>
  <c r="B32" i="1"/>
  <c r="B24" i="1"/>
  <c r="B16" i="1"/>
  <c r="M8" i="1"/>
  <c r="M9" i="1"/>
  <c r="M29" i="1"/>
  <c r="C45" i="1"/>
  <c r="B48" i="1"/>
  <c r="B21" i="1"/>
  <c r="C48" i="1"/>
  <c r="P52" i="1"/>
  <c r="B43" i="1"/>
  <c r="B37" i="1"/>
  <c r="C49" i="1"/>
  <c r="C47" i="1"/>
  <c r="C39" i="1"/>
  <c r="B29" i="1"/>
  <c r="B13" i="1"/>
  <c r="B18" i="1"/>
  <c r="C10" i="1"/>
  <c r="M10" i="1"/>
  <c r="C38" i="1"/>
  <c r="C30" i="1"/>
  <c r="C14" i="1"/>
  <c r="B47" i="1"/>
  <c r="B11" i="1"/>
  <c r="C37" i="1"/>
  <c r="C29" i="1"/>
  <c r="D29" i="1" s="1"/>
  <c r="C21" i="1"/>
  <c r="C13" i="1"/>
  <c r="M11" i="1"/>
  <c r="B10" i="1"/>
  <c r="B42" i="1"/>
  <c r="B26" i="1"/>
  <c r="B9" i="1"/>
  <c r="C44" i="1"/>
  <c r="C12" i="1"/>
  <c r="B27" i="1"/>
  <c r="B19" i="1"/>
  <c r="C36" i="1"/>
  <c r="C28" i="1"/>
  <c r="C20" i="1"/>
  <c r="C11" i="1"/>
  <c r="C19" i="1"/>
  <c r="C34" i="1"/>
  <c r="C26" i="1"/>
  <c r="C18" i="1"/>
  <c r="C9" i="1"/>
  <c r="M50" i="1"/>
  <c r="M24" i="1"/>
  <c r="M16" i="1"/>
  <c r="C35" i="1"/>
  <c r="C27" i="1"/>
  <c r="B40" i="1"/>
  <c r="C33" i="1"/>
  <c r="C17" i="1"/>
  <c r="M49" i="1"/>
  <c r="B50" i="1"/>
  <c r="C42" i="1"/>
  <c r="C32" i="1"/>
  <c r="D32" i="1" s="1"/>
  <c r="C24" i="1"/>
  <c r="D24" i="1" s="1"/>
  <c r="C16" i="1"/>
  <c r="M47" i="1"/>
  <c r="M14" i="1"/>
  <c r="C22" i="1"/>
  <c r="C41" i="1"/>
  <c r="C25" i="1"/>
  <c r="B49" i="1"/>
  <c r="B30" i="1"/>
  <c r="B22" i="1"/>
  <c r="B14" i="1"/>
  <c r="C50" i="1"/>
  <c r="C40" i="1"/>
  <c r="D40" i="1" s="1"/>
  <c r="C31" i="1"/>
  <c r="C23" i="1"/>
  <c r="C15" i="1"/>
  <c r="M44" i="1"/>
  <c r="M36" i="1"/>
  <c r="M28" i="1"/>
  <c r="M20" i="1"/>
  <c r="M12" i="1"/>
  <c r="M37" i="1"/>
  <c r="M21" i="1"/>
  <c r="M32" i="1"/>
  <c r="B39" i="1"/>
  <c r="B31" i="1"/>
  <c r="B23" i="1"/>
  <c r="B15" i="1"/>
  <c r="M51" i="1"/>
  <c r="J10" i="1"/>
  <c r="P46" i="1"/>
  <c r="M43" i="1"/>
  <c r="M35" i="1"/>
  <c r="M27" i="1"/>
  <c r="M19" i="1"/>
  <c r="M42" i="1"/>
  <c r="M34" i="1"/>
  <c r="M26" i="1"/>
  <c r="M18" i="1"/>
  <c r="B41" i="1"/>
  <c r="B33" i="1"/>
  <c r="B25" i="1"/>
  <c r="B17" i="1"/>
  <c r="G51" i="7"/>
  <c r="D45" i="6"/>
  <c r="P51" i="6"/>
  <c r="D50" i="6"/>
  <c r="J51" i="6"/>
  <c r="B51" i="6"/>
  <c r="AN51" i="5"/>
  <c r="BO51" i="5"/>
  <c r="AE51" i="5"/>
  <c r="BX51" i="5"/>
  <c r="D50" i="5"/>
  <c r="J51" i="5"/>
  <c r="AQ51" i="5"/>
  <c r="G51" i="5"/>
  <c r="J51" i="4"/>
  <c r="D50" i="4"/>
  <c r="D45" i="4"/>
  <c r="P51" i="4"/>
  <c r="B35" i="1"/>
  <c r="B45" i="1"/>
  <c r="B38" i="1"/>
  <c r="B34" i="1"/>
  <c r="M41" i="1"/>
  <c r="M33" i="1"/>
  <c r="M25" i="1"/>
  <c r="M17" i="1"/>
  <c r="M40" i="1"/>
  <c r="M39" i="1"/>
  <c r="M31" i="1"/>
  <c r="M23" i="1"/>
  <c r="M15" i="1"/>
  <c r="B44" i="1"/>
  <c r="B36" i="1"/>
  <c r="B28" i="1"/>
  <c r="B20" i="1"/>
  <c r="B12" i="1"/>
  <c r="J21" i="1"/>
  <c r="J47" i="1"/>
  <c r="J38" i="1"/>
  <c r="J30" i="1"/>
  <c r="J22" i="1"/>
  <c r="J14" i="1"/>
  <c r="J50" i="1"/>
  <c r="J41" i="1"/>
  <c r="J33" i="1"/>
  <c r="J25" i="1"/>
  <c r="J17" i="1"/>
  <c r="J9" i="1"/>
  <c r="J49" i="1"/>
  <c r="J40" i="1"/>
  <c r="J32" i="1"/>
  <c r="J24" i="1"/>
  <c r="J16" i="1"/>
  <c r="J45" i="1"/>
  <c r="J29" i="1"/>
  <c r="J13" i="1"/>
  <c r="J37" i="1"/>
  <c r="J42" i="1"/>
  <c r="J34" i="1"/>
  <c r="J26" i="1"/>
  <c r="J18" i="1"/>
  <c r="J8" i="1"/>
  <c r="J27" i="1"/>
  <c r="J19" i="1"/>
  <c r="J11" i="1"/>
  <c r="J48" i="1"/>
  <c r="J39" i="1"/>
  <c r="J31" i="1"/>
  <c r="J23" i="1"/>
  <c r="J15" i="1"/>
  <c r="J44" i="1"/>
  <c r="J36" i="1"/>
  <c r="J28" i="1"/>
  <c r="J20" i="1"/>
  <c r="J12" i="1"/>
  <c r="J43" i="1"/>
  <c r="J35" i="1"/>
  <c r="G48" i="1"/>
  <c r="G47" i="1"/>
  <c r="D16" i="1" l="1"/>
  <c r="B51" i="1"/>
  <c r="B46" i="1"/>
  <c r="D49" i="1"/>
  <c r="D47" i="1"/>
  <c r="D39" i="1"/>
  <c r="D14" i="1"/>
  <c r="D48" i="1"/>
  <c r="C51" i="1"/>
  <c r="D30" i="1"/>
  <c r="D35" i="1"/>
  <c r="C46" i="1"/>
  <c r="D50" i="1"/>
  <c r="D37" i="1"/>
  <c r="D43" i="1"/>
  <c r="D38" i="1"/>
  <c r="D41" i="1"/>
  <c r="D42" i="1"/>
  <c r="D12" i="1"/>
  <c r="D31" i="1"/>
  <c r="D45" i="1"/>
  <c r="D26" i="1"/>
  <c r="D10" i="1"/>
  <c r="D15" i="1"/>
  <c r="D21" i="1"/>
  <c r="D18" i="1"/>
  <c r="D11" i="1"/>
  <c r="D19" i="1"/>
  <c r="D20" i="1"/>
  <c r="D13" i="1"/>
  <c r="D44" i="1"/>
  <c r="D23" i="1"/>
  <c r="D9" i="1"/>
  <c r="D36" i="1"/>
  <c r="D17" i="1"/>
  <c r="D8" i="1"/>
  <c r="D27" i="1"/>
  <c r="D28" i="1"/>
  <c r="D25" i="1"/>
  <c r="D34" i="1"/>
  <c r="D33" i="1"/>
  <c r="D22" i="1"/>
  <c r="M52" i="1"/>
  <c r="D51" i="6"/>
  <c r="D51" i="5"/>
  <c r="D51" i="4"/>
  <c r="G8" i="1"/>
  <c r="G50" i="1"/>
  <c r="G49" i="1"/>
  <c r="G51" i="1"/>
  <c r="G11" i="1"/>
  <c r="G10" i="1"/>
  <c r="G13" i="1"/>
  <c r="G9" i="1"/>
  <c r="B52" i="1" l="1"/>
  <c r="C52" i="1"/>
  <c r="M46" i="1"/>
  <c r="D51" i="1"/>
  <c r="J46" i="1"/>
  <c r="J51" i="1"/>
  <c r="G52" i="1"/>
  <c r="G46" i="1"/>
  <c r="D46" i="1" l="1"/>
  <c r="D52" i="1"/>
  <c r="J52" i="1"/>
</calcChain>
</file>

<file path=xl/sharedStrings.xml><?xml version="1.0" encoding="utf-8"?>
<sst xmlns="http://schemas.openxmlformats.org/spreadsheetml/2006/main" count="467" uniqueCount="109">
  <si>
    <t>Александрово-Гайский</t>
  </si>
  <si>
    <t>Аркадакский</t>
  </si>
  <si>
    <t>Аткарский</t>
  </si>
  <si>
    <t>Базарно-Карабулакский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</si>
  <si>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</si>
  <si>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</si>
  <si>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</si>
  <si>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</si>
  <si>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</si>
  <si>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</si>
  <si>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</si>
  <si>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</si>
  <si>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</si>
  <si>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</si>
  <si>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</si>
  <si>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</si>
  <si>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</si>
  <si>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</si>
  <si>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</si>
  <si>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</si>
  <si>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</si>
  <si>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</si>
  <si>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</si>
  <si>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</si>
  <si>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</si>
  <si>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</si>
  <si>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</si>
  <si>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</si>
  <si>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</si>
  <si>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</si>
  <si>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Советский</t>
  </si>
  <si>
    <t>Турковский</t>
  </si>
  <si>
    <t>Федоровский</t>
  </si>
  <si>
    <t>Хвалынский</t>
  </si>
  <si>
    <t>Итого по муниципальным районам области</t>
  </si>
  <si>
    <t>ЗАТО Михайловский</t>
  </si>
  <si>
    <t>ЗАТО Светлый</t>
  </si>
  <si>
    <t>ЗАТО Шиханы</t>
  </si>
  <si>
    <t>Итого по городским округам области</t>
  </si>
  <si>
    <t>Всего</t>
  </si>
  <si>
    <t>Наименование муниципальных образований</t>
  </si>
  <si>
    <t>в том числе</t>
  </si>
  <si>
    <t>Дотации, всего</t>
  </si>
  <si>
    <t>из них</t>
  </si>
  <si>
    <t>план</t>
  </si>
  <si>
    <t>факт</t>
  </si>
  <si>
    <t>% исполнения</t>
  </si>
  <si>
    <t>на выравнивание
бюджетной обеспеченности поселений области</t>
  </si>
  <si>
    <t>г. Саратов</t>
  </si>
  <si>
    <t>Субсидии,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</si>
  <si>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</si>
  <si>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на выравнивание бюджетной обеспеченности муниципальных районов (городских округов) области</t>
  </si>
  <si>
    <t>Балаковский</t>
  </si>
  <si>
    <t>Саратовский</t>
  </si>
  <si>
    <t>Татищевский</t>
  </si>
  <si>
    <t>Энгельсский</t>
  </si>
  <si>
    <t>Субвенции, всего</t>
  </si>
  <si>
    <t>на финансовое
обеспечение образовательной деятельности муниципальных
дошкольных образовательных организаций</t>
  </si>
  <si>
    <t xml:space="preserve"> на обеспечение деятельности муниципальных
бизнес-инкубаторов</t>
  </si>
  <si>
    <t>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</si>
  <si>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на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</si>
  <si>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общеобразовательных учреждений</t>
  </si>
  <si>
    <t>на предоставление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</t>
  </si>
  <si>
    <t xml:space="preserve">на осуществление переданных полномочий по предоставлению 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возмещение затрат на обеспечение образовательной деятельности
</t>
  </si>
  <si>
    <t>на предоставление субсидии частным дошкольным образовательным организациям на возмещение затрат на обеспечение образовательной деятельности</t>
  </si>
  <si>
    <t>на организацию осуществления переданных полномочий по предоставлению субсидии частным дошкольным образовательным организациям на возмещение затрат на обеспечение образовательной деятельности</t>
  </si>
  <si>
    <t>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</si>
  <si>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</si>
  <si>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организацию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</si>
  <si>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
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</si>
  <si>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 xml:space="preserve"> на исполнение государственных полномочий по расчету и предоставлению дотаций бюджетам поселений</t>
  </si>
  <si>
    <t xml:space="preserve">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
</t>
  </si>
  <si>
    <t>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</si>
  <si>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</si>
  <si>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</si>
  <si>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на осуществление органами местного самоуправления отдельных государственных полномочий по осуществлению деятельности по опеке
и попечительству в отношении совершеннолетних граждан</t>
  </si>
  <si>
    <t>на осуществление органами местного самоуправления отдельных государственных полномочий по государственному управлению охраной труда</t>
  </si>
  <si>
    <t>на осуществление органами местного самоуправления отдельных государственных полномочий по проведению мероприятий по отлову и содержанию безнадзорных животных</t>
  </si>
  <si>
    <t xml:space="preserve">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безнадзорных животных
</t>
  </si>
  <si>
    <t>на осуществление органами местного самоуправления поселений и органами местного самоуправления городских округов полномочий по первичному
воинскому учету на территориях, где отсутствуют военные комиссариаты</t>
  </si>
  <si>
    <t>на реализацию мероприятий по обеспечению доступности приоритетных объектов и услуг в приоритетных сферах жизнедеятельности инвалидов
и других маломобильных групп населения</t>
  </si>
  <si>
    <t>на приобретение искусственного
покрытия для футбольных полей профильных спортивных школ,
включая его доставку и сертификацию полей</t>
  </si>
  <si>
    <t xml:space="preserve">на обеспечение мероприятий по переселению граждан из аварийного жилищного фонда
</t>
  </si>
  <si>
    <t>на поддержку творческой
деятельности муниципальных театров в городах с численностью населения до 300 тысяч человек</t>
  </si>
  <si>
    <t xml:space="preserve">Иные межбюджетные трансферты, всего
</t>
  </si>
  <si>
    <t>на погашение кредиторской задолженности за выполненные в 2016 году объемы работ по капитальному ремонту, ремонту и содержанию автомобильных дорог общего пользования местного значения за счет неиспользованного остатка средств областного дорожного фонда прошлого года</t>
  </si>
  <si>
    <t>на создание в общеобразовательных организациях, расположенных в сельской местности, условий для занятий физической культурой и спортом</t>
  </si>
  <si>
    <t>на создание в дошкольных образовательных организациях (в том числе в организациях, осуществляющих образовательную деятельность по адаптированным основным
общеобразовательным программам) условий для получения детьми-инвалидами качественного образования</t>
  </si>
  <si>
    <t>на реализацию мероприятий по содействию созданию (исходя из прогнозируемой потребности) новых мест в общеобразовательных организациях</t>
  </si>
  <si>
    <t>на обеспечение развития и укрепления материально-технической базы муниципальных домов культуры</t>
  </si>
  <si>
    <t>на поддержку мер по обеспечению сбалансированности бюджетов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</si>
  <si>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</si>
  <si>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на осуществление
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
областного дорожного фонда</t>
  </si>
  <si>
    <t>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</si>
  <si>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
и реконструкцию автомобильных дорог</t>
  </si>
  <si>
    <t>%  исполнения</t>
  </si>
  <si>
    <t>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</si>
  <si>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за I квартал 2017 года</t>
  </si>
  <si>
    <t>на обеспечение расходных обязательств, связанных с повышением оплаты труда отдельным категориям работников бюджетной сферы в целях реализации Указов Президента Российской Федерации от 7 мая 2012 года № 597 «О мероприятиях по реализации государственной социальной политики» и от 1 июня 2012 года № 761 «О национальной стратегии действий в интересах детей на 2012 - 2017 годы»</t>
  </si>
  <si>
    <t>на осуществление дорожной деятельности в отношении автомобильных дорог общего пользования местного значения Саратовской агломерации в границах
городских поселений области в рамках
приоритетного проекта «Безопасные и качественные дороги» за счет средств областного дорожного фонда</t>
  </si>
  <si>
    <t>(тыс.рублей)</t>
  </si>
  <si>
    <t xml:space="preserve">Иные межбюджетные трансферты
</t>
  </si>
  <si>
    <t>Субсидии</t>
  </si>
  <si>
    <t>Субвенции</t>
  </si>
  <si>
    <t>Дотации</t>
  </si>
  <si>
    <t>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</si>
  <si>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за счет средств, выделяемых из резервного фонда Правительства Саратовской области*</t>
  </si>
  <si>
    <t>* в соответствии с бюджетной росписью</t>
  </si>
  <si>
    <t>Сведения о предоставленных из бюджета Саратовской области межбюджетных трансфертах бюджетам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</si>
</sst>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2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10">
    <xf numFmtId="0" fontId="0" fillId="0" borderId="0" xfId="0"/>
    <xf numFmtId="0" fontId="0" fillId="0" borderId="1" xfId="0" applyBorder="1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165" fontId="4" fillId="0" borderId="1" xfId="0" applyNumberFormat="1" applyFont="1" applyBorder="1"/>
    <xf numFmtId="164" fontId="2" fillId="4" borderId="1" xfId="0" applyNumberFormat="1" applyFont="1" applyFill="1" applyBorder="1"/>
    <xf numFmtId="165" fontId="2" fillId="4" borderId="1" xfId="0" applyNumberFormat="1" applyFont="1" applyFill="1" applyBorder="1"/>
    <xf numFmtId="164" fontId="2" fillId="0" borderId="1" xfId="0" applyNumberFormat="1" applyFont="1" applyBorder="1"/>
    <xf numFmtId="164" fontId="4" fillId="0" borderId="1" xfId="0" applyNumberFormat="1" applyFont="1" applyBorder="1"/>
    <xf numFmtId="165" fontId="2" fillId="0" borderId="1" xfId="0" applyNumberFormat="1" applyFont="1" applyBorder="1"/>
    <xf numFmtId="0" fontId="5" fillId="0" borderId="1" xfId="0" applyFont="1" applyBorder="1"/>
    <xf numFmtId="0" fontId="4" fillId="0" borderId="1" xfId="0" applyFont="1" applyBorder="1"/>
    <xf numFmtId="0" fontId="1" fillId="0" borderId="5" xfId="0" applyFont="1" applyBorder="1" applyAlignment="1">
      <alignment wrapText="1"/>
    </xf>
    <xf numFmtId="164" fontId="1" fillId="0" borderId="4" xfId="0" applyNumberFormat="1" applyFont="1" applyBorder="1"/>
    <xf numFmtId="164" fontId="4" fillId="0" borderId="4" xfId="0" applyNumberFormat="1" applyFont="1" applyBorder="1"/>
    <xf numFmtId="0" fontId="0" fillId="0" borderId="4" xfId="0" applyBorder="1"/>
    <xf numFmtId="0" fontId="5" fillId="0" borderId="4" xfId="0" applyFont="1" applyBorder="1"/>
    <xf numFmtId="0" fontId="1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wrapText="1"/>
    </xf>
    <xf numFmtId="164" fontId="2" fillId="7" borderId="7" xfId="0" applyNumberFormat="1" applyFont="1" applyFill="1" applyBorder="1"/>
    <xf numFmtId="165" fontId="2" fillId="7" borderId="7" xfId="0" applyNumberFormat="1" applyFont="1" applyFill="1" applyBorder="1"/>
    <xf numFmtId="165" fontId="2" fillId="7" borderId="8" xfId="0" applyNumberFormat="1" applyFont="1" applyFill="1" applyBorder="1"/>
    <xf numFmtId="0" fontId="3" fillId="5" borderId="5" xfId="0" applyFont="1" applyFill="1" applyBorder="1" applyAlignment="1">
      <alignment wrapText="1"/>
    </xf>
    <xf numFmtId="164" fontId="2" fillId="5" borderId="1" xfId="0" applyNumberFormat="1" applyFont="1" applyFill="1" applyBorder="1"/>
    <xf numFmtId="165" fontId="2" fillId="5" borderId="1" xfId="0" applyNumberFormat="1" applyFont="1" applyFill="1" applyBorder="1"/>
    <xf numFmtId="0" fontId="4" fillId="5" borderId="1" xfId="0" applyFont="1" applyFill="1" applyBorder="1"/>
    <xf numFmtId="165" fontId="2" fillId="5" borderId="4" xfId="0" applyNumberFormat="1" applyFont="1" applyFill="1" applyBorder="1"/>
    <xf numFmtId="0" fontId="2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wrapText="1"/>
    </xf>
    <xf numFmtId="164" fontId="2" fillId="8" borderId="7" xfId="0" applyNumberFormat="1" applyFont="1" applyFill="1" applyBorder="1"/>
    <xf numFmtId="165" fontId="2" fillId="8" borderId="7" xfId="0" applyNumberFormat="1" applyFont="1" applyFill="1" applyBorder="1"/>
    <xf numFmtId="164" fontId="2" fillId="8" borderId="8" xfId="0" applyNumberFormat="1" applyFont="1" applyFill="1" applyBorder="1"/>
    <xf numFmtId="0" fontId="3" fillId="2" borderId="5" xfId="0" applyFont="1" applyFill="1" applyBorder="1" applyAlignment="1">
      <alignment wrapText="1"/>
    </xf>
    <xf numFmtId="164" fontId="2" fillId="2" borderId="1" xfId="0" applyNumberFormat="1" applyFont="1" applyFill="1" applyBorder="1"/>
    <xf numFmtId="165" fontId="2" fillId="2" borderId="1" xfId="0" applyNumberFormat="1" applyFont="1" applyFill="1" applyBorder="1"/>
    <xf numFmtId="164" fontId="2" fillId="2" borderId="4" xfId="0" applyNumberFormat="1" applyFont="1" applyFill="1" applyBorder="1"/>
    <xf numFmtId="0" fontId="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wrapText="1"/>
    </xf>
    <xf numFmtId="164" fontId="2" fillId="9" borderId="7" xfId="0" applyNumberFormat="1" applyFont="1" applyFill="1" applyBorder="1"/>
    <xf numFmtId="164" fontId="2" fillId="9" borderId="8" xfId="0" applyNumberFormat="1" applyFont="1" applyFill="1" applyBorder="1"/>
    <xf numFmtId="164" fontId="2" fillId="10" borderId="1" xfId="0" applyNumberFormat="1" applyFont="1" applyFill="1" applyBorder="1"/>
    <xf numFmtId="0" fontId="3" fillId="3" borderId="5" xfId="0" applyFont="1" applyFill="1" applyBorder="1" applyAlignment="1">
      <alignment wrapText="1"/>
    </xf>
    <xf numFmtId="164" fontId="2" fillId="3" borderId="1" xfId="0" applyNumberFormat="1" applyFont="1" applyFill="1" applyBorder="1"/>
    <xf numFmtId="164" fontId="2" fillId="3" borderId="4" xfId="0" applyNumberFormat="1" applyFont="1" applyFill="1" applyBorder="1"/>
    <xf numFmtId="0" fontId="2" fillId="11" borderId="1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wrapText="1"/>
    </xf>
    <xf numFmtId="164" fontId="2" fillId="11" borderId="7" xfId="0" applyNumberFormat="1" applyFont="1" applyFill="1" applyBorder="1"/>
    <xf numFmtId="164" fontId="2" fillId="11" borderId="8" xfId="0" applyNumberFormat="1" applyFont="1" applyFill="1" applyBorder="1"/>
    <xf numFmtId="0" fontId="3" fillId="6" borderId="5" xfId="0" applyFont="1" applyFill="1" applyBorder="1" applyAlignment="1">
      <alignment wrapText="1"/>
    </xf>
    <xf numFmtId="164" fontId="2" fillId="6" borderId="1" xfId="0" applyNumberFormat="1" applyFont="1" applyFill="1" applyBorder="1"/>
    <xf numFmtId="164" fontId="2" fillId="6" borderId="4" xfId="0" applyNumberFormat="1" applyFont="1" applyFill="1" applyBorder="1"/>
    <xf numFmtId="164" fontId="2" fillId="0" borderId="1" xfId="0" applyNumberFormat="1" applyFont="1" applyBorder="1" applyAlignment="1">
      <alignment wrapText="1"/>
    </xf>
    <xf numFmtId="0" fontId="2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wrapText="1"/>
    </xf>
    <xf numFmtId="165" fontId="2" fillId="10" borderId="1" xfId="0" applyNumberFormat="1" applyFont="1" applyFill="1" applyBorder="1"/>
    <xf numFmtId="0" fontId="2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2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/>
    </xf>
    <xf numFmtId="0" fontId="4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2" fillId="11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11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view="pageBreakPreview" zoomScale="70" zoomScaleNormal="85" zoomScaleSheetLayoutView="70" workbookViewId="0">
      <pane xSplit="1" ySplit="7" topLeftCell="B26" activePane="bottomRight" state="frozen"/>
      <selection pane="topRight" activeCell="B1" sqref="B1"/>
      <selection pane="bottomLeft" activeCell="A7" sqref="A7"/>
      <selection pane="bottomRight" sqref="A1:P1"/>
    </sheetView>
  </sheetViews>
  <sheetFormatPr defaultRowHeight="15.75" x14ac:dyDescent="0.25"/>
  <cols>
    <col min="1" max="1" width="20.625" customWidth="1"/>
    <col min="2" max="3" width="11.625" customWidth="1"/>
    <col min="4" max="4" width="12.375" customWidth="1"/>
    <col min="5" max="5" width="12.125" customWidth="1"/>
    <col min="7" max="7" width="11" customWidth="1"/>
    <col min="8" max="8" width="12" customWidth="1"/>
    <col min="9" max="9" width="9.75" customWidth="1"/>
    <col min="10" max="10" width="12.75" customWidth="1"/>
    <col min="11" max="11" width="12.125" customWidth="1"/>
    <col min="12" max="12" width="10.25" customWidth="1"/>
    <col min="13" max="13" width="11.375" customWidth="1"/>
    <col min="14" max="14" width="9.625" customWidth="1"/>
    <col min="16" max="16" width="11.25" customWidth="1"/>
  </cols>
  <sheetData>
    <row r="1" spans="1:16" ht="22.5" x14ac:dyDescent="0.25">
      <c r="A1" s="69" t="s">
        <v>108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22.5" x14ac:dyDescent="0.3">
      <c r="A2" s="70" t="s">
        <v>97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x14ac:dyDescent="0.25">
      <c r="O3" s="72" t="s">
        <v>100</v>
      </c>
      <c r="P3" s="72"/>
    </row>
    <row r="4" spans="1:16" ht="15.75" customHeight="1" x14ac:dyDescent="0.25">
      <c r="A4" s="76" t="s">
        <v>40</v>
      </c>
      <c r="B4" s="77" t="s">
        <v>39</v>
      </c>
      <c r="C4" s="77"/>
      <c r="D4" s="77"/>
      <c r="E4" s="78" t="s">
        <v>41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17.25" customHeight="1" x14ac:dyDescent="0.25">
      <c r="A5" s="76"/>
      <c r="B5" s="77"/>
      <c r="C5" s="77"/>
      <c r="D5" s="77"/>
      <c r="E5" s="73" t="s">
        <v>104</v>
      </c>
      <c r="F5" s="73"/>
      <c r="G5" s="73"/>
      <c r="H5" s="75" t="s">
        <v>103</v>
      </c>
      <c r="I5" s="75"/>
      <c r="J5" s="75"/>
      <c r="K5" s="74" t="s">
        <v>102</v>
      </c>
      <c r="L5" s="74"/>
      <c r="M5" s="74"/>
      <c r="N5" s="71" t="s">
        <v>101</v>
      </c>
      <c r="O5" s="71"/>
      <c r="P5" s="71"/>
    </row>
    <row r="6" spans="1:16" ht="249.75" customHeight="1" x14ac:dyDescent="0.25">
      <c r="A6" s="76"/>
      <c r="B6" s="77"/>
      <c r="C6" s="77"/>
      <c r="D6" s="77"/>
      <c r="E6" s="73"/>
      <c r="F6" s="73"/>
      <c r="G6" s="73"/>
      <c r="H6" s="75"/>
      <c r="I6" s="75"/>
      <c r="J6" s="75"/>
      <c r="K6" s="74"/>
      <c r="L6" s="74"/>
      <c r="M6" s="74"/>
      <c r="N6" s="71"/>
      <c r="O6" s="71"/>
      <c r="P6" s="71"/>
    </row>
    <row r="7" spans="1:16" ht="30.75" customHeight="1" x14ac:dyDescent="0.25">
      <c r="A7" s="76"/>
      <c r="B7" s="64" t="s">
        <v>44</v>
      </c>
      <c r="C7" s="64" t="s">
        <v>45</v>
      </c>
      <c r="D7" s="64" t="s">
        <v>46</v>
      </c>
      <c r="E7" s="20" t="s">
        <v>44</v>
      </c>
      <c r="F7" s="20" t="s">
        <v>45</v>
      </c>
      <c r="G7" s="21" t="s">
        <v>46</v>
      </c>
      <c r="H7" s="34" t="s">
        <v>44</v>
      </c>
      <c r="I7" s="34" t="s">
        <v>45</v>
      </c>
      <c r="J7" s="34" t="s">
        <v>46</v>
      </c>
      <c r="K7" s="45" t="s">
        <v>44</v>
      </c>
      <c r="L7" s="45" t="s">
        <v>45</v>
      </c>
      <c r="M7" s="45" t="s">
        <v>46</v>
      </c>
      <c r="N7" s="55" t="s">
        <v>44</v>
      </c>
      <c r="O7" s="55" t="s">
        <v>45</v>
      </c>
      <c r="P7" s="55" t="s">
        <v>46</v>
      </c>
    </row>
    <row r="8" spans="1:16" x14ac:dyDescent="0.25">
      <c r="A8" s="18" t="s">
        <v>0</v>
      </c>
      <c r="B8" s="63">
        <f t="shared" ref="B8:B45" si="0">E8+H8+K8+N8</f>
        <v>280089.19999999995</v>
      </c>
      <c r="C8" s="63">
        <f t="shared" ref="C8:C45" si="1">F8+I8+L8+O8</f>
        <v>54364.855739999999</v>
      </c>
      <c r="D8" s="63">
        <f>C8/B8*100</f>
        <v>19.409836487804601</v>
      </c>
      <c r="E8" s="9">
        <f>Дотации!B7</f>
        <v>74067.399999999994</v>
      </c>
      <c r="F8" s="9">
        <f>Дотации!C7</f>
        <v>20512</v>
      </c>
      <c r="G8" s="5">
        <f>F8/E8*100</f>
        <v>27.693695201937697</v>
      </c>
      <c r="H8" s="9">
        <f>Субвенции!B7</f>
        <v>181406.79999999996</v>
      </c>
      <c r="I8" s="9">
        <f>Субвенции!C7</f>
        <v>33552.855739999999</v>
      </c>
      <c r="J8" s="9">
        <f>I8/H8*100</f>
        <v>18.495919524516175</v>
      </c>
      <c r="K8" s="9">
        <f>Субсидии!B7</f>
        <v>24315</v>
      </c>
      <c r="L8" s="9">
        <f>Субсидии!C7</f>
        <v>0</v>
      </c>
      <c r="M8" s="9">
        <f>L8/K8*100</f>
        <v>0</v>
      </c>
      <c r="N8" s="9">
        <f>Иные!B7</f>
        <v>300</v>
      </c>
      <c r="O8" s="9">
        <f>Иные!C7</f>
        <v>300</v>
      </c>
      <c r="P8" s="9">
        <f t="shared" ref="P8:P52" si="2">O8/N8*100</f>
        <v>100</v>
      </c>
    </row>
    <row r="9" spans="1:16" x14ac:dyDescent="0.25">
      <c r="A9" s="18" t="s">
        <v>1</v>
      </c>
      <c r="B9" s="63">
        <f t="shared" si="0"/>
        <v>260109.5</v>
      </c>
      <c r="C9" s="63">
        <f t="shared" si="1"/>
        <v>54599.734299999996</v>
      </c>
      <c r="D9" s="63">
        <f t="shared" ref="D9:D52" si="3">C9/B9*100</f>
        <v>20.991057343157397</v>
      </c>
      <c r="E9" s="9">
        <f>Дотации!B8</f>
        <v>65902.399999999994</v>
      </c>
      <c r="F9" s="9">
        <f>Дотации!C8</f>
        <v>20868</v>
      </c>
      <c r="G9" s="5">
        <f t="shared" ref="G9:G52" si="4">F9/E9*100</f>
        <v>31.665007647672926</v>
      </c>
      <c r="H9" s="9">
        <f>Субвенции!B8</f>
        <v>172412.90000000002</v>
      </c>
      <c r="I9" s="9">
        <f>Субвенции!C8</f>
        <v>33731.734299999996</v>
      </c>
      <c r="J9" s="9">
        <f t="shared" ref="J9:J52" si="5">I9/H9*100</f>
        <v>19.564507238147488</v>
      </c>
      <c r="K9" s="9">
        <f>Субсидии!B8</f>
        <v>16221.400000000001</v>
      </c>
      <c r="L9" s="9">
        <f>Субсидии!C8</f>
        <v>0</v>
      </c>
      <c r="M9" s="9">
        <f t="shared" ref="M9:M52" si="6">L9/K9*100</f>
        <v>0</v>
      </c>
      <c r="N9" s="9">
        <f>Иные!B8</f>
        <v>5572.8</v>
      </c>
      <c r="O9" s="9">
        <f>Иные!C8</f>
        <v>0</v>
      </c>
      <c r="P9" s="9">
        <f t="shared" si="2"/>
        <v>0</v>
      </c>
    </row>
    <row r="10" spans="1:16" x14ac:dyDescent="0.25">
      <c r="A10" s="18" t="s">
        <v>2</v>
      </c>
      <c r="B10" s="63">
        <f t="shared" si="0"/>
        <v>388335.90000000008</v>
      </c>
      <c r="C10" s="63">
        <f t="shared" si="1"/>
        <v>82621.945130000007</v>
      </c>
      <c r="D10" s="63">
        <f t="shared" si="3"/>
        <v>21.275896750725337</v>
      </c>
      <c r="E10" s="9">
        <f>Дотации!B9</f>
        <v>84308.5</v>
      </c>
      <c r="F10" s="9">
        <f>Дотации!C9</f>
        <v>26696</v>
      </c>
      <c r="G10" s="5">
        <f t="shared" si="4"/>
        <v>31.664660146960273</v>
      </c>
      <c r="H10" s="9">
        <f>Субвенции!B9</f>
        <v>277274.80000000005</v>
      </c>
      <c r="I10" s="9">
        <f>Субвенции!C9</f>
        <v>55925.945130000007</v>
      </c>
      <c r="J10" s="9">
        <f t="shared" si="5"/>
        <v>20.169862219718489</v>
      </c>
      <c r="K10" s="9">
        <f>Субсидии!B9</f>
        <v>23391.4</v>
      </c>
      <c r="L10" s="9">
        <f>Субсидии!C9</f>
        <v>0</v>
      </c>
      <c r="M10" s="9">
        <f t="shared" si="6"/>
        <v>0</v>
      </c>
      <c r="N10" s="9">
        <f>Иные!B9</f>
        <v>3361.2</v>
      </c>
      <c r="O10" s="9">
        <f>Иные!C9</f>
        <v>0</v>
      </c>
      <c r="P10" s="9">
        <f t="shared" si="2"/>
        <v>0</v>
      </c>
    </row>
    <row r="11" spans="1:16" x14ac:dyDescent="0.25">
      <c r="A11" s="18" t="s">
        <v>3</v>
      </c>
      <c r="B11" s="63">
        <f t="shared" si="0"/>
        <v>344452.59999999992</v>
      </c>
      <c r="C11" s="63">
        <f t="shared" si="1"/>
        <v>70413.202279999998</v>
      </c>
      <c r="D11" s="63">
        <f t="shared" si="3"/>
        <v>20.44205858222583</v>
      </c>
      <c r="E11" s="9">
        <f>Дотации!B10</f>
        <v>68822.3</v>
      </c>
      <c r="F11" s="9">
        <f>Дотации!C10</f>
        <v>20932</v>
      </c>
      <c r="G11" s="5">
        <f t="shared" si="4"/>
        <v>30.41456039684811</v>
      </c>
      <c r="H11" s="9">
        <f>Субвенции!B10</f>
        <v>246183.79999999993</v>
      </c>
      <c r="I11" s="9">
        <f>Субвенции!C10</f>
        <v>49481.202279999998</v>
      </c>
      <c r="J11" s="9">
        <f t="shared" si="5"/>
        <v>20.099292593582526</v>
      </c>
      <c r="K11" s="9">
        <f>Субсидии!B10</f>
        <v>19940.3</v>
      </c>
      <c r="L11" s="9">
        <f>Субсидии!C10</f>
        <v>0</v>
      </c>
      <c r="M11" s="9">
        <f t="shared" si="6"/>
        <v>0</v>
      </c>
      <c r="N11" s="9">
        <f>Иные!B10</f>
        <v>9506.2000000000007</v>
      </c>
      <c r="O11" s="9">
        <f>Иные!C10</f>
        <v>0</v>
      </c>
      <c r="P11" s="9">
        <f t="shared" si="2"/>
        <v>0</v>
      </c>
    </row>
    <row r="12" spans="1:16" x14ac:dyDescent="0.25">
      <c r="A12" s="18" t="s">
        <v>52</v>
      </c>
      <c r="B12" s="63">
        <f t="shared" si="0"/>
        <v>1401436</v>
      </c>
      <c r="C12" s="63">
        <f t="shared" si="1"/>
        <v>262971.69013</v>
      </c>
      <c r="D12" s="63">
        <f t="shared" si="3"/>
        <v>18.764445192645258</v>
      </c>
      <c r="E12" s="9"/>
      <c r="F12" s="9"/>
      <c r="G12" s="5"/>
      <c r="H12" s="9">
        <f>Субвенции!B11</f>
        <v>1337052.9000000001</v>
      </c>
      <c r="I12" s="9">
        <f>Субвенции!C11</f>
        <v>262971.69013</v>
      </c>
      <c r="J12" s="9">
        <f t="shared" si="5"/>
        <v>19.6680094056114</v>
      </c>
      <c r="K12" s="9">
        <f>Субсидии!B11</f>
        <v>61556.899999999994</v>
      </c>
      <c r="L12" s="9">
        <f>Субсидии!C11</f>
        <v>0</v>
      </c>
      <c r="M12" s="9">
        <f t="shared" si="6"/>
        <v>0</v>
      </c>
      <c r="N12" s="9">
        <f>Иные!B11</f>
        <v>2826.2</v>
      </c>
      <c r="O12" s="9">
        <f>Иные!C11</f>
        <v>0</v>
      </c>
      <c r="P12" s="9">
        <f t="shared" si="2"/>
        <v>0</v>
      </c>
    </row>
    <row r="13" spans="1:16" x14ac:dyDescent="0.25">
      <c r="A13" s="18" t="s">
        <v>4</v>
      </c>
      <c r="B13" s="63">
        <f t="shared" si="0"/>
        <v>906477.19999999972</v>
      </c>
      <c r="C13" s="63">
        <f t="shared" si="1"/>
        <v>177958.02172000002</v>
      </c>
      <c r="D13" s="63">
        <f t="shared" si="3"/>
        <v>19.631825457937616</v>
      </c>
      <c r="E13" s="9">
        <f>Дотации!B12</f>
        <v>124929.60000000001</v>
      </c>
      <c r="F13" s="9">
        <f>Дотации!C12</f>
        <v>39560</v>
      </c>
      <c r="G13" s="5">
        <f t="shared" si="4"/>
        <v>31.66583419782021</v>
      </c>
      <c r="H13" s="9">
        <f>Субвенции!B12</f>
        <v>707385.49999999977</v>
      </c>
      <c r="I13" s="9">
        <f>Субвенции!C12</f>
        <v>138398.02172000002</v>
      </c>
      <c r="J13" s="9">
        <f t="shared" si="5"/>
        <v>19.564724145462421</v>
      </c>
      <c r="K13" s="9">
        <f>Субсидии!B12</f>
        <v>70645.899999999994</v>
      </c>
      <c r="L13" s="9">
        <f>Субсидии!C12</f>
        <v>0</v>
      </c>
      <c r="M13" s="9">
        <f t="shared" si="6"/>
        <v>0</v>
      </c>
      <c r="N13" s="9">
        <f>Иные!B12</f>
        <v>3516.2</v>
      </c>
      <c r="O13" s="9">
        <f>Иные!C12</f>
        <v>0</v>
      </c>
      <c r="P13" s="9">
        <f t="shared" si="2"/>
        <v>0</v>
      </c>
    </row>
    <row r="14" spans="1:16" x14ac:dyDescent="0.25">
      <c r="A14" s="18" t="s">
        <v>5</v>
      </c>
      <c r="B14" s="63">
        <f t="shared" si="0"/>
        <v>152367.1</v>
      </c>
      <c r="C14" s="63">
        <f t="shared" si="1"/>
        <v>35258.79999</v>
      </c>
      <c r="D14" s="63">
        <f t="shared" si="3"/>
        <v>23.140691126890253</v>
      </c>
      <c r="E14" s="9">
        <f>Дотации!B13</f>
        <v>40176.9</v>
      </c>
      <c r="F14" s="9">
        <f>Дотации!C13</f>
        <v>15180</v>
      </c>
      <c r="G14" s="5">
        <f t="shared" si="4"/>
        <v>37.78290510218558</v>
      </c>
      <c r="H14" s="9">
        <f>Субвенции!B13</f>
        <v>101649.50000000001</v>
      </c>
      <c r="I14" s="9">
        <f>Субвенции!C13</f>
        <v>20078.799989999996</v>
      </c>
      <c r="J14" s="9">
        <f t="shared" si="5"/>
        <v>19.752974672772609</v>
      </c>
      <c r="K14" s="9">
        <f>Субсидии!B13</f>
        <v>9799.2999999999993</v>
      </c>
      <c r="L14" s="9">
        <f>Субсидии!C13</f>
        <v>0</v>
      </c>
      <c r="M14" s="9">
        <f t="shared" si="6"/>
        <v>0</v>
      </c>
      <c r="N14" s="9">
        <f>Иные!B13</f>
        <v>741.4</v>
      </c>
      <c r="O14" s="9">
        <f>Иные!C13</f>
        <v>0</v>
      </c>
      <c r="P14" s="9">
        <f t="shared" si="2"/>
        <v>0</v>
      </c>
    </row>
    <row r="15" spans="1:16" x14ac:dyDescent="0.25">
      <c r="A15" s="18" t="s">
        <v>6</v>
      </c>
      <c r="B15" s="63">
        <f t="shared" si="0"/>
        <v>732897.89999999967</v>
      </c>
      <c r="C15" s="63">
        <f t="shared" si="1"/>
        <v>134895.83465999999</v>
      </c>
      <c r="D15" s="63">
        <f t="shared" si="3"/>
        <v>18.405815415762557</v>
      </c>
      <c r="E15" s="9">
        <f>Дотации!B14</f>
        <v>67551.7</v>
      </c>
      <c r="F15" s="9">
        <f>Дотации!C14</f>
        <v>13690</v>
      </c>
      <c r="G15" s="5">
        <f t="shared" si="4"/>
        <v>20.265959257872122</v>
      </c>
      <c r="H15" s="9">
        <f>Субвенции!B14</f>
        <v>624175.39999999979</v>
      </c>
      <c r="I15" s="9">
        <f>Субвенции!C14</f>
        <v>121205.83466000001</v>
      </c>
      <c r="J15" s="9">
        <f t="shared" si="5"/>
        <v>19.418553608488903</v>
      </c>
      <c r="K15" s="9">
        <f>Субсидии!B14</f>
        <v>35193.199999999997</v>
      </c>
      <c r="L15" s="9">
        <f>Субсидии!C14</f>
        <v>0</v>
      </c>
      <c r="M15" s="9">
        <f t="shared" si="6"/>
        <v>0</v>
      </c>
      <c r="N15" s="9">
        <f>Иные!B14</f>
        <v>5977.6</v>
      </c>
      <c r="O15" s="9">
        <f>Иные!C14</f>
        <v>0</v>
      </c>
      <c r="P15" s="9">
        <f t="shared" si="2"/>
        <v>0</v>
      </c>
    </row>
    <row r="16" spans="1:16" x14ac:dyDescent="0.25">
      <c r="A16" s="18" t="s">
        <v>7</v>
      </c>
      <c r="B16" s="63">
        <f t="shared" si="0"/>
        <v>145379</v>
      </c>
      <c r="C16" s="63">
        <f t="shared" si="1"/>
        <v>30211.722679999992</v>
      </c>
      <c r="D16" s="63">
        <f t="shared" si="3"/>
        <v>20.781352657536502</v>
      </c>
      <c r="E16" s="9">
        <f>Дотации!B15</f>
        <v>34748.800000000003</v>
      </c>
      <c r="F16" s="9">
        <f>Дотации!C15</f>
        <v>11004</v>
      </c>
      <c r="G16" s="5">
        <f t="shared" si="4"/>
        <v>31.667280596740028</v>
      </c>
      <c r="H16" s="9">
        <f>Субвенции!B15</f>
        <v>102815.40000000001</v>
      </c>
      <c r="I16" s="9">
        <f>Субвенции!C15</f>
        <v>19207.722679999992</v>
      </c>
      <c r="J16" s="9">
        <f t="shared" si="5"/>
        <v>18.681756507293645</v>
      </c>
      <c r="K16" s="9">
        <f>Субсидии!B15</f>
        <v>7814.7999999999993</v>
      </c>
      <c r="L16" s="9">
        <f>Субсидии!C15</f>
        <v>0</v>
      </c>
      <c r="M16" s="9">
        <f t="shared" si="6"/>
        <v>0</v>
      </c>
      <c r="N16" s="9"/>
      <c r="O16" s="9"/>
      <c r="P16" s="9"/>
    </row>
    <row r="17" spans="1:16" x14ac:dyDescent="0.25">
      <c r="A17" s="18" t="s">
        <v>8</v>
      </c>
      <c r="B17" s="63">
        <f t="shared" si="0"/>
        <v>269110.50000000006</v>
      </c>
      <c r="C17" s="63">
        <f t="shared" si="1"/>
        <v>60003.975130000006</v>
      </c>
      <c r="D17" s="63">
        <f t="shared" si="3"/>
        <v>22.297151218551484</v>
      </c>
      <c r="E17" s="9">
        <f>Дотации!B16</f>
        <v>77960.5</v>
      </c>
      <c r="F17" s="9">
        <f>Дотации!C16</f>
        <v>24548</v>
      </c>
      <c r="G17" s="5">
        <f t="shared" si="4"/>
        <v>31.4877405865791</v>
      </c>
      <c r="H17" s="9">
        <f>Субвенции!B16</f>
        <v>174015.30000000005</v>
      </c>
      <c r="I17" s="9">
        <f>Субвенции!C16</f>
        <v>34855.975130000006</v>
      </c>
      <c r="J17" s="9">
        <f t="shared" si="5"/>
        <v>20.030408320417799</v>
      </c>
      <c r="K17" s="9">
        <f>Субсидии!B16</f>
        <v>13956.9</v>
      </c>
      <c r="L17" s="9">
        <f>Субсидии!C16</f>
        <v>0</v>
      </c>
      <c r="M17" s="9">
        <f t="shared" si="6"/>
        <v>0</v>
      </c>
      <c r="N17" s="9">
        <f>Иные!B16</f>
        <v>3177.8</v>
      </c>
      <c r="O17" s="9">
        <f>Иные!C16</f>
        <v>600</v>
      </c>
      <c r="P17" s="9">
        <f t="shared" si="2"/>
        <v>18.880986846245829</v>
      </c>
    </row>
    <row r="18" spans="1:16" x14ac:dyDescent="0.25">
      <c r="A18" s="18" t="s">
        <v>9</v>
      </c>
      <c r="B18" s="63">
        <f t="shared" si="0"/>
        <v>143483.6</v>
      </c>
      <c r="C18" s="63">
        <f t="shared" si="1"/>
        <v>31700.691379999997</v>
      </c>
      <c r="D18" s="63">
        <f t="shared" si="3"/>
        <v>22.093599115160195</v>
      </c>
      <c r="E18" s="9">
        <f>Дотации!B17</f>
        <v>29733.600000000002</v>
      </c>
      <c r="F18" s="9">
        <f>Дотации!C17</f>
        <v>11262</v>
      </c>
      <c r="G18" s="5">
        <f t="shared" si="4"/>
        <v>37.876341916215992</v>
      </c>
      <c r="H18" s="9">
        <f>Субвенции!B17</f>
        <v>103161.09999999999</v>
      </c>
      <c r="I18" s="9">
        <f>Субвенции!C17</f>
        <v>20438.691379999997</v>
      </c>
      <c r="J18" s="9">
        <f t="shared" si="5"/>
        <v>19.812401554461903</v>
      </c>
      <c r="K18" s="9">
        <f>Субсидии!B17</f>
        <v>10228.700000000001</v>
      </c>
      <c r="L18" s="9">
        <f>Субсидии!C17</f>
        <v>0</v>
      </c>
      <c r="M18" s="9">
        <f t="shared" si="6"/>
        <v>0</v>
      </c>
      <c r="N18" s="9">
        <f>Иные!B17</f>
        <v>360.2</v>
      </c>
      <c r="O18" s="9">
        <f>Иные!C17</f>
        <v>0</v>
      </c>
      <c r="P18" s="9">
        <f t="shared" si="2"/>
        <v>0</v>
      </c>
    </row>
    <row r="19" spans="1:16" x14ac:dyDescent="0.25">
      <c r="A19" s="18" t="s">
        <v>10</v>
      </c>
      <c r="B19" s="63">
        <f t="shared" si="0"/>
        <v>239990.99999999997</v>
      </c>
      <c r="C19" s="63">
        <f t="shared" si="1"/>
        <v>47218.840460000007</v>
      </c>
      <c r="D19" s="63">
        <f t="shared" si="3"/>
        <v>19.675254680383851</v>
      </c>
      <c r="E19" s="9">
        <f>Дотации!B18</f>
        <v>43653.8</v>
      </c>
      <c r="F19" s="9">
        <f>Дотации!C18</f>
        <v>11804</v>
      </c>
      <c r="G19" s="5">
        <f t="shared" si="4"/>
        <v>27.040028588576483</v>
      </c>
      <c r="H19" s="9">
        <f>Субвенции!B18</f>
        <v>175759.3</v>
      </c>
      <c r="I19" s="9">
        <f>Субвенции!C18</f>
        <v>35414.840460000007</v>
      </c>
      <c r="J19" s="9">
        <f t="shared" si="5"/>
        <v>20.149625345572044</v>
      </c>
      <c r="K19" s="9">
        <f>Субсидии!B18</f>
        <v>18274.099999999999</v>
      </c>
      <c r="L19" s="9">
        <f>Субсидии!C18</f>
        <v>0</v>
      </c>
      <c r="M19" s="9">
        <f t="shared" si="6"/>
        <v>0</v>
      </c>
      <c r="N19" s="9">
        <f>Иные!B18</f>
        <v>2303.8000000000002</v>
      </c>
      <c r="O19" s="9">
        <f>Иные!C18</f>
        <v>0</v>
      </c>
      <c r="P19" s="9">
        <f t="shared" si="2"/>
        <v>0</v>
      </c>
    </row>
    <row r="20" spans="1:16" x14ac:dyDescent="0.25">
      <c r="A20" s="18" t="s">
        <v>11</v>
      </c>
      <c r="B20" s="63">
        <f t="shared" si="0"/>
        <v>491304.19999999995</v>
      </c>
      <c r="C20" s="63">
        <f t="shared" si="1"/>
        <v>99968.216899999985</v>
      </c>
      <c r="D20" s="63">
        <f t="shared" si="3"/>
        <v>20.347519296598726</v>
      </c>
      <c r="E20" s="9">
        <f>Дотации!B19</f>
        <v>93682.6</v>
      </c>
      <c r="F20" s="9">
        <f>Дотации!C19</f>
        <v>29668</v>
      </c>
      <c r="G20" s="5">
        <f t="shared" si="4"/>
        <v>31.668634303488584</v>
      </c>
      <c r="H20" s="9">
        <f>Субвенции!B19</f>
        <v>362586.69999999995</v>
      </c>
      <c r="I20" s="9">
        <f>Субвенции!C19</f>
        <v>69600.216899999985</v>
      </c>
      <c r="J20" s="9">
        <f t="shared" si="5"/>
        <v>19.195468807874089</v>
      </c>
      <c r="K20" s="9">
        <f>Субсидии!B19</f>
        <v>26603.399999999998</v>
      </c>
      <c r="L20" s="9">
        <f>Субсидии!C19</f>
        <v>0</v>
      </c>
      <c r="M20" s="9">
        <f t="shared" si="6"/>
        <v>0</v>
      </c>
      <c r="N20" s="9">
        <f>Иные!B19</f>
        <v>8431.5</v>
      </c>
      <c r="O20" s="9">
        <f>Иные!C19</f>
        <v>700</v>
      </c>
      <c r="P20" s="9">
        <f t="shared" si="2"/>
        <v>8.3022000830220009</v>
      </c>
    </row>
    <row r="21" spans="1:16" x14ac:dyDescent="0.25">
      <c r="A21" s="18" t="s">
        <v>12</v>
      </c>
      <c r="B21" s="63">
        <f t="shared" si="0"/>
        <v>239482.5</v>
      </c>
      <c r="C21" s="63">
        <f t="shared" si="1"/>
        <v>49992.302479999998</v>
      </c>
      <c r="D21" s="63">
        <f t="shared" si="3"/>
        <v>20.875138049753115</v>
      </c>
      <c r="E21" s="9">
        <f>Дотации!B20</f>
        <v>65534.5</v>
      </c>
      <c r="F21" s="9">
        <f>Дотации!C20</f>
        <v>19486</v>
      </c>
      <c r="G21" s="5">
        <f t="shared" si="4"/>
        <v>29.733956923452531</v>
      </c>
      <c r="H21" s="9">
        <f>Субвенции!B20</f>
        <v>155605.5</v>
      </c>
      <c r="I21" s="9">
        <f>Субвенции!C20</f>
        <v>30506.302479999995</v>
      </c>
      <c r="J21" s="9">
        <f t="shared" si="5"/>
        <v>19.604899878217669</v>
      </c>
      <c r="K21" s="9">
        <f>Субсидии!B20</f>
        <v>15149.5</v>
      </c>
      <c r="L21" s="9">
        <f>Субсидии!C20</f>
        <v>0</v>
      </c>
      <c r="M21" s="9">
        <f t="shared" si="6"/>
        <v>0</v>
      </c>
      <c r="N21" s="9">
        <f>Иные!B20</f>
        <v>3193</v>
      </c>
      <c r="O21" s="9">
        <f>Иные!C20</f>
        <v>0</v>
      </c>
      <c r="P21" s="9">
        <f t="shared" si="2"/>
        <v>0</v>
      </c>
    </row>
    <row r="22" spans="1:16" x14ac:dyDescent="0.25">
      <c r="A22" s="18" t="s">
        <v>13</v>
      </c>
      <c r="B22" s="63">
        <f t="shared" si="0"/>
        <v>380041.60000000003</v>
      </c>
      <c r="C22" s="63">
        <f t="shared" si="1"/>
        <v>74329.226079999993</v>
      </c>
      <c r="D22" s="63">
        <f t="shared" si="3"/>
        <v>19.558181546441229</v>
      </c>
      <c r="E22" s="9">
        <f>Дотации!B21</f>
        <v>77961.8</v>
      </c>
      <c r="F22" s="9">
        <f>Дотации!C21</f>
        <v>24688</v>
      </c>
      <c r="G22" s="5">
        <f t="shared" si="4"/>
        <v>31.666790659015053</v>
      </c>
      <c r="H22" s="9">
        <f>Субвенции!B21</f>
        <v>258099.70000000004</v>
      </c>
      <c r="I22" s="9">
        <f>Субвенции!C21</f>
        <v>49641.22608</v>
      </c>
      <c r="J22" s="9">
        <f t="shared" si="5"/>
        <v>19.233352878751891</v>
      </c>
      <c r="K22" s="9">
        <f>Субсидии!B21</f>
        <v>39998</v>
      </c>
      <c r="L22" s="9">
        <f>Субсидии!C21</f>
        <v>0</v>
      </c>
      <c r="M22" s="9">
        <f t="shared" si="6"/>
        <v>0</v>
      </c>
      <c r="N22" s="9">
        <f>Иные!B21</f>
        <v>3982.1</v>
      </c>
      <c r="O22" s="9">
        <f>Иные!C21</f>
        <v>0</v>
      </c>
      <c r="P22" s="9">
        <f t="shared" si="2"/>
        <v>0</v>
      </c>
    </row>
    <row r="23" spans="1:16" x14ac:dyDescent="0.25">
      <c r="A23" s="18" t="s">
        <v>14</v>
      </c>
      <c r="B23" s="63">
        <f t="shared" si="0"/>
        <v>438665.2</v>
      </c>
      <c r="C23" s="63">
        <f t="shared" si="1"/>
        <v>92536.755510000003</v>
      </c>
      <c r="D23" s="63">
        <f t="shared" si="3"/>
        <v>21.09507558611898</v>
      </c>
      <c r="E23" s="9">
        <f>Дотации!B22</f>
        <v>92950.8</v>
      </c>
      <c r="F23" s="9">
        <f>Дотации!C22</f>
        <v>29436</v>
      </c>
      <c r="G23" s="5">
        <f t="shared" si="4"/>
        <v>31.668366490659572</v>
      </c>
      <c r="H23" s="9">
        <f>Субвенции!B22</f>
        <v>316528.80000000005</v>
      </c>
      <c r="I23" s="9">
        <f>Субвенции!C22</f>
        <v>63100.755510000003</v>
      </c>
      <c r="J23" s="9">
        <f t="shared" si="5"/>
        <v>19.935233542729758</v>
      </c>
      <c r="K23" s="9">
        <f>Субсидии!B22</f>
        <v>22866.1</v>
      </c>
      <c r="L23" s="9">
        <f>Субсидии!C22</f>
        <v>0</v>
      </c>
      <c r="M23" s="9">
        <f t="shared" si="6"/>
        <v>0</v>
      </c>
      <c r="N23" s="9">
        <f>Иные!B22</f>
        <v>6319.5</v>
      </c>
      <c r="O23" s="9">
        <f>Иные!C22</f>
        <v>0</v>
      </c>
      <c r="P23" s="9">
        <f t="shared" si="2"/>
        <v>0</v>
      </c>
    </row>
    <row r="24" spans="1:16" x14ac:dyDescent="0.25">
      <c r="A24" s="18" t="s">
        <v>15</v>
      </c>
      <c r="B24" s="63">
        <f t="shared" si="0"/>
        <v>376618.79999999981</v>
      </c>
      <c r="C24" s="63">
        <f t="shared" si="1"/>
        <v>77136.596980000002</v>
      </c>
      <c r="D24" s="63">
        <f t="shared" si="3"/>
        <v>20.481345323175592</v>
      </c>
      <c r="E24" s="9">
        <f>Дотации!B23</f>
        <v>82843.600000000006</v>
      </c>
      <c r="F24" s="9">
        <f>Дотации!C23</f>
        <v>24864</v>
      </c>
      <c r="G24" s="5">
        <f t="shared" si="4"/>
        <v>30.013181464832527</v>
      </c>
      <c r="H24" s="9">
        <f>Субвенции!B23</f>
        <v>271048.29999999981</v>
      </c>
      <c r="I24" s="9">
        <f>Субвенции!C23</f>
        <v>51772.596980000002</v>
      </c>
      <c r="J24" s="9">
        <f t="shared" si="5"/>
        <v>19.100875002720933</v>
      </c>
      <c r="K24" s="9">
        <f>Субсидии!B23</f>
        <v>22226.899999999998</v>
      </c>
      <c r="L24" s="9">
        <f>Субсидии!C23</f>
        <v>0</v>
      </c>
      <c r="M24" s="9">
        <f t="shared" si="6"/>
        <v>0</v>
      </c>
      <c r="N24" s="9">
        <f>Иные!B23</f>
        <v>500</v>
      </c>
      <c r="O24" s="9">
        <f>Иные!C23</f>
        <v>500</v>
      </c>
      <c r="P24" s="9">
        <f t="shared" si="2"/>
        <v>100</v>
      </c>
    </row>
    <row r="25" spans="1:16" x14ac:dyDescent="0.25">
      <c r="A25" s="18" t="s">
        <v>16</v>
      </c>
      <c r="B25" s="63">
        <f t="shared" si="0"/>
        <v>203021.80000000005</v>
      </c>
      <c r="C25" s="63">
        <f t="shared" si="1"/>
        <v>40427.394990000001</v>
      </c>
      <c r="D25" s="63">
        <f t="shared" si="3"/>
        <v>19.912834478858915</v>
      </c>
      <c r="E25" s="9">
        <f>Дотации!B24</f>
        <v>50362.400000000001</v>
      </c>
      <c r="F25" s="9">
        <f>Дотации!C24</f>
        <v>19743</v>
      </c>
      <c r="G25" s="5">
        <f t="shared" si="4"/>
        <v>39.201864883325655</v>
      </c>
      <c r="H25" s="9">
        <f>Субвенции!B24</f>
        <v>103973.30000000003</v>
      </c>
      <c r="I25" s="9">
        <f>Субвенции!C24</f>
        <v>20284.394990000001</v>
      </c>
      <c r="J25" s="9">
        <f t="shared" si="5"/>
        <v>19.509234572722033</v>
      </c>
      <c r="K25" s="9">
        <f>Субсидии!B24</f>
        <v>48286.100000000006</v>
      </c>
      <c r="L25" s="9">
        <f>Субсидии!C24</f>
        <v>0</v>
      </c>
      <c r="M25" s="9">
        <f t="shared" si="6"/>
        <v>0</v>
      </c>
      <c r="N25" s="9">
        <f>Иные!B24</f>
        <v>400</v>
      </c>
      <c r="O25" s="9">
        <f>Иные!C24</f>
        <v>400</v>
      </c>
      <c r="P25" s="9">
        <f t="shared" si="2"/>
        <v>100</v>
      </c>
    </row>
    <row r="26" spans="1:16" x14ac:dyDescent="0.25">
      <c r="A26" s="18" t="s">
        <v>17</v>
      </c>
      <c r="B26" s="63">
        <f t="shared" si="0"/>
        <v>249892.90000000008</v>
      </c>
      <c r="C26" s="63">
        <f t="shared" si="1"/>
        <v>50042.412240000005</v>
      </c>
      <c r="D26" s="63">
        <f t="shared" si="3"/>
        <v>20.025543838980614</v>
      </c>
      <c r="E26" s="9">
        <f>Дотации!B25</f>
        <v>58890.2</v>
      </c>
      <c r="F26" s="9">
        <f>Дотации!C25</f>
        <v>17950</v>
      </c>
      <c r="G26" s="5">
        <f t="shared" si="4"/>
        <v>30.480453454055173</v>
      </c>
      <c r="H26" s="9">
        <f>Субвенции!B25</f>
        <v>174920.80000000005</v>
      </c>
      <c r="I26" s="9">
        <f>Субвенции!C25</f>
        <v>32092.412240000001</v>
      </c>
      <c r="J26" s="9">
        <f t="shared" si="5"/>
        <v>18.346824528586648</v>
      </c>
      <c r="K26" s="9">
        <f>Субсидии!B25</f>
        <v>12963.7</v>
      </c>
      <c r="L26" s="9">
        <f>Субсидии!C25</f>
        <v>0</v>
      </c>
      <c r="M26" s="9">
        <f t="shared" si="6"/>
        <v>0</v>
      </c>
      <c r="N26" s="9">
        <f>Иные!B25</f>
        <v>3118.2</v>
      </c>
      <c r="O26" s="9">
        <f>Иные!C25</f>
        <v>0</v>
      </c>
      <c r="P26" s="9">
        <f t="shared" si="2"/>
        <v>0</v>
      </c>
    </row>
    <row r="27" spans="1:16" x14ac:dyDescent="0.25">
      <c r="A27" s="18" t="s">
        <v>18</v>
      </c>
      <c r="B27" s="63">
        <f t="shared" si="0"/>
        <v>695978.7</v>
      </c>
      <c r="C27" s="63">
        <f t="shared" si="1"/>
        <v>155188.32243</v>
      </c>
      <c r="D27" s="63">
        <f t="shared" si="3"/>
        <v>22.297855154187911</v>
      </c>
      <c r="E27" s="9">
        <f>Дотации!B26</f>
        <v>148892.9</v>
      </c>
      <c r="F27" s="9">
        <f>Дотации!C26</f>
        <v>57148</v>
      </c>
      <c r="G27" s="5">
        <f t="shared" si="4"/>
        <v>38.381951053408194</v>
      </c>
      <c r="H27" s="9">
        <f>Субвенции!B26</f>
        <v>504084.19999999995</v>
      </c>
      <c r="I27" s="9">
        <f>Субвенции!C26</f>
        <v>97640.32243</v>
      </c>
      <c r="J27" s="9">
        <f t="shared" si="5"/>
        <v>19.369843853467337</v>
      </c>
      <c r="K27" s="9">
        <f>Субсидии!B26</f>
        <v>36135.1</v>
      </c>
      <c r="L27" s="9">
        <f>Субсидии!C26</f>
        <v>0</v>
      </c>
      <c r="M27" s="9">
        <f t="shared" si="6"/>
        <v>0</v>
      </c>
      <c r="N27" s="9">
        <f>Иные!B26</f>
        <v>6866.5</v>
      </c>
      <c r="O27" s="9">
        <f>Иные!C26</f>
        <v>400</v>
      </c>
      <c r="P27" s="9">
        <f t="shared" si="2"/>
        <v>5.8253841112648361</v>
      </c>
    </row>
    <row r="28" spans="1:16" ht="15" customHeight="1" x14ac:dyDescent="0.25">
      <c r="A28" s="18" t="s">
        <v>19</v>
      </c>
      <c r="B28" s="63">
        <f t="shared" si="0"/>
        <v>261029.1</v>
      </c>
      <c r="C28" s="63">
        <f t="shared" si="1"/>
        <v>59089.586110000004</v>
      </c>
      <c r="D28" s="63">
        <f t="shared" si="3"/>
        <v>22.637164251035614</v>
      </c>
      <c r="E28" s="9">
        <f>Дотации!B27</f>
        <v>97962.9</v>
      </c>
      <c r="F28" s="9">
        <f>Дотации!C27</f>
        <v>31608</v>
      </c>
      <c r="G28" s="5">
        <f t="shared" si="4"/>
        <v>32.265275936094177</v>
      </c>
      <c r="H28" s="9">
        <f>Субвенции!B27</f>
        <v>144659.5</v>
      </c>
      <c r="I28" s="9">
        <f>Субвенции!C27</f>
        <v>27481.586110000004</v>
      </c>
      <c r="J28" s="9">
        <f t="shared" si="5"/>
        <v>18.997429211354945</v>
      </c>
      <c r="K28" s="9">
        <f>Субсидии!B27</f>
        <v>16757.2</v>
      </c>
      <c r="L28" s="9">
        <f>Субсидии!C27</f>
        <v>0</v>
      </c>
      <c r="M28" s="9">
        <f t="shared" si="6"/>
        <v>0</v>
      </c>
      <c r="N28" s="9">
        <f>Иные!B27</f>
        <v>1649.5</v>
      </c>
      <c r="O28" s="9">
        <f>Иные!C27</f>
        <v>0</v>
      </c>
      <c r="P28" s="9">
        <f t="shared" si="2"/>
        <v>0</v>
      </c>
    </row>
    <row r="29" spans="1:16" x14ac:dyDescent="0.25">
      <c r="A29" s="18" t="s">
        <v>20</v>
      </c>
      <c r="B29" s="63">
        <f t="shared" si="0"/>
        <v>395337.29999999993</v>
      </c>
      <c r="C29" s="63">
        <f t="shared" si="1"/>
        <v>86991.384220000007</v>
      </c>
      <c r="D29" s="63">
        <f t="shared" si="3"/>
        <v>22.00434520597981</v>
      </c>
      <c r="E29" s="9">
        <f>Дотации!B28</f>
        <v>126699.9</v>
      </c>
      <c r="F29" s="9">
        <f>Дотации!C28</f>
        <v>40120</v>
      </c>
      <c r="G29" s="5">
        <f t="shared" si="4"/>
        <v>31.66537621576655</v>
      </c>
      <c r="H29" s="9">
        <f>Субвенции!B28</f>
        <v>248465.99999999997</v>
      </c>
      <c r="I29" s="9">
        <f>Субвенции!C28</f>
        <v>46271.38422</v>
      </c>
      <c r="J29" s="9">
        <f t="shared" si="5"/>
        <v>18.622823331964938</v>
      </c>
      <c r="K29" s="9">
        <f>Субсидии!B28</f>
        <v>18475.099999999999</v>
      </c>
      <c r="L29" s="9">
        <f>Субсидии!C28</f>
        <v>0</v>
      </c>
      <c r="M29" s="9">
        <f t="shared" si="6"/>
        <v>0</v>
      </c>
      <c r="N29" s="9">
        <f>Иные!B28</f>
        <v>1696.3</v>
      </c>
      <c r="O29" s="9">
        <f>Иные!C28</f>
        <v>600</v>
      </c>
      <c r="P29" s="9">
        <f t="shared" si="2"/>
        <v>35.371101809821376</v>
      </c>
    </row>
    <row r="30" spans="1:16" x14ac:dyDescent="0.25">
      <c r="A30" s="18" t="s">
        <v>21</v>
      </c>
      <c r="B30" s="63">
        <f t="shared" si="0"/>
        <v>282539.60000000003</v>
      </c>
      <c r="C30" s="63">
        <f t="shared" si="1"/>
        <v>59573.11202</v>
      </c>
      <c r="D30" s="63">
        <f t="shared" si="3"/>
        <v>21.084871649850143</v>
      </c>
      <c r="E30" s="9">
        <f>Дотации!B29</f>
        <v>78815.8</v>
      </c>
      <c r="F30" s="9">
        <f>Дотации!C29</f>
        <v>24960</v>
      </c>
      <c r="G30" s="5">
        <f t="shared" si="4"/>
        <v>31.668777072617416</v>
      </c>
      <c r="H30" s="9">
        <f>Субвенции!B29</f>
        <v>186118.1</v>
      </c>
      <c r="I30" s="9">
        <f>Субвенции!C29</f>
        <v>34313.11202</v>
      </c>
      <c r="J30" s="9">
        <f t="shared" si="5"/>
        <v>18.436203690022626</v>
      </c>
      <c r="K30" s="9">
        <f>Субсидии!B29</f>
        <v>14748.9</v>
      </c>
      <c r="L30" s="9">
        <f>Субсидии!C29</f>
        <v>0</v>
      </c>
      <c r="M30" s="9">
        <f t="shared" si="6"/>
        <v>0</v>
      </c>
      <c r="N30" s="9">
        <f>Иные!B29</f>
        <v>2856.8</v>
      </c>
      <c r="O30" s="9">
        <f>Иные!C29</f>
        <v>300</v>
      </c>
      <c r="P30" s="9">
        <f t="shared" si="2"/>
        <v>10.501260151218146</v>
      </c>
    </row>
    <row r="31" spans="1:16" x14ac:dyDescent="0.25">
      <c r="A31" s="18" t="s">
        <v>22</v>
      </c>
      <c r="B31" s="63">
        <f t="shared" si="0"/>
        <v>250452.2</v>
      </c>
      <c r="C31" s="63">
        <f t="shared" si="1"/>
        <v>50089.645209999995</v>
      </c>
      <c r="D31" s="63">
        <f t="shared" si="3"/>
        <v>19.99968265800819</v>
      </c>
      <c r="E31" s="9">
        <f>Дотации!B30</f>
        <v>42321</v>
      </c>
      <c r="F31" s="9">
        <f>Дотации!C30</f>
        <v>15400</v>
      </c>
      <c r="G31" s="5">
        <f t="shared" si="4"/>
        <v>36.388554145695991</v>
      </c>
      <c r="H31" s="9">
        <f>Субвенции!B30</f>
        <v>172863.7</v>
      </c>
      <c r="I31" s="9">
        <f>Субвенции!C30</f>
        <v>33989.645209999995</v>
      </c>
      <c r="J31" s="9">
        <f t="shared" si="5"/>
        <v>19.662685231196598</v>
      </c>
      <c r="K31" s="9">
        <f>Субсидии!B30</f>
        <v>34567.5</v>
      </c>
      <c r="L31" s="9">
        <f>Субсидии!C30</f>
        <v>0</v>
      </c>
      <c r="M31" s="9">
        <f t="shared" si="6"/>
        <v>0</v>
      </c>
      <c r="N31" s="9">
        <f>Иные!B30</f>
        <v>700</v>
      </c>
      <c r="O31" s="9">
        <f>Иные!C30</f>
        <v>700</v>
      </c>
      <c r="P31" s="9">
        <f t="shared" si="2"/>
        <v>100</v>
      </c>
    </row>
    <row r="32" spans="1:16" x14ac:dyDescent="0.25">
      <c r="A32" s="18" t="s">
        <v>23</v>
      </c>
      <c r="B32" s="63">
        <f t="shared" si="0"/>
        <v>422428.19999999995</v>
      </c>
      <c r="C32" s="63">
        <f t="shared" si="1"/>
        <v>98736.642019999985</v>
      </c>
      <c r="D32" s="63">
        <f t="shared" si="3"/>
        <v>23.373591540526885</v>
      </c>
      <c r="E32" s="9">
        <f>Дотации!B31</f>
        <v>115087.6</v>
      </c>
      <c r="F32" s="9">
        <f>Дотации!C31</f>
        <v>45544</v>
      </c>
      <c r="G32" s="5">
        <f t="shared" si="4"/>
        <v>39.573333704065419</v>
      </c>
      <c r="H32" s="9">
        <f>Субвенции!B31</f>
        <v>281165.6999999999</v>
      </c>
      <c r="I32" s="9">
        <f>Субвенции!C31</f>
        <v>53192.642019999985</v>
      </c>
      <c r="J32" s="9">
        <f t="shared" si="5"/>
        <v>18.918609922903116</v>
      </c>
      <c r="K32" s="9">
        <f>Субсидии!B31</f>
        <v>19280</v>
      </c>
      <c r="L32" s="9">
        <f>Субсидии!C31</f>
        <v>0</v>
      </c>
      <c r="M32" s="9">
        <f t="shared" si="6"/>
        <v>0</v>
      </c>
      <c r="N32" s="9">
        <f>Иные!B31</f>
        <v>6894.9</v>
      </c>
      <c r="O32" s="9">
        <f>Иные!C31</f>
        <v>0</v>
      </c>
      <c r="P32" s="9">
        <f t="shared" si="2"/>
        <v>0</v>
      </c>
    </row>
    <row r="33" spans="1:16" x14ac:dyDescent="0.25">
      <c r="A33" s="18" t="s">
        <v>24</v>
      </c>
      <c r="B33" s="63">
        <f t="shared" si="0"/>
        <v>241538.5</v>
      </c>
      <c r="C33" s="63">
        <f t="shared" si="1"/>
        <v>49151.11561999999</v>
      </c>
      <c r="D33" s="63">
        <f t="shared" si="3"/>
        <v>20.349184755225352</v>
      </c>
      <c r="E33" s="9">
        <f>Дотации!B32</f>
        <v>71131.199999999997</v>
      </c>
      <c r="F33" s="9">
        <f>Дотации!C32</f>
        <v>20896</v>
      </c>
      <c r="G33" s="5">
        <f t="shared" si="4"/>
        <v>29.376701081944351</v>
      </c>
      <c r="H33" s="9">
        <f>Субвенции!B32</f>
        <v>147774.1</v>
      </c>
      <c r="I33" s="9">
        <f>Субвенции!C32</f>
        <v>27855.11561999999</v>
      </c>
      <c r="J33" s="9">
        <f t="shared" si="5"/>
        <v>18.849795478368662</v>
      </c>
      <c r="K33" s="9">
        <f>Субсидии!B32</f>
        <v>22233.200000000001</v>
      </c>
      <c r="L33" s="9">
        <f>Субсидии!C32</f>
        <v>0</v>
      </c>
      <c r="M33" s="9">
        <f t="shared" si="6"/>
        <v>0</v>
      </c>
      <c r="N33" s="9">
        <f>Иные!B32</f>
        <v>400</v>
      </c>
      <c r="O33" s="9">
        <f>Иные!C32</f>
        <v>400</v>
      </c>
      <c r="P33" s="9">
        <f t="shared" si="2"/>
        <v>100</v>
      </c>
    </row>
    <row r="34" spans="1:16" x14ac:dyDescent="0.25">
      <c r="A34" s="18" t="s">
        <v>25</v>
      </c>
      <c r="B34" s="63">
        <f t="shared" si="0"/>
        <v>624608.70000000007</v>
      </c>
      <c r="C34" s="63">
        <f t="shared" si="1"/>
        <v>124944.42243999998</v>
      </c>
      <c r="D34" s="63">
        <f t="shared" si="3"/>
        <v>20.003631463986967</v>
      </c>
      <c r="E34" s="9">
        <f>Дотации!B33</f>
        <v>134329</v>
      </c>
      <c r="F34" s="9">
        <f>Дотации!C33</f>
        <v>45536</v>
      </c>
      <c r="G34" s="5">
        <f t="shared" si="4"/>
        <v>33.898860261000976</v>
      </c>
      <c r="H34" s="9">
        <f>Субвенции!B33</f>
        <v>423342.4</v>
      </c>
      <c r="I34" s="9">
        <f>Субвенции!C33</f>
        <v>79108.42243999998</v>
      </c>
      <c r="J34" s="9">
        <f t="shared" si="5"/>
        <v>18.68662870527497</v>
      </c>
      <c r="K34" s="9">
        <f>Субсидии!B33</f>
        <v>63936.800000000003</v>
      </c>
      <c r="L34" s="9">
        <f>Субсидии!C33</f>
        <v>0</v>
      </c>
      <c r="M34" s="9">
        <f t="shared" si="6"/>
        <v>0</v>
      </c>
      <c r="N34" s="9">
        <f>Иные!B33</f>
        <v>3000.5</v>
      </c>
      <c r="O34" s="9">
        <f>Иные!C33</f>
        <v>300</v>
      </c>
      <c r="P34" s="9">
        <f t="shared" si="2"/>
        <v>9.9983336110648224</v>
      </c>
    </row>
    <row r="35" spans="1:16" x14ac:dyDescent="0.25">
      <c r="A35" s="18" t="s">
        <v>26</v>
      </c>
      <c r="B35" s="63">
        <f t="shared" si="0"/>
        <v>249472.59999999998</v>
      </c>
      <c r="C35" s="63">
        <f t="shared" si="1"/>
        <v>55601.090429999997</v>
      </c>
      <c r="D35" s="63">
        <f t="shared" si="3"/>
        <v>22.287453784503793</v>
      </c>
      <c r="E35" s="9">
        <f>Дотации!B34</f>
        <v>73644.399999999994</v>
      </c>
      <c r="F35" s="9">
        <f>Дотации!C34</f>
        <v>28620</v>
      </c>
      <c r="G35" s="5">
        <f t="shared" si="4"/>
        <v>38.862425384686418</v>
      </c>
      <c r="H35" s="9">
        <f>Субвенции!B34</f>
        <v>149271.19999999998</v>
      </c>
      <c r="I35" s="9">
        <f>Субвенции!C34</f>
        <v>26681.090429999993</v>
      </c>
      <c r="J35" s="9">
        <f t="shared" si="5"/>
        <v>17.87423858721575</v>
      </c>
      <c r="K35" s="9">
        <f>Субсидии!B34</f>
        <v>25670.2</v>
      </c>
      <c r="L35" s="9">
        <f>Субсидии!C34</f>
        <v>0</v>
      </c>
      <c r="M35" s="9">
        <f t="shared" si="6"/>
        <v>0</v>
      </c>
      <c r="N35" s="9">
        <f>Иные!B34</f>
        <v>886.8</v>
      </c>
      <c r="O35" s="9">
        <f>Иные!C34</f>
        <v>300</v>
      </c>
      <c r="P35" s="9">
        <f t="shared" si="2"/>
        <v>33.829499323410019</v>
      </c>
    </row>
    <row r="36" spans="1:16" x14ac:dyDescent="0.25">
      <c r="A36" s="18" t="s">
        <v>27</v>
      </c>
      <c r="B36" s="63">
        <f t="shared" si="0"/>
        <v>166787.70000000004</v>
      </c>
      <c r="C36" s="63">
        <f t="shared" si="1"/>
        <v>33649.758020000001</v>
      </c>
      <c r="D36" s="63">
        <f t="shared" si="3"/>
        <v>20.175203579160808</v>
      </c>
      <c r="E36" s="9">
        <f>Дотации!B35</f>
        <v>47145.5</v>
      </c>
      <c r="F36" s="9">
        <f>Дотации!C35</f>
        <v>14928</v>
      </c>
      <c r="G36" s="5">
        <f t="shared" si="4"/>
        <v>31.663679460393883</v>
      </c>
      <c r="H36" s="9">
        <f>Субвенции!B35</f>
        <v>106734.70000000004</v>
      </c>
      <c r="I36" s="9">
        <f>Субвенции!C35</f>
        <v>18721.758020000001</v>
      </c>
      <c r="J36" s="9">
        <f t="shared" si="5"/>
        <v>17.540460618711624</v>
      </c>
      <c r="K36" s="9">
        <f>Субсидии!B35</f>
        <v>12648</v>
      </c>
      <c r="L36" s="9">
        <f>Субсидии!C35</f>
        <v>0</v>
      </c>
      <c r="M36" s="9">
        <f t="shared" si="6"/>
        <v>0</v>
      </c>
      <c r="N36" s="9">
        <f>Иные!B35</f>
        <v>259.5</v>
      </c>
      <c r="O36" s="9">
        <f>Иные!C35</f>
        <v>0</v>
      </c>
      <c r="P36" s="9">
        <f t="shared" si="2"/>
        <v>0</v>
      </c>
    </row>
    <row r="37" spans="1:16" x14ac:dyDescent="0.25">
      <c r="A37" s="18" t="s">
        <v>28</v>
      </c>
      <c r="B37" s="63">
        <f t="shared" si="0"/>
        <v>500053.49999999994</v>
      </c>
      <c r="C37" s="63">
        <f t="shared" si="1"/>
        <v>103742.18834999998</v>
      </c>
      <c r="D37" s="63">
        <f t="shared" si="3"/>
        <v>20.746217824692756</v>
      </c>
      <c r="E37" s="9">
        <f>Дотации!B36</f>
        <v>116001.5</v>
      </c>
      <c r="F37" s="9">
        <f>Дотации!C36</f>
        <v>36732</v>
      </c>
      <c r="G37" s="5">
        <f t="shared" si="4"/>
        <v>31.665107778778722</v>
      </c>
      <c r="H37" s="9">
        <f>Субвенции!B36</f>
        <v>352799.69999999995</v>
      </c>
      <c r="I37" s="9">
        <f>Субвенции!C36</f>
        <v>67010.188349999982</v>
      </c>
      <c r="J37" s="9">
        <f t="shared" si="5"/>
        <v>18.993833710742951</v>
      </c>
      <c r="K37" s="9">
        <f>Субсидии!B36</f>
        <v>31252.300000000003</v>
      </c>
      <c r="L37" s="9">
        <f>Субсидии!C36</f>
        <v>0</v>
      </c>
      <c r="M37" s="9">
        <f t="shared" si="6"/>
        <v>0</v>
      </c>
      <c r="N37" s="9"/>
      <c r="O37" s="9"/>
      <c r="P37" s="9"/>
    </row>
    <row r="38" spans="1:16" x14ac:dyDescent="0.25">
      <c r="A38" s="18" t="s">
        <v>29</v>
      </c>
      <c r="B38" s="63">
        <f t="shared" si="0"/>
        <v>238616.80000000002</v>
      </c>
      <c r="C38" s="63">
        <f t="shared" si="1"/>
        <v>46018.855989999996</v>
      </c>
      <c r="D38" s="63">
        <f t="shared" si="3"/>
        <v>19.285673091752127</v>
      </c>
      <c r="E38" s="9">
        <f>Дотации!B37</f>
        <v>47188.6</v>
      </c>
      <c r="F38" s="9">
        <f>Дотации!C37</f>
        <v>14944</v>
      </c>
      <c r="G38" s="5">
        <f t="shared" si="4"/>
        <v>31.668665737063613</v>
      </c>
      <c r="H38" s="9">
        <f>Субвенции!B37</f>
        <v>160551.1</v>
      </c>
      <c r="I38" s="9">
        <f>Субвенции!C37</f>
        <v>31074.85599</v>
      </c>
      <c r="J38" s="9">
        <f t="shared" si="5"/>
        <v>19.355118706754425</v>
      </c>
      <c r="K38" s="9">
        <f>Субсидии!B37</f>
        <v>17356.2</v>
      </c>
      <c r="L38" s="9">
        <f>Субсидии!C37</f>
        <v>0</v>
      </c>
      <c r="M38" s="9">
        <f t="shared" si="6"/>
        <v>0</v>
      </c>
      <c r="N38" s="9">
        <f>Иные!B37</f>
        <v>13520.9</v>
      </c>
      <c r="O38" s="9">
        <f>Иные!C37</f>
        <v>0</v>
      </c>
      <c r="P38" s="9">
        <f t="shared" si="2"/>
        <v>0</v>
      </c>
    </row>
    <row r="39" spans="1:16" x14ac:dyDescent="0.25">
      <c r="A39" s="18" t="s">
        <v>53</v>
      </c>
      <c r="B39" s="63">
        <f t="shared" si="0"/>
        <v>400257.6</v>
      </c>
      <c r="C39" s="63">
        <f t="shared" si="1"/>
        <v>70167.311650000003</v>
      </c>
      <c r="D39" s="63">
        <f t="shared" si="3"/>
        <v>17.530538245869661</v>
      </c>
      <c r="E39" s="9"/>
      <c r="F39" s="9"/>
      <c r="G39" s="5"/>
      <c r="H39" s="9">
        <f>Субвенции!B38</f>
        <v>370960.6</v>
      </c>
      <c r="I39" s="9">
        <f>Субвенции!C38</f>
        <v>69967.311650000003</v>
      </c>
      <c r="J39" s="9">
        <f t="shared" si="5"/>
        <v>18.861116692716156</v>
      </c>
      <c r="K39" s="9">
        <f>Субсидии!B38</f>
        <v>21305.100000000002</v>
      </c>
      <c r="L39" s="9">
        <f>Субсидии!C38</f>
        <v>0</v>
      </c>
      <c r="M39" s="9">
        <f t="shared" si="6"/>
        <v>0</v>
      </c>
      <c r="N39" s="9">
        <f>Иные!B38</f>
        <v>7991.9</v>
      </c>
      <c r="O39" s="9">
        <f>Иные!C38</f>
        <v>200</v>
      </c>
      <c r="P39" s="9">
        <f t="shared" si="2"/>
        <v>2.502533815488182</v>
      </c>
    </row>
    <row r="40" spans="1:16" x14ac:dyDescent="0.25">
      <c r="A40" s="18" t="s">
        <v>30</v>
      </c>
      <c r="B40" s="63">
        <f t="shared" si="0"/>
        <v>224443.00000000003</v>
      </c>
      <c r="C40" s="63">
        <f t="shared" si="1"/>
        <v>45196.250249999997</v>
      </c>
      <c r="D40" s="63">
        <f t="shared" si="3"/>
        <v>20.137072775715879</v>
      </c>
      <c r="E40" s="9">
        <f>Дотации!B39</f>
        <v>41448.9</v>
      </c>
      <c r="F40" s="9">
        <f>Дотации!C39</f>
        <v>12508</v>
      </c>
      <c r="G40" s="5">
        <f t="shared" si="4"/>
        <v>30.1769166371122</v>
      </c>
      <c r="H40" s="9">
        <f>Субвенции!B39</f>
        <v>171310.30000000005</v>
      </c>
      <c r="I40" s="9">
        <f>Субвенции!C39</f>
        <v>32688.250250000001</v>
      </c>
      <c r="J40" s="9">
        <f t="shared" si="5"/>
        <v>19.081310493297828</v>
      </c>
      <c r="K40" s="9">
        <f>Субсидии!B39</f>
        <v>11450.900000000001</v>
      </c>
      <c r="L40" s="9">
        <f>Субсидии!C39</f>
        <v>0</v>
      </c>
      <c r="M40" s="9">
        <f t="shared" si="6"/>
        <v>0</v>
      </c>
      <c r="N40" s="9">
        <f>Иные!B39</f>
        <v>232.9</v>
      </c>
      <c r="O40" s="9">
        <f>Иные!C39</f>
        <v>0</v>
      </c>
      <c r="P40" s="9">
        <f t="shared" si="2"/>
        <v>0</v>
      </c>
    </row>
    <row r="41" spans="1:16" x14ac:dyDescent="0.25">
      <c r="A41" s="18" t="s">
        <v>54</v>
      </c>
      <c r="B41" s="63">
        <f t="shared" si="0"/>
        <v>242848.3</v>
      </c>
      <c r="C41" s="63">
        <f t="shared" si="1"/>
        <v>43270.565050000005</v>
      </c>
      <c r="D41" s="63">
        <f t="shared" si="3"/>
        <v>17.817940273825268</v>
      </c>
      <c r="E41" s="9"/>
      <c r="F41" s="9"/>
      <c r="G41" s="5"/>
      <c r="H41" s="9">
        <f>Субвенции!B40</f>
        <v>221552</v>
      </c>
      <c r="I41" s="9">
        <f>Субвенции!C40</f>
        <v>43270.565050000005</v>
      </c>
      <c r="J41" s="9">
        <f t="shared" si="5"/>
        <v>19.530658739257603</v>
      </c>
      <c r="K41" s="9">
        <f>Субсидии!B40</f>
        <v>21296.3</v>
      </c>
      <c r="L41" s="9">
        <f>Субсидии!C40</f>
        <v>0</v>
      </c>
      <c r="M41" s="9">
        <f t="shared" si="6"/>
        <v>0</v>
      </c>
      <c r="N41" s="9"/>
      <c r="O41" s="9"/>
      <c r="P41" s="9"/>
    </row>
    <row r="42" spans="1:16" x14ac:dyDescent="0.25">
      <c r="A42" s="18" t="s">
        <v>31</v>
      </c>
      <c r="B42" s="63">
        <f t="shared" si="0"/>
        <v>171778.30000000005</v>
      </c>
      <c r="C42" s="63">
        <f t="shared" si="1"/>
        <v>35088.799599999998</v>
      </c>
      <c r="D42" s="63">
        <f t="shared" si="3"/>
        <v>20.42679407119525</v>
      </c>
      <c r="E42" s="9">
        <f>Дотации!B41</f>
        <v>61307.3</v>
      </c>
      <c r="F42" s="9">
        <f>Дотации!C41</f>
        <v>17618</v>
      </c>
      <c r="G42" s="5">
        <f t="shared" si="4"/>
        <v>28.737197690976441</v>
      </c>
      <c r="H42" s="9">
        <f>Субвенции!B41</f>
        <v>99979.800000000032</v>
      </c>
      <c r="I42" s="9">
        <f>Субвенции!C41</f>
        <v>17470.799600000002</v>
      </c>
      <c r="J42" s="9">
        <f t="shared" si="5"/>
        <v>17.474329414541735</v>
      </c>
      <c r="K42" s="9">
        <f>Субсидии!B41</f>
        <v>9139.5999999999985</v>
      </c>
      <c r="L42" s="9">
        <f>Субсидии!C41</f>
        <v>0</v>
      </c>
      <c r="M42" s="9">
        <f t="shared" si="6"/>
        <v>0</v>
      </c>
      <c r="N42" s="9">
        <f>Иные!B41</f>
        <v>1351.6</v>
      </c>
      <c r="O42" s="9">
        <f>Иные!C41</f>
        <v>0</v>
      </c>
      <c r="P42" s="9">
        <f t="shared" si="2"/>
        <v>0</v>
      </c>
    </row>
    <row r="43" spans="1:16" x14ac:dyDescent="0.25">
      <c r="A43" s="18" t="s">
        <v>32</v>
      </c>
      <c r="B43" s="63">
        <f t="shared" si="0"/>
        <v>244754.70000000004</v>
      </c>
      <c r="C43" s="63">
        <f t="shared" si="1"/>
        <v>54702.104150000006</v>
      </c>
      <c r="D43" s="63">
        <f t="shared" si="3"/>
        <v>22.349766582623335</v>
      </c>
      <c r="E43" s="9">
        <f>Дотации!B42</f>
        <v>67377.399999999994</v>
      </c>
      <c r="F43" s="9">
        <f>Дотации!C42</f>
        <v>21336</v>
      </c>
      <c r="G43" s="5">
        <f t="shared" si="4"/>
        <v>31.666404462030297</v>
      </c>
      <c r="H43" s="9">
        <f>Субвенции!B42</f>
        <v>156629.80000000005</v>
      </c>
      <c r="I43" s="9">
        <f>Субвенции!C42</f>
        <v>33066.104150000006</v>
      </c>
      <c r="J43" s="9">
        <f t="shared" si="5"/>
        <v>21.110991746142812</v>
      </c>
      <c r="K43" s="9">
        <f>Субсидии!B42</f>
        <v>20447.5</v>
      </c>
      <c r="L43" s="9">
        <f>Субсидии!C42</f>
        <v>0</v>
      </c>
      <c r="M43" s="9">
        <f t="shared" si="6"/>
        <v>0</v>
      </c>
      <c r="N43" s="9">
        <f>Иные!B42</f>
        <v>300</v>
      </c>
      <c r="O43" s="9">
        <f>Иные!C42</f>
        <v>300</v>
      </c>
      <c r="P43" s="9">
        <f t="shared" si="2"/>
        <v>100</v>
      </c>
    </row>
    <row r="44" spans="1:16" x14ac:dyDescent="0.25">
      <c r="A44" s="18" t="s">
        <v>33</v>
      </c>
      <c r="B44" s="63">
        <f t="shared" si="0"/>
        <v>253240.40800000002</v>
      </c>
      <c r="C44" s="63">
        <f t="shared" si="1"/>
        <v>56397.956410000006</v>
      </c>
      <c r="D44" s="63">
        <f t="shared" si="3"/>
        <v>22.270520275737354</v>
      </c>
      <c r="E44" s="9">
        <f>Дотации!B43</f>
        <v>62682.6</v>
      </c>
      <c r="F44" s="9">
        <f>Дотации!C43</f>
        <v>22348</v>
      </c>
      <c r="G44" s="5">
        <f t="shared" si="4"/>
        <v>35.652637254995803</v>
      </c>
      <c r="H44" s="9">
        <f>Субвенции!B43</f>
        <v>164242.6</v>
      </c>
      <c r="I44" s="9">
        <f>Субвенции!C43</f>
        <v>30515.048410000003</v>
      </c>
      <c r="J44" s="9">
        <f t="shared" si="5"/>
        <v>18.579253135301073</v>
      </c>
      <c r="K44" s="9">
        <f>Субсидии!B43</f>
        <v>20790.7</v>
      </c>
      <c r="L44" s="9">
        <f>Субсидии!C43</f>
        <v>0</v>
      </c>
      <c r="M44" s="9">
        <f t="shared" si="6"/>
        <v>0</v>
      </c>
      <c r="N44" s="9">
        <f>Иные!B43</f>
        <v>5524.5079999999998</v>
      </c>
      <c r="O44" s="9">
        <f>Иные!C43</f>
        <v>3534.9079999999999</v>
      </c>
      <c r="P44" s="9">
        <f t="shared" si="2"/>
        <v>63.985933226995051</v>
      </c>
    </row>
    <row r="45" spans="1:16" x14ac:dyDescent="0.25">
      <c r="A45" s="18" t="s">
        <v>55</v>
      </c>
      <c r="B45" s="63">
        <f t="shared" si="0"/>
        <v>2407146.9999999995</v>
      </c>
      <c r="C45" s="63">
        <f t="shared" si="1"/>
        <v>326531.88009999995</v>
      </c>
      <c r="D45" s="63">
        <f t="shared" si="3"/>
        <v>13.565099268968616</v>
      </c>
      <c r="E45" s="9"/>
      <c r="F45" s="9"/>
      <c r="G45" s="5"/>
      <c r="H45" s="9">
        <f>Субвенции!B44</f>
        <v>1742401.3999999997</v>
      </c>
      <c r="I45" s="9">
        <f>Субвенции!C44</f>
        <v>326531.88009999995</v>
      </c>
      <c r="J45" s="9">
        <f t="shared" si="5"/>
        <v>18.740336187746408</v>
      </c>
      <c r="K45" s="9">
        <f>Субсидии!B44</f>
        <v>663639.29999999993</v>
      </c>
      <c r="L45" s="9">
        <f>Субсидии!C44</f>
        <v>0</v>
      </c>
      <c r="M45" s="9">
        <f t="shared" si="6"/>
        <v>0</v>
      </c>
      <c r="N45" s="9">
        <f>Иные!B44</f>
        <v>1106.3</v>
      </c>
      <c r="O45" s="9">
        <f>Иные!C44</f>
        <v>0</v>
      </c>
      <c r="P45" s="9">
        <f t="shared" si="2"/>
        <v>0</v>
      </c>
    </row>
    <row r="46" spans="1:16" ht="43.5" x14ac:dyDescent="0.25">
      <c r="A46" s="19" t="s">
        <v>34</v>
      </c>
      <c r="B46" s="6">
        <f>SUM(B8:B45)</f>
        <v>15916468.707999997</v>
      </c>
      <c r="C46" s="6">
        <f>SUM(C8:C45)</f>
        <v>3080783.2088500001</v>
      </c>
      <c r="D46" s="6">
        <f t="shared" si="3"/>
        <v>19.355946757847896</v>
      </c>
      <c r="E46" s="6">
        <f>SUM(E8:E45)</f>
        <v>2566117.8999999994</v>
      </c>
      <c r="F46" s="6">
        <f>SUM(F8:F45)</f>
        <v>832137</v>
      </c>
      <c r="G46" s="7">
        <f t="shared" si="4"/>
        <v>32.427855321846287</v>
      </c>
      <c r="H46" s="6">
        <f>SUM(H8:H45)</f>
        <v>11650962.700000001</v>
      </c>
      <c r="I46" s="6">
        <f>SUM(I8:I45)</f>
        <v>2239111.3008500002</v>
      </c>
      <c r="J46" s="6">
        <f t="shared" si="5"/>
        <v>19.218251388359523</v>
      </c>
      <c r="K46" s="6">
        <f>SUM(K8:K45)</f>
        <v>1580561.5</v>
      </c>
      <c r="L46" s="6">
        <f>SUM(L8:L45)</f>
        <v>0</v>
      </c>
      <c r="M46" s="6">
        <f t="shared" si="6"/>
        <v>0</v>
      </c>
      <c r="N46" s="6">
        <f>SUM(N8:N45)</f>
        <v>118826.60800000001</v>
      </c>
      <c r="O46" s="6">
        <f>SUM(O8:O45)</f>
        <v>9534.9079999999994</v>
      </c>
      <c r="P46" s="6">
        <f t="shared" si="2"/>
        <v>8.0242196259612157</v>
      </c>
    </row>
    <row r="47" spans="1:16" x14ac:dyDescent="0.25">
      <c r="A47" s="18" t="s">
        <v>48</v>
      </c>
      <c r="B47" s="63">
        <f t="shared" ref="B47:C50" si="7">E47+H47+K47+N47</f>
        <v>6544373.299999998</v>
      </c>
      <c r="C47" s="63">
        <f t="shared" si="7"/>
        <v>942183.88723999972</v>
      </c>
      <c r="D47" s="63">
        <f t="shared" si="3"/>
        <v>14.396854275412437</v>
      </c>
      <c r="E47" s="9">
        <f>Дотации!B46</f>
        <v>36015.699999999997</v>
      </c>
      <c r="F47" s="9">
        <f>Дотации!C46</f>
        <v>11404</v>
      </c>
      <c r="G47" s="5">
        <f t="shared" si="4"/>
        <v>31.663968769175664</v>
      </c>
      <c r="H47" s="9">
        <f>Субвенции!B46</f>
        <v>4544670.8999999976</v>
      </c>
      <c r="I47" s="9">
        <f>Субвенции!C46</f>
        <v>894443.49520999973</v>
      </c>
      <c r="J47" s="9">
        <f t="shared" si="5"/>
        <v>19.681149964236138</v>
      </c>
      <c r="K47" s="9">
        <f>Субсидии!B46</f>
        <v>1862736.7</v>
      </c>
      <c r="L47" s="9">
        <f>Субсидии!C46</f>
        <v>36336.392030000003</v>
      </c>
      <c r="M47" s="9">
        <f t="shared" si="6"/>
        <v>1.9506993140791185</v>
      </c>
      <c r="N47" s="9">
        <f>Иные!B46</f>
        <v>100950</v>
      </c>
      <c r="O47" s="9">
        <f>Иные!C46</f>
        <v>0</v>
      </c>
      <c r="P47" s="9">
        <f>O47/N47*100</f>
        <v>0</v>
      </c>
    </row>
    <row r="48" spans="1:16" x14ac:dyDescent="0.25">
      <c r="A48" s="18" t="s">
        <v>35</v>
      </c>
      <c r="B48" s="63">
        <f t="shared" si="7"/>
        <v>78850.400000000009</v>
      </c>
      <c r="C48" s="63">
        <f t="shared" si="7"/>
        <v>22571.670890000001</v>
      </c>
      <c r="D48" s="63">
        <f t="shared" si="3"/>
        <v>28.625943419437309</v>
      </c>
      <c r="E48" s="9">
        <f>Дотации!B47</f>
        <v>55976</v>
      </c>
      <c r="F48" s="9">
        <f>Дотации!C47</f>
        <v>18147</v>
      </c>
      <c r="G48" s="5">
        <f t="shared" si="4"/>
        <v>32.419251107617555</v>
      </c>
      <c r="H48" s="9">
        <f>Субвенции!B47</f>
        <v>22874.400000000005</v>
      </c>
      <c r="I48" s="9">
        <f>Субвенции!C47</f>
        <v>4424.6708899999994</v>
      </c>
      <c r="J48" s="9">
        <f t="shared" si="5"/>
        <v>19.343330928898673</v>
      </c>
      <c r="K48" s="9">
        <f>Субсидии!B47</f>
        <v>0</v>
      </c>
      <c r="L48" s="9">
        <f>Субсидии!C47</f>
        <v>0</v>
      </c>
      <c r="M48" s="9"/>
      <c r="N48" s="9"/>
      <c r="O48" s="9"/>
      <c r="P48" s="9"/>
    </row>
    <row r="49" spans="1:16" x14ac:dyDescent="0.25">
      <c r="A49" s="18" t="s">
        <v>36</v>
      </c>
      <c r="B49" s="63">
        <f t="shared" si="7"/>
        <v>152357.79999999999</v>
      </c>
      <c r="C49" s="63">
        <f t="shared" si="7"/>
        <v>34983.512970000003</v>
      </c>
      <c r="D49" s="63">
        <f t="shared" si="3"/>
        <v>22.961419087175059</v>
      </c>
      <c r="E49" s="9">
        <f>Дотации!B48</f>
        <v>54609.9</v>
      </c>
      <c r="F49" s="9">
        <f>Дотации!C48</f>
        <v>17951</v>
      </c>
      <c r="G49" s="5">
        <f t="shared" si="4"/>
        <v>32.871329191227233</v>
      </c>
      <c r="H49" s="9">
        <f>Субвенции!B48</f>
        <v>95335.5</v>
      </c>
      <c r="I49" s="9">
        <f>Субвенции!C48</f>
        <v>17032.512970000003</v>
      </c>
      <c r="J49" s="9">
        <f t="shared" si="5"/>
        <v>17.865866303737857</v>
      </c>
      <c r="K49" s="9">
        <f>Субсидии!B48</f>
        <v>2412.4</v>
      </c>
      <c r="L49" s="9">
        <f>Субсидии!C48</f>
        <v>0</v>
      </c>
      <c r="M49" s="9">
        <f t="shared" si="6"/>
        <v>0</v>
      </c>
      <c r="N49" s="9"/>
      <c r="O49" s="9"/>
      <c r="P49" s="9"/>
    </row>
    <row r="50" spans="1:16" x14ac:dyDescent="0.25">
      <c r="A50" s="18" t="s">
        <v>37</v>
      </c>
      <c r="B50" s="63">
        <f t="shared" si="7"/>
        <v>130871.5</v>
      </c>
      <c r="C50" s="63">
        <f t="shared" si="7"/>
        <v>33513.49235</v>
      </c>
      <c r="D50" s="63">
        <f t="shared" si="3"/>
        <v>25.60793782450725</v>
      </c>
      <c r="E50" s="9">
        <f>Дотации!B49</f>
        <v>68809.2</v>
      </c>
      <c r="F50" s="9">
        <f>Дотации!C49</f>
        <v>22511</v>
      </c>
      <c r="G50" s="5">
        <f t="shared" si="4"/>
        <v>32.715102050307223</v>
      </c>
      <c r="H50" s="9">
        <f>Субвенции!B49</f>
        <v>58450.100000000006</v>
      </c>
      <c r="I50" s="9">
        <f>Субвенции!C49</f>
        <v>11002.492349999999</v>
      </c>
      <c r="J50" s="9">
        <f t="shared" si="5"/>
        <v>18.823735716448727</v>
      </c>
      <c r="K50" s="9">
        <f>Субсидии!B49</f>
        <v>3612.2</v>
      </c>
      <c r="L50" s="9">
        <f>Субсидии!C49</f>
        <v>0</v>
      </c>
      <c r="M50" s="9">
        <f t="shared" si="6"/>
        <v>0</v>
      </c>
      <c r="N50" s="9"/>
      <c r="O50" s="9"/>
      <c r="P50" s="9"/>
    </row>
    <row r="51" spans="1:16" ht="29.25" x14ac:dyDescent="0.25">
      <c r="A51" s="19" t="s">
        <v>38</v>
      </c>
      <c r="B51" s="6">
        <f>SUM(B47:B50)</f>
        <v>6906452.9999999981</v>
      </c>
      <c r="C51" s="6">
        <f>SUM(C47:C50)</f>
        <v>1033252.5634499997</v>
      </c>
      <c r="D51" s="6">
        <f t="shared" si="3"/>
        <v>14.960683341362055</v>
      </c>
      <c r="E51" s="6">
        <f>SUM(E47:E50)</f>
        <v>215410.8</v>
      </c>
      <c r="F51" s="6">
        <f>SUM(F47:F50)</f>
        <v>70013</v>
      </c>
      <c r="G51" s="7">
        <f t="shared" si="4"/>
        <v>32.502084389454936</v>
      </c>
      <c r="H51" s="6">
        <f>SUM(H47:H50)</f>
        <v>4721330.8999999976</v>
      </c>
      <c r="I51" s="6">
        <f>SUM(I47:I50)</f>
        <v>926903.17141999968</v>
      </c>
      <c r="J51" s="6">
        <f t="shared" si="5"/>
        <v>19.632243345197434</v>
      </c>
      <c r="K51" s="6">
        <f>SUM(K47:K50)</f>
        <v>1868761.2999999998</v>
      </c>
      <c r="L51" s="6">
        <f>SUM(L47:L50)</f>
        <v>36336.392030000003</v>
      </c>
      <c r="M51" s="6">
        <f t="shared" si="6"/>
        <v>1.9444105584806366</v>
      </c>
      <c r="N51" s="6">
        <f>SUM(N47:N50)</f>
        <v>100950</v>
      </c>
      <c r="O51" s="6">
        <f>SUM(O47:O50)</f>
        <v>0</v>
      </c>
      <c r="P51" s="6"/>
    </row>
    <row r="52" spans="1:16" x14ac:dyDescent="0.25">
      <c r="A52" s="65" t="s">
        <v>39</v>
      </c>
      <c r="B52" s="51">
        <f>B46+B51</f>
        <v>22822921.707999997</v>
      </c>
      <c r="C52" s="51">
        <f>C46+C51</f>
        <v>4114035.7722999998</v>
      </c>
      <c r="D52" s="51">
        <f t="shared" si="3"/>
        <v>18.025894427258756</v>
      </c>
      <c r="E52" s="51">
        <f>E46+E51</f>
        <v>2781528.6999999993</v>
      </c>
      <c r="F52" s="51">
        <f>F46+F51</f>
        <v>902150</v>
      </c>
      <c r="G52" s="66">
        <f t="shared" si="4"/>
        <v>32.433603866823312</v>
      </c>
      <c r="H52" s="51">
        <f>H46+H51</f>
        <v>16372293.599999998</v>
      </c>
      <c r="I52" s="51">
        <f>I46+I51</f>
        <v>3166014.4722699998</v>
      </c>
      <c r="J52" s="51">
        <f t="shared" si="5"/>
        <v>19.337635578865996</v>
      </c>
      <c r="K52" s="51">
        <f>K46+K51</f>
        <v>3449322.8</v>
      </c>
      <c r="L52" s="51">
        <f>L46+L51</f>
        <v>36336.392030000003</v>
      </c>
      <c r="M52" s="51">
        <f t="shared" si="6"/>
        <v>1.053435533200894</v>
      </c>
      <c r="N52" s="51">
        <f>N46+N51</f>
        <v>219776.60800000001</v>
      </c>
      <c r="O52" s="51">
        <f>O46+O51</f>
        <v>9534.9079999999994</v>
      </c>
      <c r="P52" s="51">
        <f t="shared" si="2"/>
        <v>4.3384544364248256</v>
      </c>
    </row>
  </sheetData>
  <mergeCells count="10">
    <mergeCell ref="A1:P1"/>
    <mergeCell ref="A2:P2"/>
    <mergeCell ref="N5:P6"/>
    <mergeCell ref="O3:P3"/>
    <mergeCell ref="E5:G6"/>
    <mergeCell ref="K5:M6"/>
    <mergeCell ref="H5:J6"/>
    <mergeCell ref="A4:A7"/>
    <mergeCell ref="B4:D6"/>
    <mergeCell ref="E4:P4"/>
  </mergeCells>
  <pageMargins left="0.31496062992125984" right="0.31496062992125984" top="0.74803149606299213" bottom="0.74803149606299213" header="0.31496062992125984" footer="0.31496062992125984"/>
  <pageSetup paperSize="8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view="pageBreakPreview" zoomScale="70" zoomScaleNormal="85" zoomScaleSheetLayoutView="70" workbookViewId="0">
      <pane xSplit="1" ySplit="6" topLeftCell="B25" activePane="bottomRight" state="frozen"/>
      <selection pane="topRight" activeCell="B1" sqref="B1"/>
      <selection pane="bottomLeft" activeCell="A7" sqref="A7"/>
      <selection pane="bottomRight" sqref="A1:P1"/>
    </sheetView>
  </sheetViews>
  <sheetFormatPr defaultRowHeight="15.75" x14ac:dyDescent="0.25"/>
  <cols>
    <col min="1" max="1" width="20.625" customWidth="1"/>
    <col min="2" max="2" width="12.125" customWidth="1"/>
    <col min="3" max="3" width="10.75" customWidth="1"/>
    <col min="4" max="4" width="15.25" customWidth="1"/>
    <col min="5" max="5" width="11.25" customWidth="1"/>
    <col min="6" max="6" width="9.625" customWidth="1"/>
    <col min="7" max="7" width="11.5" customWidth="1"/>
    <col min="8" max="8" width="11.125" customWidth="1"/>
    <col min="9" max="9" width="10.375" customWidth="1"/>
    <col min="10" max="10" width="12.125" customWidth="1"/>
    <col min="11" max="11" width="11.25" customWidth="1"/>
    <col min="12" max="12" width="10.125" customWidth="1"/>
    <col min="13" max="13" width="12.75" customWidth="1"/>
    <col min="14" max="14" width="9.125" customWidth="1"/>
    <col min="15" max="15" width="10.75" customWidth="1"/>
    <col min="16" max="16" width="13.125" customWidth="1"/>
  </cols>
  <sheetData>
    <row r="1" spans="1:16" ht="45" customHeight="1" x14ac:dyDescent="0.25">
      <c r="A1" s="79" t="s">
        <v>108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 ht="22.5" x14ac:dyDescent="0.3">
      <c r="A2" s="70" t="s">
        <v>97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16.5" thickBot="1" x14ac:dyDescent="0.3">
      <c r="O3" s="84" t="s">
        <v>100</v>
      </c>
      <c r="P3" s="84"/>
    </row>
    <row r="4" spans="1:16" ht="17.25" customHeight="1" x14ac:dyDescent="0.25">
      <c r="A4" s="82" t="s">
        <v>40</v>
      </c>
      <c r="B4" s="80" t="s">
        <v>42</v>
      </c>
      <c r="C4" s="80"/>
      <c r="D4" s="80"/>
      <c r="E4" s="80" t="s">
        <v>43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1"/>
    </row>
    <row r="5" spans="1:16" ht="249.75" customHeight="1" x14ac:dyDescent="0.25">
      <c r="A5" s="83"/>
      <c r="B5" s="73"/>
      <c r="C5" s="73"/>
      <c r="D5" s="73"/>
      <c r="E5" s="85" t="s">
        <v>51</v>
      </c>
      <c r="F5" s="85"/>
      <c r="G5" s="85"/>
      <c r="H5" s="85" t="s">
        <v>47</v>
      </c>
      <c r="I5" s="85"/>
      <c r="J5" s="85"/>
      <c r="K5" s="85" t="s">
        <v>50</v>
      </c>
      <c r="L5" s="85"/>
      <c r="M5" s="85"/>
      <c r="N5" s="85" t="s">
        <v>90</v>
      </c>
      <c r="O5" s="85"/>
      <c r="P5" s="86"/>
    </row>
    <row r="6" spans="1:16" ht="30.75" customHeight="1" x14ac:dyDescent="0.25">
      <c r="A6" s="83"/>
      <c r="B6" s="20" t="s">
        <v>44</v>
      </c>
      <c r="C6" s="20" t="s">
        <v>45</v>
      </c>
      <c r="D6" s="21" t="s">
        <v>46</v>
      </c>
      <c r="E6" s="22" t="s">
        <v>44</v>
      </c>
      <c r="F6" s="22" t="s">
        <v>45</v>
      </c>
      <c r="G6" s="23" t="s">
        <v>46</v>
      </c>
      <c r="H6" s="23" t="s">
        <v>44</v>
      </c>
      <c r="I6" s="23" t="s">
        <v>45</v>
      </c>
      <c r="J6" s="23" t="s">
        <v>46</v>
      </c>
      <c r="K6" s="23" t="s">
        <v>44</v>
      </c>
      <c r="L6" s="23" t="s">
        <v>45</v>
      </c>
      <c r="M6" s="23" t="s">
        <v>46</v>
      </c>
      <c r="N6" s="23" t="s">
        <v>44</v>
      </c>
      <c r="O6" s="23" t="s">
        <v>45</v>
      </c>
      <c r="P6" s="24" t="s">
        <v>46</v>
      </c>
    </row>
    <row r="7" spans="1:16" x14ac:dyDescent="0.25">
      <c r="A7" s="13" t="s">
        <v>0</v>
      </c>
      <c r="B7" s="8">
        <f>E7+H7+K7+N7</f>
        <v>74067.399999999994</v>
      </c>
      <c r="C7" s="8">
        <f>F7+I7+L7+O7</f>
        <v>20512</v>
      </c>
      <c r="D7" s="10">
        <f>C7/B7*100</f>
        <v>27.693695201937697</v>
      </c>
      <c r="E7" s="2">
        <v>50847</v>
      </c>
      <c r="F7" s="2">
        <v>16100</v>
      </c>
      <c r="G7" s="4">
        <f>F7/E7*100</f>
        <v>31.66361830589809</v>
      </c>
      <c r="H7" s="3"/>
      <c r="I7" s="3"/>
      <c r="J7" s="3"/>
      <c r="K7" s="3"/>
      <c r="L7" s="3"/>
      <c r="M7" s="3"/>
      <c r="N7" s="2">
        <v>23220.400000000001</v>
      </c>
      <c r="O7" s="2">
        <v>4412</v>
      </c>
      <c r="P7" s="14">
        <f>O7/N7*100</f>
        <v>19.000534013195292</v>
      </c>
    </row>
    <row r="8" spans="1:16" x14ac:dyDescent="0.25">
      <c r="A8" s="13" t="s">
        <v>1</v>
      </c>
      <c r="B8" s="8">
        <f t="shared" ref="B8:C49" si="0">E8+H8+K8+N8</f>
        <v>65902.399999999994</v>
      </c>
      <c r="C8" s="8">
        <f t="shared" si="0"/>
        <v>20868</v>
      </c>
      <c r="D8" s="10">
        <f t="shared" ref="D8:D51" si="1">C8/B8*100</f>
        <v>31.665007647672926</v>
      </c>
      <c r="E8" s="2">
        <v>65902.399999999994</v>
      </c>
      <c r="F8" s="2">
        <v>20868</v>
      </c>
      <c r="G8" s="4">
        <f t="shared" ref="G8:G51" si="2">F8/E8*100</f>
        <v>31.665007647672926</v>
      </c>
      <c r="H8" s="3"/>
      <c r="I8" s="3"/>
      <c r="J8" s="3"/>
      <c r="K8" s="3"/>
      <c r="L8" s="3"/>
      <c r="M8" s="3"/>
      <c r="N8" s="2"/>
      <c r="O8" s="2"/>
      <c r="P8" s="14"/>
    </row>
    <row r="9" spans="1:16" x14ac:dyDescent="0.25">
      <c r="A9" s="13" t="s">
        <v>2</v>
      </c>
      <c r="B9" s="8">
        <f t="shared" si="0"/>
        <v>84308.5</v>
      </c>
      <c r="C9" s="8">
        <f t="shared" si="0"/>
        <v>26696</v>
      </c>
      <c r="D9" s="10">
        <f t="shared" si="1"/>
        <v>31.664660146960273</v>
      </c>
      <c r="E9" s="2">
        <v>84308.5</v>
      </c>
      <c r="F9" s="2">
        <v>26696</v>
      </c>
      <c r="G9" s="4">
        <f t="shared" si="2"/>
        <v>31.664660146960273</v>
      </c>
      <c r="H9" s="3"/>
      <c r="I9" s="3"/>
      <c r="J9" s="3"/>
      <c r="K9" s="3"/>
      <c r="L9" s="3"/>
      <c r="M9" s="3"/>
      <c r="N9" s="2"/>
      <c r="O9" s="2"/>
      <c r="P9" s="14"/>
    </row>
    <row r="10" spans="1:16" x14ac:dyDescent="0.25">
      <c r="A10" s="13" t="s">
        <v>3</v>
      </c>
      <c r="B10" s="8">
        <f t="shared" si="0"/>
        <v>68822.3</v>
      </c>
      <c r="C10" s="8">
        <f t="shared" si="0"/>
        <v>20932</v>
      </c>
      <c r="D10" s="10">
        <f t="shared" si="1"/>
        <v>30.41456039684811</v>
      </c>
      <c r="E10" s="2">
        <v>62002.6</v>
      </c>
      <c r="F10" s="2">
        <v>19636</v>
      </c>
      <c r="G10" s="4">
        <f t="shared" si="2"/>
        <v>31.669639660272313</v>
      </c>
      <c r="H10" s="3"/>
      <c r="I10" s="3"/>
      <c r="J10" s="3"/>
      <c r="K10" s="3"/>
      <c r="L10" s="3"/>
      <c r="M10" s="3"/>
      <c r="N10" s="2">
        <v>6819.7</v>
      </c>
      <c r="O10" s="2">
        <v>1296</v>
      </c>
      <c r="P10" s="14">
        <f t="shared" ref="P10:P51" si="3">O10/N10*100</f>
        <v>19.00376849421529</v>
      </c>
    </row>
    <row r="11" spans="1:16" x14ac:dyDescent="0.25">
      <c r="A11" s="13" t="s">
        <v>52</v>
      </c>
      <c r="B11" s="8"/>
      <c r="C11" s="8"/>
      <c r="D11" s="10"/>
      <c r="E11" s="2"/>
      <c r="F11" s="2"/>
      <c r="G11" s="4"/>
      <c r="H11" s="3"/>
      <c r="I11" s="3"/>
      <c r="J11" s="3"/>
      <c r="K11" s="3"/>
      <c r="L11" s="3"/>
      <c r="M11" s="3"/>
      <c r="N11" s="2"/>
      <c r="O11" s="2"/>
      <c r="P11" s="14"/>
    </row>
    <row r="12" spans="1:16" x14ac:dyDescent="0.25">
      <c r="A12" s="13" t="s">
        <v>4</v>
      </c>
      <c r="B12" s="8">
        <f t="shared" si="0"/>
        <v>124929.60000000001</v>
      </c>
      <c r="C12" s="8">
        <f t="shared" si="0"/>
        <v>39560</v>
      </c>
      <c r="D12" s="10">
        <f t="shared" si="1"/>
        <v>31.66583419782021</v>
      </c>
      <c r="E12" s="2">
        <v>124929.60000000001</v>
      </c>
      <c r="F12" s="2">
        <v>39560</v>
      </c>
      <c r="G12" s="4">
        <f t="shared" si="2"/>
        <v>31.66583419782021</v>
      </c>
      <c r="H12" s="3"/>
      <c r="I12" s="3"/>
      <c r="J12" s="3"/>
      <c r="K12" s="3"/>
      <c r="L12" s="3"/>
      <c r="M12" s="3"/>
      <c r="N12" s="2"/>
      <c r="O12" s="2"/>
      <c r="P12" s="14"/>
    </row>
    <row r="13" spans="1:16" x14ac:dyDescent="0.25">
      <c r="A13" s="13" t="s">
        <v>5</v>
      </c>
      <c r="B13" s="8">
        <f t="shared" si="0"/>
        <v>40176.9</v>
      </c>
      <c r="C13" s="8">
        <f t="shared" si="0"/>
        <v>15180</v>
      </c>
      <c r="D13" s="10">
        <f t="shared" si="1"/>
        <v>37.78290510218558</v>
      </c>
      <c r="E13" s="2">
        <v>35882.400000000001</v>
      </c>
      <c r="F13" s="2">
        <v>14364</v>
      </c>
      <c r="G13" s="4">
        <f t="shared" si="2"/>
        <v>40.030767172764364</v>
      </c>
      <c r="H13" s="3"/>
      <c r="I13" s="3"/>
      <c r="J13" s="3"/>
      <c r="K13" s="3"/>
      <c r="L13" s="3"/>
      <c r="M13" s="3"/>
      <c r="N13" s="2">
        <v>4294.5</v>
      </c>
      <c r="O13" s="2">
        <v>816</v>
      </c>
      <c r="P13" s="14">
        <f t="shared" si="3"/>
        <v>19.001047851903596</v>
      </c>
    </row>
    <row r="14" spans="1:16" x14ac:dyDescent="0.25">
      <c r="A14" s="13" t="s">
        <v>6</v>
      </c>
      <c r="B14" s="8">
        <f t="shared" si="0"/>
        <v>67551.7</v>
      </c>
      <c r="C14" s="8">
        <f t="shared" si="0"/>
        <v>13690</v>
      </c>
      <c r="D14" s="10">
        <f t="shared" si="1"/>
        <v>20.265959257872122</v>
      </c>
      <c r="E14" s="2">
        <v>6757.4</v>
      </c>
      <c r="F14" s="2">
        <v>2140</v>
      </c>
      <c r="G14" s="4">
        <f t="shared" si="2"/>
        <v>31.668985112617282</v>
      </c>
      <c r="H14" s="3"/>
      <c r="I14" s="3"/>
      <c r="J14" s="3"/>
      <c r="K14" s="3"/>
      <c r="L14" s="3"/>
      <c r="M14" s="3"/>
      <c r="N14" s="2">
        <v>60794.3</v>
      </c>
      <c r="O14" s="2">
        <v>11550</v>
      </c>
      <c r="P14" s="14">
        <f t="shared" si="3"/>
        <v>18.998491634906561</v>
      </c>
    </row>
    <row r="15" spans="1:16" x14ac:dyDescent="0.25">
      <c r="A15" s="13" t="s">
        <v>7</v>
      </c>
      <c r="B15" s="8">
        <f t="shared" si="0"/>
        <v>34748.800000000003</v>
      </c>
      <c r="C15" s="8">
        <f t="shared" si="0"/>
        <v>11004</v>
      </c>
      <c r="D15" s="10">
        <f t="shared" si="1"/>
        <v>31.667280596740028</v>
      </c>
      <c r="E15" s="2">
        <v>34748.800000000003</v>
      </c>
      <c r="F15" s="2">
        <v>11004</v>
      </c>
      <c r="G15" s="4">
        <f t="shared" si="2"/>
        <v>31.667280596740028</v>
      </c>
      <c r="H15" s="3"/>
      <c r="I15" s="3"/>
      <c r="J15" s="3"/>
      <c r="K15" s="3"/>
      <c r="L15" s="3"/>
      <c r="M15" s="3"/>
      <c r="N15" s="2"/>
      <c r="O15" s="2"/>
      <c r="P15" s="14"/>
    </row>
    <row r="16" spans="1:16" x14ac:dyDescent="0.25">
      <c r="A16" s="13" t="s">
        <v>8</v>
      </c>
      <c r="B16" s="8">
        <f t="shared" si="0"/>
        <v>77960.5</v>
      </c>
      <c r="C16" s="8">
        <f t="shared" si="0"/>
        <v>24548</v>
      </c>
      <c r="D16" s="10">
        <f t="shared" si="1"/>
        <v>31.4877405865791</v>
      </c>
      <c r="E16" s="2">
        <v>76846.8</v>
      </c>
      <c r="F16" s="2">
        <v>24336</v>
      </c>
      <c r="G16" s="4">
        <f t="shared" si="2"/>
        <v>31.668202189290902</v>
      </c>
      <c r="H16" s="3"/>
      <c r="I16" s="3"/>
      <c r="J16" s="3"/>
      <c r="K16" s="3"/>
      <c r="L16" s="3"/>
      <c r="M16" s="3"/>
      <c r="N16" s="2">
        <v>1113.7</v>
      </c>
      <c r="O16" s="2">
        <v>212</v>
      </c>
      <c r="P16" s="14">
        <f t="shared" si="3"/>
        <v>19.035646942623686</v>
      </c>
    </row>
    <row r="17" spans="1:16" x14ac:dyDescent="0.25">
      <c r="A17" s="13" t="s">
        <v>9</v>
      </c>
      <c r="B17" s="8">
        <f t="shared" si="0"/>
        <v>29733.600000000002</v>
      </c>
      <c r="C17" s="8">
        <f t="shared" si="0"/>
        <v>11262</v>
      </c>
      <c r="D17" s="10">
        <f t="shared" si="1"/>
        <v>37.876341916215992</v>
      </c>
      <c r="E17" s="2">
        <v>28525.9</v>
      </c>
      <c r="F17" s="2">
        <v>11032</v>
      </c>
      <c r="G17" s="4">
        <f t="shared" si="2"/>
        <v>38.673626423706175</v>
      </c>
      <c r="H17" s="3"/>
      <c r="I17" s="3"/>
      <c r="J17" s="3"/>
      <c r="K17" s="3"/>
      <c r="L17" s="3"/>
      <c r="M17" s="3"/>
      <c r="N17" s="2">
        <v>1207.7</v>
      </c>
      <c r="O17" s="2">
        <v>230</v>
      </c>
      <c r="P17" s="14">
        <f t="shared" si="3"/>
        <v>19.044464684938312</v>
      </c>
    </row>
    <row r="18" spans="1:16" x14ac:dyDescent="0.25">
      <c r="A18" s="13" t="s">
        <v>10</v>
      </c>
      <c r="B18" s="8">
        <f t="shared" si="0"/>
        <v>43653.8</v>
      </c>
      <c r="C18" s="8">
        <f t="shared" si="0"/>
        <v>11804</v>
      </c>
      <c r="D18" s="10">
        <f t="shared" si="1"/>
        <v>27.040028588576483</v>
      </c>
      <c r="E18" s="2">
        <v>27695.4</v>
      </c>
      <c r="F18" s="2">
        <v>8772</v>
      </c>
      <c r="G18" s="4">
        <f t="shared" si="2"/>
        <v>31.673129833835219</v>
      </c>
      <c r="H18" s="3"/>
      <c r="I18" s="3"/>
      <c r="J18" s="3"/>
      <c r="K18" s="3"/>
      <c r="L18" s="3"/>
      <c r="M18" s="3"/>
      <c r="N18" s="2">
        <v>15958.4</v>
      </c>
      <c r="O18" s="2">
        <v>3032</v>
      </c>
      <c r="P18" s="14">
        <f t="shared" si="3"/>
        <v>18.999398435933426</v>
      </c>
    </row>
    <row r="19" spans="1:16" x14ac:dyDescent="0.25">
      <c r="A19" s="13" t="s">
        <v>11</v>
      </c>
      <c r="B19" s="8">
        <f t="shared" si="0"/>
        <v>93682.6</v>
      </c>
      <c r="C19" s="8">
        <f t="shared" si="0"/>
        <v>29668</v>
      </c>
      <c r="D19" s="10">
        <f t="shared" si="1"/>
        <v>31.668634303488584</v>
      </c>
      <c r="E19" s="2">
        <v>93682.6</v>
      </c>
      <c r="F19" s="2">
        <v>29668</v>
      </c>
      <c r="G19" s="4">
        <f t="shared" si="2"/>
        <v>31.668634303488584</v>
      </c>
      <c r="H19" s="3"/>
      <c r="I19" s="3"/>
      <c r="J19" s="3"/>
      <c r="K19" s="3"/>
      <c r="L19" s="3"/>
      <c r="M19" s="3"/>
      <c r="N19" s="2"/>
      <c r="O19" s="2"/>
      <c r="P19" s="14"/>
    </row>
    <row r="20" spans="1:16" x14ac:dyDescent="0.25">
      <c r="A20" s="13" t="s">
        <v>12</v>
      </c>
      <c r="B20" s="8">
        <f t="shared" si="0"/>
        <v>65534.5</v>
      </c>
      <c r="C20" s="8">
        <f t="shared" si="0"/>
        <v>19486</v>
      </c>
      <c r="D20" s="10">
        <f t="shared" si="1"/>
        <v>29.733956923452531</v>
      </c>
      <c r="E20" s="2">
        <v>16049.3</v>
      </c>
      <c r="F20" s="2">
        <v>10084</v>
      </c>
      <c r="G20" s="4">
        <f t="shared" si="2"/>
        <v>62.831400746450008</v>
      </c>
      <c r="H20" s="3"/>
      <c r="I20" s="3"/>
      <c r="J20" s="3"/>
      <c r="K20" s="3"/>
      <c r="L20" s="3"/>
      <c r="M20" s="3"/>
      <c r="N20" s="2">
        <v>49485.2</v>
      </c>
      <c r="O20" s="2">
        <v>9402</v>
      </c>
      <c r="P20" s="14">
        <f t="shared" si="3"/>
        <v>18.999620088430479</v>
      </c>
    </row>
    <row r="21" spans="1:16" x14ac:dyDescent="0.25">
      <c r="A21" s="13" t="s">
        <v>13</v>
      </c>
      <c r="B21" s="8">
        <f t="shared" si="0"/>
        <v>77961.8</v>
      </c>
      <c r="C21" s="8">
        <f t="shared" si="0"/>
        <v>24688</v>
      </c>
      <c r="D21" s="10">
        <f t="shared" si="1"/>
        <v>31.666790659015053</v>
      </c>
      <c r="E21" s="2">
        <v>77961.8</v>
      </c>
      <c r="F21" s="2">
        <v>24688</v>
      </c>
      <c r="G21" s="4">
        <f t="shared" si="2"/>
        <v>31.666790659015053</v>
      </c>
      <c r="H21" s="3"/>
      <c r="I21" s="3"/>
      <c r="J21" s="3"/>
      <c r="K21" s="3"/>
      <c r="L21" s="3"/>
      <c r="M21" s="3"/>
      <c r="N21" s="2"/>
      <c r="O21" s="2"/>
      <c r="P21" s="14"/>
    </row>
    <row r="22" spans="1:16" x14ac:dyDescent="0.25">
      <c r="A22" s="13" t="s">
        <v>14</v>
      </c>
      <c r="B22" s="8">
        <f t="shared" si="0"/>
        <v>92950.8</v>
      </c>
      <c r="C22" s="8">
        <f t="shared" si="0"/>
        <v>29436</v>
      </c>
      <c r="D22" s="10">
        <f t="shared" si="1"/>
        <v>31.668366490659572</v>
      </c>
      <c r="E22" s="2">
        <v>92950.8</v>
      </c>
      <c r="F22" s="2">
        <v>29436</v>
      </c>
      <c r="G22" s="4">
        <f t="shared" si="2"/>
        <v>31.668366490659572</v>
      </c>
      <c r="H22" s="3"/>
      <c r="I22" s="3"/>
      <c r="J22" s="3"/>
      <c r="K22" s="3"/>
      <c r="L22" s="3"/>
      <c r="M22" s="3"/>
      <c r="N22" s="2"/>
      <c r="O22" s="2"/>
      <c r="P22" s="14"/>
    </row>
    <row r="23" spans="1:16" x14ac:dyDescent="0.25">
      <c r="A23" s="13" t="s">
        <v>15</v>
      </c>
      <c r="B23" s="8">
        <f t="shared" si="0"/>
        <v>82843.600000000006</v>
      </c>
      <c r="C23" s="8">
        <f t="shared" si="0"/>
        <v>24864</v>
      </c>
      <c r="D23" s="10">
        <f t="shared" si="1"/>
        <v>30.013181464832527</v>
      </c>
      <c r="E23" s="2">
        <v>72039</v>
      </c>
      <c r="F23" s="2">
        <v>22812</v>
      </c>
      <c r="G23" s="4">
        <f t="shared" si="2"/>
        <v>31.666180818723195</v>
      </c>
      <c r="H23" s="3"/>
      <c r="I23" s="3"/>
      <c r="J23" s="3"/>
      <c r="K23" s="3"/>
      <c r="L23" s="3"/>
      <c r="M23" s="3"/>
      <c r="N23" s="2">
        <v>10804.6</v>
      </c>
      <c r="O23" s="2">
        <v>2052</v>
      </c>
      <c r="P23" s="14">
        <f>O23/N23*100</f>
        <v>18.991910852784923</v>
      </c>
    </row>
    <row r="24" spans="1:16" x14ac:dyDescent="0.25">
      <c r="A24" s="13" t="s">
        <v>16</v>
      </c>
      <c r="B24" s="8">
        <f t="shared" si="0"/>
        <v>50362.400000000001</v>
      </c>
      <c r="C24" s="8">
        <f t="shared" si="0"/>
        <v>19743</v>
      </c>
      <c r="D24" s="10">
        <f t="shared" si="1"/>
        <v>39.201864883325655</v>
      </c>
      <c r="E24" s="2">
        <v>49423.1</v>
      </c>
      <c r="F24" s="2">
        <v>19565</v>
      </c>
      <c r="G24" s="4">
        <f t="shared" si="2"/>
        <v>39.586751943929052</v>
      </c>
      <c r="H24" s="3"/>
      <c r="I24" s="3"/>
      <c r="J24" s="3"/>
      <c r="K24" s="3"/>
      <c r="L24" s="3"/>
      <c r="M24" s="3"/>
      <c r="N24" s="2">
        <v>939.3</v>
      </c>
      <c r="O24" s="2">
        <v>178</v>
      </c>
      <c r="P24" s="14">
        <f t="shared" si="3"/>
        <v>18.950282124986693</v>
      </c>
    </row>
    <row r="25" spans="1:16" x14ac:dyDescent="0.25">
      <c r="A25" s="13" t="s">
        <v>17</v>
      </c>
      <c r="B25" s="8">
        <f t="shared" si="0"/>
        <v>58890.2</v>
      </c>
      <c r="C25" s="8">
        <f t="shared" si="0"/>
        <v>17950</v>
      </c>
      <c r="D25" s="10">
        <f t="shared" si="1"/>
        <v>30.480453454055173</v>
      </c>
      <c r="E25" s="2">
        <v>53382.5</v>
      </c>
      <c r="F25" s="2">
        <v>16904</v>
      </c>
      <c r="G25" s="4">
        <f t="shared" si="2"/>
        <v>31.665808083173324</v>
      </c>
      <c r="H25" s="3"/>
      <c r="I25" s="3"/>
      <c r="J25" s="3"/>
      <c r="K25" s="3"/>
      <c r="L25" s="3"/>
      <c r="M25" s="3"/>
      <c r="N25" s="2">
        <v>5507.7</v>
      </c>
      <c r="O25" s="2">
        <v>1046</v>
      </c>
      <c r="P25" s="14">
        <f t="shared" si="3"/>
        <v>18.991593587159795</v>
      </c>
    </row>
    <row r="26" spans="1:16" x14ac:dyDescent="0.25">
      <c r="A26" s="13" t="s">
        <v>18</v>
      </c>
      <c r="B26" s="8">
        <f t="shared" si="0"/>
        <v>148892.9</v>
      </c>
      <c r="C26" s="8">
        <f t="shared" si="0"/>
        <v>57148</v>
      </c>
      <c r="D26" s="10">
        <f t="shared" si="1"/>
        <v>38.381951053408194</v>
      </c>
      <c r="E26" s="2">
        <v>148892.9</v>
      </c>
      <c r="F26" s="2">
        <v>57148</v>
      </c>
      <c r="G26" s="4">
        <f t="shared" si="2"/>
        <v>38.381951053408194</v>
      </c>
      <c r="H26" s="3"/>
      <c r="I26" s="3"/>
      <c r="J26" s="3"/>
      <c r="K26" s="3"/>
      <c r="L26" s="3"/>
      <c r="M26" s="3"/>
      <c r="N26" s="2"/>
      <c r="O26" s="2"/>
      <c r="P26" s="14"/>
    </row>
    <row r="27" spans="1:16" ht="15" customHeight="1" x14ac:dyDescent="0.25">
      <c r="A27" s="13" t="s">
        <v>19</v>
      </c>
      <c r="B27" s="8">
        <f t="shared" si="0"/>
        <v>97962.9</v>
      </c>
      <c r="C27" s="8">
        <f t="shared" si="0"/>
        <v>31608</v>
      </c>
      <c r="D27" s="10">
        <f t="shared" si="1"/>
        <v>32.265275936094177</v>
      </c>
      <c r="E27" s="2">
        <v>55226.6</v>
      </c>
      <c r="F27" s="2">
        <v>23488</v>
      </c>
      <c r="G27" s="4">
        <f t="shared" si="2"/>
        <v>42.530229997863351</v>
      </c>
      <c r="H27" s="3"/>
      <c r="I27" s="3"/>
      <c r="J27" s="3"/>
      <c r="K27" s="3"/>
      <c r="L27" s="3"/>
      <c r="M27" s="3"/>
      <c r="N27" s="2">
        <v>42736.3</v>
      </c>
      <c r="O27" s="2">
        <v>8120</v>
      </c>
      <c r="P27" s="14">
        <f t="shared" si="3"/>
        <v>19.000241012909399</v>
      </c>
    </row>
    <row r="28" spans="1:16" x14ac:dyDescent="0.25">
      <c r="A28" s="13" t="s">
        <v>20</v>
      </c>
      <c r="B28" s="8">
        <f t="shared" si="0"/>
        <v>126699.9</v>
      </c>
      <c r="C28" s="8">
        <f t="shared" si="0"/>
        <v>40120</v>
      </c>
      <c r="D28" s="10">
        <f t="shared" si="1"/>
        <v>31.66537621576655</v>
      </c>
      <c r="E28" s="2">
        <v>126699.9</v>
      </c>
      <c r="F28" s="2">
        <v>40120</v>
      </c>
      <c r="G28" s="4">
        <f t="shared" si="2"/>
        <v>31.66537621576655</v>
      </c>
      <c r="H28" s="3"/>
      <c r="I28" s="3"/>
      <c r="J28" s="3"/>
      <c r="K28" s="3"/>
      <c r="L28" s="3"/>
      <c r="M28" s="3"/>
      <c r="N28" s="2"/>
      <c r="O28" s="2"/>
      <c r="P28" s="14"/>
    </row>
    <row r="29" spans="1:16" x14ac:dyDescent="0.25">
      <c r="A29" s="13" t="s">
        <v>21</v>
      </c>
      <c r="B29" s="8">
        <f t="shared" si="0"/>
        <v>78815.8</v>
      </c>
      <c r="C29" s="8">
        <f t="shared" si="0"/>
        <v>24960</v>
      </c>
      <c r="D29" s="10">
        <f t="shared" si="1"/>
        <v>31.668777072617416</v>
      </c>
      <c r="E29" s="2">
        <v>78815.8</v>
      </c>
      <c r="F29" s="2">
        <v>24960</v>
      </c>
      <c r="G29" s="4">
        <f t="shared" si="2"/>
        <v>31.668777072617416</v>
      </c>
      <c r="H29" s="3"/>
      <c r="I29" s="3"/>
      <c r="J29" s="3"/>
      <c r="K29" s="3"/>
      <c r="L29" s="3"/>
      <c r="M29" s="3"/>
      <c r="N29" s="2"/>
      <c r="O29" s="2"/>
      <c r="P29" s="14"/>
    </row>
    <row r="30" spans="1:16" x14ac:dyDescent="0.25">
      <c r="A30" s="13" t="s">
        <v>22</v>
      </c>
      <c r="B30" s="8">
        <f t="shared" si="0"/>
        <v>42321</v>
      </c>
      <c r="C30" s="8">
        <f t="shared" si="0"/>
        <v>15400</v>
      </c>
      <c r="D30" s="10">
        <f t="shared" si="1"/>
        <v>36.388554145695991</v>
      </c>
      <c r="E30" s="2">
        <v>42321</v>
      </c>
      <c r="F30" s="2">
        <v>15400</v>
      </c>
      <c r="G30" s="4">
        <f t="shared" si="2"/>
        <v>36.388554145695991</v>
      </c>
      <c r="H30" s="3"/>
      <c r="I30" s="3"/>
      <c r="J30" s="3"/>
      <c r="K30" s="3"/>
      <c r="L30" s="3"/>
      <c r="M30" s="3"/>
      <c r="N30" s="2"/>
      <c r="O30" s="2"/>
      <c r="P30" s="14"/>
    </row>
    <row r="31" spans="1:16" x14ac:dyDescent="0.25">
      <c r="A31" s="13" t="s">
        <v>23</v>
      </c>
      <c r="B31" s="8">
        <f t="shared" si="0"/>
        <v>115087.6</v>
      </c>
      <c r="C31" s="8">
        <f t="shared" si="0"/>
        <v>45544</v>
      </c>
      <c r="D31" s="10">
        <f t="shared" si="1"/>
        <v>39.573333704065419</v>
      </c>
      <c r="E31" s="2">
        <v>115087.6</v>
      </c>
      <c r="F31" s="2">
        <v>45544</v>
      </c>
      <c r="G31" s="4">
        <f t="shared" si="2"/>
        <v>39.573333704065419</v>
      </c>
      <c r="H31" s="3"/>
      <c r="I31" s="3"/>
      <c r="J31" s="3"/>
      <c r="K31" s="3"/>
      <c r="L31" s="3"/>
      <c r="M31" s="3"/>
      <c r="N31" s="2"/>
      <c r="O31" s="2"/>
      <c r="P31" s="14"/>
    </row>
    <row r="32" spans="1:16" x14ac:dyDescent="0.25">
      <c r="A32" s="13" t="s">
        <v>24</v>
      </c>
      <c r="B32" s="8">
        <f t="shared" si="0"/>
        <v>71131.199999999997</v>
      </c>
      <c r="C32" s="8">
        <f t="shared" si="0"/>
        <v>20896</v>
      </c>
      <c r="D32" s="10">
        <f t="shared" si="1"/>
        <v>29.376701081944351</v>
      </c>
      <c r="E32" s="2">
        <v>58287.5</v>
      </c>
      <c r="F32" s="2">
        <v>18456</v>
      </c>
      <c r="G32" s="4">
        <f t="shared" si="2"/>
        <v>31.663735792408321</v>
      </c>
      <c r="H32" s="3"/>
      <c r="I32" s="3"/>
      <c r="J32" s="3"/>
      <c r="K32" s="3"/>
      <c r="L32" s="3"/>
      <c r="M32" s="3"/>
      <c r="N32" s="2">
        <v>12843.7</v>
      </c>
      <c r="O32" s="2">
        <v>2440</v>
      </c>
      <c r="P32" s="14">
        <f t="shared" si="3"/>
        <v>18.997640866728435</v>
      </c>
    </row>
    <row r="33" spans="1:16" x14ac:dyDescent="0.25">
      <c r="A33" s="13" t="s">
        <v>25</v>
      </c>
      <c r="B33" s="8">
        <f t="shared" si="0"/>
        <v>134329</v>
      </c>
      <c r="C33" s="8">
        <f t="shared" si="0"/>
        <v>45536</v>
      </c>
      <c r="D33" s="10">
        <f t="shared" si="1"/>
        <v>33.898860261000976</v>
      </c>
      <c r="E33" s="2">
        <v>134329</v>
      </c>
      <c r="F33" s="2">
        <v>45536</v>
      </c>
      <c r="G33" s="4">
        <f t="shared" si="2"/>
        <v>33.898860261000976</v>
      </c>
      <c r="H33" s="3"/>
      <c r="I33" s="3"/>
      <c r="J33" s="3"/>
      <c r="K33" s="3"/>
      <c r="L33" s="3"/>
      <c r="M33" s="3"/>
      <c r="N33" s="2"/>
      <c r="O33" s="2"/>
      <c r="P33" s="14"/>
    </row>
    <row r="34" spans="1:16" x14ac:dyDescent="0.25">
      <c r="A34" s="13" t="s">
        <v>26</v>
      </c>
      <c r="B34" s="8">
        <f t="shared" si="0"/>
        <v>73644.399999999994</v>
      </c>
      <c r="C34" s="8">
        <f t="shared" si="0"/>
        <v>28620</v>
      </c>
      <c r="D34" s="10">
        <f t="shared" si="1"/>
        <v>38.862425384686418</v>
      </c>
      <c r="E34" s="2">
        <v>73644.399999999994</v>
      </c>
      <c r="F34" s="2">
        <v>28620</v>
      </c>
      <c r="G34" s="4">
        <f t="shared" si="2"/>
        <v>38.862425384686418</v>
      </c>
      <c r="H34" s="3"/>
      <c r="I34" s="3"/>
      <c r="J34" s="3"/>
      <c r="K34" s="3"/>
      <c r="L34" s="3"/>
      <c r="M34" s="3"/>
      <c r="N34" s="2"/>
      <c r="O34" s="2"/>
      <c r="P34" s="14"/>
    </row>
    <row r="35" spans="1:16" x14ac:dyDescent="0.25">
      <c r="A35" s="13" t="s">
        <v>27</v>
      </c>
      <c r="B35" s="8">
        <f t="shared" si="0"/>
        <v>47145.5</v>
      </c>
      <c r="C35" s="8">
        <f t="shared" si="0"/>
        <v>14928</v>
      </c>
      <c r="D35" s="10">
        <f t="shared" si="1"/>
        <v>31.663679460393883</v>
      </c>
      <c r="E35" s="2">
        <v>47145.5</v>
      </c>
      <c r="F35" s="2">
        <v>14928</v>
      </c>
      <c r="G35" s="4">
        <f t="shared" si="2"/>
        <v>31.663679460393883</v>
      </c>
      <c r="H35" s="3"/>
      <c r="I35" s="3"/>
      <c r="J35" s="3"/>
      <c r="K35" s="3"/>
      <c r="L35" s="3"/>
      <c r="M35" s="3"/>
      <c r="N35" s="2"/>
      <c r="O35" s="2"/>
      <c r="P35" s="14"/>
    </row>
    <row r="36" spans="1:16" x14ac:dyDescent="0.25">
      <c r="A36" s="13" t="s">
        <v>28</v>
      </c>
      <c r="B36" s="8">
        <f t="shared" si="0"/>
        <v>116001.5</v>
      </c>
      <c r="C36" s="8">
        <f t="shared" si="0"/>
        <v>36732</v>
      </c>
      <c r="D36" s="10">
        <f t="shared" si="1"/>
        <v>31.665107778778722</v>
      </c>
      <c r="E36" s="2">
        <v>116001.5</v>
      </c>
      <c r="F36" s="2">
        <v>36732</v>
      </c>
      <c r="G36" s="4">
        <f t="shared" si="2"/>
        <v>31.665107778778722</v>
      </c>
      <c r="H36" s="3"/>
      <c r="I36" s="3"/>
      <c r="J36" s="3"/>
      <c r="K36" s="3"/>
      <c r="L36" s="3"/>
      <c r="M36" s="3"/>
      <c r="N36" s="2"/>
      <c r="O36" s="2"/>
      <c r="P36" s="14"/>
    </row>
    <row r="37" spans="1:16" x14ac:dyDescent="0.25">
      <c r="A37" s="13" t="s">
        <v>29</v>
      </c>
      <c r="B37" s="8">
        <f t="shared" si="0"/>
        <v>47188.6</v>
      </c>
      <c r="C37" s="8">
        <f t="shared" si="0"/>
        <v>14944</v>
      </c>
      <c r="D37" s="10">
        <f t="shared" si="1"/>
        <v>31.668665737063613</v>
      </c>
      <c r="E37" s="2">
        <v>47188.6</v>
      </c>
      <c r="F37" s="2">
        <v>14944</v>
      </c>
      <c r="G37" s="4">
        <f t="shared" si="2"/>
        <v>31.668665737063613</v>
      </c>
      <c r="H37" s="3"/>
      <c r="I37" s="3"/>
      <c r="J37" s="3"/>
      <c r="K37" s="3"/>
      <c r="L37" s="3"/>
      <c r="M37" s="3"/>
      <c r="N37" s="2"/>
      <c r="O37" s="2"/>
      <c r="P37" s="14"/>
    </row>
    <row r="38" spans="1:16" x14ac:dyDescent="0.25">
      <c r="A38" s="13" t="s">
        <v>53</v>
      </c>
      <c r="B38" s="8"/>
      <c r="C38" s="8"/>
      <c r="D38" s="10"/>
      <c r="E38" s="2"/>
      <c r="F38" s="2"/>
      <c r="G38" s="4"/>
      <c r="H38" s="3"/>
      <c r="I38" s="3"/>
      <c r="J38" s="3"/>
      <c r="K38" s="3"/>
      <c r="L38" s="3"/>
      <c r="M38" s="3"/>
      <c r="N38" s="2"/>
      <c r="O38" s="2"/>
      <c r="P38" s="14"/>
    </row>
    <row r="39" spans="1:16" x14ac:dyDescent="0.25">
      <c r="A39" s="13" t="s">
        <v>30</v>
      </c>
      <c r="B39" s="8">
        <f t="shared" si="0"/>
        <v>41448.9</v>
      </c>
      <c r="C39" s="8">
        <f t="shared" si="0"/>
        <v>12508</v>
      </c>
      <c r="D39" s="10">
        <f t="shared" si="1"/>
        <v>30.1769166371122</v>
      </c>
      <c r="E39" s="2">
        <v>24729.7</v>
      </c>
      <c r="F39" s="2">
        <v>9332</v>
      </c>
      <c r="G39" s="4">
        <f t="shared" si="2"/>
        <v>37.736001649838045</v>
      </c>
      <c r="H39" s="3"/>
      <c r="I39" s="3"/>
      <c r="J39" s="3"/>
      <c r="K39" s="3"/>
      <c r="L39" s="3"/>
      <c r="M39" s="3"/>
      <c r="N39" s="2">
        <v>16719.2</v>
      </c>
      <c r="O39" s="2">
        <v>3176</v>
      </c>
      <c r="P39" s="14">
        <f t="shared" si="3"/>
        <v>18.996124216469688</v>
      </c>
    </row>
    <row r="40" spans="1:16" x14ac:dyDescent="0.25">
      <c r="A40" s="13" t="s">
        <v>54</v>
      </c>
      <c r="B40" s="8"/>
      <c r="C40" s="8"/>
      <c r="D40" s="10"/>
      <c r="E40" s="2"/>
      <c r="F40" s="2"/>
      <c r="G40" s="4"/>
      <c r="H40" s="3"/>
      <c r="I40" s="3"/>
      <c r="J40" s="3"/>
      <c r="K40" s="3"/>
      <c r="L40" s="3"/>
      <c r="M40" s="3"/>
      <c r="N40" s="2"/>
      <c r="O40" s="2"/>
      <c r="P40" s="14"/>
    </row>
    <row r="41" spans="1:16" x14ac:dyDescent="0.25">
      <c r="A41" s="13" t="s">
        <v>31</v>
      </c>
      <c r="B41" s="8">
        <f t="shared" si="0"/>
        <v>61307.3</v>
      </c>
      <c r="C41" s="8">
        <f t="shared" si="0"/>
        <v>17618</v>
      </c>
      <c r="D41" s="10">
        <f t="shared" si="1"/>
        <v>28.737197690976441</v>
      </c>
      <c r="E41" s="2">
        <v>47128</v>
      </c>
      <c r="F41" s="2">
        <v>14924</v>
      </c>
      <c r="G41" s="4">
        <f t="shared" si="2"/>
        <v>31.666949584111357</v>
      </c>
      <c r="H41" s="3"/>
      <c r="I41" s="3"/>
      <c r="J41" s="3"/>
      <c r="K41" s="3"/>
      <c r="L41" s="3"/>
      <c r="M41" s="3"/>
      <c r="N41" s="2">
        <v>14179.3</v>
      </c>
      <c r="O41" s="2">
        <v>2694</v>
      </c>
      <c r="P41" s="14">
        <f>O41/N41*100</f>
        <v>18.999527480200008</v>
      </c>
    </row>
    <row r="42" spans="1:16" x14ac:dyDescent="0.25">
      <c r="A42" s="13" t="s">
        <v>32</v>
      </c>
      <c r="B42" s="8">
        <f t="shared" si="0"/>
        <v>67377.399999999994</v>
      </c>
      <c r="C42" s="8">
        <f t="shared" si="0"/>
        <v>21336</v>
      </c>
      <c r="D42" s="10">
        <f t="shared" si="1"/>
        <v>31.666404462030297</v>
      </c>
      <c r="E42" s="2">
        <v>67377.399999999994</v>
      </c>
      <c r="F42" s="2">
        <v>21336</v>
      </c>
      <c r="G42" s="4">
        <f t="shared" si="2"/>
        <v>31.666404462030297</v>
      </c>
      <c r="H42" s="3"/>
      <c r="I42" s="3"/>
      <c r="J42" s="3"/>
      <c r="K42" s="3"/>
      <c r="L42" s="3"/>
      <c r="M42" s="3"/>
      <c r="N42" s="2"/>
      <c r="O42" s="2"/>
      <c r="P42" s="14"/>
    </row>
    <row r="43" spans="1:16" x14ac:dyDescent="0.25">
      <c r="A43" s="13" t="s">
        <v>33</v>
      </c>
      <c r="B43" s="8">
        <f t="shared" si="0"/>
        <v>62682.6</v>
      </c>
      <c r="C43" s="8">
        <f t="shared" si="0"/>
        <v>22348</v>
      </c>
      <c r="D43" s="10">
        <f t="shared" si="1"/>
        <v>35.652637254995803</v>
      </c>
      <c r="E43" s="2">
        <v>62682.6</v>
      </c>
      <c r="F43" s="2">
        <v>22348</v>
      </c>
      <c r="G43" s="4">
        <f t="shared" si="2"/>
        <v>35.652637254995803</v>
      </c>
      <c r="H43" s="3"/>
      <c r="I43" s="3"/>
      <c r="J43" s="3"/>
      <c r="K43" s="3"/>
      <c r="L43" s="3"/>
      <c r="M43" s="3"/>
      <c r="N43" s="2"/>
      <c r="O43" s="2"/>
      <c r="P43" s="14"/>
    </row>
    <row r="44" spans="1:16" x14ac:dyDescent="0.25">
      <c r="A44" s="13" t="s">
        <v>55</v>
      </c>
      <c r="B44" s="8"/>
      <c r="C44" s="8"/>
      <c r="D44" s="10"/>
      <c r="E44" s="2"/>
      <c r="F44" s="1"/>
      <c r="G44" s="4"/>
      <c r="H44" s="3"/>
      <c r="I44" s="3"/>
      <c r="J44" s="3"/>
      <c r="K44" s="3"/>
      <c r="L44" s="3"/>
      <c r="M44" s="3"/>
      <c r="N44" s="2"/>
      <c r="O44" s="2"/>
      <c r="P44" s="14"/>
    </row>
    <row r="45" spans="1:16" ht="43.5" x14ac:dyDescent="0.25">
      <c r="A45" s="29" t="s">
        <v>34</v>
      </c>
      <c r="B45" s="30">
        <f>SUM(B7:B44)</f>
        <v>2566117.8999999994</v>
      </c>
      <c r="C45" s="30">
        <f>SUM(C7:C44)</f>
        <v>832137</v>
      </c>
      <c r="D45" s="31">
        <f t="shared" si="1"/>
        <v>32.427855321846287</v>
      </c>
      <c r="E45" s="30">
        <f>SUM(E7:E44)</f>
        <v>2299493.9000000004</v>
      </c>
      <c r="F45" s="30">
        <f>SUM(F7:F44)</f>
        <v>781481</v>
      </c>
      <c r="G45" s="31">
        <f t="shared" si="2"/>
        <v>33.984912941060635</v>
      </c>
      <c r="H45" s="32"/>
      <c r="I45" s="32"/>
      <c r="J45" s="32"/>
      <c r="K45" s="32"/>
      <c r="L45" s="32"/>
      <c r="M45" s="32"/>
      <c r="N45" s="30">
        <f>SUM(N7:N44)</f>
        <v>266624</v>
      </c>
      <c r="O45" s="30">
        <f>SUM(O7:O44)</f>
        <v>50656</v>
      </c>
      <c r="P45" s="33">
        <f t="shared" si="3"/>
        <v>18.999039846375421</v>
      </c>
    </row>
    <row r="46" spans="1:16" x14ac:dyDescent="0.25">
      <c r="A46" s="13" t="s">
        <v>48</v>
      </c>
      <c r="B46" s="8">
        <f t="shared" si="0"/>
        <v>36015.699999999997</v>
      </c>
      <c r="C46" s="8">
        <f t="shared" si="0"/>
        <v>11404</v>
      </c>
      <c r="D46" s="10">
        <f t="shared" si="1"/>
        <v>31.663968769175664</v>
      </c>
      <c r="E46" s="9"/>
      <c r="F46" s="12"/>
      <c r="G46" s="5"/>
      <c r="H46" s="9">
        <v>36015.699999999997</v>
      </c>
      <c r="I46" s="9">
        <v>11404</v>
      </c>
      <c r="J46" s="5">
        <f>I46/H46*100</f>
        <v>31.663968769175664</v>
      </c>
      <c r="K46" s="12"/>
      <c r="L46" s="12"/>
      <c r="M46" s="12"/>
      <c r="N46" s="12"/>
      <c r="O46" s="12"/>
      <c r="P46" s="15"/>
    </row>
    <row r="47" spans="1:16" x14ac:dyDescent="0.25">
      <c r="A47" s="13" t="s">
        <v>35</v>
      </c>
      <c r="B47" s="8">
        <f t="shared" si="0"/>
        <v>55976</v>
      </c>
      <c r="C47" s="8">
        <f t="shared" si="0"/>
        <v>18147</v>
      </c>
      <c r="D47" s="10">
        <f t="shared" si="1"/>
        <v>32.419251107617555</v>
      </c>
      <c r="E47" s="9">
        <v>23235.5</v>
      </c>
      <c r="F47" s="9">
        <v>7356</v>
      </c>
      <c r="G47" s="5">
        <f t="shared" si="2"/>
        <v>31.658453659271373</v>
      </c>
      <c r="H47" s="9">
        <v>110.3</v>
      </c>
      <c r="I47" s="9">
        <v>36</v>
      </c>
      <c r="J47" s="5">
        <f t="shared" ref="J47:J51" si="4">I47/H47*100</f>
        <v>32.638259292837716</v>
      </c>
      <c r="K47" s="9">
        <v>31784</v>
      </c>
      <c r="L47" s="9">
        <v>10595</v>
      </c>
      <c r="M47" s="5">
        <f>L47/K47*100</f>
        <v>33.334382079033475</v>
      </c>
      <c r="N47" s="5">
        <v>846.2</v>
      </c>
      <c r="O47" s="5">
        <v>160</v>
      </c>
      <c r="P47" s="15">
        <f t="shared" si="3"/>
        <v>18.908059560387613</v>
      </c>
    </row>
    <row r="48" spans="1:16" x14ac:dyDescent="0.25">
      <c r="A48" s="13" t="s">
        <v>36</v>
      </c>
      <c r="B48" s="8">
        <f t="shared" si="0"/>
        <v>54609.9</v>
      </c>
      <c r="C48" s="8">
        <f t="shared" si="0"/>
        <v>17951</v>
      </c>
      <c r="D48" s="10">
        <f t="shared" si="1"/>
        <v>32.871329191227233</v>
      </c>
      <c r="E48" s="9">
        <v>14550.4</v>
      </c>
      <c r="F48" s="9">
        <v>4608</v>
      </c>
      <c r="G48" s="5">
        <f t="shared" si="2"/>
        <v>31.669232460963276</v>
      </c>
      <c r="H48" s="9">
        <v>535.5</v>
      </c>
      <c r="I48" s="9">
        <v>168</v>
      </c>
      <c r="J48" s="5">
        <f t="shared" si="4"/>
        <v>31.372549019607842</v>
      </c>
      <c r="K48" s="9">
        <v>39524</v>
      </c>
      <c r="L48" s="9">
        <v>13175</v>
      </c>
      <c r="M48" s="5">
        <f t="shared" ref="M48:M51" si="5">L48/K48*100</f>
        <v>33.334176702762882</v>
      </c>
      <c r="N48" s="5"/>
      <c r="O48" s="5"/>
      <c r="P48" s="15"/>
    </row>
    <row r="49" spans="1:16" x14ac:dyDescent="0.25">
      <c r="A49" s="13" t="s">
        <v>37</v>
      </c>
      <c r="B49" s="8">
        <f t="shared" si="0"/>
        <v>68809.2</v>
      </c>
      <c r="C49" s="8">
        <f t="shared" si="0"/>
        <v>22511</v>
      </c>
      <c r="D49" s="10">
        <f t="shared" si="1"/>
        <v>32.715102050307223</v>
      </c>
      <c r="E49" s="9">
        <v>25236.2</v>
      </c>
      <c r="F49" s="9">
        <v>7992</v>
      </c>
      <c r="G49" s="5">
        <f t="shared" si="2"/>
        <v>31.668793241454736</v>
      </c>
      <c r="H49" s="9">
        <v>245</v>
      </c>
      <c r="I49" s="9">
        <v>76</v>
      </c>
      <c r="J49" s="5">
        <f t="shared" si="4"/>
        <v>31.020408163265305</v>
      </c>
      <c r="K49" s="9">
        <v>43328</v>
      </c>
      <c r="L49" s="9">
        <v>14443</v>
      </c>
      <c r="M49" s="5">
        <f t="shared" si="5"/>
        <v>33.334102658788773</v>
      </c>
      <c r="N49" s="5"/>
      <c r="O49" s="5"/>
      <c r="P49" s="15"/>
    </row>
    <row r="50" spans="1:16" ht="29.25" x14ac:dyDescent="0.25">
      <c r="A50" s="29" t="s">
        <v>38</v>
      </c>
      <c r="B50" s="30">
        <f>SUM(B46:B49)</f>
        <v>215410.8</v>
      </c>
      <c r="C50" s="30">
        <f>SUM(C46:C49)</f>
        <v>70013</v>
      </c>
      <c r="D50" s="31">
        <f t="shared" si="1"/>
        <v>32.502084389454936</v>
      </c>
      <c r="E50" s="30">
        <f>SUM(E46:E49)</f>
        <v>63022.100000000006</v>
      </c>
      <c r="F50" s="30">
        <f>SUM(F46:F49)</f>
        <v>19956</v>
      </c>
      <c r="G50" s="31">
        <f t="shared" si="2"/>
        <v>31.665082566274368</v>
      </c>
      <c r="H50" s="30">
        <f>SUM(H46:H49)</f>
        <v>36906.5</v>
      </c>
      <c r="I50" s="30">
        <f>SUM(I46:I49)</f>
        <v>11684</v>
      </c>
      <c r="J50" s="31">
        <f t="shared" si="4"/>
        <v>31.658379960169619</v>
      </c>
      <c r="K50" s="30">
        <f>SUM(K47:K49)</f>
        <v>114636</v>
      </c>
      <c r="L50" s="30">
        <f>SUM(L47:L49)</f>
        <v>38213</v>
      </c>
      <c r="M50" s="31">
        <f t="shared" si="5"/>
        <v>33.334205659653165</v>
      </c>
      <c r="N50" s="31">
        <f>SUM(N46:N49)</f>
        <v>846.2</v>
      </c>
      <c r="O50" s="31">
        <f>SUM(O46:O49)</f>
        <v>160</v>
      </c>
      <c r="P50" s="33">
        <f t="shared" si="3"/>
        <v>18.908059560387613</v>
      </c>
    </row>
    <row r="51" spans="1:16" ht="16.5" thickBot="1" x14ac:dyDescent="0.3">
      <c r="A51" s="25" t="s">
        <v>39</v>
      </c>
      <c r="B51" s="26">
        <f>B45+B50</f>
        <v>2781528.6999999993</v>
      </c>
      <c r="C51" s="26">
        <f>C45+C50</f>
        <v>902150</v>
      </c>
      <c r="D51" s="27">
        <f t="shared" si="1"/>
        <v>32.433603866823312</v>
      </c>
      <c r="E51" s="26">
        <f>E45+E50</f>
        <v>2362516.0000000005</v>
      </c>
      <c r="F51" s="26">
        <f>F45+F50</f>
        <v>801437</v>
      </c>
      <c r="G51" s="27">
        <f t="shared" si="2"/>
        <v>33.923029515990571</v>
      </c>
      <c r="H51" s="26">
        <f>H50+H45</f>
        <v>36906.5</v>
      </c>
      <c r="I51" s="26">
        <f>I50+I45</f>
        <v>11684</v>
      </c>
      <c r="J51" s="27">
        <f t="shared" si="4"/>
        <v>31.658379960169619</v>
      </c>
      <c r="K51" s="26">
        <f>K50+K45</f>
        <v>114636</v>
      </c>
      <c r="L51" s="26">
        <f>L50+L45</f>
        <v>38213</v>
      </c>
      <c r="M51" s="27">
        <f t="shared" si="5"/>
        <v>33.334205659653165</v>
      </c>
      <c r="N51" s="26">
        <f>N45+N50</f>
        <v>267470.2</v>
      </c>
      <c r="O51" s="26">
        <f>O45+O50</f>
        <v>50816</v>
      </c>
      <c r="P51" s="28">
        <f t="shared" si="3"/>
        <v>18.998752010504347</v>
      </c>
    </row>
  </sheetData>
  <mergeCells count="10">
    <mergeCell ref="A1:P1"/>
    <mergeCell ref="A2:P2"/>
    <mergeCell ref="B4:D5"/>
    <mergeCell ref="E4:P4"/>
    <mergeCell ref="A4:A6"/>
    <mergeCell ref="O3:P3"/>
    <mergeCell ref="E5:G5"/>
    <mergeCell ref="H5:J5"/>
    <mergeCell ref="K5:M5"/>
    <mergeCell ref="N5:P5"/>
  </mergeCells>
  <pageMargins left="0.39370078740157483" right="0.31496062992125984" top="0.74803149606299213" bottom="0.74803149606299213" header="0.31496062992125984" footer="0.31496062992125984"/>
  <pageSetup paperSize="8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1"/>
  <sheetViews>
    <sheetView view="pageBreakPreview" zoomScale="55" zoomScaleNormal="85" zoomScaleSheetLayoutView="55" workbookViewId="0">
      <pane xSplit="1" ySplit="6" topLeftCell="T37" activePane="bottomRight" state="frozen"/>
      <selection pane="topRight" activeCell="B1" sqref="B1"/>
      <selection pane="bottomLeft" activeCell="A7" sqref="A7"/>
      <selection pane="bottomRight" sqref="A1:BX1"/>
    </sheetView>
  </sheetViews>
  <sheetFormatPr defaultRowHeight="15.75" x14ac:dyDescent="0.25"/>
  <cols>
    <col min="1" max="1" width="20.625" customWidth="1"/>
    <col min="2" max="2" width="12" customWidth="1"/>
    <col min="3" max="3" width="9.875" customWidth="1"/>
    <col min="4" max="4" width="11.625" customWidth="1"/>
    <col min="5" max="5" width="10.75" customWidth="1"/>
    <col min="7" max="7" width="11" customWidth="1"/>
    <col min="8" max="8" width="10.375" customWidth="1"/>
    <col min="10" max="10" width="10.875" customWidth="1"/>
    <col min="13" max="13" width="11.25" customWidth="1"/>
    <col min="14" max="14" width="13" customWidth="1"/>
    <col min="15" max="15" width="9.75" customWidth="1"/>
    <col min="16" max="16" width="11.375" customWidth="1"/>
    <col min="17" max="17" width="9" customWidth="1"/>
    <col min="19" max="19" width="12.375" customWidth="1"/>
    <col min="20" max="21" width="11.25" customWidth="1"/>
    <col min="22" max="22" width="12" customWidth="1"/>
    <col min="23" max="24" width="10.5" customWidth="1"/>
    <col min="25" max="25" width="11.375" customWidth="1"/>
    <col min="26" max="27" width="10.5" customWidth="1"/>
    <col min="28" max="28" width="11.75" customWidth="1"/>
    <col min="29" max="30" width="10.5" customWidth="1"/>
    <col min="31" max="31" width="11.75" customWidth="1"/>
    <col min="32" max="33" width="10.5" customWidth="1"/>
    <col min="34" max="34" width="12.125" customWidth="1"/>
    <col min="35" max="36" width="10.5" customWidth="1"/>
    <col min="37" max="37" width="11.75" customWidth="1"/>
    <col min="38" max="39" width="10.5" customWidth="1"/>
    <col min="40" max="40" width="12.25" customWidth="1"/>
    <col min="41" max="42" width="10.5" customWidth="1"/>
    <col min="43" max="43" width="12" customWidth="1"/>
    <col min="44" max="45" width="10.5" customWidth="1"/>
    <col min="46" max="46" width="11.75" customWidth="1"/>
    <col min="47" max="48" width="10.5" customWidth="1"/>
    <col min="49" max="49" width="11.125" customWidth="1"/>
    <col min="50" max="51" width="10.5" customWidth="1"/>
    <col min="52" max="52" width="11.375" customWidth="1"/>
    <col min="53" max="54" width="10.5" customWidth="1"/>
    <col min="55" max="55" width="12" customWidth="1"/>
    <col min="56" max="57" width="10.5" customWidth="1"/>
    <col min="58" max="58" width="12.125" customWidth="1"/>
    <col min="59" max="60" width="10.5" customWidth="1"/>
    <col min="61" max="61" width="12.375" customWidth="1"/>
    <col min="62" max="63" width="10.5" customWidth="1"/>
    <col min="64" max="64" width="12" customWidth="1"/>
    <col min="65" max="66" width="10.5" customWidth="1"/>
    <col min="67" max="67" width="12" customWidth="1"/>
    <col min="68" max="69" width="10.5" customWidth="1"/>
    <col min="70" max="70" width="11.75" customWidth="1"/>
    <col min="71" max="72" width="10.5" customWidth="1"/>
    <col min="73" max="73" width="11.375" customWidth="1"/>
    <col min="74" max="75" width="10.5" customWidth="1"/>
    <col min="76" max="76" width="11.75" customWidth="1"/>
  </cols>
  <sheetData>
    <row r="1" spans="1:76" ht="22.5" x14ac:dyDescent="0.25">
      <c r="A1" s="69" t="s">
        <v>108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</row>
    <row r="2" spans="1:76" ht="22.5" x14ac:dyDescent="0.3">
      <c r="A2" s="70" t="s">
        <v>97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</row>
    <row r="3" spans="1:76" ht="16.5" thickBot="1" x14ac:dyDescent="0.3">
      <c r="BW3" s="94" t="s">
        <v>100</v>
      </c>
      <c r="BX3" s="94"/>
    </row>
    <row r="4" spans="1:76" ht="17.25" customHeight="1" x14ac:dyDescent="0.25">
      <c r="A4" s="92" t="s">
        <v>40</v>
      </c>
      <c r="B4" s="90" t="s">
        <v>56</v>
      </c>
      <c r="C4" s="90"/>
      <c r="D4" s="90"/>
      <c r="E4" s="90" t="s">
        <v>43</v>
      </c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1"/>
    </row>
    <row r="5" spans="1:76" ht="249.75" customHeight="1" x14ac:dyDescent="0.25">
      <c r="A5" s="93"/>
      <c r="B5" s="75"/>
      <c r="C5" s="75"/>
      <c r="D5" s="75"/>
      <c r="E5" s="89" t="s">
        <v>57</v>
      </c>
      <c r="F5" s="89"/>
      <c r="G5" s="89"/>
      <c r="H5" s="87" t="s">
        <v>59</v>
      </c>
      <c r="I5" s="87"/>
      <c r="J5" s="87"/>
      <c r="K5" s="87" t="s">
        <v>60</v>
      </c>
      <c r="L5" s="87"/>
      <c r="M5" s="87"/>
      <c r="N5" s="87" t="s">
        <v>61</v>
      </c>
      <c r="O5" s="87"/>
      <c r="P5" s="87"/>
      <c r="Q5" s="87" t="s">
        <v>62</v>
      </c>
      <c r="R5" s="87"/>
      <c r="S5" s="87"/>
      <c r="T5" s="87" t="s">
        <v>63</v>
      </c>
      <c r="U5" s="87"/>
      <c r="V5" s="87"/>
      <c r="W5" s="87" t="s">
        <v>64</v>
      </c>
      <c r="X5" s="87"/>
      <c r="Y5" s="87"/>
      <c r="Z5" s="87" t="s">
        <v>65</v>
      </c>
      <c r="AA5" s="87"/>
      <c r="AB5" s="87"/>
      <c r="AC5" s="87" t="s">
        <v>66</v>
      </c>
      <c r="AD5" s="87"/>
      <c r="AE5" s="87"/>
      <c r="AF5" s="87" t="s">
        <v>67</v>
      </c>
      <c r="AG5" s="87"/>
      <c r="AH5" s="87"/>
      <c r="AI5" s="87" t="s">
        <v>68</v>
      </c>
      <c r="AJ5" s="87"/>
      <c r="AK5" s="87"/>
      <c r="AL5" s="87" t="s">
        <v>105</v>
      </c>
      <c r="AM5" s="87"/>
      <c r="AN5" s="87"/>
      <c r="AO5" s="87" t="s">
        <v>69</v>
      </c>
      <c r="AP5" s="87"/>
      <c r="AQ5" s="87"/>
      <c r="AR5" s="87" t="s">
        <v>70</v>
      </c>
      <c r="AS5" s="87"/>
      <c r="AT5" s="87"/>
      <c r="AU5" s="87" t="s">
        <v>71</v>
      </c>
      <c r="AV5" s="87"/>
      <c r="AW5" s="87"/>
      <c r="AX5" s="87" t="s">
        <v>72</v>
      </c>
      <c r="AY5" s="87"/>
      <c r="AZ5" s="87"/>
      <c r="BA5" s="87" t="s">
        <v>73</v>
      </c>
      <c r="BB5" s="87"/>
      <c r="BC5" s="87"/>
      <c r="BD5" s="87" t="s">
        <v>74</v>
      </c>
      <c r="BE5" s="87"/>
      <c r="BF5" s="87"/>
      <c r="BG5" s="87" t="s">
        <v>75</v>
      </c>
      <c r="BH5" s="87"/>
      <c r="BI5" s="87"/>
      <c r="BJ5" s="87" t="s">
        <v>96</v>
      </c>
      <c r="BK5" s="87"/>
      <c r="BL5" s="87"/>
      <c r="BM5" s="87" t="s">
        <v>76</v>
      </c>
      <c r="BN5" s="87"/>
      <c r="BO5" s="87"/>
      <c r="BP5" s="87" t="s">
        <v>77</v>
      </c>
      <c r="BQ5" s="87"/>
      <c r="BR5" s="87"/>
      <c r="BS5" s="87" t="s">
        <v>78</v>
      </c>
      <c r="BT5" s="87"/>
      <c r="BU5" s="87"/>
      <c r="BV5" s="87" t="s">
        <v>79</v>
      </c>
      <c r="BW5" s="87"/>
      <c r="BX5" s="88"/>
    </row>
    <row r="6" spans="1:76" ht="30.75" customHeight="1" x14ac:dyDescent="0.25">
      <c r="A6" s="93"/>
      <c r="B6" s="34" t="s">
        <v>44</v>
      </c>
      <c r="C6" s="34" t="s">
        <v>45</v>
      </c>
      <c r="D6" s="34" t="s">
        <v>46</v>
      </c>
      <c r="E6" s="35" t="s">
        <v>44</v>
      </c>
      <c r="F6" s="35" t="s">
        <v>45</v>
      </c>
      <c r="G6" s="35" t="s">
        <v>46</v>
      </c>
      <c r="H6" s="35" t="s">
        <v>44</v>
      </c>
      <c r="I6" s="35" t="s">
        <v>45</v>
      </c>
      <c r="J6" s="35" t="s">
        <v>46</v>
      </c>
      <c r="K6" s="35" t="s">
        <v>44</v>
      </c>
      <c r="L6" s="35" t="s">
        <v>45</v>
      </c>
      <c r="M6" s="35" t="s">
        <v>46</v>
      </c>
      <c r="N6" s="35" t="s">
        <v>44</v>
      </c>
      <c r="O6" s="35" t="s">
        <v>45</v>
      </c>
      <c r="P6" s="35" t="s">
        <v>46</v>
      </c>
      <c r="Q6" s="35" t="s">
        <v>44</v>
      </c>
      <c r="R6" s="35" t="s">
        <v>45</v>
      </c>
      <c r="S6" s="35" t="s">
        <v>46</v>
      </c>
      <c r="T6" s="35" t="s">
        <v>44</v>
      </c>
      <c r="U6" s="35" t="s">
        <v>45</v>
      </c>
      <c r="V6" s="35" t="s">
        <v>46</v>
      </c>
      <c r="W6" s="35" t="s">
        <v>44</v>
      </c>
      <c r="X6" s="35" t="s">
        <v>45</v>
      </c>
      <c r="Y6" s="35" t="s">
        <v>46</v>
      </c>
      <c r="Z6" s="35" t="s">
        <v>44</v>
      </c>
      <c r="AA6" s="35" t="s">
        <v>45</v>
      </c>
      <c r="AB6" s="35" t="s">
        <v>46</v>
      </c>
      <c r="AC6" s="35" t="s">
        <v>44</v>
      </c>
      <c r="AD6" s="35" t="s">
        <v>45</v>
      </c>
      <c r="AE6" s="35" t="s">
        <v>46</v>
      </c>
      <c r="AF6" s="35" t="s">
        <v>44</v>
      </c>
      <c r="AG6" s="35" t="s">
        <v>45</v>
      </c>
      <c r="AH6" s="35" t="s">
        <v>46</v>
      </c>
      <c r="AI6" s="35" t="s">
        <v>44</v>
      </c>
      <c r="AJ6" s="35" t="s">
        <v>45</v>
      </c>
      <c r="AK6" s="35" t="s">
        <v>46</v>
      </c>
      <c r="AL6" s="35" t="s">
        <v>44</v>
      </c>
      <c r="AM6" s="35" t="s">
        <v>45</v>
      </c>
      <c r="AN6" s="35" t="s">
        <v>95</v>
      </c>
      <c r="AO6" s="35" t="s">
        <v>44</v>
      </c>
      <c r="AP6" s="35" t="s">
        <v>45</v>
      </c>
      <c r="AQ6" s="35" t="s">
        <v>46</v>
      </c>
      <c r="AR6" s="35" t="s">
        <v>44</v>
      </c>
      <c r="AS6" s="35" t="s">
        <v>45</v>
      </c>
      <c r="AT6" s="35" t="s">
        <v>46</v>
      </c>
      <c r="AU6" s="35" t="s">
        <v>44</v>
      </c>
      <c r="AV6" s="35" t="s">
        <v>45</v>
      </c>
      <c r="AW6" s="35" t="s">
        <v>46</v>
      </c>
      <c r="AX6" s="35" t="s">
        <v>44</v>
      </c>
      <c r="AY6" s="35" t="s">
        <v>45</v>
      </c>
      <c r="AZ6" s="35" t="s">
        <v>46</v>
      </c>
      <c r="BA6" s="35" t="s">
        <v>44</v>
      </c>
      <c r="BB6" s="35" t="s">
        <v>45</v>
      </c>
      <c r="BC6" s="35" t="s">
        <v>46</v>
      </c>
      <c r="BD6" s="35" t="s">
        <v>44</v>
      </c>
      <c r="BE6" s="35" t="s">
        <v>45</v>
      </c>
      <c r="BF6" s="35" t="s">
        <v>46</v>
      </c>
      <c r="BG6" s="35" t="s">
        <v>44</v>
      </c>
      <c r="BH6" s="35" t="s">
        <v>45</v>
      </c>
      <c r="BI6" s="35" t="s">
        <v>46</v>
      </c>
      <c r="BJ6" s="35" t="s">
        <v>44</v>
      </c>
      <c r="BK6" s="35" t="s">
        <v>45</v>
      </c>
      <c r="BL6" s="35" t="s">
        <v>46</v>
      </c>
      <c r="BM6" s="35" t="s">
        <v>44</v>
      </c>
      <c r="BN6" s="35" t="s">
        <v>45</v>
      </c>
      <c r="BO6" s="35" t="s">
        <v>46</v>
      </c>
      <c r="BP6" s="35" t="s">
        <v>44</v>
      </c>
      <c r="BQ6" s="35" t="s">
        <v>45</v>
      </c>
      <c r="BR6" s="35" t="s">
        <v>46</v>
      </c>
      <c r="BS6" s="35" t="s">
        <v>44</v>
      </c>
      <c r="BT6" s="35" t="s">
        <v>45</v>
      </c>
      <c r="BU6" s="35" t="s">
        <v>46</v>
      </c>
      <c r="BV6" s="35" t="s">
        <v>44</v>
      </c>
      <c r="BW6" s="35" t="s">
        <v>45</v>
      </c>
      <c r="BX6" s="36" t="s">
        <v>46</v>
      </c>
    </row>
    <row r="7" spans="1:76" x14ac:dyDescent="0.25">
      <c r="A7" s="13" t="s">
        <v>0</v>
      </c>
      <c r="B7" s="8">
        <f t="shared" ref="B7:C22" si="0">E7+H7+K7+N7+Q7+T7+W7+Z7+AC7+AF7+AI7+AL7+AO7+AR7+AU7+AX7+BA7+BD7+BG7+BJ7+BM7+BP7+BS7+BV7</f>
        <v>181406.79999999996</v>
      </c>
      <c r="C7" s="8">
        <f t="shared" si="0"/>
        <v>33552.855739999999</v>
      </c>
      <c r="D7" s="8">
        <f>C7/B7*100</f>
        <v>18.495919524516175</v>
      </c>
      <c r="E7" s="2">
        <v>23535.599999999999</v>
      </c>
      <c r="F7" s="2">
        <v>3593.1868199999999</v>
      </c>
      <c r="G7" s="4">
        <f>F7/E7*100</f>
        <v>15.267028756437057</v>
      </c>
      <c r="H7" s="2">
        <v>1125.5</v>
      </c>
      <c r="I7" s="2">
        <v>237.82764</v>
      </c>
      <c r="J7" s="4">
        <f>I7/H7*100</f>
        <v>21.13084318080853</v>
      </c>
      <c r="K7" s="2">
        <v>81.5</v>
      </c>
      <c r="L7" s="2">
        <v>10.983450000000001</v>
      </c>
      <c r="M7" s="4">
        <f>L7/K7*100</f>
        <v>13.476625766871168</v>
      </c>
      <c r="N7" s="2">
        <v>147205.1</v>
      </c>
      <c r="O7" s="2">
        <v>27791.830280000002</v>
      </c>
      <c r="P7" s="4">
        <f>O7/N7*100</f>
        <v>18.879665364854887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">
        <v>3464.1</v>
      </c>
      <c r="AD7" s="2">
        <v>723.78800000000001</v>
      </c>
      <c r="AE7" s="2">
        <f>AD7/AC7*100</f>
        <v>20.893969573626627</v>
      </c>
      <c r="AF7" s="2">
        <v>926.3</v>
      </c>
      <c r="AG7" s="2">
        <v>142.98500000000001</v>
      </c>
      <c r="AH7" s="2">
        <f>AG7/AF7*100</f>
        <v>15.436143797905649</v>
      </c>
      <c r="AI7" s="2">
        <v>157.30000000000001</v>
      </c>
      <c r="AJ7" s="2">
        <v>24.721240000000002</v>
      </c>
      <c r="AK7" s="2">
        <f>AJ7/AI7*100</f>
        <v>15.715982199618564</v>
      </c>
      <c r="AL7" s="2">
        <v>228.6</v>
      </c>
      <c r="AM7" s="2">
        <v>48.36504</v>
      </c>
      <c r="AN7" s="2">
        <f>AM7/AL7*100</f>
        <v>21.157060367454068</v>
      </c>
      <c r="AO7" s="2"/>
      <c r="AP7" s="2"/>
      <c r="AQ7" s="2"/>
      <c r="AR7" s="2">
        <v>677.2</v>
      </c>
      <c r="AS7" s="2">
        <v>216</v>
      </c>
      <c r="AT7" s="2">
        <f>AS7/AR7*100</f>
        <v>31.8960425280567</v>
      </c>
      <c r="AU7" s="2">
        <v>2199.3000000000002</v>
      </c>
      <c r="AV7" s="2">
        <v>410.66167999999999</v>
      </c>
      <c r="AW7" s="2">
        <f>AV7/AU7*100</f>
        <v>18.672381212203881</v>
      </c>
      <c r="AX7" s="2">
        <v>221.8</v>
      </c>
      <c r="AY7" s="2">
        <v>50.857970000000002</v>
      </c>
      <c r="AZ7" s="2">
        <f>AY7/AX7*100</f>
        <v>22.929652840396752</v>
      </c>
      <c r="BA7" s="2">
        <v>209.8</v>
      </c>
      <c r="BB7" s="2">
        <v>49.795000000000002</v>
      </c>
      <c r="BC7" s="2">
        <f>BB7/BA7*100</f>
        <v>23.73450905624404</v>
      </c>
      <c r="BD7" s="2"/>
      <c r="BE7" s="2"/>
      <c r="BF7" s="2"/>
      <c r="BG7" s="2">
        <v>231.9</v>
      </c>
      <c r="BH7" s="2">
        <v>38.47963</v>
      </c>
      <c r="BI7" s="2">
        <f>BH7/BG7*100</f>
        <v>16.593199655023717</v>
      </c>
      <c r="BJ7" s="2">
        <v>220</v>
      </c>
      <c r="BK7" s="2">
        <v>48.928919999999998</v>
      </c>
      <c r="BL7" s="2">
        <f>BK7/BJ7*100</f>
        <v>22.240418181818182</v>
      </c>
      <c r="BM7" s="2">
        <v>219.8</v>
      </c>
      <c r="BN7" s="2">
        <v>47.061150000000005</v>
      </c>
      <c r="BO7" s="2">
        <f>BN7/BM7*100</f>
        <v>21.410896269335762</v>
      </c>
      <c r="BP7" s="2">
        <v>171.6</v>
      </c>
      <c r="BQ7" s="2">
        <v>0</v>
      </c>
      <c r="BR7" s="2">
        <f>BQ7/BP7*100</f>
        <v>0</v>
      </c>
      <c r="BS7" s="2">
        <v>2.5</v>
      </c>
      <c r="BT7" s="2">
        <v>0</v>
      </c>
      <c r="BU7" s="2">
        <f>BT7/BS7*100</f>
        <v>0</v>
      </c>
      <c r="BV7" s="2">
        <v>528.9</v>
      </c>
      <c r="BW7" s="2">
        <v>117.38392</v>
      </c>
      <c r="BX7" s="14">
        <f>BW7/BV7*100</f>
        <v>22.193972395537912</v>
      </c>
    </row>
    <row r="8" spans="1:76" x14ac:dyDescent="0.25">
      <c r="A8" s="13" t="s">
        <v>1</v>
      </c>
      <c r="B8" s="8">
        <f t="shared" si="0"/>
        <v>172412.90000000002</v>
      </c>
      <c r="C8" s="8">
        <f t="shared" si="0"/>
        <v>33731.734299999996</v>
      </c>
      <c r="D8" s="8">
        <f t="shared" ref="D8:D51" si="1">C8/B8*100</f>
        <v>19.564507238147488</v>
      </c>
      <c r="E8" s="2">
        <v>24941.599999999999</v>
      </c>
      <c r="F8" s="2">
        <v>4200</v>
      </c>
      <c r="G8" s="4">
        <f t="shared" ref="G8:G44" si="2">F8/E8*100</f>
        <v>16.839336690509029</v>
      </c>
      <c r="H8" s="2">
        <v>1225.3</v>
      </c>
      <c r="I8" s="2">
        <v>291</v>
      </c>
      <c r="J8" s="4">
        <f t="shared" ref="J8:J44" si="3">I8/H8*100</f>
        <v>23.74928588917</v>
      </c>
      <c r="K8" s="2">
        <v>113.2</v>
      </c>
      <c r="L8" s="2">
        <v>17.007000000000001</v>
      </c>
      <c r="M8" s="4">
        <f t="shared" ref="M8:M44" si="4">L8/K8*100</f>
        <v>15.023851590106007</v>
      </c>
      <c r="N8" s="2">
        <v>133022.79999999999</v>
      </c>
      <c r="O8" s="2">
        <v>25950</v>
      </c>
      <c r="P8" s="4">
        <f t="shared" ref="P8:P44" si="5">O8/N8*100</f>
        <v>19.507933978235311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">
        <v>3630</v>
      </c>
      <c r="AD8" s="2">
        <v>907.11699999999996</v>
      </c>
      <c r="AE8" s="2">
        <f t="shared" ref="AE8:AE51" si="6">AD8/AC8*100</f>
        <v>24.989449035812672</v>
      </c>
      <c r="AF8" s="2">
        <v>1013.6</v>
      </c>
      <c r="AG8" s="2">
        <v>242</v>
      </c>
      <c r="AH8" s="2">
        <f t="shared" ref="AH8:AH51" si="7">AG8/AF8*100</f>
        <v>23.875295974743487</v>
      </c>
      <c r="AI8" s="2">
        <v>138.80000000000001</v>
      </c>
      <c r="AJ8" s="2">
        <v>18.239000000000001</v>
      </c>
      <c r="AK8" s="2">
        <f t="shared" ref="AK8:AK51" si="8">AJ8/AI8*100</f>
        <v>13.140489913544668</v>
      </c>
      <c r="AL8" s="2">
        <v>203.8</v>
      </c>
      <c r="AM8" s="2">
        <v>44.0777</v>
      </c>
      <c r="AN8" s="2">
        <f t="shared" ref="AN8:AN51" si="9">AM8/AL8*100</f>
        <v>21.627919528949949</v>
      </c>
      <c r="AO8" s="2"/>
      <c r="AP8" s="2"/>
      <c r="AQ8" s="2"/>
      <c r="AR8" s="2">
        <v>979.6</v>
      </c>
      <c r="AS8" s="2">
        <v>312</v>
      </c>
      <c r="AT8" s="2">
        <f t="shared" ref="AT8:AT45" si="10">AS8/AR8*100</f>
        <v>31.849734585545121</v>
      </c>
      <c r="AU8" s="2">
        <v>4795.5</v>
      </c>
      <c r="AV8" s="2">
        <v>1321.4918</v>
      </c>
      <c r="AW8" s="2">
        <f t="shared" ref="AW8:AW51" si="11">AV8/AU8*100</f>
        <v>27.55691377332916</v>
      </c>
      <c r="AX8" s="2">
        <v>197</v>
      </c>
      <c r="AY8" s="2">
        <v>39.026989999999998</v>
      </c>
      <c r="AZ8" s="2">
        <f t="shared" ref="AZ8:AZ51" si="12">AY8/AX8*100</f>
        <v>19.810654822335025</v>
      </c>
      <c r="BA8" s="2">
        <v>370.1</v>
      </c>
      <c r="BB8" s="2">
        <v>66.881770000000003</v>
      </c>
      <c r="BC8" s="2">
        <f t="shared" ref="BC8:BC44" si="13">BB8/BA8*100</f>
        <v>18.071269927046743</v>
      </c>
      <c r="BD8" s="2">
        <v>13.1</v>
      </c>
      <c r="BE8" s="2">
        <v>1.0880099999999999</v>
      </c>
      <c r="BF8" s="2">
        <f t="shared" ref="BF8:BF51" si="14">BE8/BD8*100</f>
        <v>8.3054198473282437</v>
      </c>
      <c r="BG8" s="2">
        <v>207.1</v>
      </c>
      <c r="BH8" s="2">
        <v>30.596880000000002</v>
      </c>
      <c r="BI8" s="2">
        <f t="shared" ref="BI8:BI51" si="15">BH8/BG8*100</f>
        <v>14.773964268469339</v>
      </c>
      <c r="BJ8" s="2">
        <v>195.2</v>
      </c>
      <c r="BK8" s="2">
        <v>38.361410000000006</v>
      </c>
      <c r="BL8" s="2">
        <f t="shared" ref="BL8:BL51" si="16">BK8/BJ8*100</f>
        <v>19.652361680327875</v>
      </c>
      <c r="BM8" s="2">
        <v>195</v>
      </c>
      <c r="BN8" s="2">
        <v>30.596880000000002</v>
      </c>
      <c r="BO8" s="2">
        <f t="shared" ref="BO8:BO51" si="17">BN8/BM8*100</f>
        <v>15.690707692307694</v>
      </c>
      <c r="BP8" s="2">
        <v>44.6</v>
      </c>
      <c r="BQ8" s="2">
        <v>0</v>
      </c>
      <c r="BR8" s="2">
        <f t="shared" ref="BR8:BR51" si="18">BQ8/BP8*100</f>
        <v>0</v>
      </c>
      <c r="BS8" s="2">
        <v>0.6</v>
      </c>
      <c r="BT8" s="2">
        <v>0</v>
      </c>
      <c r="BU8" s="2">
        <f t="shared" ref="BU8:BU51" si="19">BT8/BS8*100</f>
        <v>0</v>
      </c>
      <c r="BV8" s="2">
        <v>1126</v>
      </c>
      <c r="BW8" s="2">
        <v>222.24985999999998</v>
      </c>
      <c r="BX8" s="14">
        <f t="shared" ref="BX8:BX51" si="20">BW8/BV8*100</f>
        <v>19.737998223801064</v>
      </c>
    </row>
    <row r="9" spans="1:76" x14ac:dyDescent="0.25">
      <c r="A9" s="13" t="s">
        <v>2</v>
      </c>
      <c r="B9" s="8">
        <f>E9+H9+K9+N9+Q9+T9+W9+Z9+AC9+AF9+AI9+AL9+AO9+AR9+AU9+AX9+BA9+BD9+BG9+BJ9+BM9+BP9+BS9+BV9</f>
        <v>277274.80000000005</v>
      </c>
      <c r="C9" s="8">
        <f t="shared" si="0"/>
        <v>55925.945130000007</v>
      </c>
      <c r="D9" s="8">
        <f t="shared" si="1"/>
        <v>20.169862219718489</v>
      </c>
      <c r="E9" s="2">
        <v>29124.799999999999</v>
      </c>
      <c r="F9" s="2">
        <v>5172.9359400000003</v>
      </c>
      <c r="G9" s="4">
        <f t="shared" si="2"/>
        <v>17.761275407899799</v>
      </c>
      <c r="H9" s="2">
        <v>2847.9</v>
      </c>
      <c r="I9" s="2">
        <v>1013.34968</v>
      </c>
      <c r="J9" s="4">
        <f t="shared" si="3"/>
        <v>35.582347694792652</v>
      </c>
      <c r="K9" s="2">
        <v>215.3</v>
      </c>
      <c r="L9" s="2">
        <v>43.841320000000003</v>
      </c>
      <c r="M9" s="4">
        <f t="shared" si="4"/>
        <v>20.362898281467722</v>
      </c>
      <c r="N9" s="2">
        <v>227912.9</v>
      </c>
      <c r="O9" s="2">
        <v>46057.127990000001</v>
      </c>
      <c r="P9" s="4">
        <f t="shared" si="5"/>
        <v>20.20821462497296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">
        <v>5096.8</v>
      </c>
      <c r="AD9" s="2">
        <v>1119.44875</v>
      </c>
      <c r="AE9" s="2">
        <f t="shared" si="6"/>
        <v>21.963756670852298</v>
      </c>
      <c r="AF9" s="2">
        <v>983.4</v>
      </c>
      <c r="AG9" s="2">
        <v>215.78899999999999</v>
      </c>
      <c r="AH9" s="2">
        <f t="shared" si="7"/>
        <v>21.94315639617653</v>
      </c>
      <c r="AI9" s="2">
        <v>185</v>
      </c>
      <c r="AJ9" s="2">
        <v>38.46228</v>
      </c>
      <c r="AK9" s="2">
        <f t="shared" si="8"/>
        <v>20.790421621621622</v>
      </c>
      <c r="AL9" s="2">
        <v>382.1</v>
      </c>
      <c r="AM9" s="2">
        <v>80.024140000000003</v>
      </c>
      <c r="AN9" s="2">
        <f t="shared" si="9"/>
        <v>20.943245223763412</v>
      </c>
      <c r="AO9" s="2"/>
      <c r="AP9" s="2"/>
      <c r="AQ9" s="2"/>
      <c r="AR9" s="2">
        <v>1740.5</v>
      </c>
      <c r="AS9" s="2">
        <v>552</v>
      </c>
      <c r="AT9" s="2">
        <f t="shared" si="10"/>
        <v>31.715024418270609</v>
      </c>
      <c r="AU9" s="2">
        <v>6272.4</v>
      </c>
      <c r="AV9" s="2">
        <v>1162.6448400000002</v>
      </c>
      <c r="AW9" s="2">
        <f t="shared" si="11"/>
        <v>18.535884828773678</v>
      </c>
      <c r="AX9" s="2">
        <v>197</v>
      </c>
      <c r="AY9" s="2">
        <v>33.947189999999999</v>
      </c>
      <c r="AZ9" s="2">
        <f t="shared" si="12"/>
        <v>17.23207614213198</v>
      </c>
      <c r="BA9" s="2">
        <v>555.1</v>
      </c>
      <c r="BB9" s="2">
        <v>117.98941000000001</v>
      </c>
      <c r="BC9" s="2">
        <f t="shared" si="13"/>
        <v>21.255523329129886</v>
      </c>
      <c r="BD9" s="2">
        <v>8.6</v>
      </c>
      <c r="BE9" s="2">
        <v>0</v>
      </c>
      <c r="BF9" s="2">
        <f t="shared" si="14"/>
        <v>0</v>
      </c>
      <c r="BG9" s="2">
        <v>414.3</v>
      </c>
      <c r="BH9" s="2">
        <v>72.466089999999994</v>
      </c>
      <c r="BI9" s="2">
        <f t="shared" si="15"/>
        <v>17.491211682355779</v>
      </c>
      <c r="BJ9" s="2">
        <v>195.2</v>
      </c>
      <c r="BK9" s="2">
        <v>43.787379999999999</v>
      </c>
      <c r="BL9" s="2">
        <f t="shared" si="16"/>
        <v>22.432059426229507</v>
      </c>
      <c r="BM9" s="2">
        <v>195</v>
      </c>
      <c r="BN9" s="2">
        <v>44.862739999999995</v>
      </c>
      <c r="BO9" s="2">
        <f t="shared" si="17"/>
        <v>23.00653333333333</v>
      </c>
      <c r="BP9" s="2">
        <v>115.9</v>
      </c>
      <c r="BQ9" s="2">
        <v>0</v>
      </c>
      <c r="BR9" s="2">
        <f t="shared" si="18"/>
        <v>0</v>
      </c>
      <c r="BS9" s="2">
        <v>1.7</v>
      </c>
      <c r="BT9" s="2">
        <v>0</v>
      </c>
      <c r="BU9" s="2">
        <f t="shared" si="19"/>
        <v>0</v>
      </c>
      <c r="BV9" s="2">
        <v>830.9</v>
      </c>
      <c r="BW9" s="2">
        <v>157.26838000000001</v>
      </c>
      <c r="BX9" s="14">
        <f t="shared" si="20"/>
        <v>18.92747382356481</v>
      </c>
    </row>
    <row r="10" spans="1:76" x14ac:dyDescent="0.25">
      <c r="A10" s="13" t="s">
        <v>3</v>
      </c>
      <c r="B10" s="8">
        <f t="shared" ref="B10:C49" si="21">E10+H10+K10+N10+Q10+T10+W10+Z10+AC10+AF10+AI10+AL10+AO10+AR10+AU10+AX10+BA10+BD10+BG10+BJ10+BM10+BP10+BS10+BV10</f>
        <v>246183.79999999993</v>
      </c>
      <c r="C10" s="8">
        <f t="shared" si="0"/>
        <v>49481.202279999998</v>
      </c>
      <c r="D10" s="8">
        <f t="shared" si="1"/>
        <v>20.099292593582526</v>
      </c>
      <c r="E10" s="2">
        <v>56020.6</v>
      </c>
      <c r="F10" s="2">
        <v>10550.835550000002</v>
      </c>
      <c r="G10" s="4">
        <f t="shared" si="2"/>
        <v>18.833849601753645</v>
      </c>
      <c r="H10" s="2">
        <v>2584.6999999999998</v>
      </c>
      <c r="I10" s="2">
        <v>989</v>
      </c>
      <c r="J10" s="4">
        <f t="shared" si="3"/>
        <v>38.263628274074364</v>
      </c>
      <c r="K10" s="2">
        <v>167</v>
      </c>
      <c r="L10" s="2">
        <v>34.851010000000002</v>
      </c>
      <c r="M10" s="4">
        <f t="shared" si="4"/>
        <v>20.868868263473058</v>
      </c>
      <c r="N10" s="2">
        <v>168993.9</v>
      </c>
      <c r="O10" s="2">
        <v>33684.199999999997</v>
      </c>
      <c r="P10" s="4">
        <f t="shared" si="5"/>
        <v>19.9321987361674</v>
      </c>
      <c r="Q10" s="2"/>
      <c r="R10" s="2"/>
      <c r="S10" s="2"/>
      <c r="T10" s="2"/>
      <c r="U10" s="1"/>
      <c r="V10" s="1"/>
      <c r="W10" s="1"/>
      <c r="X10" s="1"/>
      <c r="Y10" s="1"/>
      <c r="Z10" s="1"/>
      <c r="AA10" s="1"/>
      <c r="AB10" s="1"/>
      <c r="AC10" s="2">
        <v>5781.9</v>
      </c>
      <c r="AD10" s="2">
        <v>1545.0596599999999</v>
      </c>
      <c r="AE10" s="2">
        <f t="shared" si="6"/>
        <v>26.722351822065409</v>
      </c>
      <c r="AF10" s="2">
        <v>1808.3</v>
      </c>
      <c r="AG10" s="2">
        <v>362.01400999999998</v>
      </c>
      <c r="AH10" s="2">
        <f t="shared" si="7"/>
        <v>20.019576950727203</v>
      </c>
      <c r="AI10" s="2">
        <v>138.80000000000001</v>
      </c>
      <c r="AJ10" s="2">
        <v>31.883990000000001</v>
      </c>
      <c r="AK10" s="2">
        <f t="shared" si="8"/>
        <v>22.971174351585013</v>
      </c>
      <c r="AL10" s="2">
        <v>203.8</v>
      </c>
      <c r="AM10" s="2">
        <v>34.922499999999999</v>
      </c>
      <c r="AN10" s="2">
        <f t="shared" si="9"/>
        <v>17.135672227674188</v>
      </c>
      <c r="AO10" s="2"/>
      <c r="AP10" s="2"/>
      <c r="AQ10" s="2"/>
      <c r="AR10" s="2">
        <v>1246.3</v>
      </c>
      <c r="AS10" s="2">
        <v>396</v>
      </c>
      <c r="AT10" s="2">
        <f t="shared" si="10"/>
        <v>31.774051191526919</v>
      </c>
      <c r="AU10" s="2">
        <v>6371.3</v>
      </c>
      <c r="AV10" s="2">
        <v>1348.0818999999999</v>
      </c>
      <c r="AW10" s="2">
        <f t="shared" si="11"/>
        <v>21.158663067191938</v>
      </c>
      <c r="AX10" s="2">
        <v>197</v>
      </c>
      <c r="AY10" s="2">
        <v>35.902449999999995</v>
      </c>
      <c r="AZ10" s="2">
        <f t="shared" si="12"/>
        <v>18.224593908629437</v>
      </c>
      <c r="BA10" s="2">
        <v>370.1</v>
      </c>
      <c r="BB10" s="2">
        <v>84.624089999999995</v>
      </c>
      <c r="BC10" s="2">
        <f t="shared" si="13"/>
        <v>22.865195893001889</v>
      </c>
      <c r="BD10" s="2"/>
      <c r="BE10" s="2"/>
      <c r="BF10" s="2"/>
      <c r="BG10" s="2">
        <v>621.29999999999995</v>
      </c>
      <c r="BH10" s="2">
        <v>147.51901999999998</v>
      </c>
      <c r="BI10" s="2">
        <f t="shared" si="15"/>
        <v>23.743605343634314</v>
      </c>
      <c r="BJ10" s="2">
        <v>195.2</v>
      </c>
      <c r="BK10" s="2">
        <v>27.377500000000001</v>
      </c>
      <c r="BL10" s="2">
        <f t="shared" si="16"/>
        <v>14.025358606557377</v>
      </c>
      <c r="BM10" s="2">
        <v>195</v>
      </c>
      <c r="BN10" s="2">
        <v>36.335599999999999</v>
      </c>
      <c r="BO10" s="2">
        <f t="shared" si="17"/>
        <v>18.633641025641026</v>
      </c>
      <c r="BP10" s="2">
        <v>44.6</v>
      </c>
      <c r="BQ10" s="2">
        <v>0</v>
      </c>
      <c r="BR10" s="2">
        <f t="shared" si="18"/>
        <v>0</v>
      </c>
      <c r="BS10" s="2">
        <v>0.6</v>
      </c>
      <c r="BT10" s="2">
        <v>0</v>
      </c>
      <c r="BU10" s="2">
        <f t="shared" si="19"/>
        <v>0</v>
      </c>
      <c r="BV10" s="2">
        <v>1243.4000000000001</v>
      </c>
      <c r="BW10" s="2">
        <v>172.595</v>
      </c>
      <c r="BX10" s="14">
        <f t="shared" si="20"/>
        <v>13.880891105034582</v>
      </c>
    </row>
    <row r="11" spans="1:76" x14ac:dyDescent="0.25">
      <c r="A11" s="13" t="s">
        <v>52</v>
      </c>
      <c r="B11" s="8">
        <f t="shared" si="21"/>
        <v>1337052.9000000001</v>
      </c>
      <c r="C11" s="8">
        <f t="shared" si="0"/>
        <v>262971.69013</v>
      </c>
      <c r="D11" s="8">
        <f t="shared" si="1"/>
        <v>19.6680094056114</v>
      </c>
      <c r="E11" s="2">
        <v>396735.6</v>
      </c>
      <c r="F11" s="2">
        <v>76291.882750000004</v>
      </c>
      <c r="G11" s="4">
        <f t="shared" si="2"/>
        <v>19.229905949957608</v>
      </c>
      <c r="H11" s="2">
        <v>34764</v>
      </c>
      <c r="I11" s="2">
        <v>9448.169539999999</v>
      </c>
      <c r="J11" s="4">
        <f t="shared" si="3"/>
        <v>27.178027672304676</v>
      </c>
      <c r="K11" s="2">
        <v>1489.9</v>
      </c>
      <c r="L11" s="2">
        <v>263.34863000000001</v>
      </c>
      <c r="M11" s="4">
        <f t="shared" si="4"/>
        <v>17.675590979260352</v>
      </c>
      <c r="N11" s="2">
        <v>733130</v>
      </c>
      <c r="O11" s="2">
        <v>139113.32944999999</v>
      </c>
      <c r="P11" s="4">
        <f t="shared" si="5"/>
        <v>18.975260792765265</v>
      </c>
      <c r="Q11" s="2"/>
      <c r="R11" s="2"/>
      <c r="S11" s="2"/>
      <c r="T11" s="2"/>
      <c r="U11" s="1"/>
      <c r="V11" s="1"/>
      <c r="W11" s="1"/>
      <c r="X11" s="1"/>
      <c r="Y11" s="1"/>
      <c r="Z11" s="1"/>
      <c r="AA11" s="1"/>
      <c r="AB11" s="1"/>
      <c r="AC11" s="2">
        <v>19956.8</v>
      </c>
      <c r="AD11" s="2">
        <v>2193.4049</v>
      </c>
      <c r="AE11" s="2">
        <f t="shared" si="6"/>
        <v>10.990764551431091</v>
      </c>
      <c r="AF11" s="2">
        <v>7049.6</v>
      </c>
      <c r="AG11" s="2">
        <v>1472.5617299999999</v>
      </c>
      <c r="AH11" s="2">
        <f t="shared" si="7"/>
        <v>20.88858559350885</v>
      </c>
      <c r="AI11" s="2">
        <v>1541.1</v>
      </c>
      <c r="AJ11" s="2">
        <v>203.78016</v>
      </c>
      <c r="AK11" s="2">
        <f t="shared" si="8"/>
        <v>13.223032898578937</v>
      </c>
      <c r="AL11" s="2">
        <v>899.9</v>
      </c>
      <c r="AM11" s="2">
        <v>141.20881</v>
      </c>
      <c r="AN11" s="2">
        <f t="shared" si="9"/>
        <v>15.691611290143351</v>
      </c>
      <c r="AO11" s="2">
        <v>1292.8</v>
      </c>
      <c r="AP11" s="2">
        <v>288.84947</v>
      </c>
      <c r="AQ11" s="2">
        <f>AP11/AO11*100</f>
        <v>22.342935488861386</v>
      </c>
      <c r="AR11" s="2">
        <v>9089.9</v>
      </c>
      <c r="AS11" s="2">
        <v>2880</v>
      </c>
      <c r="AT11" s="2">
        <f t="shared" si="10"/>
        <v>31.683516870372614</v>
      </c>
      <c r="AU11" s="2">
        <v>119268.6</v>
      </c>
      <c r="AV11" s="2">
        <v>28849.535760000002</v>
      </c>
      <c r="AW11" s="2">
        <f t="shared" si="11"/>
        <v>24.188709987373038</v>
      </c>
      <c r="AX11" s="2">
        <v>5387.8</v>
      </c>
      <c r="AY11" s="2">
        <v>847.88756000000001</v>
      </c>
      <c r="AZ11" s="2">
        <f t="shared" si="12"/>
        <v>15.73717584171647</v>
      </c>
      <c r="BA11" s="2">
        <v>3826.1</v>
      </c>
      <c r="BB11" s="2">
        <v>611.50081</v>
      </c>
      <c r="BC11" s="2">
        <f t="shared" si="13"/>
        <v>15.982353048796424</v>
      </c>
      <c r="BD11" s="2">
        <v>158.69999999999999</v>
      </c>
      <c r="BE11" s="2">
        <v>0</v>
      </c>
      <c r="BF11" s="2">
        <f t="shared" si="14"/>
        <v>0</v>
      </c>
      <c r="BG11" s="2">
        <v>703.9</v>
      </c>
      <c r="BH11" s="2">
        <v>116.22722</v>
      </c>
      <c r="BI11" s="2">
        <f t="shared" si="15"/>
        <v>16.511893734905527</v>
      </c>
      <c r="BJ11" s="2">
        <v>668.3</v>
      </c>
      <c r="BK11" s="2">
        <v>105.88532000000001</v>
      </c>
      <c r="BL11" s="2">
        <f t="shared" si="16"/>
        <v>15.843980248391443</v>
      </c>
      <c r="BM11" s="2">
        <v>445.1</v>
      </c>
      <c r="BN11" s="2">
        <v>72.187520000000006</v>
      </c>
      <c r="BO11" s="2">
        <f t="shared" si="17"/>
        <v>16.21827005167378</v>
      </c>
      <c r="BP11" s="2">
        <v>180.4</v>
      </c>
      <c r="BQ11" s="2">
        <v>0</v>
      </c>
      <c r="BR11" s="2">
        <f t="shared" si="18"/>
        <v>0</v>
      </c>
      <c r="BS11" s="2">
        <v>2.7</v>
      </c>
      <c r="BT11" s="2">
        <v>0</v>
      </c>
      <c r="BU11" s="2">
        <f t="shared" si="19"/>
        <v>0</v>
      </c>
      <c r="BV11" s="2">
        <v>461.7</v>
      </c>
      <c r="BW11" s="2">
        <v>71.930499999999995</v>
      </c>
      <c r="BX11" s="14">
        <f t="shared" si="20"/>
        <v>15.579488845570715</v>
      </c>
    </row>
    <row r="12" spans="1:76" x14ac:dyDescent="0.25">
      <c r="A12" s="13" t="s">
        <v>4</v>
      </c>
      <c r="B12" s="8">
        <f t="shared" si="21"/>
        <v>707385.49999999977</v>
      </c>
      <c r="C12" s="8">
        <f t="shared" si="0"/>
        <v>138398.02172000002</v>
      </c>
      <c r="D12" s="8">
        <f t="shared" si="1"/>
        <v>19.564724145462421</v>
      </c>
      <c r="E12" s="2">
        <v>180343.9</v>
      </c>
      <c r="F12" s="2">
        <v>30181.46528</v>
      </c>
      <c r="G12" s="4">
        <f t="shared" si="2"/>
        <v>16.735506596009071</v>
      </c>
      <c r="H12" s="2">
        <v>7643.5</v>
      </c>
      <c r="I12" s="2">
        <v>1308.1043500000001</v>
      </c>
      <c r="J12" s="4">
        <f t="shared" si="3"/>
        <v>17.113944528030352</v>
      </c>
      <c r="K12" s="2">
        <v>473.8</v>
      </c>
      <c r="L12" s="2">
        <v>66.28134</v>
      </c>
      <c r="M12" s="4">
        <f t="shared" si="4"/>
        <v>13.989307724778389</v>
      </c>
      <c r="N12" s="2">
        <v>436034.1</v>
      </c>
      <c r="O12" s="2">
        <v>85717.254719999997</v>
      </c>
      <c r="P12" s="4">
        <f t="shared" si="5"/>
        <v>19.658383305342404</v>
      </c>
      <c r="Q12" s="2"/>
      <c r="R12" s="2"/>
      <c r="S12" s="2"/>
      <c r="T12" s="2"/>
      <c r="U12" s="1"/>
      <c r="V12" s="1"/>
      <c r="W12" s="1"/>
      <c r="X12" s="1"/>
      <c r="Y12" s="1"/>
      <c r="Z12" s="1"/>
      <c r="AA12" s="1"/>
      <c r="AB12" s="1"/>
      <c r="AC12" s="2">
        <v>13569.7</v>
      </c>
      <c r="AD12" s="2">
        <v>2589.8722200000002</v>
      </c>
      <c r="AE12" s="2">
        <f t="shared" si="6"/>
        <v>19.085699904935261</v>
      </c>
      <c r="AF12" s="2">
        <v>5837.3</v>
      </c>
      <c r="AG12" s="2">
        <v>975.99759999999992</v>
      </c>
      <c r="AH12" s="2">
        <f t="shared" si="7"/>
        <v>16.720017816456238</v>
      </c>
      <c r="AI12" s="2">
        <v>661</v>
      </c>
      <c r="AJ12" s="2">
        <v>151.89995000000002</v>
      </c>
      <c r="AK12" s="2">
        <f t="shared" si="8"/>
        <v>22.98032526475038</v>
      </c>
      <c r="AL12" s="2">
        <v>608.9</v>
      </c>
      <c r="AM12" s="2">
        <v>138.59892000000002</v>
      </c>
      <c r="AN12" s="2">
        <f t="shared" si="9"/>
        <v>22.762180982098869</v>
      </c>
      <c r="AO12" s="2">
        <v>1237.7</v>
      </c>
      <c r="AP12" s="2">
        <v>293.74704000000003</v>
      </c>
      <c r="AQ12" s="2">
        <f t="shared" ref="AQ12:AQ51" si="22">AP12/AO12*100</f>
        <v>23.733298860790178</v>
      </c>
      <c r="AR12" s="2">
        <v>4624.5</v>
      </c>
      <c r="AS12" s="2">
        <v>1464</v>
      </c>
      <c r="AT12" s="2">
        <f t="shared" si="10"/>
        <v>31.657476483944208</v>
      </c>
      <c r="AU12" s="2">
        <v>49017.3</v>
      </c>
      <c r="AV12" s="2">
        <v>14183.054340000001</v>
      </c>
      <c r="AW12" s="2">
        <f t="shared" si="11"/>
        <v>28.934793103659317</v>
      </c>
      <c r="AX12" s="2">
        <v>2721.2</v>
      </c>
      <c r="AY12" s="2">
        <v>488.98692</v>
      </c>
      <c r="AZ12" s="2">
        <f t="shared" si="12"/>
        <v>17.969532559165074</v>
      </c>
      <c r="BA12" s="2">
        <v>1627.1</v>
      </c>
      <c r="BB12" s="2">
        <v>318.03962999999999</v>
      </c>
      <c r="BC12" s="2">
        <f t="shared" si="13"/>
        <v>19.546409563026241</v>
      </c>
      <c r="BD12" s="2">
        <v>54.2</v>
      </c>
      <c r="BE12" s="2">
        <v>0</v>
      </c>
      <c r="BF12" s="2">
        <f t="shared" si="14"/>
        <v>0</v>
      </c>
      <c r="BG12" s="2">
        <v>225.5</v>
      </c>
      <c r="BH12" s="2">
        <v>54.375</v>
      </c>
      <c r="BI12" s="2">
        <f t="shared" si="15"/>
        <v>24.113082039911308</v>
      </c>
      <c r="BJ12" s="2">
        <v>427.2</v>
      </c>
      <c r="BK12" s="2">
        <v>101.75422999999999</v>
      </c>
      <c r="BL12" s="2">
        <f t="shared" si="16"/>
        <v>23.81887406367041</v>
      </c>
      <c r="BM12" s="2">
        <v>213.4</v>
      </c>
      <c r="BN12" s="2">
        <v>44.73986</v>
      </c>
      <c r="BO12" s="2">
        <f t="shared" si="17"/>
        <v>20.965257731958761</v>
      </c>
      <c r="BP12" s="2">
        <v>185</v>
      </c>
      <c r="BQ12" s="2">
        <v>0</v>
      </c>
      <c r="BR12" s="2">
        <f t="shared" si="18"/>
        <v>0</v>
      </c>
      <c r="BS12" s="2">
        <v>2.7</v>
      </c>
      <c r="BT12" s="2">
        <v>0</v>
      </c>
      <c r="BU12" s="2">
        <f t="shared" si="19"/>
        <v>0</v>
      </c>
      <c r="BV12" s="2">
        <v>1877.5</v>
      </c>
      <c r="BW12" s="2">
        <v>319.85032000000001</v>
      </c>
      <c r="BX12" s="14">
        <f t="shared" si="20"/>
        <v>17.035969107856193</v>
      </c>
    </row>
    <row r="13" spans="1:76" x14ac:dyDescent="0.25">
      <c r="A13" s="13" t="s">
        <v>5</v>
      </c>
      <c r="B13" s="8">
        <f t="shared" si="21"/>
        <v>101649.50000000001</v>
      </c>
      <c r="C13" s="8">
        <f t="shared" si="0"/>
        <v>20078.799989999996</v>
      </c>
      <c r="D13" s="8">
        <f t="shared" si="1"/>
        <v>19.752974672772609</v>
      </c>
      <c r="E13" s="2">
        <v>17091.400000000001</v>
      </c>
      <c r="F13" s="2">
        <v>3370.4</v>
      </c>
      <c r="G13" s="4">
        <f t="shared" si="2"/>
        <v>19.719859110429805</v>
      </c>
      <c r="H13" s="2">
        <v>1144</v>
      </c>
      <c r="I13" s="2">
        <v>266.11634999999995</v>
      </c>
      <c r="J13" s="4">
        <f t="shared" si="3"/>
        <v>23.261918706293702</v>
      </c>
      <c r="K13" s="2">
        <v>71.099999999999994</v>
      </c>
      <c r="L13" s="2">
        <v>7.4838999999999993</v>
      </c>
      <c r="M13" s="4">
        <f t="shared" si="4"/>
        <v>10.525879043600563</v>
      </c>
      <c r="N13" s="2">
        <v>75369.100000000006</v>
      </c>
      <c r="O13" s="2">
        <v>14433</v>
      </c>
      <c r="P13" s="4">
        <f t="shared" si="5"/>
        <v>19.149757659305997</v>
      </c>
      <c r="Q13" s="2"/>
      <c r="R13" s="2"/>
      <c r="S13" s="2"/>
      <c r="T13" s="2"/>
      <c r="U13" s="1"/>
      <c r="V13" s="1"/>
      <c r="W13" s="1"/>
      <c r="X13" s="1"/>
      <c r="Y13" s="1"/>
      <c r="Z13" s="1"/>
      <c r="AA13" s="1"/>
      <c r="AB13" s="1"/>
      <c r="AC13" s="2">
        <v>1942.7</v>
      </c>
      <c r="AD13" s="2">
        <v>523.79700000000003</v>
      </c>
      <c r="AE13" s="2">
        <f t="shared" si="6"/>
        <v>26.962320481803676</v>
      </c>
      <c r="AF13" s="2">
        <v>582.70000000000005</v>
      </c>
      <c r="AG13" s="2">
        <v>139.13</v>
      </c>
      <c r="AH13" s="2">
        <f t="shared" si="7"/>
        <v>23.876780504547792</v>
      </c>
      <c r="AI13" s="2">
        <v>46.3</v>
      </c>
      <c r="AJ13" s="2">
        <v>6.8832399999999998</v>
      </c>
      <c r="AK13" s="2">
        <f t="shared" si="8"/>
        <v>14.866609071274297</v>
      </c>
      <c r="AL13" s="2">
        <v>203.8</v>
      </c>
      <c r="AM13" s="2">
        <v>29.295290000000001</v>
      </c>
      <c r="AN13" s="2">
        <f t="shared" si="9"/>
        <v>14.374528949950932</v>
      </c>
      <c r="AO13" s="2"/>
      <c r="AP13" s="2"/>
      <c r="AQ13" s="2"/>
      <c r="AR13" s="2">
        <v>487.3</v>
      </c>
      <c r="AS13" s="2">
        <v>156</v>
      </c>
      <c r="AT13" s="2">
        <f t="shared" si="10"/>
        <v>32.013133593269032</v>
      </c>
      <c r="AU13" s="2">
        <v>3157.2</v>
      </c>
      <c r="AV13" s="2">
        <v>895.84404000000006</v>
      </c>
      <c r="AW13" s="2">
        <f t="shared" si="11"/>
        <v>28.374637020144434</v>
      </c>
      <c r="AX13" s="2">
        <v>197</v>
      </c>
      <c r="AY13" s="2">
        <v>33.63908</v>
      </c>
      <c r="AZ13" s="2">
        <f t="shared" si="12"/>
        <v>17.075675126903551</v>
      </c>
      <c r="BA13" s="2">
        <v>185</v>
      </c>
      <c r="BB13" s="2">
        <v>42.150179999999999</v>
      </c>
      <c r="BC13" s="2">
        <f t="shared" si="13"/>
        <v>22.783881081081081</v>
      </c>
      <c r="BD13" s="2"/>
      <c r="BE13" s="2"/>
      <c r="BF13" s="2"/>
      <c r="BG13" s="2">
        <v>207.1</v>
      </c>
      <c r="BH13" s="2">
        <v>15.93051</v>
      </c>
      <c r="BI13" s="2">
        <f t="shared" si="15"/>
        <v>7.6921825205214871</v>
      </c>
      <c r="BJ13" s="2">
        <v>195.2</v>
      </c>
      <c r="BK13" s="2">
        <v>31.13626</v>
      </c>
      <c r="BL13" s="2">
        <f t="shared" si="16"/>
        <v>15.950952868852461</v>
      </c>
      <c r="BM13" s="2">
        <v>195</v>
      </c>
      <c r="BN13" s="2">
        <v>30.785779999999999</v>
      </c>
      <c r="BO13" s="2">
        <f t="shared" si="17"/>
        <v>15.787579487179487</v>
      </c>
      <c r="BP13" s="2">
        <v>44.6</v>
      </c>
      <c r="BQ13" s="2">
        <v>0</v>
      </c>
      <c r="BR13" s="2">
        <f t="shared" si="18"/>
        <v>0</v>
      </c>
      <c r="BS13" s="2">
        <v>0.6</v>
      </c>
      <c r="BT13" s="2">
        <v>0</v>
      </c>
      <c r="BU13" s="2">
        <f t="shared" si="19"/>
        <v>0</v>
      </c>
      <c r="BV13" s="2">
        <v>529.4</v>
      </c>
      <c r="BW13" s="2">
        <v>97.208359999999999</v>
      </c>
      <c r="BX13" s="14">
        <f t="shared" si="20"/>
        <v>18.361987155270118</v>
      </c>
    </row>
    <row r="14" spans="1:76" x14ac:dyDescent="0.25">
      <c r="A14" s="13" t="s">
        <v>6</v>
      </c>
      <c r="B14" s="8">
        <f t="shared" si="21"/>
        <v>624175.39999999979</v>
      </c>
      <c r="C14" s="8">
        <f t="shared" si="0"/>
        <v>121205.83466000001</v>
      </c>
      <c r="D14" s="8">
        <f t="shared" si="1"/>
        <v>19.418553608488903</v>
      </c>
      <c r="E14" s="2">
        <v>202586.7</v>
      </c>
      <c r="F14" s="2">
        <v>37299.817539999996</v>
      </c>
      <c r="G14" s="4">
        <f t="shared" si="2"/>
        <v>18.411780013199284</v>
      </c>
      <c r="H14" s="2">
        <v>11456.5</v>
      </c>
      <c r="I14" s="2">
        <v>3606.8377500000001</v>
      </c>
      <c r="J14" s="4">
        <f t="shared" si="3"/>
        <v>31.48289399031118</v>
      </c>
      <c r="K14" s="2">
        <v>684.8</v>
      </c>
      <c r="L14" s="2">
        <v>95.77297999999999</v>
      </c>
      <c r="M14" s="4">
        <f t="shared" si="4"/>
        <v>13.985540303738317</v>
      </c>
      <c r="N14" s="2">
        <v>345374.6</v>
      </c>
      <c r="O14" s="2">
        <v>64189.629759999996</v>
      </c>
      <c r="P14" s="4">
        <f t="shared" si="5"/>
        <v>18.585509692953682</v>
      </c>
      <c r="Q14" s="2"/>
      <c r="R14" s="2"/>
      <c r="S14" s="2"/>
      <c r="T14" s="2"/>
      <c r="U14" s="1"/>
      <c r="V14" s="1"/>
      <c r="W14" s="1"/>
      <c r="X14" s="1"/>
      <c r="Y14" s="1"/>
      <c r="Z14" s="1"/>
      <c r="AA14" s="1"/>
      <c r="AB14" s="1"/>
      <c r="AC14" s="2">
        <v>10772.4</v>
      </c>
      <c r="AD14" s="2">
        <v>2908.5479999999998</v>
      </c>
      <c r="AE14" s="2">
        <f t="shared" si="6"/>
        <v>26.999999999999996</v>
      </c>
      <c r="AF14" s="2">
        <v>5119.1000000000004</v>
      </c>
      <c r="AG14" s="2">
        <v>1172.8620000000001</v>
      </c>
      <c r="AH14" s="2">
        <f t="shared" si="7"/>
        <v>22.911488347561097</v>
      </c>
      <c r="AI14" s="2">
        <v>661</v>
      </c>
      <c r="AJ14" s="2">
        <v>106.63309</v>
      </c>
      <c r="AK14" s="2">
        <f t="shared" si="8"/>
        <v>16.132086232980335</v>
      </c>
      <c r="AL14" s="2">
        <v>608.9</v>
      </c>
      <c r="AM14" s="2">
        <v>145.00370999999998</v>
      </c>
      <c r="AN14" s="2">
        <f t="shared" si="9"/>
        <v>23.81404335687305</v>
      </c>
      <c r="AO14" s="2">
        <v>1237.7</v>
      </c>
      <c r="AP14" s="2">
        <v>278.47642000000002</v>
      </c>
      <c r="AQ14" s="2">
        <f t="shared" si="22"/>
        <v>22.49950876626</v>
      </c>
      <c r="AR14" s="2">
        <v>3856.6</v>
      </c>
      <c r="AS14" s="2">
        <v>1220</v>
      </c>
      <c r="AT14" s="2">
        <f t="shared" si="10"/>
        <v>31.634081833739565</v>
      </c>
      <c r="AU14" s="2">
        <v>35580.9</v>
      </c>
      <c r="AV14" s="2">
        <v>9146.6872199999998</v>
      </c>
      <c r="AW14" s="2">
        <f t="shared" si="11"/>
        <v>25.706733725116564</v>
      </c>
      <c r="AX14" s="2">
        <v>1731.7</v>
      </c>
      <c r="AY14" s="2">
        <v>278.07483000000002</v>
      </c>
      <c r="AZ14" s="2">
        <f t="shared" si="12"/>
        <v>16.057910146099211</v>
      </c>
      <c r="BA14" s="2">
        <v>1627.1</v>
      </c>
      <c r="BB14" s="2">
        <v>274.88054999999997</v>
      </c>
      <c r="BC14" s="2">
        <f t="shared" si="13"/>
        <v>16.893894044619259</v>
      </c>
      <c r="BD14" s="2">
        <v>154.69999999999999</v>
      </c>
      <c r="BE14" s="2">
        <v>65.947019999999995</v>
      </c>
      <c r="BF14" s="2">
        <f t="shared" si="14"/>
        <v>42.628972204266326</v>
      </c>
      <c r="BG14" s="2">
        <v>676.4</v>
      </c>
      <c r="BH14" s="2">
        <v>143.23463000000001</v>
      </c>
      <c r="BI14" s="2">
        <f t="shared" si="15"/>
        <v>21.176024541691309</v>
      </c>
      <c r="BJ14" s="2">
        <v>427.2</v>
      </c>
      <c r="BK14" s="2">
        <v>44.774900000000002</v>
      </c>
      <c r="BL14" s="2">
        <f t="shared" si="16"/>
        <v>10.481015917602997</v>
      </c>
      <c r="BM14" s="2">
        <v>213.4</v>
      </c>
      <c r="BN14" s="2">
        <v>35.292790000000004</v>
      </c>
      <c r="BO14" s="2">
        <f t="shared" si="17"/>
        <v>16.53832708528585</v>
      </c>
      <c r="BP14" s="2">
        <v>111.4</v>
      </c>
      <c r="BQ14" s="2">
        <v>0</v>
      </c>
      <c r="BR14" s="2">
        <f t="shared" si="18"/>
        <v>0</v>
      </c>
      <c r="BS14" s="2">
        <v>1.7</v>
      </c>
      <c r="BT14" s="2">
        <v>0</v>
      </c>
      <c r="BU14" s="2">
        <f t="shared" si="19"/>
        <v>0</v>
      </c>
      <c r="BV14" s="2">
        <v>1292.5999999999999</v>
      </c>
      <c r="BW14" s="2">
        <v>193.36147</v>
      </c>
      <c r="BX14" s="14">
        <f t="shared" si="20"/>
        <v>14.959111093919233</v>
      </c>
    </row>
    <row r="15" spans="1:76" x14ac:dyDescent="0.25">
      <c r="A15" s="13" t="s">
        <v>7</v>
      </c>
      <c r="B15" s="8">
        <f t="shared" si="21"/>
        <v>102815.40000000001</v>
      </c>
      <c r="C15" s="8">
        <f t="shared" si="0"/>
        <v>19207.722679999992</v>
      </c>
      <c r="D15" s="8">
        <f t="shared" si="1"/>
        <v>18.681756507293645</v>
      </c>
      <c r="E15" s="2">
        <v>17032.2</v>
      </c>
      <c r="F15" s="2">
        <v>3061.5493700000002</v>
      </c>
      <c r="G15" s="4">
        <f t="shared" si="2"/>
        <v>17.975067049471001</v>
      </c>
      <c r="H15" s="2">
        <v>859.6</v>
      </c>
      <c r="I15" s="2">
        <v>115.9158</v>
      </c>
      <c r="J15" s="4">
        <f t="shared" si="3"/>
        <v>13.484853420195439</v>
      </c>
      <c r="K15" s="2">
        <v>66.2</v>
      </c>
      <c r="L15" s="2">
        <v>10.641</v>
      </c>
      <c r="M15" s="4">
        <f t="shared" si="4"/>
        <v>16.074018126888216</v>
      </c>
      <c r="N15" s="2">
        <v>80033.7</v>
      </c>
      <c r="O15" s="2">
        <v>14913.300310000001</v>
      </c>
      <c r="P15" s="4">
        <f t="shared" si="5"/>
        <v>18.633775909398167</v>
      </c>
      <c r="Q15" s="2"/>
      <c r="R15" s="2"/>
      <c r="S15" s="2"/>
      <c r="T15" s="2"/>
      <c r="U15" s="1"/>
      <c r="V15" s="1"/>
      <c r="W15" s="1"/>
      <c r="X15" s="1"/>
      <c r="Y15" s="1"/>
      <c r="Z15" s="1"/>
      <c r="AA15" s="1"/>
      <c r="AB15" s="1"/>
      <c r="AC15" s="2">
        <v>1475.2</v>
      </c>
      <c r="AD15" s="2">
        <v>358.59035999999998</v>
      </c>
      <c r="AE15" s="2">
        <f t="shared" si="6"/>
        <v>24.307914859002167</v>
      </c>
      <c r="AF15" s="2">
        <v>297.2</v>
      </c>
      <c r="AG15" s="2">
        <v>68.535619999999994</v>
      </c>
      <c r="AH15" s="2">
        <f t="shared" si="7"/>
        <v>23.060437415881559</v>
      </c>
      <c r="AI15" s="2">
        <v>46.3</v>
      </c>
      <c r="AJ15" s="2">
        <v>7.4649999999999999</v>
      </c>
      <c r="AK15" s="2">
        <f t="shared" si="8"/>
        <v>16.123110151187905</v>
      </c>
      <c r="AL15" s="2">
        <v>203.8</v>
      </c>
      <c r="AM15" s="2">
        <v>29.16741</v>
      </c>
      <c r="AN15" s="2">
        <f t="shared" si="9"/>
        <v>14.311781157998036</v>
      </c>
      <c r="AO15" s="2"/>
      <c r="AP15" s="2"/>
      <c r="AQ15" s="2"/>
      <c r="AR15" s="2">
        <v>518.20000000000005</v>
      </c>
      <c r="AS15" s="2">
        <v>164</v>
      </c>
      <c r="AT15" s="2">
        <f t="shared" si="10"/>
        <v>31.648012350443842</v>
      </c>
      <c r="AU15" s="2">
        <v>796.8</v>
      </c>
      <c r="AV15" s="2">
        <v>247.8</v>
      </c>
      <c r="AW15" s="2">
        <f t="shared" si="11"/>
        <v>31.099397590361448</v>
      </c>
      <c r="AX15" s="2">
        <v>197</v>
      </c>
      <c r="AY15" s="2">
        <v>31.860659999999999</v>
      </c>
      <c r="AZ15" s="2">
        <f t="shared" si="12"/>
        <v>16.172923857868021</v>
      </c>
      <c r="BA15" s="2">
        <v>185</v>
      </c>
      <c r="BB15" s="2">
        <v>40.590029999999999</v>
      </c>
      <c r="BC15" s="2">
        <f t="shared" si="13"/>
        <v>21.940556756756756</v>
      </c>
      <c r="BD15" s="2"/>
      <c r="BE15" s="2"/>
      <c r="BF15" s="2"/>
      <c r="BG15" s="2">
        <v>207.1</v>
      </c>
      <c r="BH15" s="2">
        <v>29.45598</v>
      </c>
      <c r="BI15" s="2">
        <f t="shared" si="15"/>
        <v>14.223070980202801</v>
      </c>
      <c r="BJ15" s="2">
        <v>195.2</v>
      </c>
      <c r="BK15" s="2">
        <v>5.3772600000000006</v>
      </c>
      <c r="BL15" s="2">
        <f t="shared" si="16"/>
        <v>2.7547438524590167</v>
      </c>
      <c r="BM15" s="2">
        <v>195</v>
      </c>
      <c r="BN15" s="2">
        <v>32.496740000000003</v>
      </c>
      <c r="BO15" s="2">
        <f t="shared" si="17"/>
        <v>16.664994871794871</v>
      </c>
      <c r="BP15" s="2">
        <v>44.6</v>
      </c>
      <c r="BQ15" s="2">
        <v>0</v>
      </c>
      <c r="BR15" s="2">
        <f t="shared" si="18"/>
        <v>0</v>
      </c>
      <c r="BS15" s="2">
        <v>0.6</v>
      </c>
      <c r="BT15" s="2">
        <v>0</v>
      </c>
      <c r="BU15" s="2">
        <f t="shared" si="19"/>
        <v>0</v>
      </c>
      <c r="BV15" s="2">
        <v>461.7</v>
      </c>
      <c r="BW15" s="2">
        <v>90.977140000000006</v>
      </c>
      <c r="BX15" s="14">
        <f t="shared" si="20"/>
        <v>19.704816980723415</v>
      </c>
    </row>
    <row r="16" spans="1:76" x14ac:dyDescent="0.25">
      <c r="A16" s="13" t="s">
        <v>8</v>
      </c>
      <c r="B16" s="8">
        <f t="shared" si="21"/>
        <v>174015.30000000005</v>
      </c>
      <c r="C16" s="8">
        <f t="shared" si="0"/>
        <v>34855.975130000006</v>
      </c>
      <c r="D16" s="8">
        <f t="shared" si="1"/>
        <v>20.030408320417799</v>
      </c>
      <c r="E16" s="2">
        <v>30767.4</v>
      </c>
      <c r="F16" s="2">
        <v>5850</v>
      </c>
      <c r="G16" s="4">
        <f t="shared" si="2"/>
        <v>19.013631311063005</v>
      </c>
      <c r="H16" s="2">
        <v>2772.5</v>
      </c>
      <c r="I16" s="2">
        <v>519.49</v>
      </c>
      <c r="J16" s="4">
        <f t="shared" si="3"/>
        <v>18.737240757439135</v>
      </c>
      <c r="K16" s="2">
        <v>153</v>
      </c>
      <c r="L16" s="2">
        <v>25.737449999999999</v>
      </c>
      <c r="M16" s="4">
        <f t="shared" si="4"/>
        <v>16.821862745098038</v>
      </c>
      <c r="N16" s="2">
        <v>128113.1</v>
      </c>
      <c r="O16" s="2">
        <v>25710.884999999998</v>
      </c>
      <c r="P16" s="4">
        <f t="shared" si="5"/>
        <v>20.068896155038008</v>
      </c>
      <c r="Q16" s="2"/>
      <c r="R16" s="2"/>
      <c r="S16" s="2"/>
      <c r="T16" s="2"/>
      <c r="U16" s="1"/>
      <c r="V16" s="1"/>
      <c r="W16" s="1"/>
      <c r="X16" s="1"/>
      <c r="Y16" s="1"/>
      <c r="Z16" s="1"/>
      <c r="AA16" s="1"/>
      <c r="AB16" s="1"/>
      <c r="AC16" s="2">
        <v>2539.8000000000002</v>
      </c>
      <c r="AD16" s="2">
        <v>684.54054000000008</v>
      </c>
      <c r="AE16" s="2">
        <f t="shared" si="6"/>
        <v>26.952537207654149</v>
      </c>
      <c r="AF16" s="2">
        <v>607.1</v>
      </c>
      <c r="AG16" s="2">
        <v>117.78617999999999</v>
      </c>
      <c r="AH16" s="2">
        <f t="shared" si="7"/>
        <v>19.401446219733153</v>
      </c>
      <c r="AI16" s="2">
        <v>92.5</v>
      </c>
      <c r="AJ16" s="2">
        <v>18.779</v>
      </c>
      <c r="AK16" s="2">
        <f t="shared" si="8"/>
        <v>20.301621621621621</v>
      </c>
      <c r="AL16" s="2">
        <v>203.8</v>
      </c>
      <c r="AM16" s="2">
        <v>41.205539999999999</v>
      </c>
      <c r="AN16" s="2">
        <f t="shared" si="9"/>
        <v>20.218616290480863</v>
      </c>
      <c r="AO16" s="2"/>
      <c r="AP16" s="2"/>
      <c r="AQ16" s="2"/>
      <c r="AR16" s="2">
        <v>812.6</v>
      </c>
      <c r="AS16" s="2">
        <v>256</v>
      </c>
      <c r="AT16" s="2">
        <f t="shared" si="10"/>
        <v>31.503814915087375</v>
      </c>
      <c r="AU16" s="2">
        <v>5861.7</v>
      </c>
      <c r="AV16" s="2">
        <v>1250.08854</v>
      </c>
      <c r="AW16" s="2">
        <f t="shared" si="11"/>
        <v>21.326382107579711</v>
      </c>
      <c r="AX16" s="2">
        <v>197</v>
      </c>
      <c r="AY16" s="2">
        <v>43.717669999999998</v>
      </c>
      <c r="AZ16" s="2">
        <f t="shared" si="12"/>
        <v>22.191710659898476</v>
      </c>
      <c r="BA16" s="2">
        <v>370.1</v>
      </c>
      <c r="BB16" s="2">
        <v>74.834450000000004</v>
      </c>
      <c r="BC16" s="2">
        <f t="shared" si="13"/>
        <v>20.220062145366118</v>
      </c>
      <c r="BD16" s="2">
        <v>32.6</v>
      </c>
      <c r="BE16" s="2">
        <v>0</v>
      </c>
      <c r="BF16" s="2">
        <f t="shared" si="14"/>
        <v>0</v>
      </c>
      <c r="BG16" s="2">
        <v>207.1</v>
      </c>
      <c r="BH16" s="2">
        <v>37.217320000000001</v>
      </c>
      <c r="BI16" s="2">
        <f t="shared" si="15"/>
        <v>17.970700144857556</v>
      </c>
      <c r="BJ16" s="2">
        <v>195.2</v>
      </c>
      <c r="BK16" s="2">
        <v>39.042919999999995</v>
      </c>
      <c r="BL16" s="2">
        <f t="shared" si="16"/>
        <v>20.001495901639345</v>
      </c>
      <c r="BM16" s="2">
        <v>195</v>
      </c>
      <c r="BN16" s="2">
        <v>30.19971</v>
      </c>
      <c r="BO16" s="2">
        <f t="shared" si="17"/>
        <v>15.48703076923077</v>
      </c>
      <c r="BP16" s="2">
        <v>111.4</v>
      </c>
      <c r="BQ16" s="2">
        <v>0</v>
      </c>
      <c r="BR16" s="2">
        <f t="shared" si="18"/>
        <v>0</v>
      </c>
      <c r="BS16" s="2">
        <v>1.7</v>
      </c>
      <c r="BT16" s="2">
        <v>0</v>
      </c>
      <c r="BU16" s="2">
        <f t="shared" si="19"/>
        <v>0</v>
      </c>
      <c r="BV16" s="2">
        <v>781.7</v>
      </c>
      <c r="BW16" s="2">
        <v>156.45080999999999</v>
      </c>
      <c r="BX16" s="14">
        <f t="shared" si="20"/>
        <v>20.014175514903414</v>
      </c>
    </row>
    <row r="17" spans="1:76" x14ac:dyDescent="0.25">
      <c r="A17" s="13" t="s">
        <v>9</v>
      </c>
      <c r="B17" s="8">
        <f t="shared" si="21"/>
        <v>103161.09999999999</v>
      </c>
      <c r="C17" s="8">
        <f t="shared" si="0"/>
        <v>20438.691379999997</v>
      </c>
      <c r="D17" s="8">
        <f t="shared" si="1"/>
        <v>19.812401554461903</v>
      </c>
      <c r="E17" s="2">
        <v>17585.8</v>
      </c>
      <c r="F17" s="2">
        <v>3200</v>
      </c>
      <c r="G17" s="4">
        <f t="shared" si="2"/>
        <v>18.19649944841861</v>
      </c>
      <c r="H17" s="2">
        <v>884.1</v>
      </c>
      <c r="I17" s="2">
        <v>201.75816</v>
      </c>
      <c r="J17" s="4">
        <f t="shared" si="3"/>
        <v>22.820739735324057</v>
      </c>
      <c r="K17" s="2">
        <v>81.2</v>
      </c>
      <c r="L17" s="2">
        <v>14.69895</v>
      </c>
      <c r="M17" s="4">
        <f t="shared" si="4"/>
        <v>18.102155172413791</v>
      </c>
      <c r="N17" s="2">
        <v>76679.3</v>
      </c>
      <c r="O17" s="2">
        <v>14859</v>
      </c>
      <c r="P17" s="4">
        <f t="shared" si="5"/>
        <v>19.378111172115549</v>
      </c>
      <c r="Q17" s="2"/>
      <c r="R17" s="2"/>
      <c r="S17" s="2"/>
      <c r="T17" s="2"/>
      <c r="U17" s="1"/>
      <c r="V17" s="1"/>
      <c r="W17" s="1"/>
      <c r="X17" s="1"/>
      <c r="Y17" s="1"/>
      <c r="Z17" s="1"/>
      <c r="AA17" s="1"/>
      <c r="AB17" s="1"/>
      <c r="AC17" s="2">
        <v>1704.4</v>
      </c>
      <c r="AD17" s="2">
        <v>584.04499999999996</v>
      </c>
      <c r="AE17" s="2">
        <f t="shared" si="6"/>
        <v>34.266897441915042</v>
      </c>
      <c r="AF17" s="2">
        <v>548</v>
      </c>
      <c r="AG17" s="2">
        <v>189.084</v>
      </c>
      <c r="AH17" s="2">
        <f t="shared" si="7"/>
        <v>34.504379562043795</v>
      </c>
      <c r="AI17" s="2">
        <v>46.3</v>
      </c>
      <c r="AJ17" s="2">
        <v>7.165</v>
      </c>
      <c r="AK17" s="2">
        <f t="shared" si="8"/>
        <v>15.475161987041039</v>
      </c>
      <c r="AL17" s="2">
        <v>203.8</v>
      </c>
      <c r="AM17" s="2">
        <v>40.092959999999998</v>
      </c>
      <c r="AN17" s="2">
        <f t="shared" si="9"/>
        <v>19.672698724239449</v>
      </c>
      <c r="AO17" s="2"/>
      <c r="AP17" s="2"/>
      <c r="AQ17" s="2"/>
      <c r="AR17" s="2">
        <v>513</v>
      </c>
      <c r="AS17" s="2">
        <v>164</v>
      </c>
      <c r="AT17" s="2">
        <f t="shared" si="10"/>
        <v>31.968810916179336</v>
      </c>
      <c r="AU17" s="2">
        <v>3244.7</v>
      </c>
      <c r="AV17" s="2">
        <v>897.62806999999998</v>
      </c>
      <c r="AW17" s="2">
        <f t="shared" si="11"/>
        <v>27.664439547569884</v>
      </c>
      <c r="AX17" s="2">
        <v>197</v>
      </c>
      <c r="AY17" s="2">
        <v>39.581000000000003</v>
      </c>
      <c r="AZ17" s="2">
        <f t="shared" si="12"/>
        <v>20.091878172588835</v>
      </c>
      <c r="BA17" s="2">
        <v>185</v>
      </c>
      <c r="BB17" s="2">
        <v>38.013179999999998</v>
      </c>
      <c r="BC17" s="2">
        <f t="shared" si="13"/>
        <v>20.547664864864863</v>
      </c>
      <c r="BD17" s="2"/>
      <c r="BE17" s="2"/>
      <c r="BF17" s="2"/>
      <c r="BG17" s="2">
        <v>207.1</v>
      </c>
      <c r="BH17" s="2">
        <v>39.067</v>
      </c>
      <c r="BI17" s="2">
        <f t="shared" si="15"/>
        <v>18.863833896668279</v>
      </c>
      <c r="BJ17" s="2">
        <v>195.2</v>
      </c>
      <c r="BK17" s="2">
        <v>36.452599999999997</v>
      </c>
      <c r="BL17" s="2">
        <f t="shared" si="16"/>
        <v>18.674487704918032</v>
      </c>
      <c r="BM17" s="2">
        <v>195</v>
      </c>
      <c r="BN17" s="2">
        <v>40.745599999999996</v>
      </c>
      <c r="BO17" s="2">
        <f t="shared" si="17"/>
        <v>20.895179487179487</v>
      </c>
      <c r="BP17" s="2">
        <v>129.19999999999999</v>
      </c>
      <c r="BQ17" s="2">
        <v>0</v>
      </c>
      <c r="BR17" s="2">
        <f t="shared" si="18"/>
        <v>0</v>
      </c>
      <c r="BS17" s="2">
        <v>1.9</v>
      </c>
      <c r="BT17" s="2">
        <v>0</v>
      </c>
      <c r="BU17" s="2">
        <f t="shared" si="19"/>
        <v>0</v>
      </c>
      <c r="BV17" s="2">
        <v>560.1</v>
      </c>
      <c r="BW17" s="2">
        <v>87.359859999999998</v>
      </c>
      <c r="BX17" s="14">
        <f t="shared" si="20"/>
        <v>15.597189787537937</v>
      </c>
    </row>
    <row r="18" spans="1:76" x14ac:dyDescent="0.25">
      <c r="A18" s="13" t="s">
        <v>10</v>
      </c>
      <c r="B18" s="8">
        <f t="shared" si="21"/>
        <v>175759.3</v>
      </c>
      <c r="C18" s="8">
        <f t="shared" si="0"/>
        <v>35414.840460000007</v>
      </c>
      <c r="D18" s="8">
        <f t="shared" si="1"/>
        <v>20.149625345572044</v>
      </c>
      <c r="E18" s="2">
        <v>27510.5</v>
      </c>
      <c r="F18" s="2">
        <v>5125.6989400000002</v>
      </c>
      <c r="G18" s="4">
        <f t="shared" si="2"/>
        <v>18.631791279693207</v>
      </c>
      <c r="H18" s="2">
        <v>1533.6</v>
      </c>
      <c r="I18" s="2">
        <v>363.97070000000002</v>
      </c>
      <c r="J18" s="4">
        <f t="shared" si="3"/>
        <v>23.733092070944188</v>
      </c>
      <c r="K18" s="2">
        <v>88</v>
      </c>
      <c r="L18" s="2">
        <v>14.099410000000001</v>
      </c>
      <c r="M18" s="4">
        <f t="shared" si="4"/>
        <v>16.022056818181817</v>
      </c>
      <c r="N18" s="2">
        <v>136320.79999999999</v>
      </c>
      <c r="O18" s="2">
        <v>27779.907910000002</v>
      </c>
      <c r="P18" s="4">
        <f t="shared" si="5"/>
        <v>20.378333981314668</v>
      </c>
      <c r="Q18" s="2"/>
      <c r="R18" s="2"/>
      <c r="S18" s="2"/>
      <c r="T18" s="2"/>
      <c r="U18" s="1"/>
      <c r="V18" s="1"/>
      <c r="W18" s="1"/>
      <c r="X18" s="1"/>
      <c r="Y18" s="1"/>
      <c r="Z18" s="1"/>
      <c r="AA18" s="1"/>
      <c r="AB18" s="1"/>
      <c r="AC18" s="2">
        <v>3113.8</v>
      </c>
      <c r="AD18" s="2">
        <v>754.24099999999999</v>
      </c>
      <c r="AE18" s="2">
        <f t="shared" si="6"/>
        <v>24.222525531504914</v>
      </c>
      <c r="AF18" s="2">
        <v>711.1</v>
      </c>
      <c r="AG18" s="2">
        <v>143.3476</v>
      </c>
      <c r="AH18" s="2">
        <f t="shared" si="7"/>
        <v>20.158571227675431</v>
      </c>
      <c r="AI18" s="2">
        <v>92.5</v>
      </c>
      <c r="AJ18" s="2">
        <v>17.656580000000002</v>
      </c>
      <c r="AK18" s="2">
        <f t="shared" si="8"/>
        <v>19.088194594594597</v>
      </c>
      <c r="AL18" s="2">
        <v>203.8</v>
      </c>
      <c r="AM18" s="2">
        <v>32.401330000000002</v>
      </c>
      <c r="AN18" s="2">
        <f t="shared" si="9"/>
        <v>15.898591756624143</v>
      </c>
      <c r="AO18" s="2"/>
      <c r="AP18" s="2"/>
      <c r="AQ18" s="2"/>
      <c r="AR18" s="2">
        <v>804</v>
      </c>
      <c r="AS18" s="2">
        <v>256</v>
      </c>
      <c r="AT18" s="2">
        <f t="shared" si="10"/>
        <v>31.840796019900498</v>
      </c>
      <c r="AU18" s="2">
        <v>3371.9</v>
      </c>
      <c r="AV18" s="2">
        <v>667.30646000000002</v>
      </c>
      <c r="AW18" s="2">
        <f t="shared" si="11"/>
        <v>19.790220943681604</v>
      </c>
      <c r="AX18" s="2">
        <v>197</v>
      </c>
      <c r="AY18" s="2">
        <v>33.331499999999998</v>
      </c>
      <c r="AZ18" s="2">
        <f t="shared" si="12"/>
        <v>16.91954314720812</v>
      </c>
      <c r="BA18" s="2">
        <v>185</v>
      </c>
      <c r="BB18" s="2">
        <v>35.811050000000002</v>
      </c>
      <c r="BC18" s="2">
        <f t="shared" si="13"/>
        <v>19.357324324324328</v>
      </c>
      <c r="BD18" s="2"/>
      <c r="BE18" s="2"/>
      <c r="BF18" s="2"/>
      <c r="BG18" s="2">
        <v>207.1</v>
      </c>
      <c r="BH18" s="2">
        <v>16.389230000000001</v>
      </c>
      <c r="BI18" s="2">
        <f t="shared" si="15"/>
        <v>7.9136793819410922</v>
      </c>
      <c r="BJ18" s="2">
        <v>195.2</v>
      </c>
      <c r="BK18" s="2">
        <v>26.041049999999998</v>
      </c>
      <c r="BL18" s="2">
        <f t="shared" si="16"/>
        <v>13.340701844262295</v>
      </c>
      <c r="BM18" s="2">
        <v>195</v>
      </c>
      <c r="BN18" s="2">
        <v>30.173099999999998</v>
      </c>
      <c r="BO18" s="2">
        <f t="shared" si="17"/>
        <v>15.473384615384614</v>
      </c>
      <c r="BP18" s="2">
        <v>44.6</v>
      </c>
      <c r="BQ18" s="2">
        <v>0</v>
      </c>
      <c r="BR18" s="2">
        <f t="shared" si="18"/>
        <v>0</v>
      </c>
      <c r="BS18" s="2">
        <v>0.6</v>
      </c>
      <c r="BT18" s="2">
        <v>0</v>
      </c>
      <c r="BU18" s="2">
        <f t="shared" si="19"/>
        <v>0</v>
      </c>
      <c r="BV18" s="2">
        <v>984.8</v>
      </c>
      <c r="BW18" s="2">
        <v>118.4646</v>
      </c>
      <c r="BX18" s="14">
        <f t="shared" si="20"/>
        <v>12.029305442729489</v>
      </c>
    </row>
    <row r="19" spans="1:76" x14ac:dyDescent="0.25">
      <c r="A19" s="13" t="s">
        <v>11</v>
      </c>
      <c r="B19" s="8">
        <f t="shared" si="21"/>
        <v>362586.69999999995</v>
      </c>
      <c r="C19" s="8">
        <f t="shared" si="0"/>
        <v>69600.216899999985</v>
      </c>
      <c r="D19" s="8">
        <f t="shared" si="1"/>
        <v>19.195468807874089</v>
      </c>
      <c r="E19" s="2">
        <v>86607.5</v>
      </c>
      <c r="F19" s="2">
        <v>14395.11247</v>
      </c>
      <c r="G19" s="4">
        <f t="shared" si="2"/>
        <v>16.621092249516497</v>
      </c>
      <c r="H19" s="2">
        <v>4543.7</v>
      </c>
      <c r="I19" s="2">
        <v>957.04004000000009</v>
      </c>
      <c r="J19" s="4">
        <f t="shared" si="3"/>
        <v>21.063011202324098</v>
      </c>
      <c r="K19" s="2">
        <v>247.6</v>
      </c>
      <c r="L19" s="2">
        <v>48.078660000000006</v>
      </c>
      <c r="M19" s="4">
        <f t="shared" si="4"/>
        <v>19.417875605815833</v>
      </c>
      <c r="N19" s="2">
        <v>252148.9</v>
      </c>
      <c r="O19" s="2">
        <v>50145.983999999997</v>
      </c>
      <c r="P19" s="4">
        <f t="shared" si="5"/>
        <v>19.887449043005937</v>
      </c>
      <c r="Q19" s="2"/>
      <c r="R19" s="2"/>
      <c r="S19" s="2"/>
      <c r="T19" s="2"/>
      <c r="U19" s="1"/>
      <c r="V19" s="1"/>
      <c r="W19" s="1"/>
      <c r="X19" s="1"/>
      <c r="Y19" s="1"/>
      <c r="Z19" s="1"/>
      <c r="AA19" s="1"/>
      <c r="AB19" s="1"/>
      <c r="AC19" s="2">
        <v>5508.1</v>
      </c>
      <c r="AD19" s="2">
        <v>1107.16777</v>
      </c>
      <c r="AE19" s="2">
        <f t="shared" si="6"/>
        <v>20.100720212051343</v>
      </c>
      <c r="AF19" s="2">
        <v>1814.5</v>
      </c>
      <c r="AG19" s="2">
        <v>418.72566999999998</v>
      </c>
      <c r="AH19" s="2">
        <f t="shared" si="7"/>
        <v>23.076642050151555</v>
      </c>
      <c r="AI19" s="2">
        <v>323.8</v>
      </c>
      <c r="AJ19" s="2">
        <v>61.75911</v>
      </c>
      <c r="AK19" s="2">
        <f t="shared" si="8"/>
        <v>19.073227300802962</v>
      </c>
      <c r="AL19" s="2">
        <v>382.1</v>
      </c>
      <c r="AM19" s="2">
        <v>95.525000000000006</v>
      </c>
      <c r="AN19" s="2">
        <f t="shared" si="9"/>
        <v>25</v>
      </c>
      <c r="AO19" s="2">
        <v>739.5</v>
      </c>
      <c r="AP19" s="2">
        <v>103.90607</v>
      </c>
      <c r="AQ19" s="2">
        <f t="shared" si="22"/>
        <v>14.050854631507775</v>
      </c>
      <c r="AR19" s="2">
        <v>1618.5</v>
      </c>
      <c r="AS19" s="2">
        <v>512</v>
      </c>
      <c r="AT19" s="2">
        <f t="shared" si="10"/>
        <v>31.634229224590669</v>
      </c>
      <c r="AU19" s="2">
        <v>5764.4</v>
      </c>
      <c r="AV19" s="2">
        <v>1335.4676399999998</v>
      </c>
      <c r="AW19" s="2">
        <f t="shared" si="11"/>
        <v>23.167504683922001</v>
      </c>
      <c r="AX19" s="2">
        <v>565.4</v>
      </c>
      <c r="AY19" s="2">
        <v>69.190939999999998</v>
      </c>
      <c r="AZ19" s="2">
        <f t="shared" si="12"/>
        <v>12.237520339582597</v>
      </c>
      <c r="BA19" s="2">
        <v>740.1</v>
      </c>
      <c r="BB19" s="2">
        <v>113.44210000000001</v>
      </c>
      <c r="BC19" s="2">
        <f t="shared" si="13"/>
        <v>15.327942169977032</v>
      </c>
      <c r="BD19" s="2"/>
      <c r="BE19" s="2"/>
      <c r="BF19" s="2"/>
      <c r="BG19" s="2">
        <v>207.1</v>
      </c>
      <c r="BH19" s="2">
        <v>33.136160000000004</v>
      </c>
      <c r="BI19" s="2">
        <f t="shared" si="15"/>
        <v>16.000077257363596</v>
      </c>
      <c r="BJ19" s="2">
        <v>195.2</v>
      </c>
      <c r="BK19" s="2">
        <v>38.145360000000004</v>
      </c>
      <c r="BL19" s="2">
        <f t="shared" si="16"/>
        <v>19.541680327868853</v>
      </c>
      <c r="BM19" s="2">
        <v>195</v>
      </c>
      <c r="BN19" s="2">
        <v>27.246410000000001</v>
      </c>
      <c r="BO19" s="2">
        <f t="shared" si="17"/>
        <v>13.97251794871795</v>
      </c>
      <c r="BP19" s="2">
        <v>49</v>
      </c>
      <c r="BQ19" s="2">
        <v>0</v>
      </c>
      <c r="BR19" s="2">
        <f t="shared" si="18"/>
        <v>0</v>
      </c>
      <c r="BS19" s="2">
        <v>0.7</v>
      </c>
      <c r="BT19" s="2">
        <v>0</v>
      </c>
      <c r="BU19" s="2">
        <f t="shared" si="19"/>
        <v>0</v>
      </c>
      <c r="BV19" s="2">
        <v>935.6</v>
      </c>
      <c r="BW19" s="2">
        <v>138.2895</v>
      </c>
      <c r="BX19" s="14">
        <f t="shared" si="20"/>
        <v>14.780835827276615</v>
      </c>
    </row>
    <row r="20" spans="1:76" x14ac:dyDescent="0.25">
      <c r="A20" s="13" t="s">
        <v>12</v>
      </c>
      <c r="B20" s="8">
        <f t="shared" si="21"/>
        <v>155605.5</v>
      </c>
      <c r="C20" s="8">
        <f t="shared" si="0"/>
        <v>30506.302479999995</v>
      </c>
      <c r="D20" s="8">
        <f t="shared" si="1"/>
        <v>19.604899878217669</v>
      </c>
      <c r="E20" s="2">
        <v>32543.599999999999</v>
      </c>
      <c r="F20" s="2">
        <v>6180</v>
      </c>
      <c r="G20" s="4">
        <f t="shared" si="2"/>
        <v>18.989908922184391</v>
      </c>
      <c r="H20" s="2">
        <v>1994.9</v>
      </c>
      <c r="I20" s="2">
        <v>498.48288000000002</v>
      </c>
      <c r="J20" s="4">
        <f t="shared" si="3"/>
        <v>24.987863050779488</v>
      </c>
      <c r="K20" s="2">
        <v>118.1</v>
      </c>
      <c r="L20" s="2">
        <v>18.995990000000003</v>
      </c>
      <c r="M20" s="4">
        <f t="shared" si="4"/>
        <v>16.084665537679935</v>
      </c>
      <c r="N20" s="2">
        <v>113057.3</v>
      </c>
      <c r="O20" s="2">
        <v>22150.493999999999</v>
      </c>
      <c r="P20" s="4">
        <f t="shared" si="5"/>
        <v>19.592272237175308</v>
      </c>
      <c r="Q20" s="2"/>
      <c r="R20" s="2"/>
      <c r="S20" s="2"/>
      <c r="T20" s="2"/>
      <c r="U20" s="1"/>
      <c r="V20" s="1"/>
      <c r="W20" s="1"/>
      <c r="X20" s="1"/>
      <c r="Y20" s="1"/>
      <c r="Z20" s="1"/>
      <c r="AA20" s="1"/>
      <c r="AB20" s="1"/>
      <c r="AC20" s="2">
        <v>2602.5</v>
      </c>
      <c r="AD20" s="2">
        <v>604.97196999999994</v>
      </c>
      <c r="AE20" s="2">
        <f t="shared" si="6"/>
        <v>23.24580096061479</v>
      </c>
      <c r="AF20" s="2">
        <v>1016.6</v>
      </c>
      <c r="AG20" s="2">
        <v>231.94743</v>
      </c>
      <c r="AH20" s="2">
        <f t="shared" si="7"/>
        <v>22.815997442455242</v>
      </c>
      <c r="AI20" s="2">
        <v>92.5</v>
      </c>
      <c r="AJ20" s="2">
        <v>13.888399999999999</v>
      </c>
      <c r="AK20" s="2">
        <f t="shared" si="8"/>
        <v>15.014486486486486</v>
      </c>
      <c r="AL20" s="2">
        <v>203.8</v>
      </c>
      <c r="AM20" s="2">
        <v>48.913899999999998</v>
      </c>
      <c r="AN20" s="2">
        <f t="shared" si="9"/>
        <v>24.000932286555443</v>
      </c>
      <c r="AO20" s="2"/>
      <c r="AP20" s="2"/>
      <c r="AQ20" s="2"/>
      <c r="AR20" s="2">
        <v>596.70000000000005</v>
      </c>
      <c r="AS20" s="2">
        <v>188</v>
      </c>
      <c r="AT20" s="2">
        <f t="shared" si="10"/>
        <v>31.506619741913855</v>
      </c>
      <c r="AU20" s="2">
        <v>1396.8</v>
      </c>
      <c r="AV20" s="2">
        <v>248.55367000000001</v>
      </c>
      <c r="AW20" s="2">
        <f t="shared" si="11"/>
        <v>17.794506729667813</v>
      </c>
      <c r="AX20" s="2">
        <v>197</v>
      </c>
      <c r="AY20" s="2">
        <v>32.461660000000002</v>
      </c>
      <c r="AZ20" s="2">
        <f t="shared" si="12"/>
        <v>16.478000000000002</v>
      </c>
      <c r="BA20" s="2">
        <v>185</v>
      </c>
      <c r="BB20" s="2">
        <v>32.315840000000001</v>
      </c>
      <c r="BC20" s="2">
        <f t="shared" si="13"/>
        <v>17.46802162162162</v>
      </c>
      <c r="BD20" s="2"/>
      <c r="BE20" s="2"/>
      <c r="BF20" s="2"/>
      <c r="BG20" s="2">
        <v>207.1</v>
      </c>
      <c r="BH20" s="2">
        <v>35.477160000000005</v>
      </c>
      <c r="BI20" s="2">
        <f t="shared" si="15"/>
        <v>17.130449058425885</v>
      </c>
      <c r="BJ20" s="2">
        <v>195.2</v>
      </c>
      <c r="BK20" s="2">
        <v>33.094430000000003</v>
      </c>
      <c r="BL20" s="2">
        <f t="shared" si="16"/>
        <v>16.954113729508201</v>
      </c>
      <c r="BM20" s="2">
        <v>195</v>
      </c>
      <c r="BN20" s="2">
        <v>27.47428</v>
      </c>
      <c r="BO20" s="2">
        <f t="shared" si="17"/>
        <v>14.089374358974361</v>
      </c>
      <c r="BP20" s="2">
        <v>66.8</v>
      </c>
      <c r="BQ20" s="2">
        <v>16.576000000000001</v>
      </c>
      <c r="BR20" s="2">
        <f t="shared" si="18"/>
        <v>24.814371257485032</v>
      </c>
      <c r="BS20" s="2">
        <v>1</v>
      </c>
      <c r="BT20" s="2">
        <v>0.25</v>
      </c>
      <c r="BU20" s="2">
        <f t="shared" si="19"/>
        <v>25</v>
      </c>
      <c r="BV20" s="2">
        <v>935.6</v>
      </c>
      <c r="BW20" s="2">
        <v>144.40486999999999</v>
      </c>
      <c r="BX20" s="14">
        <f t="shared" si="20"/>
        <v>15.43446665241556</v>
      </c>
    </row>
    <row r="21" spans="1:76" x14ac:dyDescent="0.25">
      <c r="A21" s="13" t="s">
        <v>13</v>
      </c>
      <c r="B21" s="8">
        <f t="shared" si="21"/>
        <v>258099.70000000004</v>
      </c>
      <c r="C21" s="8">
        <f t="shared" si="0"/>
        <v>49641.22608</v>
      </c>
      <c r="D21" s="8">
        <f t="shared" si="1"/>
        <v>19.233352878751891</v>
      </c>
      <c r="E21" s="2">
        <v>32334.3</v>
      </c>
      <c r="F21" s="2">
        <v>5715.0493499999993</v>
      </c>
      <c r="G21" s="4">
        <f t="shared" si="2"/>
        <v>17.674881936519419</v>
      </c>
      <c r="H21" s="2">
        <v>1921.7</v>
      </c>
      <c r="I21" s="2">
        <v>423.83446999999995</v>
      </c>
      <c r="J21" s="4">
        <f t="shared" si="3"/>
        <v>22.05518395170942</v>
      </c>
      <c r="K21" s="2">
        <v>152.69999999999999</v>
      </c>
      <c r="L21" s="2">
        <v>36</v>
      </c>
      <c r="M21" s="4">
        <f t="shared" si="4"/>
        <v>23.575638506876228</v>
      </c>
      <c r="N21" s="2">
        <v>210431.8</v>
      </c>
      <c r="O21" s="2">
        <v>40549.349009999998</v>
      </c>
      <c r="P21" s="4">
        <f t="shared" si="5"/>
        <v>19.269591863016903</v>
      </c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  <c r="AC21" s="2">
        <v>4070.7</v>
      </c>
      <c r="AD21" s="2">
        <v>661.47784999999999</v>
      </c>
      <c r="AE21" s="2">
        <f t="shared" si="6"/>
        <v>16.249732232785515</v>
      </c>
      <c r="AF21" s="2">
        <v>1027.2</v>
      </c>
      <c r="AG21" s="2">
        <v>119.32402999999999</v>
      </c>
      <c r="AH21" s="2">
        <f t="shared" si="7"/>
        <v>11.6164359423676</v>
      </c>
      <c r="AI21" s="2">
        <v>185</v>
      </c>
      <c r="AJ21" s="2">
        <v>42.595999999999997</v>
      </c>
      <c r="AK21" s="2">
        <f t="shared" si="8"/>
        <v>23.024864864864863</v>
      </c>
      <c r="AL21" s="2">
        <v>382.1</v>
      </c>
      <c r="AM21" s="2">
        <v>78.230039999999988</v>
      </c>
      <c r="AN21" s="2">
        <f t="shared" si="9"/>
        <v>20.473708453284477</v>
      </c>
      <c r="AO21" s="2"/>
      <c r="AP21" s="2"/>
      <c r="AQ21" s="2"/>
      <c r="AR21" s="2">
        <v>1335.3</v>
      </c>
      <c r="AS21" s="2">
        <v>424</v>
      </c>
      <c r="AT21" s="2">
        <f t="shared" si="10"/>
        <v>31.753164082977609</v>
      </c>
      <c r="AU21" s="2">
        <v>3917.4</v>
      </c>
      <c r="AV21" s="2">
        <v>1177.1837800000001</v>
      </c>
      <c r="AW21" s="2">
        <f t="shared" si="11"/>
        <v>30.050129677847554</v>
      </c>
      <c r="AX21" s="2">
        <v>197</v>
      </c>
      <c r="AY21" s="2">
        <v>24.85632</v>
      </c>
      <c r="AZ21" s="2">
        <f t="shared" si="12"/>
        <v>12.617421319796954</v>
      </c>
      <c r="BA21" s="2">
        <v>555.1</v>
      </c>
      <c r="BB21" s="2">
        <v>108.89905</v>
      </c>
      <c r="BC21" s="2">
        <f t="shared" si="13"/>
        <v>19.617915690866511</v>
      </c>
      <c r="BD21" s="2"/>
      <c r="BE21" s="2"/>
      <c r="BF21" s="2"/>
      <c r="BG21" s="2">
        <v>207.1</v>
      </c>
      <c r="BH21" s="2">
        <v>45.44397</v>
      </c>
      <c r="BI21" s="2">
        <f t="shared" si="15"/>
        <v>21.943008208594883</v>
      </c>
      <c r="BJ21" s="2">
        <v>195.2</v>
      </c>
      <c r="BK21" s="2">
        <v>45.598080000000003</v>
      </c>
      <c r="BL21" s="2">
        <f t="shared" si="16"/>
        <v>23.359672131147544</v>
      </c>
      <c r="BM21" s="2">
        <v>195</v>
      </c>
      <c r="BN21" s="2">
        <v>45.297640000000001</v>
      </c>
      <c r="BO21" s="2">
        <f t="shared" si="17"/>
        <v>23.229558974358973</v>
      </c>
      <c r="BP21" s="2">
        <v>55.7</v>
      </c>
      <c r="BQ21" s="2">
        <v>0</v>
      </c>
      <c r="BR21" s="2">
        <f t="shared" si="18"/>
        <v>0</v>
      </c>
      <c r="BS21" s="2">
        <v>0.8</v>
      </c>
      <c r="BT21" s="2">
        <v>0</v>
      </c>
      <c r="BU21" s="2">
        <f t="shared" si="19"/>
        <v>0</v>
      </c>
      <c r="BV21" s="2">
        <v>935.6</v>
      </c>
      <c r="BW21" s="2">
        <v>144.08649</v>
      </c>
      <c r="BX21" s="14">
        <f t="shared" si="20"/>
        <v>15.400437152629328</v>
      </c>
    </row>
    <row r="22" spans="1:76" x14ac:dyDescent="0.25">
      <c r="A22" s="13" t="s">
        <v>14</v>
      </c>
      <c r="B22" s="8">
        <f t="shared" si="21"/>
        <v>316528.80000000005</v>
      </c>
      <c r="C22" s="8">
        <f t="shared" si="0"/>
        <v>63100.755510000003</v>
      </c>
      <c r="D22" s="8">
        <f t="shared" si="1"/>
        <v>19.935233542729758</v>
      </c>
      <c r="E22" s="2">
        <v>53876.5</v>
      </c>
      <c r="F22" s="2">
        <v>9996.6</v>
      </c>
      <c r="G22" s="4">
        <f t="shared" si="2"/>
        <v>18.554657410930556</v>
      </c>
      <c r="H22" s="2">
        <v>4089.2</v>
      </c>
      <c r="I22" s="2">
        <v>892.99659999999994</v>
      </c>
      <c r="J22" s="4">
        <f t="shared" si="3"/>
        <v>21.837929179301575</v>
      </c>
      <c r="K22" s="2">
        <v>235.7</v>
      </c>
      <c r="L22" s="2">
        <v>45.022179999999999</v>
      </c>
      <c r="M22" s="4">
        <f t="shared" si="4"/>
        <v>19.101476453118373</v>
      </c>
      <c r="N22" s="2">
        <v>224113.5</v>
      </c>
      <c r="O22" s="2">
        <v>43069.175999999999</v>
      </c>
      <c r="P22" s="4">
        <f t="shared" si="5"/>
        <v>19.217573238559925</v>
      </c>
      <c r="Q22" s="2"/>
      <c r="R22" s="2"/>
      <c r="S22" s="2"/>
      <c r="T22" s="2"/>
      <c r="U22" s="1"/>
      <c r="V22" s="1"/>
      <c r="W22" s="1"/>
      <c r="X22" s="1"/>
      <c r="Y22" s="1"/>
      <c r="Z22" s="1"/>
      <c r="AA22" s="1"/>
      <c r="AB22" s="1"/>
      <c r="AC22" s="2">
        <v>4701.8999999999996</v>
      </c>
      <c r="AD22" s="2">
        <v>1269.4349999999999</v>
      </c>
      <c r="AE22" s="2">
        <f t="shared" si="6"/>
        <v>26.998341096152622</v>
      </c>
      <c r="AF22" s="2">
        <v>1886.2</v>
      </c>
      <c r="AG22" s="2">
        <v>452.22399999999999</v>
      </c>
      <c r="AH22" s="2">
        <f t="shared" si="7"/>
        <v>23.975400275686564</v>
      </c>
      <c r="AI22" s="2">
        <v>231.3</v>
      </c>
      <c r="AJ22" s="2">
        <v>46.654839999999993</v>
      </c>
      <c r="AK22" s="2">
        <f t="shared" si="8"/>
        <v>20.17070471249459</v>
      </c>
      <c r="AL22" s="2">
        <v>382.1</v>
      </c>
      <c r="AM22" s="2">
        <v>87.54204</v>
      </c>
      <c r="AN22" s="2">
        <f t="shared" si="9"/>
        <v>22.9107668149699</v>
      </c>
      <c r="AO22" s="2"/>
      <c r="AP22" s="2"/>
      <c r="AQ22" s="2"/>
      <c r="AR22" s="2">
        <v>1994.3</v>
      </c>
      <c r="AS22" s="2">
        <v>632</v>
      </c>
      <c r="AT22" s="2">
        <f t="shared" si="10"/>
        <v>31.690317404603118</v>
      </c>
      <c r="AU22" s="2">
        <v>20928.3</v>
      </c>
      <c r="AV22" s="2">
        <v>5917.46576</v>
      </c>
      <c r="AW22" s="2">
        <f t="shared" si="11"/>
        <v>28.274947129007131</v>
      </c>
      <c r="AX22" s="2">
        <v>1373.9</v>
      </c>
      <c r="AY22" s="2">
        <v>186.54871</v>
      </c>
      <c r="AZ22" s="2">
        <f t="shared" si="12"/>
        <v>13.57804134216464</v>
      </c>
      <c r="BA22" s="2">
        <v>740.1</v>
      </c>
      <c r="BB22" s="2">
        <v>139.49324999999999</v>
      </c>
      <c r="BC22" s="2">
        <f t="shared" si="13"/>
        <v>18.847892176732874</v>
      </c>
      <c r="BD22" s="2"/>
      <c r="BE22" s="2"/>
      <c r="BF22" s="2"/>
      <c r="BG22" s="2">
        <v>414.3</v>
      </c>
      <c r="BH22" s="2">
        <v>86.275000000000006</v>
      </c>
      <c r="BI22" s="2">
        <f t="shared" si="15"/>
        <v>20.824281921313059</v>
      </c>
      <c r="BJ22" s="2">
        <v>195.2</v>
      </c>
      <c r="BK22" s="2">
        <v>43.239919999999998</v>
      </c>
      <c r="BL22" s="2">
        <f t="shared" si="16"/>
        <v>22.15159836065574</v>
      </c>
      <c r="BM22" s="2">
        <v>195</v>
      </c>
      <c r="BN22" s="2">
        <v>46.311999999999998</v>
      </c>
      <c r="BO22" s="2">
        <f t="shared" si="17"/>
        <v>23.749743589743588</v>
      </c>
      <c r="BP22" s="2">
        <v>62.4</v>
      </c>
      <c r="BQ22" s="2">
        <v>0</v>
      </c>
      <c r="BR22" s="2">
        <f t="shared" si="18"/>
        <v>0</v>
      </c>
      <c r="BS22" s="2">
        <v>0.9</v>
      </c>
      <c r="BT22" s="2">
        <v>0</v>
      </c>
      <c r="BU22" s="2">
        <f t="shared" si="19"/>
        <v>0</v>
      </c>
      <c r="BV22" s="2">
        <v>1108</v>
      </c>
      <c r="BW22" s="2">
        <v>189.77020999999999</v>
      </c>
      <c r="BX22" s="14">
        <f t="shared" si="20"/>
        <v>17.127275270758123</v>
      </c>
    </row>
    <row r="23" spans="1:76" x14ac:dyDescent="0.25">
      <c r="A23" s="13" t="s">
        <v>15</v>
      </c>
      <c r="B23" s="8">
        <f t="shared" si="21"/>
        <v>271048.29999999981</v>
      </c>
      <c r="C23" s="8">
        <f t="shared" si="21"/>
        <v>51772.596980000002</v>
      </c>
      <c r="D23" s="8">
        <f t="shared" si="1"/>
        <v>19.100875002720933</v>
      </c>
      <c r="E23" s="2">
        <v>69340.5</v>
      </c>
      <c r="F23" s="2">
        <v>13080</v>
      </c>
      <c r="G23" s="4">
        <f t="shared" si="2"/>
        <v>18.863434789192464</v>
      </c>
      <c r="H23" s="2">
        <v>3903.9</v>
      </c>
      <c r="I23" s="2">
        <v>1114.059</v>
      </c>
      <c r="J23" s="4">
        <f t="shared" si="3"/>
        <v>28.53707830630907</v>
      </c>
      <c r="K23" s="2">
        <v>243.9</v>
      </c>
      <c r="L23" s="2">
        <v>52.130789999999998</v>
      </c>
      <c r="M23" s="4">
        <f t="shared" si="4"/>
        <v>21.373837638376383</v>
      </c>
      <c r="N23" s="2">
        <v>169706.3</v>
      </c>
      <c r="O23" s="2">
        <v>31775.5</v>
      </c>
      <c r="P23" s="4">
        <f t="shared" si="5"/>
        <v>18.723818738608998</v>
      </c>
      <c r="Q23" s="2">
        <v>10544.9</v>
      </c>
      <c r="R23" s="2">
        <v>1723.8</v>
      </c>
      <c r="S23" s="4">
        <f>R23/Q23*100</f>
        <v>16.34723894963442</v>
      </c>
      <c r="T23" s="2">
        <v>105.4</v>
      </c>
      <c r="U23" s="2">
        <v>17.559999999999999</v>
      </c>
      <c r="V23" s="4">
        <f>U23/T23*100</f>
        <v>16.660341555977226</v>
      </c>
      <c r="W23" s="4"/>
      <c r="X23" s="4"/>
      <c r="Y23" s="4"/>
      <c r="Z23" s="4"/>
      <c r="AA23" s="4"/>
      <c r="AB23" s="4"/>
      <c r="AC23" s="2">
        <v>4984.8999999999996</v>
      </c>
      <c r="AD23" s="2">
        <v>1091.7539199999999</v>
      </c>
      <c r="AE23" s="2">
        <f t="shared" si="6"/>
        <v>21.901220084655659</v>
      </c>
      <c r="AF23" s="2">
        <v>2046.4</v>
      </c>
      <c r="AG23" s="2">
        <v>245.09817999999999</v>
      </c>
      <c r="AH23" s="2">
        <f t="shared" si="7"/>
        <v>11.977041634089131</v>
      </c>
      <c r="AI23" s="2">
        <v>231.3</v>
      </c>
      <c r="AJ23" s="2">
        <v>18.358650000000001</v>
      </c>
      <c r="AK23" s="2">
        <f t="shared" si="8"/>
        <v>7.9371595330739302</v>
      </c>
      <c r="AL23" s="2">
        <v>382.1</v>
      </c>
      <c r="AM23" s="2">
        <v>63.801029999999997</v>
      </c>
      <c r="AN23" s="2">
        <f t="shared" si="9"/>
        <v>16.697469248887725</v>
      </c>
      <c r="AO23" s="2"/>
      <c r="AP23" s="2"/>
      <c r="AQ23" s="2"/>
      <c r="AR23" s="2">
        <v>1462.1</v>
      </c>
      <c r="AS23" s="2">
        <v>464</v>
      </c>
      <c r="AT23" s="2">
        <f t="shared" si="10"/>
        <v>31.73517543259695</v>
      </c>
      <c r="AU23" s="2">
        <v>5413.1</v>
      </c>
      <c r="AV23" s="2">
        <v>1673.29206</v>
      </c>
      <c r="AW23" s="2">
        <f t="shared" si="11"/>
        <v>30.91190002032107</v>
      </c>
      <c r="AX23" s="2">
        <v>381.3</v>
      </c>
      <c r="AY23" s="2">
        <v>90.482350000000011</v>
      </c>
      <c r="AZ23" s="2">
        <f t="shared" si="12"/>
        <v>23.729963283503803</v>
      </c>
      <c r="BA23" s="2">
        <v>555.1</v>
      </c>
      <c r="BB23" s="2">
        <v>71.265889999999999</v>
      </c>
      <c r="BC23" s="2">
        <f t="shared" si="13"/>
        <v>12.838387677895874</v>
      </c>
      <c r="BD23" s="2">
        <v>15.1</v>
      </c>
      <c r="BE23" s="2">
        <v>0</v>
      </c>
      <c r="BF23" s="2">
        <f t="shared" si="14"/>
        <v>0</v>
      </c>
      <c r="BG23" s="2">
        <v>207.1</v>
      </c>
      <c r="BH23" s="2">
        <v>41.323430000000002</v>
      </c>
      <c r="BI23" s="2">
        <f t="shared" si="15"/>
        <v>19.953370352486726</v>
      </c>
      <c r="BJ23" s="2">
        <v>195.2</v>
      </c>
      <c r="BK23" s="2">
        <v>39.693709999999996</v>
      </c>
      <c r="BL23" s="2">
        <f t="shared" si="16"/>
        <v>20.334892418032783</v>
      </c>
      <c r="BM23" s="2">
        <v>195</v>
      </c>
      <c r="BN23" s="2">
        <v>33.697129999999994</v>
      </c>
      <c r="BO23" s="2">
        <f t="shared" si="17"/>
        <v>17.280579487179484</v>
      </c>
      <c r="BP23" s="2">
        <v>44.6</v>
      </c>
      <c r="BQ23" s="2">
        <v>0</v>
      </c>
      <c r="BR23" s="2">
        <f t="shared" si="18"/>
        <v>0</v>
      </c>
      <c r="BS23" s="2">
        <v>0.6</v>
      </c>
      <c r="BT23" s="2">
        <v>0</v>
      </c>
      <c r="BU23" s="2">
        <f t="shared" si="19"/>
        <v>0</v>
      </c>
      <c r="BV23" s="2">
        <v>1089.5</v>
      </c>
      <c r="BW23" s="2">
        <v>176.78083999999998</v>
      </c>
      <c r="BX23" s="14">
        <f t="shared" si="20"/>
        <v>16.22586874713171</v>
      </c>
    </row>
    <row r="24" spans="1:76" x14ac:dyDescent="0.25">
      <c r="A24" s="13" t="s">
        <v>16</v>
      </c>
      <c r="B24" s="8">
        <f t="shared" si="21"/>
        <v>103973.30000000003</v>
      </c>
      <c r="C24" s="8">
        <f t="shared" si="21"/>
        <v>20284.394990000001</v>
      </c>
      <c r="D24" s="8">
        <f t="shared" si="1"/>
        <v>19.509234572722033</v>
      </c>
      <c r="E24" s="2">
        <v>25059.7</v>
      </c>
      <c r="F24" s="2">
        <v>4228.9957999999997</v>
      </c>
      <c r="G24" s="4">
        <f t="shared" si="2"/>
        <v>16.875684066449317</v>
      </c>
      <c r="H24" s="2">
        <v>908.7</v>
      </c>
      <c r="I24" s="2">
        <v>215.81700000000001</v>
      </c>
      <c r="J24" s="4">
        <f t="shared" si="3"/>
        <v>23.750082535490261</v>
      </c>
      <c r="K24" s="2">
        <v>84.1</v>
      </c>
      <c r="L24" s="2">
        <v>7.1308400000000001</v>
      </c>
      <c r="M24" s="4">
        <f t="shared" si="4"/>
        <v>8.4790011890606429</v>
      </c>
      <c r="N24" s="2">
        <v>69853.100000000006</v>
      </c>
      <c r="O24" s="2">
        <v>14138.71183</v>
      </c>
      <c r="P24" s="4">
        <f t="shared" si="5"/>
        <v>20.240636177921953</v>
      </c>
      <c r="Q24" s="2"/>
      <c r="R24" s="2"/>
      <c r="S24" s="4"/>
      <c r="T24" s="2"/>
      <c r="U24" s="2"/>
      <c r="V24" s="4"/>
      <c r="W24" s="4"/>
      <c r="X24" s="4"/>
      <c r="Y24" s="4"/>
      <c r="Z24" s="4"/>
      <c r="AA24" s="4"/>
      <c r="AB24" s="4"/>
      <c r="AC24" s="2">
        <v>1755.5</v>
      </c>
      <c r="AD24" s="2">
        <v>333.00200000000001</v>
      </c>
      <c r="AE24" s="2">
        <f t="shared" si="6"/>
        <v>18.969068641412704</v>
      </c>
      <c r="AF24" s="2">
        <v>648.29999999999995</v>
      </c>
      <c r="AG24" s="2">
        <v>63.58</v>
      </c>
      <c r="AH24" s="2">
        <f t="shared" si="7"/>
        <v>9.8071880302329184</v>
      </c>
      <c r="AI24" s="2">
        <v>46.3</v>
      </c>
      <c r="AJ24" s="2">
        <v>6.8742000000000001</v>
      </c>
      <c r="AK24" s="2">
        <f t="shared" si="8"/>
        <v>14.84708423326134</v>
      </c>
      <c r="AL24" s="2">
        <v>203.8</v>
      </c>
      <c r="AM24" s="2">
        <v>37.16169</v>
      </c>
      <c r="AN24" s="2">
        <f t="shared" si="9"/>
        <v>18.234391560353284</v>
      </c>
      <c r="AO24" s="2"/>
      <c r="AP24" s="2"/>
      <c r="AQ24" s="2"/>
      <c r="AR24" s="2">
        <v>483</v>
      </c>
      <c r="AS24" s="2">
        <v>152</v>
      </c>
      <c r="AT24" s="2">
        <f t="shared" si="10"/>
        <v>31.469979296066253</v>
      </c>
      <c r="AU24" s="2">
        <v>3598.5</v>
      </c>
      <c r="AV24" s="2">
        <v>863.63243999999997</v>
      </c>
      <c r="AW24" s="2">
        <f t="shared" si="11"/>
        <v>23.999789912463527</v>
      </c>
      <c r="AX24" s="2">
        <v>197</v>
      </c>
      <c r="AY24" s="2">
        <v>43.182130000000001</v>
      </c>
      <c r="AZ24" s="2">
        <f t="shared" si="12"/>
        <v>21.919862944162439</v>
      </c>
      <c r="BA24" s="2">
        <v>185</v>
      </c>
      <c r="BB24" s="2">
        <v>35.136129999999994</v>
      </c>
      <c r="BC24" s="2">
        <f t="shared" si="13"/>
        <v>18.992502702702698</v>
      </c>
      <c r="BD24" s="2"/>
      <c r="BE24" s="2"/>
      <c r="BF24" s="2"/>
      <c r="BG24" s="2">
        <v>207.1</v>
      </c>
      <c r="BH24" s="2">
        <v>30.217310000000001</v>
      </c>
      <c r="BI24" s="2">
        <f t="shared" si="15"/>
        <v>14.590685659101885</v>
      </c>
      <c r="BJ24" s="2">
        <v>195.2</v>
      </c>
      <c r="BK24" s="2">
        <v>35.696570000000001</v>
      </c>
      <c r="BL24" s="2">
        <f t="shared" si="16"/>
        <v>18.287177254098363</v>
      </c>
      <c r="BM24" s="2">
        <v>195</v>
      </c>
      <c r="BN24" s="2">
        <v>34.785269999999997</v>
      </c>
      <c r="BO24" s="2">
        <f t="shared" si="17"/>
        <v>17.8386</v>
      </c>
      <c r="BP24" s="2">
        <v>44.6</v>
      </c>
      <c r="BQ24" s="2">
        <v>0</v>
      </c>
      <c r="BR24" s="2">
        <f t="shared" si="18"/>
        <v>0</v>
      </c>
      <c r="BS24" s="2">
        <v>0.6</v>
      </c>
      <c r="BT24" s="2">
        <v>0</v>
      </c>
      <c r="BU24" s="2">
        <f t="shared" si="19"/>
        <v>0</v>
      </c>
      <c r="BV24" s="2">
        <v>307.8</v>
      </c>
      <c r="BW24" s="2">
        <v>58.471779999999995</v>
      </c>
      <c r="BX24" s="14">
        <f t="shared" si="20"/>
        <v>18.996679662118257</v>
      </c>
    </row>
    <row r="25" spans="1:76" x14ac:dyDescent="0.25">
      <c r="A25" s="13" t="s">
        <v>17</v>
      </c>
      <c r="B25" s="8">
        <f t="shared" si="21"/>
        <v>174920.80000000005</v>
      </c>
      <c r="C25" s="8">
        <f t="shared" si="21"/>
        <v>32092.412240000001</v>
      </c>
      <c r="D25" s="8">
        <f t="shared" si="1"/>
        <v>18.346824528586648</v>
      </c>
      <c r="E25" s="2">
        <v>27934.5</v>
      </c>
      <c r="F25" s="2">
        <v>3984.5131499999998</v>
      </c>
      <c r="G25" s="4">
        <f t="shared" si="2"/>
        <v>14.263771143210008</v>
      </c>
      <c r="H25" s="2">
        <v>1152.5</v>
      </c>
      <c r="I25" s="2">
        <v>149.06177</v>
      </c>
      <c r="J25" s="4">
        <f t="shared" si="3"/>
        <v>12.933776138828634</v>
      </c>
      <c r="K25" s="2">
        <v>106.7</v>
      </c>
      <c r="L25" s="2">
        <v>18.592560000000002</v>
      </c>
      <c r="M25" s="4">
        <f t="shared" si="4"/>
        <v>17.425079662605437</v>
      </c>
      <c r="N25" s="2">
        <v>136835</v>
      </c>
      <c r="O25" s="2">
        <v>25748.94256</v>
      </c>
      <c r="P25" s="4">
        <f t="shared" si="5"/>
        <v>18.817512010815946</v>
      </c>
      <c r="Q25" s="2"/>
      <c r="R25" s="2"/>
      <c r="S25" s="4"/>
      <c r="T25" s="2"/>
      <c r="U25" s="2"/>
      <c r="V25" s="4"/>
      <c r="W25" s="4"/>
      <c r="X25" s="4"/>
      <c r="Y25" s="4"/>
      <c r="Z25" s="4"/>
      <c r="AA25" s="4"/>
      <c r="AB25" s="4"/>
      <c r="AC25" s="2">
        <v>3542.7</v>
      </c>
      <c r="AD25" s="2">
        <v>956.529</v>
      </c>
      <c r="AE25" s="2">
        <f t="shared" si="6"/>
        <v>27</v>
      </c>
      <c r="AF25" s="2">
        <v>926.6</v>
      </c>
      <c r="AG25" s="2">
        <v>222.4</v>
      </c>
      <c r="AH25" s="2">
        <f t="shared" si="7"/>
        <v>24.001726742931144</v>
      </c>
      <c r="AI25" s="2">
        <v>92.5</v>
      </c>
      <c r="AJ25" s="2">
        <v>21.29468</v>
      </c>
      <c r="AK25" s="2">
        <f t="shared" si="8"/>
        <v>23.021275675675675</v>
      </c>
      <c r="AL25" s="2">
        <v>203.8</v>
      </c>
      <c r="AM25" s="2">
        <v>43.229849999999999</v>
      </c>
      <c r="AN25" s="2">
        <f t="shared" si="9"/>
        <v>21.211898920510304</v>
      </c>
      <c r="AO25" s="2"/>
      <c r="AP25" s="2"/>
      <c r="AQ25" s="2"/>
      <c r="AR25" s="2">
        <v>836.2</v>
      </c>
      <c r="AS25" s="2">
        <v>264</v>
      </c>
      <c r="AT25" s="2">
        <f t="shared" si="10"/>
        <v>31.571394403252807</v>
      </c>
      <c r="AU25" s="2">
        <v>1423.2</v>
      </c>
      <c r="AV25" s="2">
        <v>355.37090999999998</v>
      </c>
      <c r="AW25" s="2">
        <f t="shared" si="11"/>
        <v>24.969850337268127</v>
      </c>
      <c r="AX25" s="2">
        <v>197</v>
      </c>
      <c r="AY25" s="2">
        <v>18.54532</v>
      </c>
      <c r="AZ25" s="2">
        <f t="shared" si="12"/>
        <v>9.4138680203045677</v>
      </c>
      <c r="BA25" s="2">
        <v>185</v>
      </c>
      <c r="BB25" s="2">
        <v>36.250449999999994</v>
      </c>
      <c r="BC25" s="2">
        <f t="shared" si="13"/>
        <v>19.594837837837833</v>
      </c>
      <c r="BD25" s="2"/>
      <c r="BE25" s="2"/>
      <c r="BF25" s="2"/>
      <c r="BG25" s="2">
        <v>207.1</v>
      </c>
      <c r="BH25" s="2">
        <v>47.75179</v>
      </c>
      <c r="BI25" s="2">
        <f t="shared" si="15"/>
        <v>23.057358763882181</v>
      </c>
      <c r="BJ25" s="2">
        <v>195.2</v>
      </c>
      <c r="BK25" s="2">
        <v>34.34028</v>
      </c>
      <c r="BL25" s="2">
        <f t="shared" si="16"/>
        <v>17.592356557377052</v>
      </c>
      <c r="BM25" s="2">
        <v>195</v>
      </c>
      <c r="BN25" s="2">
        <v>32.752720000000004</v>
      </c>
      <c r="BO25" s="2">
        <f t="shared" si="17"/>
        <v>16.796266666666668</v>
      </c>
      <c r="BP25" s="2">
        <v>37.9</v>
      </c>
      <c r="BQ25" s="2">
        <v>0</v>
      </c>
      <c r="BR25" s="2">
        <f t="shared" si="18"/>
        <v>0</v>
      </c>
      <c r="BS25" s="2">
        <v>0.5</v>
      </c>
      <c r="BT25" s="2">
        <v>0</v>
      </c>
      <c r="BU25" s="2">
        <f t="shared" si="19"/>
        <v>0</v>
      </c>
      <c r="BV25" s="2">
        <v>849.4</v>
      </c>
      <c r="BW25" s="2">
        <v>158.83720000000002</v>
      </c>
      <c r="BX25" s="14">
        <f t="shared" si="20"/>
        <v>18.699929361902523</v>
      </c>
    </row>
    <row r="26" spans="1:76" x14ac:dyDescent="0.25">
      <c r="A26" s="13" t="s">
        <v>18</v>
      </c>
      <c r="B26" s="8">
        <f t="shared" si="21"/>
        <v>504084.19999999995</v>
      </c>
      <c r="C26" s="8">
        <f t="shared" si="21"/>
        <v>97640.32243</v>
      </c>
      <c r="D26" s="8">
        <f t="shared" si="1"/>
        <v>19.369843853467337</v>
      </c>
      <c r="E26" s="2">
        <v>91138.4</v>
      </c>
      <c r="F26" s="2">
        <v>13954.15</v>
      </c>
      <c r="G26" s="4">
        <f t="shared" si="2"/>
        <v>15.310944673156431</v>
      </c>
      <c r="H26" s="2">
        <v>8513.2999999999993</v>
      </c>
      <c r="I26" s="2">
        <v>2919.0995099999996</v>
      </c>
      <c r="J26" s="4">
        <f t="shared" si="3"/>
        <v>34.288695452997075</v>
      </c>
      <c r="K26" s="2">
        <v>402.1</v>
      </c>
      <c r="L26" s="2">
        <v>53.326349999999998</v>
      </c>
      <c r="M26" s="4">
        <f t="shared" si="4"/>
        <v>13.261962198458093</v>
      </c>
      <c r="N26" s="2">
        <v>372587.6</v>
      </c>
      <c r="O26" s="2">
        <v>72645.98</v>
      </c>
      <c r="P26" s="4">
        <f t="shared" si="5"/>
        <v>19.497691281191322</v>
      </c>
      <c r="Q26" s="2"/>
      <c r="R26" s="2"/>
      <c r="S26" s="4"/>
      <c r="T26" s="2"/>
      <c r="U26" s="2"/>
      <c r="V26" s="4"/>
      <c r="W26" s="4"/>
      <c r="X26" s="4"/>
      <c r="Y26" s="4"/>
      <c r="Z26" s="4"/>
      <c r="AA26" s="4"/>
      <c r="AB26" s="4"/>
      <c r="AC26" s="2">
        <v>8276.7000000000007</v>
      </c>
      <c r="AD26" s="2">
        <v>2234.7089999999998</v>
      </c>
      <c r="AE26" s="2">
        <f t="shared" si="6"/>
        <v>26.999999999999996</v>
      </c>
      <c r="AF26" s="2">
        <v>2628.4</v>
      </c>
      <c r="AG26" s="2">
        <v>630.9</v>
      </c>
      <c r="AH26" s="2">
        <f t="shared" si="7"/>
        <v>24.003195860599604</v>
      </c>
      <c r="AI26" s="2">
        <v>436.9</v>
      </c>
      <c r="AJ26" s="2">
        <v>85.777140000000003</v>
      </c>
      <c r="AK26" s="2">
        <f t="shared" si="8"/>
        <v>19.633128862439918</v>
      </c>
      <c r="AL26" s="2">
        <v>581.29999999999995</v>
      </c>
      <c r="AM26" s="2">
        <v>118.27683</v>
      </c>
      <c r="AN26" s="2">
        <f t="shared" si="9"/>
        <v>20.346951660072254</v>
      </c>
      <c r="AO26" s="2"/>
      <c r="AP26" s="2"/>
      <c r="AQ26" s="2"/>
      <c r="AR26" s="2">
        <v>2727.3</v>
      </c>
      <c r="AS26" s="2">
        <v>864</v>
      </c>
      <c r="AT26" s="2">
        <f t="shared" si="10"/>
        <v>31.679683203167968</v>
      </c>
      <c r="AU26" s="2">
        <v>12686.6</v>
      </c>
      <c r="AV26" s="2">
        <v>3500.5892799999997</v>
      </c>
      <c r="AW26" s="2">
        <f t="shared" si="11"/>
        <v>27.592808790377244</v>
      </c>
      <c r="AX26" s="2">
        <v>1126.8</v>
      </c>
      <c r="AY26" s="2">
        <v>150.31059999999999</v>
      </c>
      <c r="AZ26" s="2">
        <f t="shared" si="12"/>
        <v>13.339598864039759</v>
      </c>
      <c r="BA26" s="2">
        <v>1165.2</v>
      </c>
      <c r="BB26" s="2">
        <v>182.7593</v>
      </c>
      <c r="BC26" s="2">
        <f t="shared" si="13"/>
        <v>15.684800892550635</v>
      </c>
      <c r="BD26" s="2">
        <v>66.2</v>
      </c>
      <c r="BE26" s="2">
        <v>6.6431399999999998</v>
      </c>
      <c r="BF26" s="2">
        <f t="shared" si="14"/>
        <v>10.034954682779455</v>
      </c>
      <c r="BG26" s="2">
        <v>216.3</v>
      </c>
      <c r="BH26" s="2">
        <v>38.023559999999996</v>
      </c>
      <c r="BI26" s="2">
        <f t="shared" si="15"/>
        <v>17.579084604715671</v>
      </c>
      <c r="BJ26" s="2">
        <v>204.4</v>
      </c>
      <c r="BK26" s="2">
        <v>23.49446</v>
      </c>
      <c r="BL26" s="2">
        <f t="shared" si="16"/>
        <v>11.494354207436398</v>
      </c>
      <c r="BM26" s="2">
        <v>204.2</v>
      </c>
      <c r="BN26" s="2">
        <v>35.89714</v>
      </c>
      <c r="BO26" s="2">
        <f t="shared" si="17"/>
        <v>17.579402546523017</v>
      </c>
      <c r="BP26" s="2">
        <v>44.6</v>
      </c>
      <c r="BQ26" s="2">
        <v>0</v>
      </c>
      <c r="BR26" s="2">
        <f t="shared" si="18"/>
        <v>0</v>
      </c>
      <c r="BS26" s="2">
        <v>0.6</v>
      </c>
      <c r="BT26" s="2">
        <v>0</v>
      </c>
      <c r="BU26" s="2">
        <f t="shared" si="19"/>
        <v>0</v>
      </c>
      <c r="BV26" s="2">
        <v>1077.3</v>
      </c>
      <c r="BW26" s="2">
        <v>196.38612000000001</v>
      </c>
      <c r="BX26" s="14">
        <f t="shared" si="20"/>
        <v>18.229473684210529</v>
      </c>
    </row>
    <row r="27" spans="1:76" ht="15" customHeight="1" x14ac:dyDescent="0.25">
      <c r="A27" s="13" t="s">
        <v>19</v>
      </c>
      <c r="B27" s="8">
        <f t="shared" si="21"/>
        <v>144659.5</v>
      </c>
      <c r="C27" s="8">
        <f t="shared" si="21"/>
        <v>27481.586110000004</v>
      </c>
      <c r="D27" s="8">
        <f t="shared" si="1"/>
        <v>18.997429211354945</v>
      </c>
      <c r="E27" s="2">
        <v>28989</v>
      </c>
      <c r="F27" s="2">
        <v>5429.8230800000001</v>
      </c>
      <c r="G27" s="4">
        <f t="shared" si="2"/>
        <v>18.730632584773534</v>
      </c>
      <c r="H27" s="2">
        <v>1386.3</v>
      </c>
      <c r="I27" s="2">
        <v>328.81051000000002</v>
      </c>
      <c r="J27" s="4">
        <f t="shared" si="3"/>
        <v>23.718568130996179</v>
      </c>
      <c r="K27" s="2">
        <v>89.2</v>
      </c>
      <c r="L27" s="2">
        <v>11.29509</v>
      </c>
      <c r="M27" s="4">
        <f t="shared" si="4"/>
        <v>12.662656950672647</v>
      </c>
      <c r="N27" s="2">
        <v>104664.9</v>
      </c>
      <c r="O27" s="2">
        <v>19707.799050000001</v>
      </c>
      <c r="P27" s="4">
        <f t="shared" si="5"/>
        <v>18.829425194119519</v>
      </c>
      <c r="Q27" s="2"/>
      <c r="R27" s="2"/>
      <c r="S27" s="4"/>
      <c r="T27" s="2"/>
      <c r="U27" s="2"/>
      <c r="V27" s="4"/>
      <c r="W27" s="4"/>
      <c r="X27" s="4"/>
      <c r="Y27" s="4"/>
      <c r="Z27" s="4"/>
      <c r="AA27" s="4"/>
      <c r="AB27" s="4"/>
      <c r="AC27" s="2">
        <v>2381.5</v>
      </c>
      <c r="AD27" s="2">
        <v>512.39278000000002</v>
      </c>
      <c r="AE27" s="2">
        <f t="shared" si="6"/>
        <v>21.515548183917698</v>
      </c>
      <c r="AF27" s="2">
        <v>729</v>
      </c>
      <c r="AG27" s="2">
        <v>75.253950000000003</v>
      </c>
      <c r="AH27" s="2">
        <f t="shared" si="7"/>
        <v>10.322901234567903</v>
      </c>
      <c r="AI27" s="2">
        <v>92.5</v>
      </c>
      <c r="AJ27" s="2">
        <v>13.58778</v>
      </c>
      <c r="AK27" s="2">
        <f t="shared" si="8"/>
        <v>14.689491891891892</v>
      </c>
      <c r="AL27" s="2">
        <v>203.8</v>
      </c>
      <c r="AM27" s="2">
        <v>31.64602</v>
      </c>
      <c r="AN27" s="2">
        <f t="shared" si="9"/>
        <v>15.527978410206083</v>
      </c>
      <c r="AO27" s="2"/>
      <c r="AP27" s="2"/>
      <c r="AQ27" s="2"/>
      <c r="AR27" s="2">
        <v>690</v>
      </c>
      <c r="AS27" s="2">
        <v>220</v>
      </c>
      <c r="AT27" s="2">
        <f t="shared" si="10"/>
        <v>31.884057971014489</v>
      </c>
      <c r="AU27" s="2">
        <v>3657.8</v>
      </c>
      <c r="AV27" s="2">
        <v>859.70826</v>
      </c>
      <c r="AW27" s="2">
        <f t="shared" si="11"/>
        <v>23.503424462791841</v>
      </c>
      <c r="AX27" s="2">
        <v>197</v>
      </c>
      <c r="AY27" s="2">
        <v>35.64602</v>
      </c>
      <c r="AZ27" s="2">
        <f t="shared" si="12"/>
        <v>18.094426395939088</v>
      </c>
      <c r="BA27" s="2">
        <v>185</v>
      </c>
      <c r="BB27" s="2">
        <v>40.155889999999999</v>
      </c>
      <c r="BC27" s="2">
        <f t="shared" si="13"/>
        <v>21.705886486486488</v>
      </c>
      <c r="BD27" s="2"/>
      <c r="BE27" s="2"/>
      <c r="BF27" s="2"/>
      <c r="BG27" s="2">
        <v>207.1</v>
      </c>
      <c r="BH27" s="2">
        <v>32.62688</v>
      </c>
      <c r="BI27" s="2">
        <f t="shared" si="15"/>
        <v>15.754167069048769</v>
      </c>
      <c r="BJ27" s="2">
        <v>195.2</v>
      </c>
      <c r="BK27" s="2">
        <v>30.865860000000001</v>
      </c>
      <c r="BL27" s="2">
        <f t="shared" si="16"/>
        <v>15.812428278688525</v>
      </c>
      <c r="BM27" s="2">
        <v>195</v>
      </c>
      <c r="BN27" s="2">
        <v>42.266460000000002</v>
      </c>
      <c r="BO27" s="2">
        <f t="shared" si="17"/>
        <v>21.675107692307694</v>
      </c>
      <c r="BP27" s="2">
        <v>44.6</v>
      </c>
      <c r="BQ27" s="2">
        <v>0</v>
      </c>
      <c r="BR27" s="2">
        <f t="shared" si="18"/>
        <v>0</v>
      </c>
      <c r="BS27" s="2">
        <v>0.6</v>
      </c>
      <c r="BT27" s="2">
        <v>0</v>
      </c>
      <c r="BU27" s="2">
        <f t="shared" si="19"/>
        <v>0</v>
      </c>
      <c r="BV27" s="2">
        <v>751</v>
      </c>
      <c r="BW27" s="2">
        <v>109.70847999999999</v>
      </c>
      <c r="BX27" s="14">
        <f t="shared" si="20"/>
        <v>14.608319573901463</v>
      </c>
    </row>
    <row r="28" spans="1:76" x14ac:dyDescent="0.25">
      <c r="A28" s="13" t="s">
        <v>20</v>
      </c>
      <c r="B28" s="8">
        <f t="shared" si="21"/>
        <v>248465.99999999997</v>
      </c>
      <c r="C28" s="8">
        <f t="shared" si="21"/>
        <v>46271.38422</v>
      </c>
      <c r="D28" s="8">
        <f t="shared" si="1"/>
        <v>18.622823331964938</v>
      </c>
      <c r="E28" s="2">
        <v>64409.8</v>
      </c>
      <c r="F28" s="2">
        <v>11517.2</v>
      </c>
      <c r="G28" s="4">
        <f t="shared" si="2"/>
        <v>17.881129890171994</v>
      </c>
      <c r="H28" s="2">
        <v>2345.6999999999998</v>
      </c>
      <c r="I28" s="2">
        <v>586.40800000000002</v>
      </c>
      <c r="J28" s="4">
        <f t="shared" si="3"/>
        <v>24.999275269642325</v>
      </c>
      <c r="K28" s="2">
        <v>197.3</v>
      </c>
      <c r="L28" s="2">
        <v>41.74</v>
      </c>
      <c r="M28" s="4">
        <f t="shared" si="4"/>
        <v>21.155600608210847</v>
      </c>
      <c r="N28" s="2">
        <v>166681.79999999999</v>
      </c>
      <c r="O28" s="2">
        <v>30416.65</v>
      </c>
      <c r="P28" s="4">
        <f t="shared" si="5"/>
        <v>18.248333051358941</v>
      </c>
      <c r="Q28" s="2"/>
      <c r="R28" s="2"/>
      <c r="S28" s="4"/>
      <c r="T28" s="2"/>
      <c r="U28" s="2"/>
      <c r="V28" s="4"/>
      <c r="W28" s="4"/>
      <c r="X28" s="4"/>
      <c r="Y28" s="4"/>
      <c r="Z28" s="4"/>
      <c r="AA28" s="4"/>
      <c r="AB28" s="4"/>
      <c r="AC28" s="2">
        <v>4451.8999999999996</v>
      </c>
      <c r="AD28" s="2">
        <v>1202.0129999999999</v>
      </c>
      <c r="AE28" s="2">
        <f t="shared" si="6"/>
        <v>27</v>
      </c>
      <c r="AF28" s="2">
        <v>1132.3</v>
      </c>
      <c r="AG28" s="2">
        <v>271.8</v>
      </c>
      <c r="AH28" s="2">
        <f t="shared" si="7"/>
        <v>24.004239159233421</v>
      </c>
      <c r="AI28" s="2">
        <v>231.3</v>
      </c>
      <c r="AJ28" s="2">
        <v>53.2</v>
      </c>
      <c r="AK28" s="2">
        <f t="shared" si="8"/>
        <v>23.00043233895374</v>
      </c>
      <c r="AL28" s="2">
        <v>382.1</v>
      </c>
      <c r="AM28" s="2">
        <v>79.078479999999999</v>
      </c>
      <c r="AN28" s="2">
        <f t="shared" si="9"/>
        <v>20.695755037948178</v>
      </c>
      <c r="AO28" s="2">
        <v>739.5</v>
      </c>
      <c r="AP28" s="2">
        <v>175.63124999999999</v>
      </c>
      <c r="AQ28" s="2">
        <f t="shared" si="22"/>
        <v>23.75</v>
      </c>
      <c r="AR28" s="2">
        <v>1288.3</v>
      </c>
      <c r="AS28" s="2">
        <v>408</v>
      </c>
      <c r="AT28" s="2">
        <f t="shared" si="10"/>
        <v>31.669642164092217</v>
      </c>
      <c r="AU28" s="2">
        <v>4099.5</v>
      </c>
      <c r="AV28" s="2">
        <v>1125.5393100000001</v>
      </c>
      <c r="AW28" s="2">
        <f t="shared" si="11"/>
        <v>27.455526527625324</v>
      </c>
      <c r="AX28" s="2">
        <v>197</v>
      </c>
      <c r="AY28" s="2">
        <v>40.057919999999996</v>
      </c>
      <c r="AZ28" s="2">
        <f t="shared" si="12"/>
        <v>20.333969543147205</v>
      </c>
      <c r="BA28" s="2">
        <v>555.1</v>
      </c>
      <c r="BB28" s="2">
        <v>93.900109999999998</v>
      </c>
      <c r="BC28" s="2">
        <f t="shared" si="13"/>
        <v>16.915890830480993</v>
      </c>
      <c r="BD28" s="2">
        <v>58.7</v>
      </c>
      <c r="BE28" s="2">
        <v>0</v>
      </c>
      <c r="BF28" s="2">
        <f t="shared" si="14"/>
        <v>0</v>
      </c>
      <c r="BG28" s="2">
        <v>207.1</v>
      </c>
      <c r="BH28" s="2">
        <v>38.916629999999998</v>
      </c>
      <c r="BI28" s="2">
        <f t="shared" si="15"/>
        <v>18.791226460647028</v>
      </c>
      <c r="BJ28" s="2">
        <v>195.2</v>
      </c>
      <c r="BK28" s="2">
        <v>48.8</v>
      </c>
      <c r="BL28" s="2">
        <f t="shared" si="16"/>
        <v>25</v>
      </c>
      <c r="BM28" s="2">
        <v>195</v>
      </c>
      <c r="BN28" s="2">
        <v>39.767720000000004</v>
      </c>
      <c r="BO28" s="2">
        <f t="shared" si="17"/>
        <v>20.393702564102568</v>
      </c>
      <c r="BP28" s="2">
        <v>160.4</v>
      </c>
      <c r="BQ28" s="2">
        <v>0</v>
      </c>
      <c r="BR28" s="2">
        <f t="shared" si="18"/>
        <v>0</v>
      </c>
      <c r="BS28" s="2">
        <v>2.4</v>
      </c>
      <c r="BT28" s="2">
        <v>0</v>
      </c>
      <c r="BU28" s="2">
        <f t="shared" si="19"/>
        <v>0</v>
      </c>
      <c r="BV28" s="2">
        <v>935.6</v>
      </c>
      <c r="BW28" s="2">
        <v>132.68179999999998</v>
      </c>
      <c r="BX28" s="14">
        <f t="shared" si="20"/>
        <v>14.181466438648993</v>
      </c>
    </row>
    <row r="29" spans="1:76" x14ac:dyDescent="0.25">
      <c r="A29" s="13" t="s">
        <v>21</v>
      </c>
      <c r="B29" s="8">
        <f t="shared" si="21"/>
        <v>186118.1</v>
      </c>
      <c r="C29" s="8">
        <f t="shared" si="21"/>
        <v>34313.11202</v>
      </c>
      <c r="D29" s="8">
        <f t="shared" si="1"/>
        <v>18.436203690022626</v>
      </c>
      <c r="E29" s="2">
        <v>39175.599999999999</v>
      </c>
      <c r="F29" s="2">
        <v>6029.5544099999997</v>
      </c>
      <c r="G29" s="4">
        <f t="shared" si="2"/>
        <v>15.39109652436721</v>
      </c>
      <c r="H29" s="2">
        <v>2450.1999999999998</v>
      </c>
      <c r="I29" s="2">
        <v>442.05604</v>
      </c>
      <c r="J29" s="4">
        <f t="shared" si="3"/>
        <v>18.041630887274511</v>
      </c>
      <c r="K29" s="2">
        <v>152</v>
      </c>
      <c r="L29" s="2">
        <v>17.023810000000001</v>
      </c>
      <c r="M29" s="4">
        <f t="shared" si="4"/>
        <v>11.199875</v>
      </c>
      <c r="N29" s="2">
        <v>134495.20000000001</v>
      </c>
      <c r="O29" s="2">
        <v>25466.855149999999</v>
      </c>
      <c r="P29" s="4">
        <f t="shared" si="5"/>
        <v>18.935140547766757</v>
      </c>
      <c r="Q29" s="2"/>
      <c r="R29" s="2"/>
      <c r="S29" s="4"/>
      <c r="T29" s="2"/>
      <c r="U29" s="2"/>
      <c r="V29" s="4"/>
      <c r="W29" s="4"/>
      <c r="X29" s="4"/>
      <c r="Y29" s="4"/>
      <c r="Z29" s="4"/>
      <c r="AA29" s="4"/>
      <c r="AB29" s="4"/>
      <c r="AC29" s="2">
        <v>3520.8</v>
      </c>
      <c r="AD29" s="2">
        <v>950.61599999999999</v>
      </c>
      <c r="AE29" s="2">
        <f t="shared" si="6"/>
        <v>26.999999999999996</v>
      </c>
      <c r="AF29" s="2">
        <v>1084.5</v>
      </c>
      <c r="AG29" s="2">
        <v>242.13900000000001</v>
      </c>
      <c r="AH29" s="2">
        <f t="shared" si="7"/>
        <v>22.32724757952974</v>
      </c>
      <c r="AI29" s="2">
        <v>138.80000000000001</v>
      </c>
      <c r="AJ29" s="2">
        <v>17.739049999999999</v>
      </c>
      <c r="AK29" s="2">
        <f t="shared" si="8"/>
        <v>12.780295389048991</v>
      </c>
      <c r="AL29" s="2">
        <v>203.8</v>
      </c>
      <c r="AM29" s="2">
        <v>37.064629999999994</v>
      </c>
      <c r="AN29" s="2">
        <f t="shared" si="9"/>
        <v>18.186766437684</v>
      </c>
      <c r="AO29" s="2"/>
      <c r="AP29" s="2"/>
      <c r="AQ29" s="2"/>
      <c r="AR29" s="2">
        <v>759</v>
      </c>
      <c r="AS29" s="2">
        <v>240</v>
      </c>
      <c r="AT29" s="2">
        <f t="shared" si="10"/>
        <v>31.620553359683797</v>
      </c>
      <c r="AU29" s="2">
        <v>1867.2</v>
      </c>
      <c r="AV29" s="2">
        <v>521.63440000000003</v>
      </c>
      <c r="AW29" s="2">
        <f t="shared" si="11"/>
        <v>27.936718080548417</v>
      </c>
      <c r="AX29" s="2">
        <v>197</v>
      </c>
      <c r="AY29" s="2">
        <v>38.530239999999999</v>
      </c>
      <c r="AZ29" s="2">
        <f t="shared" si="12"/>
        <v>19.558497461928933</v>
      </c>
      <c r="BA29" s="2">
        <v>370.1</v>
      </c>
      <c r="BB29" s="2">
        <v>69.65213</v>
      </c>
      <c r="BC29" s="2">
        <f t="shared" si="13"/>
        <v>18.819813563901647</v>
      </c>
      <c r="BD29" s="2">
        <v>76.599999999999994</v>
      </c>
      <c r="BE29" s="2">
        <v>17.196020000000001</v>
      </c>
      <c r="BF29" s="2">
        <f t="shared" si="14"/>
        <v>22.449112271540471</v>
      </c>
      <c r="BG29" s="2">
        <v>207.1</v>
      </c>
      <c r="BH29" s="2">
        <v>32.960850000000001</v>
      </c>
      <c r="BI29" s="2">
        <f t="shared" si="15"/>
        <v>15.915427329792372</v>
      </c>
      <c r="BJ29" s="2">
        <v>195.2</v>
      </c>
      <c r="BK29" s="2">
        <v>35.758699999999997</v>
      </c>
      <c r="BL29" s="2">
        <f t="shared" si="16"/>
        <v>18.319006147540982</v>
      </c>
      <c r="BM29" s="2">
        <v>195</v>
      </c>
      <c r="BN29" s="2">
        <v>31.690049999999999</v>
      </c>
      <c r="BO29" s="2">
        <f t="shared" si="17"/>
        <v>16.251307692307691</v>
      </c>
      <c r="BP29" s="2">
        <v>44.6</v>
      </c>
      <c r="BQ29" s="2">
        <v>0</v>
      </c>
      <c r="BR29" s="2">
        <f t="shared" si="18"/>
        <v>0</v>
      </c>
      <c r="BS29" s="2">
        <v>0.6</v>
      </c>
      <c r="BT29" s="2">
        <v>0</v>
      </c>
      <c r="BU29" s="2">
        <f t="shared" si="19"/>
        <v>0</v>
      </c>
      <c r="BV29" s="2">
        <v>984.8</v>
      </c>
      <c r="BW29" s="2">
        <v>122.64153999999999</v>
      </c>
      <c r="BX29" s="14">
        <f t="shared" si="20"/>
        <v>12.453446385052802</v>
      </c>
    </row>
    <row r="30" spans="1:76" x14ac:dyDescent="0.25">
      <c r="A30" s="13" t="s">
        <v>22</v>
      </c>
      <c r="B30" s="8">
        <f t="shared" si="21"/>
        <v>172863.7</v>
      </c>
      <c r="C30" s="8">
        <f t="shared" si="21"/>
        <v>33989.645209999995</v>
      </c>
      <c r="D30" s="8">
        <f t="shared" si="1"/>
        <v>19.662685231196598</v>
      </c>
      <c r="E30" s="2">
        <v>36940.199999999997</v>
      </c>
      <c r="F30" s="2">
        <v>6298.7085299999999</v>
      </c>
      <c r="G30" s="4">
        <f t="shared" si="2"/>
        <v>17.051094823525592</v>
      </c>
      <c r="H30" s="2">
        <v>2050.5</v>
      </c>
      <c r="I30" s="2">
        <v>544.19471999999996</v>
      </c>
      <c r="J30" s="4">
        <f t="shared" si="3"/>
        <v>26.539610826627651</v>
      </c>
      <c r="K30" s="2">
        <v>106.4</v>
      </c>
      <c r="L30" s="2">
        <v>15.207280000000001</v>
      </c>
      <c r="M30" s="4">
        <f t="shared" si="4"/>
        <v>14.292556390977444</v>
      </c>
      <c r="N30" s="2">
        <v>125793.60000000001</v>
      </c>
      <c r="O30" s="2">
        <v>25256.02348</v>
      </c>
      <c r="P30" s="4">
        <f t="shared" si="5"/>
        <v>20.077351693567874</v>
      </c>
      <c r="Q30" s="2"/>
      <c r="R30" s="2"/>
      <c r="S30" s="4"/>
      <c r="T30" s="2"/>
      <c r="U30" s="2"/>
      <c r="V30" s="4"/>
      <c r="W30" s="4"/>
      <c r="X30" s="4"/>
      <c r="Y30" s="4"/>
      <c r="Z30" s="4"/>
      <c r="AA30" s="4"/>
      <c r="AB30" s="4"/>
      <c r="AC30" s="2">
        <v>3655.5</v>
      </c>
      <c r="AD30" s="2">
        <v>986.34716000000003</v>
      </c>
      <c r="AE30" s="2">
        <f t="shared" si="6"/>
        <v>26.982551224182739</v>
      </c>
      <c r="AF30" s="2">
        <v>1069.4000000000001</v>
      </c>
      <c r="AG30" s="2">
        <v>225.9691</v>
      </c>
      <c r="AH30" s="2">
        <f t="shared" si="7"/>
        <v>21.130456330652699</v>
      </c>
      <c r="AI30" s="2">
        <v>92.5</v>
      </c>
      <c r="AJ30" s="2">
        <v>13.830020000000001</v>
      </c>
      <c r="AK30" s="2">
        <f t="shared" si="8"/>
        <v>14.951372972972973</v>
      </c>
      <c r="AL30" s="2">
        <v>203.8</v>
      </c>
      <c r="AM30" s="2">
        <v>32.512500000000003</v>
      </c>
      <c r="AN30" s="2">
        <f t="shared" si="9"/>
        <v>15.953140333660452</v>
      </c>
      <c r="AO30" s="2"/>
      <c r="AP30" s="2"/>
      <c r="AQ30" s="2"/>
      <c r="AR30" s="2">
        <v>580.9</v>
      </c>
      <c r="AS30" s="2">
        <v>184</v>
      </c>
      <c r="AT30" s="2">
        <f t="shared" si="10"/>
        <v>31.674987088999828</v>
      </c>
      <c r="AU30" s="2">
        <v>447.8</v>
      </c>
      <c r="AV30" s="2">
        <v>154.52428</v>
      </c>
      <c r="AW30" s="2">
        <f t="shared" si="11"/>
        <v>34.507431889236265</v>
      </c>
      <c r="AX30" s="2">
        <v>197</v>
      </c>
      <c r="AY30" s="2">
        <v>32.512500000000003</v>
      </c>
      <c r="AZ30" s="2">
        <f t="shared" si="12"/>
        <v>16.503807106598988</v>
      </c>
      <c r="BA30" s="2">
        <v>185</v>
      </c>
      <c r="BB30" s="2">
        <v>28.685380000000002</v>
      </c>
      <c r="BC30" s="2">
        <f t="shared" si="13"/>
        <v>15.505610810810813</v>
      </c>
      <c r="BD30" s="2"/>
      <c r="BE30" s="2"/>
      <c r="BF30" s="2"/>
      <c r="BG30" s="2">
        <v>207.1</v>
      </c>
      <c r="BH30" s="2">
        <v>37.438900000000004</v>
      </c>
      <c r="BI30" s="2">
        <f t="shared" si="15"/>
        <v>18.077691936262678</v>
      </c>
      <c r="BJ30" s="2">
        <v>195.2</v>
      </c>
      <c r="BK30" s="2">
        <v>27.665299999999998</v>
      </c>
      <c r="BL30" s="2">
        <f t="shared" si="16"/>
        <v>14.17279713114754</v>
      </c>
      <c r="BM30" s="2">
        <v>195</v>
      </c>
      <c r="BN30" s="2">
        <v>27.327300000000001</v>
      </c>
      <c r="BO30" s="2">
        <f t="shared" si="17"/>
        <v>14.014000000000001</v>
      </c>
      <c r="BP30" s="2">
        <v>44.6</v>
      </c>
      <c r="BQ30" s="2">
        <v>0</v>
      </c>
      <c r="BR30" s="2">
        <f t="shared" si="18"/>
        <v>0</v>
      </c>
      <c r="BS30" s="2">
        <v>0.6</v>
      </c>
      <c r="BT30" s="2">
        <v>0</v>
      </c>
      <c r="BU30" s="2">
        <f t="shared" si="19"/>
        <v>0</v>
      </c>
      <c r="BV30" s="2">
        <v>898.6</v>
      </c>
      <c r="BW30" s="2">
        <v>124.69875999999999</v>
      </c>
      <c r="BX30" s="14">
        <f t="shared" si="20"/>
        <v>13.877004228800354</v>
      </c>
    </row>
    <row r="31" spans="1:76" x14ac:dyDescent="0.25">
      <c r="A31" s="13" t="s">
        <v>23</v>
      </c>
      <c r="B31" s="8">
        <f t="shared" si="21"/>
        <v>281165.6999999999</v>
      </c>
      <c r="C31" s="8">
        <f t="shared" si="21"/>
        <v>53192.642019999985</v>
      </c>
      <c r="D31" s="8">
        <f t="shared" si="1"/>
        <v>18.918609922903116</v>
      </c>
      <c r="E31" s="2">
        <v>64015.3</v>
      </c>
      <c r="F31" s="2">
        <v>10653.372960000001</v>
      </c>
      <c r="G31" s="4">
        <f t="shared" si="2"/>
        <v>16.64191679176697</v>
      </c>
      <c r="H31" s="2">
        <v>3418.3</v>
      </c>
      <c r="I31" s="2">
        <v>1146.989</v>
      </c>
      <c r="J31" s="4">
        <f t="shared" si="3"/>
        <v>33.554369130854518</v>
      </c>
      <c r="K31" s="2">
        <v>237.9</v>
      </c>
      <c r="L31" s="2">
        <v>55.42794</v>
      </c>
      <c r="M31" s="4">
        <f t="shared" si="4"/>
        <v>23.298839848675915</v>
      </c>
      <c r="N31" s="2">
        <v>189473.9</v>
      </c>
      <c r="O31" s="2">
        <v>35991.878229999995</v>
      </c>
      <c r="P31" s="4">
        <f t="shared" si="5"/>
        <v>18.995691876295361</v>
      </c>
      <c r="Q31" s="2"/>
      <c r="R31" s="2"/>
      <c r="S31" s="4"/>
      <c r="T31" s="2"/>
      <c r="U31" s="2"/>
      <c r="V31" s="4"/>
      <c r="W31" s="4"/>
      <c r="X31" s="4"/>
      <c r="Y31" s="4"/>
      <c r="Z31" s="4"/>
      <c r="AA31" s="4"/>
      <c r="AB31" s="4"/>
      <c r="AC31" s="2">
        <v>4528.8</v>
      </c>
      <c r="AD31" s="2">
        <v>1035.8189</v>
      </c>
      <c r="AE31" s="2">
        <f t="shared" si="6"/>
        <v>22.871818141671081</v>
      </c>
      <c r="AF31" s="2">
        <v>2263</v>
      </c>
      <c r="AG31" s="2">
        <v>334.59055999999998</v>
      </c>
      <c r="AH31" s="2">
        <f t="shared" si="7"/>
        <v>14.785265576668138</v>
      </c>
      <c r="AI31" s="2">
        <v>231.3</v>
      </c>
      <c r="AJ31" s="2">
        <v>51.680779999999999</v>
      </c>
      <c r="AK31" s="2">
        <f t="shared" si="8"/>
        <v>22.343614353653262</v>
      </c>
      <c r="AL31" s="2">
        <v>382.1</v>
      </c>
      <c r="AM31" s="2">
        <v>95.525000000000006</v>
      </c>
      <c r="AN31" s="2">
        <f t="shared" si="9"/>
        <v>25</v>
      </c>
      <c r="AO31" s="2">
        <v>739.5</v>
      </c>
      <c r="AP31" s="2">
        <v>105.71481</v>
      </c>
      <c r="AQ31" s="2">
        <f t="shared" si="22"/>
        <v>14.295444219066939</v>
      </c>
      <c r="AR31" s="2">
        <v>1838.9</v>
      </c>
      <c r="AS31" s="2">
        <v>584</v>
      </c>
      <c r="AT31" s="2">
        <f t="shared" si="10"/>
        <v>31.758116265158513</v>
      </c>
      <c r="AU31" s="2">
        <v>11443.1</v>
      </c>
      <c r="AV31" s="2">
        <v>2683.3794199999998</v>
      </c>
      <c r="AW31" s="2">
        <f t="shared" si="11"/>
        <v>23.449759418339433</v>
      </c>
      <c r="AX31" s="2">
        <v>565.4</v>
      </c>
      <c r="AY31" s="2">
        <v>105.97758999999999</v>
      </c>
      <c r="AZ31" s="2">
        <f t="shared" si="12"/>
        <v>18.743825610187479</v>
      </c>
      <c r="BA31" s="2">
        <v>555.1</v>
      </c>
      <c r="BB31" s="2">
        <v>120.40375999999999</v>
      </c>
      <c r="BC31" s="2">
        <f t="shared" si="13"/>
        <v>21.690462979643303</v>
      </c>
      <c r="BD31" s="2">
        <v>11.3</v>
      </c>
      <c r="BE31" s="2">
        <v>0</v>
      </c>
      <c r="BF31" s="2">
        <f t="shared" si="14"/>
        <v>0</v>
      </c>
      <c r="BG31" s="2">
        <v>207.1</v>
      </c>
      <c r="BH31" s="2">
        <v>34.690779999999997</v>
      </c>
      <c r="BI31" s="2">
        <f t="shared" si="15"/>
        <v>16.750738773539354</v>
      </c>
      <c r="BJ31" s="2">
        <v>195.2</v>
      </c>
      <c r="BK31" s="2">
        <v>33.500459999999997</v>
      </c>
      <c r="BL31" s="2">
        <f t="shared" si="16"/>
        <v>17.162120901639344</v>
      </c>
      <c r="BM31" s="2">
        <v>195</v>
      </c>
      <c r="BN31" s="2">
        <v>40.413899999999998</v>
      </c>
      <c r="BO31" s="2">
        <f t="shared" si="17"/>
        <v>20.725076923076919</v>
      </c>
      <c r="BP31" s="2">
        <v>93.6</v>
      </c>
      <c r="BQ31" s="2">
        <v>0</v>
      </c>
      <c r="BR31" s="2">
        <f t="shared" si="18"/>
        <v>0</v>
      </c>
      <c r="BS31" s="2">
        <v>1.4</v>
      </c>
      <c r="BT31" s="2">
        <v>0</v>
      </c>
      <c r="BU31" s="2">
        <f t="shared" si="19"/>
        <v>0</v>
      </c>
      <c r="BV31" s="2">
        <v>769.5</v>
      </c>
      <c r="BW31" s="2">
        <v>119.27793</v>
      </c>
      <c r="BX31" s="14">
        <f t="shared" si="20"/>
        <v>15.500705653021443</v>
      </c>
    </row>
    <row r="32" spans="1:76" x14ac:dyDescent="0.25">
      <c r="A32" s="13" t="s">
        <v>24</v>
      </c>
      <c r="B32" s="8">
        <f t="shared" si="21"/>
        <v>147774.1</v>
      </c>
      <c r="C32" s="8">
        <f t="shared" si="21"/>
        <v>27855.11561999999</v>
      </c>
      <c r="D32" s="8">
        <f t="shared" si="1"/>
        <v>18.849795478368662</v>
      </c>
      <c r="E32" s="2">
        <v>38304.5</v>
      </c>
      <c r="F32" s="2">
        <v>6552.3266199999998</v>
      </c>
      <c r="G32" s="4">
        <f t="shared" si="2"/>
        <v>17.105892571368901</v>
      </c>
      <c r="H32" s="2">
        <v>1062.5</v>
      </c>
      <c r="I32" s="2">
        <v>189.11500000000001</v>
      </c>
      <c r="J32" s="4">
        <f t="shared" si="3"/>
        <v>17.799058823529414</v>
      </c>
      <c r="K32" s="2">
        <v>96.2</v>
      </c>
      <c r="L32" s="2">
        <v>13.182</v>
      </c>
      <c r="M32" s="4">
        <f t="shared" si="4"/>
        <v>13.702702702702702</v>
      </c>
      <c r="N32" s="2">
        <v>99553.2</v>
      </c>
      <c r="O32" s="2">
        <v>19178.858</v>
      </c>
      <c r="P32" s="4">
        <f t="shared" si="5"/>
        <v>19.26493372387829</v>
      </c>
      <c r="Q32" s="2"/>
      <c r="R32" s="2"/>
      <c r="S32" s="4"/>
      <c r="T32" s="2"/>
      <c r="U32" s="2"/>
      <c r="V32" s="4"/>
      <c r="W32" s="4"/>
      <c r="X32" s="4"/>
      <c r="Y32" s="4"/>
      <c r="Z32" s="4"/>
      <c r="AA32" s="4"/>
      <c r="AB32" s="4"/>
      <c r="AC32" s="2">
        <v>2678.9</v>
      </c>
      <c r="AD32" s="2">
        <v>658.56399999999996</v>
      </c>
      <c r="AE32" s="2">
        <f t="shared" si="6"/>
        <v>24.5833737728172</v>
      </c>
      <c r="AF32" s="2">
        <v>491.8</v>
      </c>
      <c r="AG32" s="2">
        <v>118.1</v>
      </c>
      <c r="AH32" s="2">
        <f t="shared" si="7"/>
        <v>24.01382675884506</v>
      </c>
      <c r="AI32" s="2">
        <v>92.5</v>
      </c>
      <c r="AJ32" s="2">
        <v>14.198</v>
      </c>
      <c r="AK32" s="2">
        <f t="shared" si="8"/>
        <v>15.349189189189188</v>
      </c>
      <c r="AL32" s="2">
        <v>203.8</v>
      </c>
      <c r="AM32" s="2">
        <v>35.490699999999997</v>
      </c>
      <c r="AN32" s="2">
        <f t="shared" si="9"/>
        <v>17.414474975466142</v>
      </c>
      <c r="AO32" s="2"/>
      <c r="AP32" s="2"/>
      <c r="AQ32" s="2"/>
      <c r="AR32" s="2">
        <v>714.2</v>
      </c>
      <c r="AS32" s="2">
        <v>228</v>
      </c>
      <c r="AT32" s="2">
        <f t="shared" si="10"/>
        <v>31.923830859703163</v>
      </c>
      <c r="AU32" s="2">
        <v>2579.4</v>
      </c>
      <c r="AV32" s="2">
        <v>544.30034999999998</v>
      </c>
      <c r="AW32" s="2">
        <f t="shared" si="11"/>
        <v>21.101820190742032</v>
      </c>
      <c r="AX32" s="2">
        <v>197</v>
      </c>
      <c r="AY32" s="2">
        <v>42.019940000000005</v>
      </c>
      <c r="AZ32" s="2">
        <f t="shared" si="12"/>
        <v>21.32991878172589</v>
      </c>
      <c r="BA32" s="2">
        <v>185</v>
      </c>
      <c r="BB32" s="2">
        <v>33.906599999999997</v>
      </c>
      <c r="BC32" s="2">
        <f t="shared" si="13"/>
        <v>18.327891891891891</v>
      </c>
      <c r="BD32" s="2"/>
      <c r="BE32" s="2"/>
      <c r="BF32" s="2"/>
      <c r="BG32" s="2">
        <v>207.1</v>
      </c>
      <c r="BH32" s="2">
        <v>34.312820000000002</v>
      </c>
      <c r="BI32" s="2">
        <f t="shared" si="15"/>
        <v>16.568237566393048</v>
      </c>
      <c r="BJ32" s="2">
        <v>195.2</v>
      </c>
      <c r="BK32" s="2">
        <v>28.888439999999999</v>
      </c>
      <c r="BL32" s="2">
        <f t="shared" si="16"/>
        <v>14.799405737704918</v>
      </c>
      <c r="BM32" s="2">
        <v>195</v>
      </c>
      <c r="BN32" s="2">
        <v>34.365699999999997</v>
      </c>
      <c r="BO32" s="2">
        <f t="shared" si="17"/>
        <v>17.623435897435897</v>
      </c>
      <c r="BP32" s="2">
        <v>44.6</v>
      </c>
      <c r="BQ32" s="2">
        <v>0</v>
      </c>
      <c r="BR32" s="2">
        <f t="shared" si="18"/>
        <v>0</v>
      </c>
      <c r="BS32" s="2">
        <v>0.6</v>
      </c>
      <c r="BT32" s="2">
        <v>0</v>
      </c>
      <c r="BU32" s="2">
        <f t="shared" si="19"/>
        <v>0</v>
      </c>
      <c r="BV32" s="2">
        <v>972.6</v>
      </c>
      <c r="BW32" s="2">
        <v>149.48745000000002</v>
      </c>
      <c r="BX32" s="14">
        <f t="shared" si="20"/>
        <v>15.369879703886491</v>
      </c>
    </row>
    <row r="33" spans="1:76" x14ac:dyDescent="0.25">
      <c r="A33" s="13" t="s">
        <v>25</v>
      </c>
      <c r="B33" s="8">
        <f t="shared" si="21"/>
        <v>423342.4</v>
      </c>
      <c r="C33" s="8">
        <f t="shared" si="21"/>
        <v>79108.42243999998</v>
      </c>
      <c r="D33" s="8">
        <f t="shared" si="1"/>
        <v>18.68662870527497</v>
      </c>
      <c r="E33" s="2">
        <v>107432.1</v>
      </c>
      <c r="F33" s="2">
        <v>17785.07749</v>
      </c>
      <c r="G33" s="4">
        <f t="shared" si="2"/>
        <v>16.554714549934328</v>
      </c>
      <c r="H33" s="2">
        <v>6602.1</v>
      </c>
      <c r="I33" s="2">
        <v>1987.8</v>
      </c>
      <c r="J33" s="4">
        <f t="shared" si="3"/>
        <v>30.108601808515473</v>
      </c>
      <c r="K33" s="2">
        <v>375.4</v>
      </c>
      <c r="L33" s="2">
        <v>46.900839999999995</v>
      </c>
      <c r="M33" s="4">
        <f t="shared" si="4"/>
        <v>12.493564198188599</v>
      </c>
      <c r="N33" s="2">
        <v>285841.2</v>
      </c>
      <c r="O33" s="2">
        <v>53912.9257</v>
      </c>
      <c r="P33" s="4">
        <f t="shared" si="5"/>
        <v>18.861145874002766</v>
      </c>
      <c r="Q33" s="2"/>
      <c r="R33" s="2"/>
      <c r="S33" s="4"/>
      <c r="T33" s="2"/>
      <c r="U33" s="2"/>
      <c r="V33" s="4"/>
      <c r="W33" s="4"/>
      <c r="X33" s="4"/>
      <c r="Y33" s="4"/>
      <c r="Z33" s="4"/>
      <c r="AA33" s="4"/>
      <c r="AB33" s="4"/>
      <c r="AC33" s="2">
        <v>6723.9</v>
      </c>
      <c r="AD33" s="2">
        <v>1815.453</v>
      </c>
      <c r="AE33" s="2">
        <f t="shared" si="6"/>
        <v>27</v>
      </c>
      <c r="AF33" s="2">
        <v>1742.1</v>
      </c>
      <c r="AG33" s="2">
        <v>398.03</v>
      </c>
      <c r="AH33" s="2">
        <f t="shared" si="7"/>
        <v>22.847712530853567</v>
      </c>
      <c r="AI33" s="2">
        <v>388.4</v>
      </c>
      <c r="AJ33" s="2">
        <v>56.126620000000003</v>
      </c>
      <c r="AK33" s="2">
        <f t="shared" si="8"/>
        <v>14.450726055612773</v>
      </c>
      <c r="AL33" s="2">
        <v>581.29999999999995</v>
      </c>
      <c r="AM33" s="2">
        <v>142.42434</v>
      </c>
      <c r="AN33" s="2">
        <f t="shared" si="9"/>
        <v>24.501004644761743</v>
      </c>
      <c r="AO33" s="2"/>
      <c r="AP33" s="2"/>
      <c r="AQ33" s="2"/>
      <c r="AR33" s="2">
        <v>2525.9</v>
      </c>
      <c r="AS33" s="2">
        <v>801</v>
      </c>
      <c r="AT33" s="2">
        <f t="shared" si="10"/>
        <v>31.711469179302426</v>
      </c>
      <c r="AU33" s="2">
        <v>8030.5</v>
      </c>
      <c r="AV33" s="2">
        <v>1530.4599699999999</v>
      </c>
      <c r="AW33" s="2">
        <f t="shared" si="11"/>
        <v>19.058090654380173</v>
      </c>
      <c r="AX33" s="2">
        <v>399.6</v>
      </c>
      <c r="AY33" s="2">
        <v>84.177999999999997</v>
      </c>
      <c r="AZ33" s="2">
        <f t="shared" si="12"/>
        <v>21.065565565565564</v>
      </c>
      <c r="BA33" s="2">
        <v>971</v>
      </c>
      <c r="BB33" s="2">
        <v>227.40258</v>
      </c>
      <c r="BC33" s="2">
        <f t="shared" si="13"/>
        <v>23.419421215242018</v>
      </c>
      <c r="BD33" s="2"/>
      <c r="BE33" s="2"/>
      <c r="BF33" s="2"/>
      <c r="BG33" s="2">
        <v>216.3</v>
      </c>
      <c r="BH33" s="2">
        <v>43.082120000000003</v>
      </c>
      <c r="BI33" s="2">
        <f t="shared" si="15"/>
        <v>19.917762367082755</v>
      </c>
      <c r="BJ33" s="2">
        <v>204.4</v>
      </c>
      <c r="BK33" s="2">
        <v>45.10304</v>
      </c>
      <c r="BL33" s="2">
        <f t="shared" si="16"/>
        <v>22.066066536203522</v>
      </c>
      <c r="BM33" s="2">
        <v>204.2</v>
      </c>
      <c r="BN33" s="2">
        <v>47.500879999999995</v>
      </c>
      <c r="BO33" s="2">
        <f t="shared" si="17"/>
        <v>23.261939275220371</v>
      </c>
      <c r="BP33" s="2">
        <v>44.6</v>
      </c>
      <c r="BQ33" s="2">
        <v>0</v>
      </c>
      <c r="BR33" s="2">
        <f t="shared" si="18"/>
        <v>0</v>
      </c>
      <c r="BS33" s="2">
        <v>0.6</v>
      </c>
      <c r="BT33" s="2">
        <v>0</v>
      </c>
      <c r="BU33" s="2">
        <f t="shared" si="19"/>
        <v>0</v>
      </c>
      <c r="BV33" s="2">
        <v>1058.8</v>
      </c>
      <c r="BW33" s="2">
        <v>184.95785999999998</v>
      </c>
      <c r="BX33" s="14">
        <f t="shared" si="20"/>
        <v>17.46863052512278</v>
      </c>
    </row>
    <row r="34" spans="1:76" x14ac:dyDescent="0.25">
      <c r="A34" s="13" t="s">
        <v>26</v>
      </c>
      <c r="B34" s="8">
        <f t="shared" si="21"/>
        <v>149271.19999999998</v>
      </c>
      <c r="C34" s="8">
        <f t="shared" si="21"/>
        <v>26681.090429999993</v>
      </c>
      <c r="D34" s="8">
        <f t="shared" si="1"/>
        <v>17.87423858721575</v>
      </c>
      <c r="E34" s="2">
        <v>28566.7</v>
      </c>
      <c r="F34" s="2">
        <v>5049.3999999999996</v>
      </c>
      <c r="G34" s="4">
        <f t="shared" si="2"/>
        <v>17.675825349095273</v>
      </c>
      <c r="H34" s="2">
        <v>1766.3</v>
      </c>
      <c r="I34" s="2">
        <v>194.4528</v>
      </c>
      <c r="J34" s="4">
        <f t="shared" si="3"/>
        <v>11.009047160731471</v>
      </c>
      <c r="K34" s="2">
        <v>107.5</v>
      </c>
      <c r="L34" s="2">
        <v>15.238190000000001</v>
      </c>
      <c r="M34" s="4">
        <f t="shared" si="4"/>
        <v>14.17506046511628</v>
      </c>
      <c r="N34" s="2">
        <v>109881.3</v>
      </c>
      <c r="O34" s="2">
        <v>19368.5173</v>
      </c>
      <c r="P34" s="4">
        <f t="shared" si="5"/>
        <v>17.626763880660313</v>
      </c>
      <c r="Q34" s="2"/>
      <c r="R34" s="2"/>
      <c r="S34" s="4"/>
      <c r="T34" s="2"/>
      <c r="U34" s="2"/>
      <c r="V34" s="4"/>
      <c r="W34" s="4"/>
      <c r="X34" s="4"/>
      <c r="Y34" s="4"/>
      <c r="Z34" s="4"/>
      <c r="AA34" s="4"/>
      <c r="AB34" s="4"/>
      <c r="AC34" s="2">
        <v>3669.8</v>
      </c>
      <c r="AD34" s="2">
        <v>871.42600000000004</v>
      </c>
      <c r="AE34" s="2">
        <f t="shared" si="6"/>
        <v>23.745871709629952</v>
      </c>
      <c r="AF34" s="2">
        <v>873.3</v>
      </c>
      <c r="AG34" s="2">
        <v>205.125</v>
      </c>
      <c r="AH34" s="2">
        <f t="shared" si="7"/>
        <v>23.488491927172795</v>
      </c>
      <c r="AI34" s="2">
        <v>92.5</v>
      </c>
      <c r="AJ34" s="2">
        <v>17.442880000000002</v>
      </c>
      <c r="AK34" s="2">
        <f t="shared" si="8"/>
        <v>18.857167567567572</v>
      </c>
      <c r="AL34" s="2">
        <v>203.8</v>
      </c>
      <c r="AM34" s="2">
        <v>13.94764</v>
      </c>
      <c r="AN34" s="2">
        <f t="shared" si="9"/>
        <v>6.8437880274779195</v>
      </c>
      <c r="AO34" s="2"/>
      <c r="AP34" s="2"/>
      <c r="AQ34" s="2"/>
      <c r="AR34" s="2">
        <v>733.6</v>
      </c>
      <c r="AS34" s="2">
        <v>232</v>
      </c>
      <c r="AT34" s="2">
        <f t="shared" si="10"/>
        <v>31.624863685932386</v>
      </c>
      <c r="AU34" s="2">
        <v>1261.9000000000001</v>
      </c>
      <c r="AV34" s="2">
        <v>425.28255999999999</v>
      </c>
      <c r="AW34" s="2">
        <f t="shared" si="11"/>
        <v>33.701764006656624</v>
      </c>
      <c r="AX34" s="2">
        <v>197</v>
      </c>
      <c r="AY34" s="2">
        <v>32.803199999999997</v>
      </c>
      <c r="AZ34" s="2">
        <f t="shared" si="12"/>
        <v>16.651370558375632</v>
      </c>
      <c r="BA34" s="2">
        <v>370.1</v>
      </c>
      <c r="BB34" s="2">
        <v>32.203200000000002</v>
      </c>
      <c r="BC34" s="2">
        <f t="shared" si="13"/>
        <v>8.7012158875979466</v>
      </c>
      <c r="BD34" s="2"/>
      <c r="BE34" s="2"/>
      <c r="BF34" s="2"/>
      <c r="BG34" s="2">
        <v>207.1</v>
      </c>
      <c r="BH34" s="2">
        <v>31.4361</v>
      </c>
      <c r="BI34" s="2">
        <f t="shared" si="15"/>
        <v>15.179188797682281</v>
      </c>
      <c r="BJ34" s="2">
        <v>195.2</v>
      </c>
      <c r="BK34" s="2">
        <v>33.344800000000006</v>
      </c>
      <c r="BL34" s="2">
        <f t="shared" si="16"/>
        <v>17.082377049180334</v>
      </c>
      <c r="BM34" s="2">
        <v>195</v>
      </c>
      <c r="BN34" s="2">
        <v>24.290779999999998</v>
      </c>
      <c r="BO34" s="2">
        <f t="shared" si="17"/>
        <v>12.456810256410256</v>
      </c>
      <c r="BP34" s="2">
        <v>44.6</v>
      </c>
      <c r="BQ34" s="2">
        <v>0</v>
      </c>
      <c r="BR34" s="2">
        <f t="shared" si="18"/>
        <v>0</v>
      </c>
      <c r="BS34" s="2">
        <v>0.6</v>
      </c>
      <c r="BT34" s="2">
        <v>0</v>
      </c>
      <c r="BU34" s="2">
        <f t="shared" si="19"/>
        <v>0</v>
      </c>
      <c r="BV34" s="2">
        <v>904.9</v>
      </c>
      <c r="BW34" s="2">
        <v>134.17998</v>
      </c>
      <c r="BX34" s="14">
        <f t="shared" si="20"/>
        <v>14.828155597303569</v>
      </c>
    </row>
    <row r="35" spans="1:76" x14ac:dyDescent="0.25">
      <c r="A35" s="13" t="s">
        <v>27</v>
      </c>
      <c r="B35" s="8">
        <f t="shared" si="21"/>
        <v>106734.70000000004</v>
      </c>
      <c r="C35" s="8">
        <f t="shared" si="21"/>
        <v>18721.758020000001</v>
      </c>
      <c r="D35" s="8">
        <f t="shared" si="1"/>
        <v>17.540460618711624</v>
      </c>
      <c r="E35" s="2">
        <v>18545.7</v>
      </c>
      <c r="F35" s="2">
        <v>3204.83977</v>
      </c>
      <c r="G35" s="4">
        <f t="shared" si="2"/>
        <v>17.280770043729813</v>
      </c>
      <c r="H35" s="2">
        <v>691.1</v>
      </c>
      <c r="I35" s="2">
        <v>80.43516000000001</v>
      </c>
      <c r="J35" s="4">
        <f t="shared" si="3"/>
        <v>11.638715091882506</v>
      </c>
      <c r="K35" s="2">
        <v>62.2</v>
      </c>
      <c r="L35" s="2">
        <v>9.5111000000000008</v>
      </c>
      <c r="M35" s="4">
        <f t="shared" si="4"/>
        <v>15.291157556270097</v>
      </c>
      <c r="N35" s="2">
        <v>81060.100000000006</v>
      </c>
      <c r="O35" s="2">
        <v>14414.59986</v>
      </c>
      <c r="P35" s="4">
        <f t="shared" si="5"/>
        <v>17.782608040207204</v>
      </c>
      <c r="Q35" s="2"/>
      <c r="R35" s="2"/>
      <c r="S35" s="4"/>
      <c r="T35" s="2"/>
      <c r="U35" s="2"/>
      <c r="V35" s="4"/>
      <c r="W35" s="4"/>
      <c r="X35" s="4"/>
      <c r="Y35" s="4"/>
      <c r="Z35" s="4"/>
      <c r="AA35" s="4"/>
      <c r="AB35" s="4"/>
      <c r="AC35" s="2">
        <v>2010.1</v>
      </c>
      <c r="AD35" s="2">
        <v>179.29997</v>
      </c>
      <c r="AE35" s="2">
        <f t="shared" si="6"/>
        <v>8.9199527386697195</v>
      </c>
      <c r="AF35" s="2">
        <v>688.7</v>
      </c>
      <c r="AG35" s="2">
        <v>8.9605700000000006</v>
      </c>
      <c r="AH35" s="2">
        <f t="shared" si="7"/>
        <v>1.301084652243357</v>
      </c>
      <c r="AI35" s="2">
        <v>46.3</v>
      </c>
      <c r="AJ35" s="2">
        <v>6.6023999999999994</v>
      </c>
      <c r="AK35" s="2">
        <f t="shared" si="8"/>
        <v>14.260043196544276</v>
      </c>
      <c r="AL35" s="2">
        <v>203.8</v>
      </c>
      <c r="AM35" s="2">
        <v>42.290500000000002</v>
      </c>
      <c r="AN35" s="2">
        <f t="shared" si="9"/>
        <v>20.750981354268891</v>
      </c>
      <c r="AO35" s="2"/>
      <c r="AP35" s="2"/>
      <c r="AQ35" s="2"/>
      <c r="AR35" s="2">
        <v>618.6</v>
      </c>
      <c r="AS35" s="2">
        <v>196</v>
      </c>
      <c r="AT35" s="2">
        <f t="shared" si="10"/>
        <v>31.684448755253797</v>
      </c>
      <c r="AU35" s="2">
        <v>1223.5</v>
      </c>
      <c r="AV35" s="2">
        <v>247.90525</v>
      </c>
      <c r="AW35" s="2">
        <f t="shared" si="11"/>
        <v>20.261973845525134</v>
      </c>
      <c r="AX35" s="2">
        <v>197</v>
      </c>
      <c r="AY35" s="2">
        <v>40.04907</v>
      </c>
      <c r="AZ35" s="2">
        <f t="shared" si="12"/>
        <v>20.329477157360408</v>
      </c>
      <c r="BA35" s="2">
        <v>185</v>
      </c>
      <c r="BB35" s="2">
        <v>34.341080000000005</v>
      </c>
      <c r="BC35" s="2">
        <f t="shared" si="13"/>
        <v>18.562745945945949</v>
      </c>
      <c r="BD35" s="2"/>
      <c r="BE35" s="2"/>
      <c r="BF35" s="2"/>
      <c r="BG35" s="2">
        <v>207.1</v>
      </c>
      <c r="BH35" s="2">
        <v>42.99</v>
      </c>
      <c r="BI35" s="2">
        <f t="shared" si="15"/>
        <v>20.75808788025109</v>
      </c>
      <c r="BJ35" s="2">
        <v>195.2</v>
      </c>
      <c r="BK35" s="2">
        <v>46.444739999999996</v>
      </c>
      <c r="BL35" s="2">
        <f t="shared" si="16"/>
        <v>23.793411885245902</v>
      </c>
      <c r="BM35" s="2">
        <v>195</v>
      </c>
      <c r="BN35" s="2">
        <v>42.989760000000004</v>
      </c>
      <c r="BO35" s="2">
        <f t="shared" si="17"/>
        <v>22.046030769230772</v>
      </c>
      <c r="BP35" s="2">
        <v>44.6</v>
      </c>
      <c r="BQ35" s="2">
        <v>0</v>
      </c>
      <c r="BR35" s="2">
        <f t="shared" si="18"/>
        <v>0</v>
      </c>
      <c r="BS35" s="2">
        <v>0.6</v>
      </c>
      <c r="BT35" s="2">
        <v>0</v>
      </c>
      <c r="BU35" s="2">
        <f t="shared" si="19"/>
        <v>0</v>
      </c>
      <c r="BV35" s="2">
        <v>560.1</v>
      </c>
      <c r="BW35" s="2">
        <v>124.49879</v>
      </c>
      <c r="BX35" s="14">
        <f t="shared" si="20"/>
        <v>22.227957507587931</v>
      </c>
    </row>
    <row r="36" spans="1:76" x14ac:dyDescent="0.25">
      <c r="A36" s="13" t="s">
        <v>28</v>
      </c>
      <c r="B36" s="8">
        <f t="shared" si="21"/>
        <v>352799.69999999995</v>
      </c>
      <c r="C36" s="8">
        <f t="shared" si="21"/>
        <v>67010.188349999982</v>
      </c>
      <c r="D36" s="8">
        <f t="shared" si="1"/>
        <v>18.993833710742951</v>
      </c>
      <c r="E36" s="2">
        <v>84767.7</v>
      </c>
      <c r="F36" s="2">
        <v>15391.795779999999</v>
      </c>
      <c r="G36" s="4">
        <f t="shared" si="2"/>
        <v>18.157618739213166</v>
      </c>
      <c r="H36" s="2">
        <v>3566.7</v>
      </c>
      <c r="I36" s="2">
        <v>1316.4431399999999</v>
      </c>
      <c r="J36" s="4">
        <f t="shared" si="3"/>
        <v>36.909275801160732</v>
      </c>
      <c r="K36" s="2">
        <v>242.1</v>
      </c>
      <c r="L36" s="2">
        <v>53.121610000000004</v>
      </c>
      <c r="M36" s="4">
        <f t="shared" si="4"/>
        <v>21.942011565468817</v>
      </c>
      <c r="N36" s="2">
        <v>223637.4</v>
      </c>
      <c r="O36" s="2">
        <v>41797.719939999995</v>
      </c>
      <c r="P36" s="4">
        <f t="shared" si="5"/>
        <v>18.689950759577776</v>
      </c>
      <c r="Q36" s="2">
        <v>12567.1</v>
      </c>
      <c r="R36" s="2">
        <v>2094.5</v>
      </c>
      <c r="S36" s="4">
        <f t="shared" ref="S36:S45" si="23">R36/Q36*100</f>
        <v>16.666534045245125</v>
      </c>
      <c r="T36" s="2">
        <v>125.7</v>
      </c>
      <c r="U36" s="2">
        <v>20.94997</v>
      </c>
      <c r="V36" s="4">
        <f t="shared" ref="V36:V51" si="24">U36/T36*100</f>
        <v>16.666642800318218</v>
      </c>
      <c r="W36" s="4"/>
      <c r="X36" s="4"/>
      <c r="Y36" s="4"/>
      <c r="Z36" s="4"/>
      <c r="AA36" s="4"/>
      <c r="AB36" s="4"/>
      <c r="AC36" s="2">
        <v>5010.1000000000004</v>
      </c>
      <c r="AD36" s="2">
        <v>982.58348000000001</v>
      </c>
      <c r="AE36" s="2">
        <f t="shared" si="6"/>
        <v>19.612053252430091</v>
      </c>
      <c r="AF36" s="2">
        <v>761.2</v>
      </c>
      <c r="AG36" s="2">
        <v>113.76605000000001</v>
      </c>
      <c r="AH36" s="2">
        <f t="shared" si="7"/>
        <v>14.945618759852863</v>
      </c>
      <c r="AI36" s="2">
        <v>339.8</v>
      </c>
      <c r="AJ36" s="2">
        <v>78.19059</v>
      </c>
      <c r="AK36" s="2">
        <f t="shared" si="8"/>
        <v>23.010768098881694</v>
      </c>
      <c r="AL36" s="2">
        <v>581.29999999999995</v>
      </c>
      <c r="AM36" s="2">
        <v>75.217020000000005</v>
      </c>
      <c r="AN36" s="2">
        <f t="shared" si="9"/>
        <v>12.939449509719598</v>
      </c>
      <c r="AO36" s="2"/>
      <c r="AP36" s="2"/>
      <c r="AQ36" s="2"/>
      <c r="AR36" s="2">
        <v>2365.1</v>
      </c>
      <c r="AS36" s="2">
        <v>748</v>
      </c>
      <c r="AT36" s="2">
        <f t="shared" si="10"/>
        <v>31.626569701069723</v>
      </c>
      <c r="AU36" s="2">
        <v>15816.1</v>
      </c>
      <c r="AV36" s="2">
        <v>3889.6763099999998</v>
      </c>
      <c r="AW36" s="2">
        <f t="shared" si="11"/>
        <v>24.593144390842241</v>
      </c>
      <c r="AX36" s="2">
        <v>592.9</v>
      </c>
      <c r="AY36" s="2">
        <v>106.50444</v>
      </c>
      <c r="AZ36" s="2">
        <f t="shared" si="12"/>
        <v>17.963305785123968</v>
      </c>
      <c r="BA36" s="2">
        <v>776.8</v>
      </c>
      <c r="BB36" s="2">
        <v>125.54900000000001</v>
      </c>
      <c r="BC36" s="2">
        <f t="shared" si="13"/>
        <v>16.162332646755921</v>
      </c>
      <c r="BD36" s="2">
        <v>56.2</v>
      </c>
      <c r="BE36" s="2">
        <v>2.09491</v>
      </c>
      <c r="BF36" s="2">
        <f t="shared" si="14"/>
        <v>3.7275978647686827</v>
      </c>
      <c r="BG36" s="2">
        <v>216.3</v>
      </c>
      <c r="BH36" s="2">
        <v>28.269929999999999</v>
      </c>
      <c r="BI36" s="2">
        <f t="shared" si="15"/>
        <v>13.069778085991675</v>
      </c>
      <c r="BJ36" s="2">
        <v>204.4</v>
      </c>
      <c r="BK36" s="2">
        <v>15.19515</v>
      </c>
      <c r="BL36" s="2">
        <f t="shared" si="16"/>
        <v>7.4340264187866918</v>
      </c>
      <c r="BM36" s="2">
        <v>204.2</v>
      </c>
      <c r="BN36" s="2">
        <v>29.580359999999999</v>
      </c>
      <c r="BO36" s="2">
        <f t="shared" si="17"/>
        <v>14.485974534769833</v>
      </c>
      <c r="BP36" s="2">
        <v>44.6</v>
      </c>
      <c r="BQ36" s="2">
        <v>0</v>
      </c>
      <c r="BR36" s="2">
        <f t="shared" si="18"/>
        <v>0</v>
      </c>
      <c r="BS36" s="2">
        <v>0.6</v>
      </c>
      <c r="BT36" s="2">
        <v>0</v>
      </c>
      <c r="BU36" s="2">
        <f t="shared" si="19"/>
        <v>0</v>
      </c>
      <c r="BV36" s="2">
        <v>923.4</v>
      </c>
      <c r="BW36" s="2">
        <v>141.03067000000001</v>
      </c>
      <c r="BX36" s="14">
        <f t="shared" si="20"/>
        <v>15.272977041368858</v>
      </c>
    </row>
    <row r="37" spans="1:76" x14ac:dyDescent="0.25">
      <c r="A37" s="13" t="s">
        <v>29</v>
      </c>
      <c r="B37" s="8">
        <f t="shared" si="21"/>
        <v>160551.1</v>
      </c>
      <c r="C37" s="8">
        <f t="shared" si="21"/>
        <v>31074.85599</v>
      </c>
      <c r="D37" s="8">
        <f t="shared" si="1"/>
        <v>19.355118706754425</v>
      </c>
      <c r="E37" s="2">
        <v>18453.7</v>
      </c>
      <c r="F37" s="2">
        <v>3434.0439999999999</v>
      </c>
      <c r="G37" s="4">
        <f t="shared" si="2"/>
        <v>18.608972726336724</v>
      </c>
      <c r="H37" s="2">
        <v>955.9</v>
      </c>
      <c r="I37" s="2">
        <v>77.604210000000009</v>
      </c>
      <c r="J37" s="4">
        <f t="shared" si="3"/>
        <v>8.1184443979495775</v>
      </c>
      <c r="K37" s="2">
        <v>79.8</v>
      </c>
      <c r="L37" s="2">
        <v>11.718</v>
      </c>
      <c r="M37" s="4">
        <f t="shared" si="4"/>
        <v>14.684210526315791</v>
      </c>
      <c r="N37" s="2">
        <v>132041.9</v>
      </c>
      <c r="O37" s="2">
        <v>25537.502</v>
      </c>
      <c r="P37" s="4">
        <f t="shared" si="5"/>
        <v>19.340453295506958</v>
      </c>
      <c r="Q37" s="2"/>
      <c r="R37" s="2"/>
      <c r="S37" s="4"/>
      <c r="T37" s="2"/>
      <c r="U37" s="2"/>
      <c r="V37" s="4"/>
      <c r="W37" s="4"/>
      <c r="X37" s="4"/>
      <c r="Y37" s="4"/>
      <c r="Z37" s="4"/>
      <c r="AA37" s="4"/>
      <c r="AB37" s="4"/>
      <c r="AC37" s="2">
        <v>3535.3</v>
      </c>
      <c r="AD37" s="2">
        <v>751.27800000000002</v>
      </c>
      <c r="AE37" s="2">
        <f t="shared" si="6"/>
        <v>21.250756654315051</v>
      </c>
      <c r="AF37" s="2">
        <v>813.5</v>
      </c>
      <c r="AG37" s="2">
        <v>191.15</v>
      </c>
      <c r="AH37" s="2">
        <f t="shared" si="7"/>
        <v>23.497234173325136</v>
      </c>
      <c r="AI37" s="2">
        <v>92.5</v>
      </c>
      <c r="AJ37" s="2">
        <v>11.5878</v>
      </c>
      <c r="AK37" s="2">
        <f t="shared" si="8"/>
        <v>12.527351351351351</v>
      </c>
      <c r="AL37" s="2">
        <v>203.8</v>
      </c>
      <c r="AM37" s="2">
        <v>45.44061</v>
      </c>
      <c r="AN37" s="2">
        <f t="shared" si="9"/>
        <v>22.296668302257114</v>
      </c>
      <c r="AO37" s="2"/>
      <c r="AP37" s="2"/>
      <c r="AQ37" s="2"/>
      <c r="AR37" s="2">
        <v>795</v>
      </c>
      <c r="AS37" s="2">
        <v>252</v>
      </c>
      <c r="AT37" s="2">
        <f t="shared" si="10"/>
        <v>31.69811320754717</v>
      </c>
      <c r="AU37" s="2">
        <v>1493.5</v>
      </c>
      <c r="AV37" s="2">
        <v>333.56155000000001</v>
      </c>
      <c r="AW37" s="2">
        <f t="shared" si="11"/>
        <v>22.33421827920991</v>
      </c>
      <c r="AX37" s="2">
        <v>197</v>
      </c>
      <c r="AY37" s="2">
        <v>43.285029999999999</v>
      </c>
      <c r="AZ37" s="2">
        <f t="shared" si="12"/>
        <v>21.972096446700505</v>
      </c>
      <c r="BA37" s="2">
        <v>185</v>
      </c>
      <c r="BB37" s="2">
        <v>43.15992</v>
      </c>
      <c r="BC37" s="2">
        <f t="shared" si="13"/>
        <v>23.329686486486487</v>
      </c>
      <c r="BD37" s="2">
        <v>107.6</v>
      </c>
      <c r="BE37" s="2">
        <v>0</v>
      </c>
      <c r="BF37" s="2">
        <f t="shared" si="14"/>
        <v>0</v>
      </c>
      <c r="BG37" s="2">
        <v>207.1</v>
      </c>
      <c r="BH37" s="2">
        <v>48.401910000000001</v>
      </c>
      <c r="BI37" s="2">
        <f t="shared" si="15"/>
        <v>23.371274746499278</v>
      </c>
      <c r="BJ37" s="2">
        <v>195.2</v>
      </c>
      <c r="BK37" s="2">
        <v>37.035029999999999</v>
      </c>
      <c r="BL37" s="2">
        <f t="shared" si="16"/>
        <v>18.972863729508198</v>
      </c>
      <c r="BM37" s="2">
        <v>195</v>
      </c>
      <c r="BN37" s="2">
        <v>45.516949999999994</v>
      </c>
      <c r="BO37" s="2">
        <f t="shared" si="17"/>
        <v>23.342025641025639</v>
      </c>
      <c r="BP37" s="2">
        <v>44.6</v>
      </c>
      <c r="BQ37" s="2">
        <v>0</v>
      </c>
      <c r="BR37" s="2">
        <f t="shared" si="18"/>
        <v>0</v>
      </c>
      <c r="BS37" s="2">
        <v>0.6</v>
      </c>
      <c r="BT37" s="2">
        <v>0</v>
      </c>
      <c r="BU37" s="2">
        <f t="shared" si="19"/>
        <v>0</v>
      </c>
      <c r="BV37" s="2">
        <v>954.1</v>
      </c>
      <c r="BW37" s="2">
        <v>211.57098000000002</v>
      </c>
      <c r="BX37" s="14">
        <f t="shared" si="20"/>
        <v>22.174927156482553</v>
      </c>
    </row>
    <row r="38" spans="1:76" x14ac:dyDescent="0.25">
      <c r="A38" s="13" t="s">
        <v>53</v>
      </c>
      <c r="B38" s="8">
        <f t="shared" si="21"/>
        <v>370960.6</v>
      </c>
      <c r="C38" s="8">
        <f t="shared" si="21"/>
        <v>69967.311650000003</v>
      </c>
      <c r="D38" s="8">
        <f t="shared" si="1"/>
        <v>18.861116692716156</v>
      </c>
      <c r="E38" s="2">
        <v>108043.4</v>
      </c>
      <c r="F38" s="2">
        <v>18700</v>
      </c>
      <c r="G38" s="4">
        <f t="shared" si="2"/>
        <v>17.307859619375176</v>
      </c>
      <c r="H38" s="2">
        <v>4223.5</v>
      </c>
      <c r="I38" s="2">
        <v>1040.7313799999999</v>
      </c>
      <c r="J38" s="4">
        <f t="shared" si="3"/>
        <v>24.641443826210487</v>
      </c>
      <c r="K38" s="2">
        <v>175.7</v>
      </c>
      <c r="L38" s="2">
        <v>40.168769999999995</v>
      </c>
      <c r="M38" s="4">
        <f t="shared" si="4"/>
        <v>22.862134319863404</v>
      </c>
      <c r="N38" s="2">
        <v>241644.1</v>
      </c>
      <c r="O38" s="2">
        <v>46290</v>
      </c>
      <c r="P38" s="4">
        <f t="shared" si="5"/>
        <v>19.156271558047557</v>
      </c>
      <c r="Q38" s="2"/>
      <c r="R38" s="2"/>
      <c r="S38" s="4"/>
      <c r="T38" s="2"/>
      <c r="U38" s="2"/>
      <c r="V38" s="4"/>
      <c r="W38" s="4"/>
      <c r="X38" s="4"/>
      <c r="Y38" s="4"/>
      <c r="Z38" s="4"/>
      <c r="AA38" s="4"/>
      <c r="AB38" s="4"/>
      <c r="AC38" s="2">
        <v>6184.9</v>
      </c>
      <c r="AD38" s="2">
        <v>1657.2249999999999</v>
      </c>
      <c r="AE38" s="2">
        <f t="shared" si="6"/>
        <v>26.794693527785412</v>
      </c>
      <c r="AF38" s="2">
        <v>2016.6</v>
      </c>
      <c r="AG38" s="2">
        <v>295.28300000000002</v>
      </c>
      <c r="AH38" s="2">
        <f t="shared" si="7"/>
        <v>14.642616284835864</v>
      </c>
      <c r="AI38" s="2">
        <v>277.5</v>
      </c>
      <c r="AJ38" s="2">
        <v>42.882680000000001</v>
      </c>
      <c r="AK38" s="2">
        <f t="shared" si="8"/>
        <v>15.453218018018019</v>
      </c>
      <c r="AL38" s="2">
        <v>581.29999999999995</v>
      </c>
      <c r="AM38" s="2">
        <v>50.278179999999999</v>
      </c>
      <c r="AN38" s="2">
        <f t="shared" si="9"/>
        <v>8.6492654395320834</v>
      </c>
      <c r="AO38" s="2"/>
      <c r="AP38" s="2"/>
      <c r="AQ38" s="2"/>
      <c r="AR38" s="2">
        <v>2151.3000000000002</v>
      </c>
      <c r="AS38" s="2">
        <v>680</v>
      </c>
      <c r="AT38" s="2">
        <f t="shared" si="10"/>
        <v>31.608794682285129</v>
      </c>
      <c r="AU38" s="2">
        <v>2074.5</v>
      </c>
      <c r="AV38" s="2">
        <v>596.72372999999993</v>
      </c>
      <c r="AW38" s="2">
        <f t="shared" si="11"/>
        <v>28.764701373825012</v>
      </c>
      <c r="AX38" s="2">
        <v>206.2</v>
      </c>
      <c r="AY38" s="2">
        <v>38.979759999999999</v>
      </c>
      <c r="AZ38" s="2">
        <f t="shared" si="12"/>
        <v>18.903860329776919</v>
      </c>
      <c r="BA38" s="2">
        <v>776.8</v>
      </c>
      <c r="BB38" s="2">
        <v>164.54091</v>
      </c>
      <c r="BC38" s="2">
        <f t="shared" si="13"/>
        <v>21.181888516992792</v>
      </c>
      <c r="BD38" s="2">
        <v>76.599999999999994</v>
      </c>
      <c r="BE38" s="2">
        <v>0</v>
      </c>
      <c r="BF38" s="2">
        <f t="shared" si="14"/>
        <v>0</v>
      </c>
      <c r="BG38" s="2">
        <v>216.3</v>
      </c>
      <c r="BH38" s="2">
        <v>0</v>
      </c>
      <c r="BI38" s="2">
        <f t="shared" si="15"/>
        <v>0</v>
      </c>
      <c r="BJ38" s="2">
        <v>204.4</v>
      </c>
      <c r="BK38" s="2">
        <v>46.083400000000005</v>
      </c>
      <c r="BL38" s="2">
        <f t="shared" si="16"/>
        <v>22.545694716242661</v>
      </c>
      <c r="BM38" s="2">
        <v>204.2</v>
      </c>
      <c r="BN38" s="2">
        <v>43.084009999999999</v>
      </c>
      <c r="BO38" s="2">
        <f t="shared" si="17"/>
        <v>21.098927522037219</v>
      </c>
      <c r="BP38" s="2">
        <v>55.7</v>
      </c>
      <c r="BQ38" s="2">
        <v>0</v>
      </c>
      <c r="BR38" s="2">
        <f t="shared" si="18"/>
        <v>0</v>
      </c>
      <c r="BS38" s="2">
        <v>0.8</v>
      </c>
      <c r="BT38" s="2">
        <v>0</v>
      </c>
      <c r="BU38" s="2">
        <f t="shared" si="19"/>
        <v>0</v>
      </c>
      <c r="BV38" s="2">
        <v>1846.8</v>
      </c>
      <c r="BW38" s="2">
        <v>281.33082999999999</v>
      </c>
      <c r="BX38" s="14">
        <f t="shared" si="20"/>
        <v>15.233421594108728</v>
      </c>
    </row>
    <row r="39" spans="1:76" x14ac:dyDescent="0.25">
      <c r="A39" s="13" t="s">
        <v>30</v>
      </c>
      <c r="B39" s="8">
        <f t="shared" si="21"/>
        <v>171310.30000000005</v>
      </c>
      <c r="C39" s="8">
        <f t="shared" si="21"/>
        <v>32688.250250000001</v>
      </c>
      <c r="D39" s="8">
        <f t="shared" si="1"/>
        <v>19.081310493297828</v>
      </c>
      <c r="E39" s="2">
        <v>42524.1</v>
      </c>
      <c r="F39" s="2">
        <v>7600</v>
      </c>
      <c r="G39" s="4">
        <f t="shared" si="2"/>
        <v>17.872218342069559</v>
      </c>
      <c r="H39" s="2">
        <v>3357.5</v>
      </c>
      <c r="I39" s="2">
        <v>633.51800000000003</v>
      </c>
      <c r="J39" s="4">
        <f t="shared" si="3"/>
        <v>18.868741623231571</v>
      </c>
      <c r="K39" s="2">
        <v>246.2</v>
      </c>
      <c r="L39" s="2">
        <v>38.592059999999996</v>
      </c>
      <c r="M39" s="4">
        <f t="shared" si="4"/>
        <v>15.675085296506905</v>
      </c>
      <c r="N39" s="2">
        <v>114101.3</v>
      </c>
      <c r="O39" s="2">
        <v>21767.1</v>
      </c>
      <c r="P39" s="4">
        <f t="shared" si="5"/>
        <v>19.076995617052564</v>
      </c>
      <c r="Q39" s="2"/>
      <c r="R39" s="2"/>
      <c r="S39" s="4"/>
      <c r="T39" s="2"/>
      <c r="U39" s="2"/>
      <c r="V39" s="4"/>
      <c r="W39" s="4"/>
      <c r="X39" s="4"/>
      <c r="Y39" s="4"/>
      <c r="Z39" s="4"/>
      <c r="AA39" s="4"/>
      <c r="AB39" s="4"/>
      <c r="AC39" s="2">
        <v>3283</v>
      </c>
      <c r="AD39" s="2">
        <v>872.17233999999996</v>
      </c>
      <c r="AE39" s="2">
        <f t="shared" si="6"/>
        <v>26.566321657021014</v>
      </c>
      <c r="AF39" s="2">
        <v>1140.5</v>
      </c>
      <c r="AG39" s="2">
        <v>265.96800000000002</v>
      </c>
      <c r="AH39" s="2">
        <f t="shared" si="7"/>
        <v>23.320298114861902</v>
      </c>
      <c r="AI39" s="2">
        <v>185</v>
      </c>
      <c r="AJ39" s="2">
        <v>26.420189999999998</v>
      </c>
      <c r="AK39" s="2">
        <f t="shared" si="8"/>
        <v>14.281183783783783</v>
      </c>
      <c r="AL39" s="2">
        <v>203.8</v>
      </c>
      <c r="AM39" s="2">
        <v>44.157239999999994</v>
      </c>
      <c r="AN39" s="2">
        <f t="shared" si="9"/>
        <v>21.666947988223743</v>
      </c>
      <c r="AO39" s="2"/>
      <c r="AP39" s="2"/>
      <c r="AQ39" s="2"/>
      <c r="AR39" s="2">
        <v>1143.0999999999999</v>
      </c>
      <c r="AS39" s="2">
        <v>360</v>
      </c>
      <c r="AT39" s="2">
        <f t="shared" si="10"/>
        <v>31.493307672119673</v>
      </c>
      <c r="AU39" s="2">
        <v>3120.5</v>
      </c>
      <c r="AV39" s="2">
        <v>695.65836999999999</v>
      </c>
      <c r="AW39" s="2">
        <f t="shared" si="11"/>
        <v>22.293170004806921</v>
      </c>
      <c r="AX39" s="2">
        <v>197</v>
      </c>
      <c r="AY39" s="2">
        <v>40.920830000000002</v>
      </c>
      <c r="AZ39" s="2">
        <f t="shared" si="12"/>
        <v>20.771994923857871</v>
      </c>
      <c r="BA39" s="2">
        <v>370.1</v>
      </c>
      <c r="BB39" s="2">
        <v>78.498570000000001</v>
      </c>
      <c r="BC39" s="2">
        <f t="shared" si="13"/>
        <v>21.210097271007836</v>
      </c>
      <c r="BD39" s="2"/>
      <c r="BE39" s="2"/>
      <c r="BF39" s="2"/>
      <c r="BG39" s="2">
        <v>207.1</v>
      </c>
      <c r="BH39" s="2">
        <v>35.386120000000005</v>
      </c>
      <c r="BI39" s="2">
        <f t="shared" si="15"/>
        <v>17.086489618541769</v>
      </c>
      <c r="BJ39" s="2">
        <v>195.2</v>
      </c>
      <c r="BK39" s="2">
        <v>42.534550000000003</v>
      </c>
      <c r="BL39" s="2">
        <f t="shared" si="16"/>
        <v>21.790240778688528</v>
      </c>
      <c r="BM39" s="2">
        <v>195</v>
      </c>
      <c r="BN39" s="2">
        <v>40.156260000000003</v>
      </c>
      <c r="BO39" s="2">
        <f t="shared" si="17"/>
        <v>20.592953846153847</v>
      </c>
      <c r="BP39" s="2">
        <v>40.1</v>
      </c>
      <c r="BQ39" s="2">
        <v>10.025</v>
      </c>
      <c r="BR39" s="2">
        <f t="shared" si="18"/>
        <v>25</v>
      </c>
      <c r="BS39" s="2">
        <v>0.6</v>
      </c>
      <c r="BT39" s="2">
        <v>0.15</v>
      </c>
      <c r="BU39" s="2">
        <f t="shared" si="19"/>
        <v>25</v>
      </c>
      <c r="BV39" s="2">
        <v>800.2</v>
      </c>
      <c r="BW39" s="2">
        <v>136.99271999999999</v>
      </c>
      <c r="BX39" s="14">
        <f t="shared" si="20"/>
        <v>17.119810047488127</v>
      </c>
    </row>
    <row r="40" spans="1:76" x14ac:dyDescent="0.25">
      <c r="A40" s="13" t="s">
        <v>54</v>
      </c>
      <c r="B40" s="8">
        <f t="shared" si="21"/>
        <v>221552</v>
      </c>
      <c r="C40" s="8">
        <f t="shared" si="21"/>
        <v>43270.565050000005</v>
      </c>
      <c r="D40" s="8">
        <f t="shared" si="1"/>
        <v>19.530658739257603</v>
      </c>
      <c r="E40" s="2">
        <v>30236.7</v>
      </c>
      <c r="F40" s="2">
        <v>5990</v>
      </c>
      <c r="G40" s="4">
        <f t="shared" si="2"/>
        <v>19.810362903359163</v>
      </c>
      <c r="H40" s="2">
        <v>3473.1</v>
      </c>
      <c r="I40" s="2">
        <v>949.87128000000007</v>
      </c>
      <c r="J40" s="4">
        <f t="shared" si="3"/>
        <v>27.349378941003717</v>
      </c>
      <c r="K40" s="2">
        <v>158.80000000000001</v>
      </c>
      <c r="L40" s="2">
        <v>15.564</v>
      </c>
      <c r="M40" s="4">
        <f t="shared" si="4"/>
        <v>9.8010075566750618</v>
      </c>
      <c r="N40" s="2">
        <v>180133.2</v>
      </c>
      <c r="O40" s="2">
        <v>34620.9</v>
      </c>
      <c r="P40" s="4">
        <f t="shared" si="5"/>
        <v>19.219610821325553</v>
      </c>
      <c r="Q40" s="2"/>
      <c r="R40" s="2"/>
      <c r="S40" s="4"/>
      <c r="T40" s="2"/>
      <c r="U40" s="1"/>
      <c r="V40" s="4"/>
      <c r="W40" s="4"/>
      <c r="X40" s="4"/>
      <c r="Y40" s="4"/>
      <c r="Z40" s="4"/>
      <c r="AA40" s="4"/>
      <c r="AB40" s="4"/>
      <c r="AC40" s="2">
        <v>3113.8</v>
      </c>
      <c r="AD40" s="2">
        <v>753.30555000000004</v>
      </c>
      <c r="AE40" s="2">
        <f t="shared" si="6"/>
        <v>24.192483460723231</v>
      </c>
      <c r="AF40" s="2">
        <v>300.10000000000002</v>
      </c>
      <c r="AG40" s="2">
        <v>48.758000000000003</v>
      </c>
      <c r="AH40" s="2">
        <f t="shared" si="7"/>
        <v>16.247250916361214</v>
      </c>
      <c r="AI40" s="2">
        <v>138.80000000000001</v>
      </c>
      <c r="AJ40" s="2">
        <v>16.119120000000002</v>
      </c>
      <c r="AK40" s="2">
        <f t="shared" si="8"/>
        <v>11.613198847262248</v>
      </c>
      <c r="AL40" s="2">
        <v>203.8</v>
      </c>
      <c r="AM40" s="2">
        <v>39.407359999999997</v>
      </c>
      <c r="AN40" s="2">
        <f t="shared" si="9"/>
        <v>19.336290480863589</v>
      </c>
      <c r="AO40" s="2"/>
      <c r="AP40" s="2"/>
      <c r="AQ40" s="2"/>
      <c r="AR40" s="2">
        <v>1251.5</v>
      </c>
      <c r="AS40" s="2">
        <v>396</v>
      </c>
      <c r="AT40" s="2">
        <f t="shared" si="10"/>
        <v>31.642029564522574</v>
      </c>
      <c r="AU40" s="2">
        <v>478.8</v>
      </c>
      <c r="AV40" s="2">
        <v>153.30371</v>
      </c>
      <c r="AW40" s="2">
        <f t="shared" si="11"/>
        <v>32.018318713450292</v>
      </c>
      <c r="AX40" s="2">
        <v>197</v>
      </c>
      <c r="AY40" s="2">
        <v>29.648139999999998</v>
      </c>
      <c r="AZ40" s="2">
        <f t="shared" si="12"/>
        <v>15.049817258883246</v>
      </c>
      <c r="BA40" s="2">
        <v>370.1</v>
      </c>
      <c r="BB40" s="2">
        <v>53.960269999999994</v>
      </c>
      <c r="BC40" s="2">
        <f t="shared" si="13"/>
        <v>14.579916238854363</v>
      </c>
      <c r="BD40" s="2">
        <v>9.8000000000000007</v>
      </c>
      <c r="BE40" s="2">
        <v>0.40295999999999998</v>
      </c>
      <c r="BF40" s="2">
        <f t="shared" si="14"/>
        <v>4.1118367346938776</v>
      </c>
      <c r="BG40" s="2">
        <v>207.1</v>
      </c>
      <c r="BH40" s="2">
        <v>26.5077</v>
      </c>
      <c r="BI40" s="2">
        <f t="shared" si="15"/>
        <v>12.799468855625301</v>
      </c>
      <c r="BJ40" s="2">
        <v>195.2</v>
      </c>
      <c r="BK40" s="2">
        <v>13.82634</v>
      </c>
      <c r="BL40" s="2">
        <f t="shared" si="16"/>
        <v>7.0831659836065581</v>
      </c>
      <c r="BM40" s="2">
        <v>195</v>
      </c>
      <c r="BN40" s="2">
        <v>32.582560000000001</v>
      </c>
      <c r="BO40" s="2">
        <f t="shared" si="17"/>
        <v>16.709005128205128</v>
      </c>
      <c r="BP40" s="2">
        <v>51.2</v>
      </c>
      <c r="BQ40" s="2">
        <v>0</v>
      </c>
      <c r="BR40" s="2">
        <f t="shared" si="18"/>
        <v>0</v>
      </c>
      <c r="BS40" s="2">
        <v>0.8</v>
      </c>
      <c r="BT40" s="2">
        <v>0</v>
      </c>
      <c r="BU40" s="2">
        <f t="shared" si="19"/>
        <v>0</v>
      </c>
      <c r="BV40" s="2">
        <v>837.2</v>
      </c>
      <c r="BW40" s="2">
        <v>130.40806000000001</v>
      </c>
      <c r="BX40" s="14">
        <f t="shared" si="20"/>
        <v>15.576691352126135</v>
      </c>
    </row>
    <row r="41" spans="1:76" x14ac:dyDescent="0.25">
      <c r="A41" s="13" t="s">
        <v>31</v>
      </c>
      <c r="B41" s="8">
        <f t="shared" si="21"/>
        <v>99979.800000000032</v>
      </c>
      <c r="C41" s="8">
        <f t="shared" si="21"/>
        <v>17470.799600000002</v>
      </c>
      <c r="D41" s="8">
        <f t="shared" si="1"/>
        <v>17.474329414541735</v>
      </c>
      <c r="E41" s="2">
        <v>14704.5</v>
      </c>
      <c r="F41" s="2">
        <v>2420</v>
      </c>
      <c r="G41" s="4">
        <f t="shared" si="2"/>
        <v>16.457547009418885</v>
      </c>
      <c r="H41" s="2">
        <v>341.5</v>
      </c>
      <c r="I41" s="2">
        <v>77.737649999999988</v>
      </c>
      <c r="J41" s="4">
        <f t="shared" si="3"/>
        <v>22.763587115666176</v>
      </c>
      <c r="K41" s="2">
        <v>29.4</v>
      </c>
      <c r="L41" s="2">
        <v>4.7484999999999999</v>
      </c>
      <c r="M41" s="4">
        <f t="shared" si="4"/>
        <v>16.151360544217688</v>
      </c>
      <c r="N41" s="2">
        <v>74675.100000000006</v>
      </c>
      <c r="O41" s="2">
        <v>13810.896720000001</v>
      </c>
      <c r="P41" s="4">
        <f t="shared" si="5"/>
        <v>18.494647774157649</v>
      </c>
      <c r="Q41" s="2"/>
      <c r="R41" s="2"/>
      <c r="S41" s="4"/>
      <c r="T41" s="2"/>
      <c r="U41" s="1"/>
      <c r="V41" s="4"/>
      <c r="W41" s="4"/>
      <c r="X41" s="4"/>
      <c r="Y41" s="4"/>
      <c r="Z41" s="4"/>
      <c r="AA41" s="4"/>
      <c r="AB41" s="4"/>
      <c r="AC41" s="2">
        <v>1633.1</v>
      </c>
      <c r="AD41" s="2">
        <v>100.04119</v>
      </c>
      <c r="AE41" s="2">
        <f t="shared" si="6"/>
        <v>6.1258459371746987</v>
      </c>
      <c r="AF41" s="2">
        <v>456.7</v>
      </c>
      <c r="AG41" s="2">
        <v>27.003139999999998</v>
      </c>
      <c r="AH41" s="2">
        <f t="shared" si="7"/>
        <v>5.9126647689949641</v>
      </c>
      <c r="AI41" s="2">
        <v>46.3</v>
      </c>
      <c r="AJ41" s="2">
        <v>6.9631000000000007</v>
      </c>
      <c r="AK41" s="2">
        <f t="shared" si="8"/>
        <v>15.039092872570198</v>
      </c>
      <c r="AL41" s="2">
        <v>203.8</v>
      </c>
      <c r="AM41" s="2">
        <v>21.614360000000001</v>
      </c>
      <c r="AN41" s="2">
        <f t="shared" si="9"/>
        <v>10.605672227674191</v>
      </c>
      <c r="AO41" s="2"/>
      <c r="AP41" s="2"/>
      <c r="AQ41" s="2"/>
      <c r="AR41" s="2">
        <v>484.7</v>
      </c>
      <c r="AS41" s="2">
        <v>152</v>
      </c>
      <c r="AT41" s="2">
        <f t="shared" si="10"/>
        <v>31.359603878687846</v>
      </c>
      <c r="AU41" s="2">
        <v>5820.1</v>
      </c>
      <c r="AV41" s="2">
        <v>662.38593000000003</v>
      </c>
      <c r="AW41" s="2">
        <f t="shared" si="11"/>
        <v>11.381005996460541</v>
      </c>
      <c r="AX41" s="2">
        <v>197</v>
      </c>
      <c r="AY41" s="2">
        <v>19.00479</v>
      </c>
      <c r="AZ41" s="2">
        <f t="shared" si="12"/>
        <v>9.6471015228426396</v>
      </c>
      <c r="BA41" s="2">
        <v>185</v>
      </c>
      <c r="BB41" s="2">
        <v>32.883230000000005</v>
      </c>
      <c r="BC41" s="2">
        <f t="shared" si="13"/>
        <v>17.774718918918921</v>
      </c>
      <c r="BD41" s="2"/>
      <c r="BE41" s="2"/>
      <c r="BF41" s="2"/>
      <c r="BG41" s="2">
        <v>207.1</v>
      </c>
      <c r="BH41" s="2">
        <v>21.599709999999998</v>
      </c>
      <c r="BI41" s="2">
        <f t="shared" si="15"/>
        <v>10.429604056011588</v>
      </c>
      <c r="BJ41" s="2">
        <v>195.2</v>
      </c>
      <c r="BK41" s="2">
        <v>18.628330000000002</v>
      </c>
      <c r="BL41" s="2">
        <f t="shared" si="16"/>
        <v>9.5432018442622955</v>
      </c>
      <c r="BM41" s="2">
        <v>195</v>
      </c>
      <c r="BN41" s="2">
        <v>18.425909999999998</v>
      </c>
      <c r="BO41" s="2">
        <f t="shared" si="17"/>
        <v>9.4491846153846151</v>
      </c>
      <c r="BP41" s="2">
        <v>44.6</v>
      </c>
      <c r="BQ41" s="2">
        <v>0</v>
      </c>
      <c r="BR41" s="2">
        <f t="shared" si="18"/>
        <v>0</v>
      </c>
      <c r="BS41" s="2">
        <v>0.6</v>
      </c>
      <c r="BT41" s="2">
        <v>0</v>
      </c>
      <c r="BU41" s="2">
        <f t="shared" si="19"/>
        <v>0</v>
      </c>
      <c r="BV41" s="2">
        <v>560.1</v>
      </c>
      <c r="BW41" s="2">
        <v>76.867039999999989</v>
      </c>
      <c r="BX41" s="14">
        <f t="shared" si="20"/>
        <v>13.723806463131579</v>
      </c>
    </row>
    <row r="42" spans="1:76" x14ac:dyDescent="0.25">
      <c r="A42" s="13" t="s">
        <v>32</v>
      </c>
      <c r="B42" s="8">
        <f t="shared" si="21"/>
        <v>156629.80000000005</v>
      </c>
      <c r="C42" s="8">
        <f t="shared" si="21"/>
        <v>33066.104150000006</v>
      </c>
      <c r="D42" s="8">
        <f t="shared" si="1"/>
        <v>21.110991746142812</v>
      </c>
      <c r="E42" s="2">
        <v>28310.7</v>
      </c>
      <c r="F42" s="2">
        <v>5200</v>
      </c>
      <c r="G42" s="4">
        <f t="shared" si="2"/>
        <v>18.367613658440092</v>
      </c>
      <c r="H42" s="2">
        <v>1831.1</v>
      </c>
      <c r="I42" s="2">
        <v>340.15030000000002</v>
      </c>
      <c r="J42" s="4">
        <f t="shared" si="3"/>
        <v>18.576282016274373</v>
      </c>
      <c r="K42" s="2">
        <v>118.7</v>
      </c>
      <c r="L42" s="2">
        <v>17.343630000000001</v>
      </c>
      <c r="M42" s="4">
        <f t="shared" si="4"/>
        <v>14.611314237573717</v>
      </c>
      <c r="N42" s="2">
        <v>117381.2</v>
      </c>
      <c r="O42" s="2">
        <v>25356.977999999999</v>
      </c>
      <c r="P42" s="4">
        <f t="shared" si="5"/>
        <v>21.602248060166364</v>
      </c>
      <c r="Q42" s="2"/>
      <c r="R42" s="2"/>
      <c r="S42" s="4"/>
      <c r="T42" s="2"/>
      <c r="U42" s="1"/>
      <c r="V42" s="4"/>
      <c r="W42" s="4"/>
      <c r="X42" s="4"/>
      <c r="Y42" s="4"/>
      <c r="Z42" s="4"/>
      <c r="AA42" s="4"/>
      <c r="AB42" s="4"/>
      <c r="AC42" s="2">
        <v>2815.2</v>
      </c>
      <c r="AD42" s="2">
        <v>760.10400000000004</v>
      </c>
      <c r="AE42" s="2">
        <f t="shared" si="6"/>
        <v>27</v>
      </c>
      <c r="AF42" s="2">
        <v>751.2</v>
      </c>
      <c r="AG42" s="2">
        <v>179.9</v>
      </c>
      <c r="AH42" s="2">
        <f t="shared" si="7"/>
        <v>23.948349307774226</v>
      </c>
      <c r="AI42" s="2">
        <v>138.80000000000001</v>
      </c>
      <c r="AJ42" s="2">
        <v>22.187999999999999</v>
      </c>
      <c r="AK42" s="2">
        <f t="shared" si="8"/>
        <v>15.985590778097979</v>
      </c>
      <c r="AL42" s="2">
        <v>203.8</v>
      </c>
      <c r="AM42" s="2">
        <v>36.341740000000001</v>
      </c>
      <c r="AN42" s="2">
        <f t="shared" si="9"/>
        <v>17.832060843964669</v>
      </c>
      <c r="AO42" s="2"/>
      <c r="AP42" s="2"/>
      <c r="AQ42" s="2"/>
      <c r="AR42" s="2">
        <v>838.6</v>
      </c>
      <c r="AS42" s="2">
        <v>264</v>
      </c>
      <c r="AT42" s="2">
        <f t="shared" si="10"/>
        <v>31.481039828285233</v>
      </c>
      <c r="AU42" s="2">
        <v>2145</v>
      </c>
      <c r="AV42" s="2">
        <v>541.79618000000005</v>
      </c>
      <c r="AW42" s="2">
        <f t="shared" si="11"/>
        <v>25.258563170163171</v>
      </c>
      <c r="AX42" s="2">
        <v>197</v>
      </c>
      <c r="AY42" s="2">
        <v>33.979059999999997</v>
      </c>
      <c r="AZ42" s="2">
        <f t="shared" si="12"/>
        <v>17.248253807106597</v>
      </c>
      <c r="BA42" s="2">
        <v>185</v>
      </c>
      <c r="BB42" s="2">
        <v>34.14143</v>
      </c>
      <c r="BC42" s="2">
        <f t="shared" si="13"/>
        <v>18.454827027027026</v>
      </c>
      <c r="BD42" s="2"/>
      <c r="BE42" s="2"/>
      <c r="BF42" s="2"/>
      <c r="BG42" s="2">
        <v>207.1</v>
      </c>
      <c r="BH42" s="2">
        <v>17.16976</v>
      </c>
      <c r="BI42" s="2">
        <f t="shared" si="15"/>
        <v>8.2905649444712708</v>
      </c>
      <c r="BJ42" s="2">
        <v>195.2</v>
      </c>
      <c r="BK42" s="2">
        <v>41.696940000000005</v>
      </c>
      <c r="BL42" s="2">
        <f t="shared" si="16"/>
        <v>21.361137295081971</v>
      </c>
      <c r="BM42" s="2">
        <v>195</v>
      </c>
      <c r="BN42" s="2">
        <v>41.674930000000003</v>
      </c>
      <c r="BO42" s="2">
        <f t="shared" si="17"/>
        <v>21.371758974358976</v>
      </c>
      <c r="BP42" s="2">
        <v>44.6</v>
      </c>
      <c r="BQ42" s="2">
        <v>0</v>
      </c>
      <c r="BR42" s="2">
        <f t="shared" si="18"/>
        <v>0</v>
      </c>
      <c r="BS42" s="2">
        <v>0.6</v>
      </c>
      <c r="BT42" s="2">
        <v>0</v>
      </c>
      <c r="BU42" s="2">
        <f t="shared" si="19"/>
        <v>0</v>
      </c>
      <c r="BV42" s="2">
        <v>1071</v>
      </c>
      <c r="BW42" s="2">
        <v>178.64017999999999</v>
      </c>
      <c r="BX42" s="14">
        <f t="shared" si="20"/>
        <v>16.679755368814192</v>
      </c>
    </row>
    <row r="43" spans="1:76" x14ac:dyDescent="0.25">
      <c r="A43" s="13" t="s">
        <v>33</v>
      </c>
      <c r="B43" s="8">
        <f t="shared" si="21"/>
        <v>164242.6</v>
      </c>
      <c r="C43" s="8">
        <f t="shared" si="21"/>
        <v>30515.048410000003</v>
      </c>
      <c r="D43" s="8">
        <f t="shared" si="1"/>
        <v>18.579253135301073</v>
      </c>
      <c r="E43" s="2">
        <v>23263.9</v>
      </c>
      <c r="F43" s="2">
        <v>3970.1948600000001</v>
      </c>
      <c r="G43" s="4">
        <f t="shared" si="2"/>
        <v>17.065904083150286</v>
      </c>
      <c r="H43" s="2">
        <v>1813.4</v>
      </c>
      <c r="I43" s="2">
        <v>497.56486000000001</v>
      </c>
      <c r="J43" s="4">
        <f t="shared" si="3"/>
        <v>27.438229844491008</v>
      </c>
      <c r="K43" s="2">
        <v>132.19999999999999</v>
      </c>
      <c r="L43" s="2">
        <v>14.48542</v>
      </c>
      <c r="M43" s="4">
        <f t="shared" si="4"/>
        <v>10.957201210287444</v>
      </c>
      <c r="N43" s="2">
        <v>125057.7</v>
      </c>
      <c r="O43" s="2">
        <v>23424.207699999999</v>
      </c>
      <c r="P43" s="4">
        <f t="shared" si="5"/>
        <v>18.730720059620477</v>
      </c>
      <c r="Q43" s="2">
        <v>1546</v>
      </c>
      <c r="R43" s="2">
        <v>252.6</v>
      </c>
      <c r="S43" s="4">
        <f t="shared" si="23"/>
        <v>16.338939197930141</v>
      </c>
      <c r="T43" s="2">
        <v>15.5</v>
      </c>
      <c r="U43" s="2">
        <v>0</v>
      </c>
      <c r="V43" s="4">
        <f t="shared" si="24"/>
        <v>0</v>
      </c>
      <c r="W43" s="4"/>
      <c r="X43" s="4"/>
      <c r="Y43" s="4"/>
      <c r="Z43" s="4"/>
      <c r="AA43" s="4"/>
      <c r="AB43" s="4"/>
      <c r="AC43" s="2">
        <v>3530.3</v>
      </c>
      <c r="AD43" s="2">
        <v>355.80516999999998</v>
      </c>
      <c r="AE43" s="2">
        <f t="shared" si="6"/>
        <v>10.078610033141658</v>
      </c>
      <c r="AF43" s="2">
        <v>1127.3</v>
      </c>
      <c r="AG43" s="2">
        <v>104.59155</v>
      </c>
      <c r="AH43" s="2">
        <f t="shared" si="7"/>
        <v>9.278058192140513</v>
      </c>
      <c r="AI43" s="2">
        <v>92.5</v>
      </c>
      <c r="AJ43" s="2">
        <v>8.8653600000000008</v>
      </c>
      <c r="AK43" s="2">
        <f t="shared" si="8"/>
        <v>9.5841729729729739</v>
      </c>
      <c r="AL43" s="2">
        <v>203.8</v>
      </c>
      <c r="AM43" s="2">
        <v>38.571150000000003</v>
      </c>
      <c r="AN43" s="2">
        <f t="shared" si="9"/>
        <v>18.925981354268892</v>
      </c>
      <c r="AO43" s="2"/>
      <c r="AP43" s="2"/>
      <c r="AQ43" s="2"/>
      <c r="AR43" s="2">
        <v>968.6</v>
      </c>
      <c r="AS43" s="2">
        <v>308</v>
      </c>
      <c r="AT43" s="2">
        <f t="shared" si="10"/>
        <v>31.798472021474293</v>
      </c>
      <c r="AU43" s="2">
        <v>4045</v>
      </c>
      <c r="AV43" s="2">
        <v>1084.8748700000001</v>
      </c>
      <c r="AW43" s="2">
        <f t="shared" si="11"/>
        <v>26.820145117428929</v>
      </c>
      <c r="AX43" s="2">
        <v>197</v>
      </c>
      <c r="AY43" s="2">
        <v>37.714109999999998</v>
      </c>
      <c r="AZ43" s="2">
        <f t="shared" si="12"/>
        <v>19.144218274111672</v>
      </c>
      <c r="BA43" s="2">
        <v>370.1</v>
      </c>
      <c r="BB43" s="2">
        <v>54.148420000000002</v>
      </c>
      <c r="BC43" s="2">
        <f t="shared" si="13"/>
        <v>14.630753850310727</v>
      </c>
      <c r="BD43" s="2"/>
      <c r="BE43" s="2"/>
      <c r="BF43" s="2"/>
      <c r="BG43" s="2">
        <v>207.1</v>
      </c>
      <c r="BH43" s="2">
        <v>39.337919999999997</v>
      </c>
      <c r="BI43" s="2">
        <f t="shared" si="15"/>
        <v>18.994649927571221</v>
      </c>
      <c r="BJ43" s="2">
        <v>195.2</v>
      </c>
      <c r="BK43" s="2">
        <v>37.315330000000003</v>
      </c>
      <c r="BL43" s="2">
        <f t="shared" si="16"/>
        <v>19.116460040983611</v>
      </c>
      <c r="BM43" s="2">
        <v>195</v>
      </c>
      <c r="BN43" s="2">
        <v>37.643949999999997</v>
      </c>
      <c r="BO43" s="2">
        <f t="shared" si="17"/>
        <v>19.304589743589741</v>
      </c>
      <c r="BP43" s="2">
        <v>153.69999999999999</v>
      </c>
      <c r="BQ43" s="2">
        <v>0</v>
      </c>
      <c r="BR43" s="2">
        <f t="shared" si="18"/>
        <v>0</v>
      </c>
      <c r="BS43" s="2">
        <v>2.2999999999999998</v>
      </c>
      <c r="BT43" s="2">
        <v>0</v>
      </c>
      <c r="BU43" s="2">
        <f t="shared" si="19"/>
        <v>0</v>
      </c>
      <c r="BV43" s="2">
        <v>1126</v>
      </c>
      <c r="BW43" s="2">
        <v>249.12773999999999</v>
      </c>
      <c r="BX43" s="14">
        <f t="shared" si="20"/>
        <v>22.125021314387212</v>
      </c>
    </row>
    <row r="44" spans="1:76" x14ac:dyDescent="0.25">
      <c r="A44" s="13" t="s">
        <v>55</v>
      </c>
      <c r="B44" s="8">
        <f t="shared" si="21"/>
        <v>1742401.3999999997</v>
      </c>
      <c r="C44" s="8">
        <f t="shared" si="21"/>
        <v>326531.88009999995</v>
      </c>
      <c r="D44" s="8">
        <f t="shared" si="1"/>
        <v>18.740336187746408</v>
      </c>
      <c r="E44" s="2">
        <v>503942.3</v>
      </c>
      <c r="F44" s="2">
        <v>80269.608760000003</v>
      </c>
      <c r="G44" s="4">
        <f t="shared" si="2"/>
        <v>15.928333215925713</v>
      </c>
      <c r="H44" s="2">
        <v>45039.6</v>
      </c>
      <c r="I44" s="2">
        <v>17057.11493</v>
      </c>
      <c r="J44" s="4">
        <f t="shared" si="3"/>
        <v>37.871373036172614</v>
      </c>
      <c r="K44" s="2">
        <v>1840.1</v>
      </c>
      <c r="L44" s="2">
        <v>267.50253000000004</v>
      </c>
      <c r="M44" s="4">
        <f t="shared" si="4"/>
        <v>14.537390902668335</v>
      </c>
      <c r="N44" s="2">
        <v>1031351.7</v>
      </c>
      <c r="O44" s="2">
        <v>188858.06706999999</v>
      </c>
      <c r="P44" s="4">
        <f t="shared" si="5"/>
        <v>18.311703667138961</v>
      </c>
      <c r="Q44" s="1"/>
      <c r="R44" s="1"/>
      <c r="S44" s="4"/>
      <c r="T44" s="1"/>
      <c r="U44" s="1"/>
      <c r="V44" s="4"/>
      <c r="W44" s="2">
        <v>9451.7000000000007</v>
      </c>
      <c r="X44" s="2">
        <v>1497.2</v>
      </c>
      <c r="Y44" s="2">
        <f>X44/W44*100</f>
        <v>15.840536623041357</v>
      </c>
      <c r="Z44" s="2">
        <v>94.5</v>
      </c>
      <c r="AA44" s="4">
        <v>15.75</v>
      </c>
      <c r="AB44" s="4">
        <f>AA44/Z44*100</f>
        <v>16.666666666666664</v>
      </c>
      <c r="AC44" s="2">
        <v>24808.5</v>
      </c>
      <c r="AD44" s="2">
        <v>4327.9880199999998</v>
      </c>
      <c r="AE44" s="2">
        <f t="shared" si="6"/>
        <v>17.445585263115461</v>
      </c>
      <c r="AF44" s="2">
        <v>3029.7</v>
      </c>
      <c r="AG44" s="2">
        <v>199.44926000000001</v>
      </c>
      <c r="AH44" s="2">
        <f t="shared" si="7"/>
        <v>6.5831356239891736</v>
      </c>
      <c r="AI44" s="2">
        <v>2338.1999999999998</v>
      </c>
      <c r="AJ44" s="2">
        <v>379.19996000000003</v>
      </c>
      <c r="AK44" s="2">
        <f t="shared" si="8"/>
        <v>16.217601573860239</v>
      </c>
      <c r="AL44" s="2">
        <v>1477.5</v>
      </c>
      <c r="AM44" s="2">
        <v>344.45380999999998</v>
      </c>
      <c r="AN44" s="2">
        <f t="shared" si="9"/>
        <v>23.313286632825715</v>
      </c>
      <c r="AO44" s="2">
        <v>1292.8</v>
      </c>
      <c r="AP44" s="2">
        <v>300.92617999999999</v>
      </c>
      <c r="AQ44" s="2">
        <f t="shared" si="22"/>
        <v>23.277086943069307</v>
      </c>
      <c r="AR44" s="2">
        <v>13145.2</v>
      </c>
      <c r="AS44" s="2">
        <v>4164</v>
      </c>
      <c r="AT44" s="2">
        <f t="shared" si="10"/>
        <v>31.676961932872832</v>
      </c>
      <c r="AU44" s="2">
        <v>90724.1</v>
      </c>
      <c r="AV44" s="2">
        <v>26094.246950000001</v>
      </c>
      <c r="AW44" s="2">
        <f t="shared" si="11"/>
        <v>28.762199845465535</v>
      </c>
      <c r="AX44" s="2">
        <v>3591.9</v>
      </c>
      <c r="AY44" s="2">
        <v>853.07624999999996</v>
      </c>
      <c r="AZ44" s="2">
        <f t="shared" si="12"/>
        <v>23.75</v>
      </c>
      <c r="BA44" s="2">
        <v>5951.7</v>
      </c>
      <c r="BB44" s="2">
        <v>1212.85148</v>
      </c>
      <c r="BC44" s="2">
        <f t="shared" si="13"/>
        <v>20.378236134213758</v>
      </c>
      <c r="BD44" s="2">
        <v>103.7</v>
      </c>
      <c r="BE44" s="2">
        <v>3.8024</v>
      </c>
      <c r="BF44" s="2">
        <f t="shared" si="14"/>
        <v>3.6667309546769529</v>
      </c>
      <c r="BG44" s="2">
        <v>1173.2</v>
      </c>
      <c r="BH44" s="2">
        <v>184.71929</v>
      </c>
      <c r="BI44" s="2">
        <f t="shared" si="15"/>
        <v>15.744910501193319</v>
      </c>
      <c r="BJ44" s="2">
        <v>668.3</v>
      </c>
      <c r="BK44" s="2">
        <v>141.78361999999998</v>
      </c>
      <c r="BL44" s="2">
        <f t="shared" si="16"/>
        <v>21.215564866078108</v>
      </c>
      <c r="BM44" s="2">
        <v>445.1</v>
      </c>
      <c r="BN44" s="2">
        <v>105.712</v>
      </c>
      <c r="BO44" s="2">
        <f t="shared" si="17"/>
        <v>23.750168501460344</v>
      </c>
      <c r="BP44" s="2">
        <v>389.9</v>
      </c>
      <c r="BQ44" s="2">
        <v>0</v>
      </c>
      <c r="BR44" s="2">
        <f t="shared" si="18"/>
        <v>0</v>
      </c>
      <c r="BS44" s="2">
        <v>5.8</v>
      </c>
      <c r="BT44" s="2">
        <v>0</v>
      </c>
      <c r="BU44" s="2">
        <f t="shared" si="19"/>
        <v>0</v>
      </c>
      <c r="BV44" s="2">
        <v>1535.9</v>
      </c>
      <c r="BW44" s="2">
        <v>254.42759000000001</v>
      </c>
      <c r="BX44" s="14">
        <f t="shared" si="20"/>
        <v>16.565374698873626</v>
      </c>
    </row>
    <row r="45" spans="1:76" ht="43.5" x14ac:dyDescent="0.25">
      <c r="A45" s="41" t="s">
        <v>34</v>
      </c>
      <c r="B45" s="42">
        <f>SUM(B7:B44)</f>
        <v>11650962.700000001</v>
      </c>
      <c r="C45" s="42">
        <f>SUM(C7:C44)</f>
        <v>2239111.3008500002</v>
      </c>
      <c r="D45" s="42">
        <f t="shared" si="1"/>
        <v>19.218251388359523</v>
      </c>
      <c r="E45" s="42">
        <f>SUM(E7:E44)</f>
        <v>2722737</v>
      </c>
      <c r="F45" s="42">
        <f>SUM(F7:F44)</f>
        <v>474928.13922000001</v>
      </c>
      <c r="G45" s="42">
        <f>F45/E45*100</f>
        <v>17.443041293375011</v>
      </c>
      <c r="H45" s="42">
        <f>SUM(H7:H44)</f>
        <v>182244.4</v>
      </c>
      <c r="I45" s="42">
        <f>SUM(I7:I44)</f>
        <v>53022.928220000002</v>
      </c>
      <c r="J45" s="42">
        <f>I45/H45*100</f>
        <v>29.09440741114679</v>
      </c>
      <c r="K45" s="42">
        <f>SUM(K7:K44)</f>
        <v>9722.9999999999982</v>
      </c>
      <c r="L45" s="42">
        <f>SUM(L7:L44)</f>
        <v>1572.7945800000002</v>
      </c>
      <c r="M45" s="42">
        <f>L45/K45*100</f>
        <v>16.176021598272143</v>
      </c>
      <c r="N45" s="42">
        <f>SUM(N7:N44)</f>
        <v>7774391.7000000002</v>
      </c>
      <c r="O45" s="42">
        <f>SUM(O7:O44)</f>
        <v>1485601.0810199999</v>
      </c>
      <c r="P45" s="42">
        <f>O45/N45*100</f>
        <v>19.108904443546365</v>
      </c>
      <c r="Q45" s="42">
        <f t="shared" ref="Q45:R45" si="25">SUM(Q7:Q44)</f>
        <v>24658</v>
      </c>
      <c r="R45" s="42">
        <f t="shared" si="25"/>
        <v>4070.9</v>
      </c>
      <c r="S45" s="42">
        <f t="shared" si="23"/>
        <v>16.50944926595831</v>
      </c>
      <c r="T45" s="42">
        <f t="shared" ref="T45:U45" si="26">SUM(T7:T44)</f>
        <v>246.60000000000002</v>
      </c>
      <c r="U45" s="42">
        <f t="shared" si="26"/>
        <v>38.509969999999996</v>
      </c>
      <c r="V45" s="42">
        <f t="shared" si="24"/>
        <v>15.616370640713702</v>
      </c>
      <c r="W45" s="42">
        <f t="shared" ref="W45:X45" si="27">SUM(W7:W44)</f>
        <v>9451.7000000000007</v>
      </c>
      <c r="X45" s="42">
        <f t="shared" si="27"/>
        <v>1497.2</v>
      </c>
      <c r="Y45" s="42">
        <f t="shared" ref="Y45:Y51" si="28">X45/W45*100</f>
        <v>15.840536623041357</v>
      </c>
      <c r="Z45" s="42">
        <f t="shared" ref="Z45" si="29">SUM(Z7:Z44)</f>
        <v>94.5</v>
      </c>
      <c r="AA45" s="42">
        <f t="shared" ref="AA45" si="30">SUM(AA7:AA44)</f>
        <v>15.75</v>
      </c>
      <c r="AB45" s="42">
        <f t="shared" ref="AB45:AB51" si="31">AA45/Z45*100</f>
        <v>16.666666666666664</v>
      </c>
      <c r="AC45" s="42">
        <f t="shared" ref="AC45" si="32">SUM(AC7:AC44)</f>
        <v>196025.99999999997</v>
      </c>
      <c r="AD45" s="42">
        <f t="shared" ref="AD45" si="33">SUM(AD7:AD44)</f>
        <v>41923.932499999988</v>
      </c>
      <c r="AE45" s="42">
        <f t="shared" si="6"/>
        <v>21.386924438594878</v>
      </c>
      <c r="AF45" s="42">
        <f t="shared" ref="AF45:AG45" si="34">SUM(AF7:AF44)</f>
        <v>57948.799999999996</v>
      </c>
      <c r="AG45" s="42">
        <f t="shared" si="34"/>
        <v>10932.129229999999</v>
      </c>
      <c r="AH45" s="42">
        <f t="shared" si="7"/>
        <v>18.865152048014799</v>
      </c>
      <c r="AI45" s="42">
        <f t="shared" ref="AI45:AJ45" si="35">SUM(AI7:AI44)</f>
        <v>10502.000000000002</v>
      </c>
      <c r="AJ45" s="42">
        <f t="shared" si="35"/>
        <v>1767.5958800000003</v>
      </c>
      <c r="AK45" s="42">
        <f t="shared" si="8"/>
        <v>16.831040563702153</v>
      </c>
      <c r="AL45" s="42">
        <f t="shared" ref="AL45:BW45" si="36">SUM(AL7:AL44)</f>
        <v>13307.299999999996</v>
      </c>
      <c r="AM45" s="42">
        <f t="shared" si="36"/>
        <v>2582.5050100000008</v>
      </c>
      <c r="AN45" s="42">
        <f t="shared" si="9"/>
        <v>19.406679115973951</v>
      </c>
      <c r="AO45" s="42">
        <f t="shared" si="36"/>
        <v>7279.5</v>
      </c>
      <c r="AP45" s="42">
        <f t="shared" si="36"/>
        <v>1547.2512399999998</v>
      </c>
      <c r="AQ45" s="42">
        <f t="shared" si="22"/>
        <v>21.254910914211138</v>
      </c>
      <c r="AR45" s="42">
        <f t="shared" si="36"/>
        <v>69295.599999999991</v>
      </c>
      <c r="AS45" s="42">
        <f t="shared" si="36"/>
        <v>21953</v>
      </c>
      <c r="AT45" s="42">
        <f t="shared" si="10"/>
        <v>31.680222120885027</v>
      </c>
      <c r="AU45" s="42">
        <f t="shared" si="36"/>
        <v>455394.19999999995</v>
      </c>
      <c r="AV45" s="42">
        <f t="shared" si="36"/>
        <v>117597.34159000003</v>
      </c>
      <c r="AW45" s="42">
        <f t="shared" si="11"/>
        <v>25.823197043352781</v>
      </c>
      <c r="AX45" s="42">
        <f t="shared" si="36"/>
        <v>23790.9</v>
      </c>
      <c r="AY45" s="42">
        <f t="shared" si="36"/>
        <v>4227.2787399999997</v>
      </c>
      <c r="AZ45" s="42">
        <f t="shared" si="12"/>
        <v>17.768469204611844</v>
      </c>
      <c r="BA45" s="42">
        <f t="shared" si="36"/>
        <v>26738.099999999995</v>
      </c>
      <c r="BB45" s="42">
        <f t="shared" si="36"/>
        <v>4955.0561200000011</v>
      </c>
      <c r="BC45" s="42">
        <f>BB45/BA45*100</f>
        <v>18.531818341617402</v>
      </c>
      <c r="BD45" s="42">
        <f t="shared" si="36"/>
        <v>1003.7</v>
      </c>
      <c r="BE45" s="42">
        <f t="shared" si="36"/>
        <v>97.174459999999996</v>
      </c>
      <c r="BF45" s="42">
        <f t="shared" si="14"/>
        <v>9.6816239912324402</v>
      </c>
      <c r="BG45" s="42">
        <f t="shared" si="36"/>
        <v>10710.600000000008</v>
      </c>
      <c r="BH45" s="42">
        <f t="shared" si="36"/>
        <v>1828.4543099999999</v>
      </c>
      <c r="BI45" s="42">
        <f t="shared" si="15"/>
        <v>17.071446137471277</v>
      </c>
      <c r="BJ45" s="42">
        <f t="shared" si="36"/>
        <v>8889.3999999999942</v>
      </c>
      <c r="BK45" s="42">
        <f t="shared" si="36"/>
        <v>1566.6925899999999</v>
      </c>
      <c r="BL45" s="42">
        <f t="shared" si="16"/>
        <v>17.624278241501123</v>
      </c>
      <c r="BM45" s="42">
        <f t="shared" si="36"/>
        <v>8008.6</v>
      </c>
      <c r="BN45" s="42">
        <f t="shared" si="36"/>
        <v>1483.9295399999996</v>
      </c>
      <c r="BO45" s="42">
        <f t="shared" si="17"/>
        <v>18.529200359613409</v>
      </c>
      <c r="BP45" s="42">
        <f t="shared" si="36"/>
        <v>3068.6999999999985</v>
      </c>
      <c r="BQ45" s="42">
        <f t="shared" si="36"/>
        <v>26.600999999999999</v>
      </c>
      <c r="BR45" s="42">
        <f t="shared" si="18"/>
        <v>0.86684915436504095</v>
      </c>
      <c r="BS45" s="42">
        <f t="shared" si="36"/>
        <v>44.300000000000004</v>
      </c>
      <c r="BT45" s="42">
        <f t="shared" si="36"/>
        <v>0.4</v>
      </c>
      <c r="BU45" s="42">
        <f t="shared" si="19"/>
        <v>0.90293453724604955</v>
      </c>
      <c r="BV45" s="42">
        <f t="shared" si="36"/>
        <v>35408.1</v>
      </c>
      <c r="BW45" s="42">
        <f t="shared" si="36"/>
        <v>5874.6556300000011</v>
      </c>
      <c r="BX45" s="44">
        <f t="shared" si="20"/>
        <v>16.591276092193599</v>
      </c>
    </row>
    <row r="46" spans="1:76" x14ac:dyDescent="0.25">
      <c r="A46" s="13" t="s">
        <v>48</v>
      </c>
      <c r="B46" s="8">
        <f t="shared" si="21"/>
        <v>4544670.8999999976</v>
      </c>
      <c r="C46" s="8">
        <f t="shared" si="21"/>
        <v>894443.49520999973</v>
      </c>
      <c r="D46" s="8">
        <f t="shared" si="1"/>
        <v>19.681149964236138</v>
      </c>
      <c r="E46" s="2">
        <v>1352766</v>
      </c>
      <c r="F46" s="2">
        <v>244791.8</v>
      </c>
      <c r="G46" s="4">
        <f>F46/E46*100</f>
        <v>18.095649949806543</v>
      </c>
      <c r="H46" s="2">
        <v>143516.79999999999</v>
      </c>
      <c r="I46" s="2">
        <v>45479.96787</v>
      </c>
      <c r="J46" s="4">
        <f>I46/H46*100</f>
        <v>31.689647393197173</v>
      </c>
      <c r="K46" s="2">
        <v>5063.7</v>
      </c>
      <c r="L46" s="2">
        <v>1362.6269299999999</v>
      </c>
      <c r="M46" s="4">
        <f>L46/K46*100</f>
        <v>26.909708908505635</v>
      </c>
      <c r="N46" s="2">
        <v>2557578.1</v>
      </c>
      <c r="O46" s="2">
        <v>492789.04985000001</v>
      </c>
      <c r="P46" s="4">
        <f>O46/N46*100</f>
        <v>19.267800652891108</v>
      </c>
      <c r="Q46" s="2">
        <v>49661.4</v>
      </c>
      <c r="R46" s="2">
        <v>8924.32438</v>
      </c>
      <c r="S46" s="4">
        <f>R46/Q46*100</f>
        <v>17.970343929087782</v>
      </c>
      <c r="T46" s="2">
        <v>496.6</v>
      </c>
      <c r="U46" s="2">
        <v>27.266999999999999</v>
      </c>
      <c r="V46" s="4">
        <f t="shared" si="24"/>
        <v>5.4907370116794194</v>
      </c>
      <c r="W46" s="2">
        <v>20371.3</v>
      </c>
      <c r="X46" s="2">
        <v>3185.57</v>
      </c>
      <c r="Y46" s="2">
        <f t="shared" si="28"/>
        <v>15.637539086852584</v>
      </c>
      <c r="Z46" s="2">
        <v>203.7</v>
      </c>
      <c r="AA46" s="4">
        <v>0</v>
      </c>
      <c r="AB46" s="4">
        <f t="shared" si="31"/>
        <v>0</v>
      </c>
      <c r="AC46" s="2">
        <v>70201.7</v>
      </c>
      <c r="AD46" s="2">
        <v>12150.154</v>
      </c>
      <c r="AE46" s="2">
        <f t="shared" si="6"/>
        <v>17.307492553599129</v>
      </c>
      <c r="AF46" s="2">
        <v>13867.8</v>
      </c>
      <c r="AG46" s="2">
        <v>2308.1640000000002</v>
      </c>
      <c r="AH46" s="2">
        <f t="shared" si="7"/>
        <v>16.644053130273008</v>
      </c>
      <c r="AI46" s="2">
        <v>6323.8</v>
      </c>
      <c r="AJ46" s="4">
        <v>1548.0159699999999</v>
      </c>
      <c r="AK46" s="2">
        <f t="shared" si="8"/>
        <v>24.479205066573893</v>
      </c>
      <c r="AL46" s="2">
        <v>3789.6</v>
      </c>
      <c r="AM46" s="2">
        <v>826.55484999999999</v>
      </c>
      <c r="AN46" s="2">
        <f t="shared" si="9"/>
        <v>21.811137059320245</v>
      </c>
      <c r="AO46" s="2">
        <v>1935.6</v>
      </c>
      <c r="AP46" s="2">
        <v>459.70499999999998</v>
      </c>
      <c r="AQ46" s="2">
        <f t="shared" si="22"/>
        <v>23.75</v>
      </c>
      <c r="AR46" s="2"/>
      <c r="AS46" s="2"/>
      <c r="AT46" s="2"/>
      <c r="AU46" s="2">
        <v>279174.2</v>
      </c>
      <c r="AV46" s="2">
        <v>72300.091140000004</v>
      </c>
      <c r="AW46" s="2">
        <f t="shared" si="11"/>
        <v>25.897841254671818</v>
      </c>
      <c r="AX46" s="2">
        <v>14624.1</v>
      </c>
      <c r="AY46" s="2">
        <v>3463.0924399999999</v>
      </c>
      <c r="AZ46" s="2">
        <f t="shared" si="12"/>
        <v>23.680721822197604</v>
      </c>
      <c r="BA46" s="2">
        <v>14879.3</v>
      </c>
      <c r="BB46" s="2">
        <v>3328.9863399999999</v>
      </c>
      <c r="BC46" s="2">
        <f>BB46/BA46*100</f>
        <v>22.373272532982064</v>
      </c>
      <c r="BD46" s="2">
        <v>799.9</v>
      </c>
      <c r="BE46" s="2">
        <v>64.793379999999999</v>
      </c>
      <c r="BF46" s="2">
        <f t="shared" si="14"/>
        <v>8.1001850231278905</v>
      </c>
      <c r="BG46" s="2">
        <v>1877.1</v>
      </c>
      <c r="BH46" s="2">
        <v>420.21251000000001</v>
      </c>
      <c r="BI46" s="2">
        <f t="shared" si="15"/>
        <v>22.386261254062116</v>
      </c>
      <c r="BJ46" s="2">
        <v>1336.6</v>
      </c>
      <c r="BK46" s="2">
        <v>171.29774</v>
      </c>
      <c r="BL46" s="2">
        <f t="shared" si="16"/>
        <v>12.815931467903638</v>
      </c>
      <c r="BM46" s="2">
        <v>890.2</v>
      </c>
      <c r="BN46" s="2">
        <v>211.29781</v>
      </c>
      <c r="BO46" s="2">
        <f t="shared" si="17"/>
        <v>23.735993035272969</v>
      </c>
      <c r="BP46" s="2">
        <v>5235.8</v>
      </c>
      <c r="BQ46" s="2">
        <v>630.524</v>
      </c>
      <c r="BR46" s="2">
        <f t="shared" si="18"/>
        <v>12.042553191489361</v>
      </c>
      <c r="BS46" s="2">
        <v>77.599999999999994</v>
      </c>
      <c r="BT46" s="2">
        <v>0</v>
      </c>
      <c r="BU46" s="2">
        <f t="shared" si="19"/>
        <v>0</v>
      </c>
      <c r="BV46" s="2"/>
      <c r="BW46" s="2"/>
      <c r="BX46" s="14"/>
    </row>
    <row r="47" spans="1:76" x14ac:dyDescent="0.25">
      <c r="A47" s="13" t="s">
        <v>35</v>
      </c>
      <c r="B47" s="8">
        <f t="shared" si="21"/>
        <v>22874.400000000005</v>
      </c>
      <c r="C47" s="8">
        <f t="shared" si="21"/>
        <v>4424.6708899999994</v>
      </c>
      <c r="D47" s="8">
        <f t="shared" si="1"/>
        <v>19.343330928898673</v>
      </c>
      <c r="E47" s="2">
        <v>9068.7000000000007</v>
      </c>
      <c r="F47" s="2">
        <v>1609.7729999999999</v>
      </c>
      <c r="G47" s="4">
        <f t="shared" ref="G47:G49" si="37">F47/E47*100</f>
        <v>17.750868371431405</v>
      </c>
      <c r="H47" s="2">
        <v>286.2</v>
      </c>
      <c r="I47" s="2">
        <v>59.274440000000006</v>
      </c>
      <c r="J47" s="4">
        <f t="shared" ref="J47:J49" si="38">I47/H47*100</f>
        <v>20.710845562543678</v>
      </c>
      <c r="K47" s="2">
        <v>21.1</v>
      </c>
      <c r="L47" s="2">
        <v>5</v>
      </c>
      <c r="M47" s="4">
        <f t="shared" ref="M47:M49" si="39">L47/K47*100</f>
        <v>23.696682464454973</v>
      </c>
      <c r="N47" s="2">
        <v>11135.3</v>
      </c>
      <c r="O47" s="2">
        <v>2211.8679999999999</v>
      </c>
      <c r="P47" s="4">
        <f t="shared" ref="P47:P51" si="40">O47/N47*100</f>
        <v>19.863569010264655</v>
      </c>
      <c r="Q47" s="1"/>
      <c r="R47" s="1"/>
      <c r="S47" s="4"/>
      <c r="T47" s="1"/>
      <c r="U47" s="1"/>
      <c r="V47" s="4"/>
      <c r="W47" s="4"/>
      <c r="X47" s="4"/>
      <c r="Y47" s="2"/>
      <c r="Z47" s="4"/>
      <c r="AA47" s="4"/>
      <c r="AB47" s="4"/>
      <c r="AC47" s="2">
        <v>294.39999999999998</v>
      </c>
      <c r="AD47" s="2">
        <v>57.088999999999999</v>
      </c>
      <c r="AE47" s="2">
        <f t="shared" si="6"/>
        <v>19.391644021739133</v>
      </c>
      <c r="AF47" s="2">
        <v>77.900000000000006</v>
      </c>
      <c r="AG47" s="2">
        <v>18.501000000000001</v>
      </c>
      <c r="AH47" s="2">
        <f t="shared" si="7"/>
        <v>23.749679075738126</v>
      </c>
      <c r="AI47" s="2">
        <v>46.3</v>
      </c>
      <c r="AJ47" s="4">
        <v>10.6</v>
      </c>
      <c r="AK47" s="2">
        <f t="shared" si="8"/>
        <v>22.894168466522679</v>
      </c>
      <c r="AL47" s="2">
        <v>203.8</v>
      </c>
      <c r="AM47" s="2">
        <v>49.632419999999996</v>
      </c>
      <c r="AN47" s="2">
        <f t="shared" si="9"/>
        <v>24.353493621197249</v>
      </c>
      <c r="AO47" s="2"/>
      <c r="AP47" s="2"/>
      <c r="AQ47" s="2"/>
      <c r="AR47" s="2"/>
      <c r="AS47" s="2"/>
      <c r="AT47" s="2"/>
      <c r="AU47" s="2">
        <v>229.4</v>
      </c>
      <c r="AV47" s="2">
        <v>78.233800000000002</v>
      </c>
      <c r="AW47" s="2">
        <f t="shared" si="11"/>
        <v>34.103661726242372</v>
      </c>
      <c r="AX47" s="2">
        <v>197</v>
      </c>
      <c r="AY47" s="2">
        <v>35.464400000000005</v>
      </c>
      <c r="AZ47" s="2">
        <f t="shared" si="12"/>
        <v>18.002233502538072</v>
      </c>
      <c r="BA47" s="2">
        <v>185</v>
      </c>
      <c r="BB47" s="2">
        <v>46.3</v>
      </c>
      <c r="BC47" s="2">
        <f t="shared" ref="BC47:BC51" si="41">BB47/BA47*100</f>
        <v>25.027027027027028</v>
      </c>
      <c r="BD47" s="2">
        <v>4.9000000000000004</v>
      </c>
      <c r="BE47" s="2">
        <v>0</v>
      </c>
      <c r="BF47" s="2">
        <f t="shared" si="14"/>
        <v>0</v>
      </c>
      <c r="BG47" s="2">
        <v>621.29999999999995</v>
      </c>
      <c r="BH47" s="2">
        <v>137.91127</v>
      </c>
      <c r="BI47" s="2">
        <f t="shared" si="15"/>
        <v>22.19721068726863</v>
      </c>
      <c r="BJ47" s="2">
        <v>195.2</v>
      </c>
      <c r="BK47" s="2">
        <v>43.654780000000002</v>
      </c>
      <c r="BL47" s="2">
        <f t="shared" si="16"/>
        <v>22.364129098360657</v>
      </c>
      <c r="BM47" s="2">
        <v>195</v>
      </c>
      <c r="BN47" s="2">
        <v>46.313000000000002</v>
      </c>
      <c r="BO47" s="2">
        <f t="shared" si="17"/>
        <v>23.750256410256412</v>
      </c>
      <c r="BP47" s="2">
        <v>44.6</v>
      </c>
      <c r="BQ47" s="2">
        <v>0</v>
      </c>
      <c r="BR47" s="2">
        <f t="shared" si="18"/>
        <v>0</v>
      </c>
      <c r="BS47" s="2">
        <v>0.6</v>
      </c>
      <c r="BT47" s="2">
        <v>0</v>
      </c>
      <c r="BU47" s="2">
        <f t="shared" si="19"/>
        <v>0</v>
      </c>
      <c r="BV47" s="2">
        <v>67.7</v>
      </c>
      <c r="BW47" s="2">
        <v>15.05578</v>
      </c>
      <c r="BX47" s="14">
        <f t="shared" si="20"/>
        <v>22.238966026587885</v>
      </c>
    </row>
    <row r="48" spans="1:76" x14ac:dyDescent="0.25">
      <c r="A48" s="13" t="s">
        <v>36</v>
      </c>
      <c r="B48" s="8">
        <f t="shared" si="21"/>
        <v>95335.5</v>
      </c>
      <c r="C48" s="8">
        <f t="shared" si="21"/>
        <v>17032.512970000003</v>
      </c>
      <c r="D48" s="8">
        <f t="shared" si="1"/>
        <v>17.865866303737857</v>
      </c>
      <c r="E48" s="2">
        <v>35872</v>
      </c>
      <c r="F48" s="2">
        <v>6523.5836900000004</v>
      </c>
      <c r="G48" s="4">
        <f t="shared" si="37"/>
        <v>18.185726165254238</v>
      </c>
      <c r="H48" s="2">
        <v>3439.5</v>
      </c>
      <c r="I48" s="2">
        <v>343.07965999999999</v>
      </c>
      <c r="J48" s="4">
        <f t="shared" si="38"/>
        <v>9.9746957406599801</v>
      </c>
      <c r="K48" s="2">
        <v>192.6</v>
      </c>
      <c r="L48" s="2">
        <v>15.62261</v>
      </c>
      <c r="M48" s="4">
        <f t="shared" si="39"/>
        <v>8.111427829698858</v>
      </c>
      <c r="N48" s="2">
        <v>52189.7</v>
      </c>
      <c r="O48" s="2">
        <v>9325.1922699999996</v>
      </c>
      <c r="P48" s="4">
        <f t="shared" si="40"/>
        <v>17.867878661881559</v>
      </c>
      <c r="Q48" s="1"/>
      <c r="R48" s="1"/>
      <c r="S48" s="4"/>
      <c r="T48" s="1"/>
      <c r="U48" s="1"/>
      <c r="V48" s="4"/>
      <c r="W48" s="4"/>
      <c r="X48" s="4"/>
      <c r="Y48" s="2"/>
      <c r="Z48" s="4"/>
      <c r="AA48" s="4"/>
      <c r="AB48" s="4"/>
      <c r="AC48" s="2">
        <v>1155.7</v>
      </c>
      <c r="AD48" s="2">
        <v>277.86799999999999</v>
      </c>
      <c r="AE48" s="2">
        <f t="shared" si="6"/>
        <v>24.043263822791381</v>
      </c>
      <c r="AF48" s="2">
        <v>213.6</v>
      </c>
      <c r="AG48" s="2">
        <v>24.40203</v>
      </c>
      <c r="AH48" s="2">
        <f t="shared" si="7"/>
        <v>11.424171348314607</v>
      </c>
      <c r="AI48" s="2">
        <v>92.5</v>
      </c>
      <c r="AJ48" s="4">
        <v>19.849979999999999</v>
      </c>
      <c r="AK48" s="2">
        <f t="shared" si="8"/>
        <v>21.459437837837836</v>
      </c>
      <c r="AL48" s="2">
        <v>203.8</v>
      </c>
      <c r="AM48" s="2">
        <v>44.602410000000006</v>
      </c>
      <c r="AN48" s="2">
        <f t="shared" si="9"/>
        <v>21.885382728164871</v>
      </c>
      <c r="AO48" s="2"/>
      <c r="AP48" s="2"/>
      <c r="AQ48" s="2"/>
      <c r="AR48" s="2"/>
      <c r="AS48" s="2"/>
      <c r="AT48" s="2"/>
      <c r="AU48" s="2">
        <v>797.7</v>
      </c>
      <c r="AV48" s="2">
        <v>208.39073000000002</v>
      </c>
      <c r="AW48" s="2">
        <f t="shared" si="11"/>
        <v>26.123947599348124</v>
      </c>
      <c r="AX48" s="2">
        <v>197</v>
      </c>
      <c r="AY48" s="2">
        <v>41.572369999999999</v>
      </c>
      <c r="AZ48" s="2">
        <f t="shared" si="12"/>
        <v>21.102725888324873</v>
      </c>
      <c r="BA48" s="2">
        <v>185</v>
      </c>
      <c r="BB48" s="2">
        <v>53.319499999999998</v>
      </c>
      <c r="BC48" s="2">
        <f t="shared" si="41"/>
        <v>28.82135135135135</v>
      </c>
      <c r="BD48" s="2"/>
      <c r="BE48" s="2"/>
      <c r="BF48" s="2"/>
      <c r="BG48" s="2">
        <v>207.1</v>
      </c>
      <c r="BH48" s="2">
        <v>51.16</v>
      </c>
      <c r="BI48" s="2">
        <f t="shared" si="15"/>
        <v>24.703042008691455</v>
      </c>
      <c r="BJ48" s="2">
        <v>195.2</v>
      </c>
      <c r="BK48" s="2">
        <v>20.212250000000001</v>
      </c>
      <c r="BL48" s="2">
        <f t="shared" si="16"/>
        <v>10.354636270491804</v>
      </c>
      <c r="BM48" s="2">
        <v>195</v>
      </c>
      <c r="BN48" s="2">
        <v>45.246809999999996</v>
      </c>
      <c r="BO48" s="2">
        <f t="shared" si="17"/>
        <v>23.203492307692304</v>
      </c>
      <c r="BP48" s="2">
        <v>44.6</v>
      </c>
      <c r="BQ48" s="2">
        <v>0</v>
      </c>
      <c r="BR48" s="2">
        <f t="shared" si="18"/>
        <v>0</v>
      </c>
      <c r="BS48" s="2">
        <v>0.6</v>
      </c>
      <c r="BT48" s="2">
        <v>0</v>
      </c>
      <c r="BU48" s="2">
        <f t="shared" si="19"/>
        <v>0</v>
      </c>
      <c r="BV48" s="2">
        <v>153.9</v>
      </c>
      <c r="BW48" s="2">
        <v>38.41066</v>
      </c>
      <c r="BX48" s="14">
        <f t="shared" si="20"/>
        <v>24.958193632228721</v>
      </c>
    </row>
    <row r="49" spans="1:76" x14ac:dyDescent="0.25">
      <c r="A49" s="13" t="s">
        <v>37</v>
      </c>
      <c r="B49" s="8">
        <f t="shared" si="21"/>
        <v>58450.100000000006</v>
      </c>
      <c r="C49" s="8">
        <f t="shared" si="21"/>
        <v>11002.492349999999</v>
      </c>
      <c r="D49" s="8">
        <f t="shared" si="1"/>
        <v>18.823735716448727</v>
      </c>
      <c r="E49" s="2">
        <v>25127.1</v>
      </c>
      <c r="F49" s="2">
        <v>4350</v>
      </c>
      <c r="G49" s="4">
        <f t="shared" si="37"/>
        <v>17.311985863868095</v>
      </c>
      <c r="H49" s="2">
        <v>940.2</v>
      </c>
      <c r="I49" s="2">
        <v>222.81846999999999</v>
      </c>
      <c r="J49" s="4">
        <f t="shared" si="38"/>
        <v>23.69905020208466</v>
      </c>
      <c r="K49" s="2">
        <v>45.4</v>
      </c>
      <c r="L49" s="2">
        <v>6.8954599999999999</v>
      </c>
      <c r="M49" s="4">
        <f t="shared" si="39"/>
        <v>15.188237885462556</v>
      </c>
      <c r="N49" s="2">
        <v>27833.9</v>
      </c>
      <c r="O49" s="2">
        <v>5377.24</v>
      </c>
      <c r="P49" s="4">
        <f t="shared" si="40"/>
        <v>19.319031828094516</v>
      </c>
      <c r="Q49" s="1"/>
      <c r="R49" s="1"/>
      <c r="S49" s="4"/>
      <c r="T49" s="1"/>
      <c r="U49" s="1"/>
      <c r="V49" s="4"/>
      <c r="W49" s="4"/>
      <c r="X49" s="4"/>
      <c r="Y49" s="2"/>
      <c r="Z49" s="4"/>
      <c r="AA49" s="4"/>
      <c r="AB49" s="4"/>
      <c r="AC49" s="2">
        <v>671.7</v>
      </c>
      <c r="AD49" s="2">
        <v>181.35900000000001</v>
      </c>
      <c r="AE49" s="2">
        <f t="shared" si="6"/>
        <v>27</v>
      </c>
      <c r="AF49" s="2">
        <v>292.89999999999998</v>
      </c>
      <c r="AG49" s="2">
        <v>70.3</v>
      </c>
      <c r="AH49" s="2">
        <f t="shared" si="7"/>
        <v>24.001365653806761</v>
      </c>
      <c r="AI49" s="2">
        <v>46.3</v>
      </c>
      <c r="AJ49" s="4">
        <v>8.12392</v>
      </c>
      <c r="AK49" s="2">
        <f t="shared" si="8"/>
        <v>17.546263498920087</v>
      </c>
      <c r="AL49" s="2">
        <v>203.8</v>
      </c>
      <c r="AM49" s="2">
        <v>37.832300000000004</v>
      </c>
      <c r="AN49" s="2">
        <f t="shared" si="9"/>
        <v>18.563444553483809</v>
      </c>
      <c r="AO49" s="2"/>
      <c r="AP49" s="2"/>
      <c r="AQ49" s="2"/>
      <c r="AR49" s="2"/>
      <c r="AS49" s="2"/>
      <c r="AT49" s="2"/>
      <c r="AU49" s="2">
        <v>2110.4</v>
      </c>
      <c r="AV49" s="2">
        <v>547.15695999999991</v>
      </c>
      <c r="AW49" s="2">
        <f t="shared" si="11"/>
        <v>25.926694465504163</v>
      </c>
      <c r="AX49" s="2">
        <v>197</v>
      </c>
      <c r="AY49" s="2">
        <v>35.182120000000005</v>
      </c>
      <c r="AZ49" s="2">
        <f t="shared" si="12"/>
        <v>17.858944162436551</v>
      </c>
      <c r="BA49" s="2">
        <v>185</v>
      </c>
      <c r="BB49" s="2">
        <v>13.100760000000001</v>
      </c>
      <c r="BC49" s="2">
        <f t="shared" si="41"/>
        <v>7.0814918918918934</v>
      </c>
      <c r="BD49" s="2"/>
      <c r="BE49" s="2"/>
      <c r="BF49" s="2"/>
      <c r="BG49" s="2">
        <v>207.1</v>
      </c>
      <c r="BH49" s="2">
        <v>36.094660000000005</v>
      </c>
      <c r="BI49" s="2">
        <f t="shared" si="15"/>
        <v>17.428614196040563</v>
      </c>
      <c r="BJ49" s="2">
        <v>195.2</v>
      </c>
      <c r="BK49" s="2">
        <v>33.158339999999995</v>
      </c>
      <c r="BL49" s="2">
        <f t="shared" si="16"/>
        <v>16.986854508196718</v>
      </c>
      <c r="BM49" s="2">
        <v>195</v>
      </c>
      <c r="BN49" s="2">
        <v>56.441699999999997</v>
      </c>
      <c r="BO49" s="2">
        <f t="shared" si="17"/>
        <v>28.944461538461535</v>
      </c>
      <c r="BP49" s="2">
        <v>44.6</v>
      </c>
      <c r="BQ49" s="2">
        <v>0</v>
      </c>
      <c r="BR49" s="2">
        <f t="shared" si="18"/>
        <v>0</v>
      </c>
      <c r="BS49" s="2">
        <v>0.6</v>
      </c>
      <c r="BT49" s="2">
        <v>0</v>
      </c>
      <c r="BU49" s="2">
        <f t="shared" si="19"/>
        <v>0</v>
      </c>
      <c r="BV49" s="2">
        <v>153.9</v>
      </c>
      <c r="BW49" s="2">
        <v>26.78866</v>
      </c>
      <c r="BX49" s="14">
        <f t="shared" si="20"/>
        <v>17.406536712150746</v>
      </c>
    </row>
    <row r="50" spans="1:76" ht="29.25" x14ac:dyDescent="0.25">
      <c r="A50" s="41" t="s">
        <v>38</v>
      </c>
      <c r="B50" s="42">
        <f>SUM(B46:B49)</f>
        <v>4721330.8999999976</v>
      </c>
      <c r="C50" s="42">
        <f>SUM(C46:C49)</f>
        <v>926903.17141999968</v>
      </c>
      <c r="D50" s="42">
        <f t="shared" si="1"/>
        <v>19.632243345197434</v>
      </c>
      <c r="E50" s="42">
        <f>SUM(E46:E49)</f>
        <v>1422833.8</v>
      </c>
      <c r="F50" s="42">
        <f>SUM(F46:F49)</f>
        <v>257275.15668999997</v>
      </c>
      <c r="G50" s="43">
        <f>F50/E50*100</f>
        <v>18.081883962132469</v>
      </c>
      <c r="H50" s="42">
        <f>SUM(H46:H49)</f>
        <v>148182.70000000001</v>
      </c>
      <c r="I50" s="42">
        <f>SUM(I46:I49)</f>
        <v>46105.140440000003</v>
      </c>
      <c r="J50" s="42">
        <f>I50/H50*100</f>
        <v>31.113713301215324</v>
      </c>
      <c r="K50" s="42">
        <f>SUM(K46:K49)</f>
        <v>5322.8</v>
      </c>
      <c r="L50" s="42">
        <f>SUM(L46:L49)</f>
        <v>1390.1449999999998</v>
      </c>
      <c r="M50" s="42">
        <f>L50/K50*100</f>
        <v>26.116799428872017</v>
      </c>
      <c r="N50" s="42">
        <f>SUM(N46:N49)</f>
        <v>2648737</v>
      </c>
      <c r="O50" s="42">
        <f>SUM(O46:O49)</f>
        <v>509703.35012000002</v>
      </c>
      <c r="P50" s="42">
        <f t="shared" si="40"/>
        <v>19.243260094150532</v>
      </c>
      <c r="Q50" s="42">
        <f t="shared" ref="Q50:R50" si="42">SUM(Q46:Q49)</f>
        <v>49661.4</v>
      </c>
      <c r="R50" s="42">
        <f t="shared" si="42"/>
        <v>8924.32438</v>
      </c>
      <c r="S50" s="42">
        <f t="shared" ref="S50:S51" si="43">R50/Q50*100</f>
        <v>17.970343929087782</v>
      </c>
      <c r="T50" s="42">
        <f t="shared" ref="T50" si="44">SUM(T46:T49)</f>
        <v>496.6</v>
      </c>
      <c r="U50" s="42">
        <f t="shared" ref="U50" si="45">SUM(U46:U49)</f>
        <v>27.266999999999999</v>
      </c>
      <c r="V50" s="42">
        <f t="shared" si="24"/>
        <v>5.4907370116794194</v>
      </c>
      <c r="W50" s="42">
        <f>SUM(W46:W49)</f>
        <v>20371.3</v>
      </c>
      <c r="X50" s="42">
        <f t="shared" ref="X50:AA50" si="46">SUM(X46:X49)</f>
        <v>3185.57</v>
      </c>
      <c r="Y50" s="42">
        <f t="shared" si="28"/>
        <v>15.637539086852584</v>
      </c>
      <c r="Z50" s="42">
        <f t="shared" si="46"/>
        <v>203.7</v>
      </c>
      <c r="AA50" s="42">
        <f t="shared" si="46"/>
        <v>0</v>
      </c>
      <c r="AB50" s="42">
        <f t="shared" si="31"/>
        <v>0</v>
      </c>
      <c r="AC50" s="42">
        <f>SUM(AC46:AC49)</f>
        <v>72323.499999999985</v>
      </c>
      <c r="AD50" s="42">
        <f t="shared" ref="AD50:AJ50" si="47">SUM(AD46:AD49)</f>
        <v>12666.470000000001</v>
      </c>
      <c r="AE50" s="42">
        <f t="shared" si="6"/>
        <v>17.513629733074318</v>
      </c>
      <c r="AF50" s="42">
        <f t="shared" si="47"/>
        <v>14452.199999999999</v>
      </c>
      <c r="AG50" s="42">
        <f t="shared" si="47"/>
        <v>2421.3670300000008</v>
      </c>
      <c r="AH50" s="42">
        <f t="shared" si="7"/>
        <v>16.75431442963702</v>
      </c>
      <c r="AI50" s="42">
        <f t="shared" si="47"/>
        <v>6508.9000000000005</v>
      </c>
      <c r="AJ50" s="42">
        <f t="shared" si="47"/>
        <v>1586.5898699999998</v>
      </c>
      <c r="AK50" s="42">
        <f t="shared" si="8"/>
        <v>24.37569896603112</v>
      </c>
      <c r="AL50" s="42">
        <f>SUM(AL46:AL49)</f>
        <v>4401</v>
      </c>
      <c r="AM50" s="42">
        <f t="shared" ref="AM50:BK50" si="48">SUM(AM46:AM49)</f>
        <v>958.62198000000001</v>
      </c>
      <c r="AN50" s="42">
        <f t="shared" si="9"/>
        <v>21.781912747102929</v>
      </c>
      <c r="AO50" s="42">
        <f t="shared" si="48"/>
        <v>1935.6</v>
      </c>
      <c r="AP50" s="42">
        <f t="shared" si="48"/>
        <v>459.70499999999998</v>
      </c>
      <c r="AQ50" s="42">
        <f t="shared" si="22"/>
        <v>23.75</v>
      </c>
      <c r="AR50" s="42"/>
      <c r="AS50" s="42"/>
      <c r="AT50" s="42"/>
      <c r="AU50" s="42">
        <f t="shared" si="48"/>
        <v>282311.70000000007</v>
      </c>
      <c r="AV50" s="42">
        <f t="shared" si="48"/>
        <v>73133.872629999998</v>
      </c>
      <c r="AW50" s="42">
        <f t="shared" si="11"/>
        <v>25.905363691975918</v>
      </c>
      <c r="AX50" s="42">
        <f t="shared" si="48"/>
        <v>15215.1</v>
      </c>
      <c r="AY50" s="42">
        <f t="shared" si="48"/>
        <v>3575.3113299999995</v>
      </c>
      <c r="AZ50" s="42">
        <f t="shared" si="12"/>
        <v>23.498441219577913</v>
      </c>
      <c r="BA50" s="42">
        <f t="shared" si="48"/>
        <v>15434.3</v>
      </c>
      <c r="BB50" s="42">
        <f t="shared" si="48"/>
        <v>3441.7066</v>
      </c>
      <c r="BC50" s="42">
        <f t="shared" si="41"/>
        <v>22.299078027510159</v>
      </c>
      <c r="BD50" s="42">
        <f t="shared" si="48"/>
        <v>804.8</v>
      </c>
      <c r="BE50" s="42">
        <f t="shared" si="48"/>
        <v>64.793379999999999</v>
      </c>
      <c r="BF50" s="42">
        <f t="shared" si="14"/>
        <v>8.0508672962226644</v>
      </c>
      <c r="BG50" s="42">
        <f t="shared" si="48"/>
        <v>2912.5999999999995</v>
      </c>
      <c r="BH50" s="42">
        <f t="shared" si="48"/>
        <v>645.37843999999996</v>
      </c>
      <c r="BI50" s="42">
        <f t="shared" si="15"/>
        <v>22.158155599807735</v>
      </c>
      <c r="BJ50" s="42">
        <f t="shared" si="48"/>
        <v>1922.2</v>
      </c>
      <c r="BK50" s="42">
        <f t="shared" si="48"/>
        <v>268.32310999999999</v>
      </c>
      <c r="BL50" s="42">
        <f t="shared" si="16"/>
        <v>13.959167100197689</v>
      </c>
      <c r="BM50" s="42">
        <f t="shared" ref="BM50:BN50" si="49">SUM(BM46:BM49)</f>
        <v>1475.2</v>
      </c>
      <c r="BN50" s="42">
        <f t="shared" si="49"/>
        <v>359.29931999999997</v>
      </c>
      <c r="BO50" s="42">
        <f t="shared" si="17"/>
        <v>24.355973427331882</v>
      </c>
      <c r="BP50" s="42">
        <f t="shared" ref="BP50:BQ50" si="50">SUM(BP46:BP49)</f>
        <v>5369.6000000000013</v>
      </c>
      <c r="BQ50" s="42">
        <f t="shared" si="50"/>
        <v>630.524</v>
      </c>
      <c r="BR50" s="42">
        <f t="shared" si="18"/>
        <v>11.742476162097732</v>
      </c>
      <c r="BS50" s="42">
        <f t="shared" ref="BS50:BT50" si="51">SUM(BS46:BS49)</f>
        <v>79.399999999999977</v>
      </c>
      <c r="BT50" s="42">
        <f t="shared" si="51"/>
        <v>0</v>
      </c>
      <c r="BU50" s="42">
        <f t="shared" si="19"/>
        <v>0</v>
      </c>
      <c r="BV50" s="42">
        <f t="shared" ref="BV50:BW50" si="52">SUM(BV46:BV49)</f>
        <v>375.5</v>
      </c>
      <c r="BW50" s="42">
        <f t="shared" si="52"/>
        <v>80.255099999999999</v>
      </c>
      <c r="BX50" s="44">
        <f t="shared" si="20"/>
        <v>21.372862849533956</v>
      </c>
    </row>
    <row r="51" spans="1:76" ht="16.5" thickBot="1" x14ac:dyDescent="0.3">
      <c r="A51" s="37" t="s">
        <v>39</v>
      </c>
      <c r="B51" s="38">
        <f>B45+B50</f>
        <v>16372293.599999998</v>
      </c>
      <c r="C51" s="38">
        <f>C45+C50</f>
        <v>3166014.4722699998</v>
      </c>
      <c r="D51" s="38">
        <f t="shared" si="1"/>
        <v>19.337635578865996</v>
      </c>
      <c r="E51" s="38">
        <f>E45+E50</f>
        <v>4145570.8</v>
      </c>
      <c r="F51" s="38">
        <f>F45+F50</f>
        <v>732203.29590999999</v>
      </c>
      <c r="G51" s="39">
        <f>F51/E51*100</f>
        <v>17.662303485686458</v>
      </c>
      <c r="H51" s="38">
        <f>H45+H50</f>
        <v>330427.09999999998</v>
      </c>
      <c r="I51" s="38">
        <f>I45+I50</f>
        <v>99128.068660000004</v>
      </c>
      <c r="J51" s="38">
        <f>I51/H51*100</f>
        <v>29.999981436147344</v>
      </c>
      <c r="K51" s="38">
        <f>K50+K45</f>
        <v>15045.8</v>
      </c>
      <c r="L51" s="38">
        <f>L50+L45</f>
        <v>2962.9395800000002</v>
      </c>
      <c r="M51" s="38">
        <f>L51/K51*100</f>
        <v>19.692801845033166</v>
      </c>
      <c r="N51" s="38">
        <f>N45+N50</f>
        <v>10423128.699999999</v>
      </c>
      <c r="O51" s="38">
        <f>O45+O50</f>
        <v>1995304.43114</v>
      </c>
      <c r="P51" s="38">
        <f t="shared" si="40"/>
        <v>19.143047050162586</v>
      </c>
      <c r="Q51" s="38">
        <f t="shared" ref="Q51:R51" si="53">Q45+Q50</f>
        <v>74319.399999999994</v>
      </c>
      <c r="R51" s="38">
        <f t="shared" si="53"/>
        <v>12995.22438</v>
      </c>
      <c r="S51" s="38">
        <f t="shared" si="43"/>
        <v>17.485642214549635</v>
      </c>
      <c r="T51" s="38">
        <f t="shared" ref="T51:U51" si="54">T45+T50</f>
        <v>743.2</v>
      </c>
      <c r="U51" s="38">
        <f t="shared" si="54"/>
        <v>65.776969999999992</v>
      </c>
      <c r="V51" s="38">
        <f t="shared" si="24"/>
        <v>8.8505072658772868</v>
      </c>
      <c r="W51" s="38">
        <f t="shared" ref="W51:X51" si="55">W45+W50</f>
        <v>29823</v>
      </c>
      <c r="X51" s="38">
        <f t="shared" si="55"/>
        <v>4682.7700000000004</v>
      </c>
      <c r="Y51" s="38">
        <f t="shared" si="28"/>
        <v>15.701874392247595</v>
      </c>
      <c r="Z51" s="38">
        <f t="shared" ref="Z51:AA51" si="56">Z45+Z50</f>
        <v>298.2</v>
      </c>
      <c r="AA51" s="38">
        <f t="shared" si="56"/>
        <v>15.75</v>
      </c>
      <c r="AB51" s="38">
        <f t="shared" si="31"/>
        <v>5.28169014084507</v>
      </c>
      <c r="AC51" s="38">
        <f t="shared" ref="AC51:AD51" si="57">AC45+AC50</f>
        <v>268349.49999999994</v>
      </c>
      <c r="AD51" s="38">
        <f t="shared" si="57"/>
        <v>54590.402499999989</v>
      </c>
      <c r="AE51" s="38">
        <f t="shared" si="6"/>
        <v>20.343023743290001</v>
      </c>
      <c r="AF51" s="38">
        <f>AF45+AF50</f>
        <v>72401</v>
      </c>
      <c r="AG51" s="38">
        <f t="shared" ref="AG51" si="58">AG45+AG50</f>
        <v>13353.49626</v>
      </c>
      <c r="AH51" s="38">
        <f t="shared" si="7"/>
        <v>18.443800859104158</v>
      </c>
      <c r="AI51" s="38">
        <f t="shared" ref="AI51:AJ51" si="59">AI45+AI50</f>
        <v>17010.900000000001</v>
      </c>
      <c r="AJ51" s="38">
        <f t="shared" si="59"/>
        <v>3354.1857500000001</v>
      </c>
      <c r="AK51" s="38">
        <f t="shared" si="8"/>
        <v>19.717861782739302</v>
      </c>
      <c r="AL51" s="38">
        <f t="shared" ref="AL51:BK51" si="60">AL45+AL50</f>
        <v>17708.299999999996</v>
      </c>
      <c r="AM51" s="38">
        <f t="shared" si="60"/>
        <v>3541.1269900000007</v>
      </c>
      <c r="AN51" s="38">
        <f t="shared" si="9"/>
        <v>19.996990055510704</v>
      </c>
      <c r="AO51" s="38">
        <f t="shared" si="60"/>
        <v>9215.1</v>
      </c>
      <c r="AP51" s="38">
        <f t="shared" si="60"/>
        <v>2006.9562399999998</v>
      </c>
      <c r="AQ51" s="38">
        <f t="shared" si="22"/>
        <v>21.778995778667618</v>
      </c>
      <c r="AR51" s="38">
        <f t="shared" si="60"/>
        <v>69295.599999999991</v>
      </c>
      <c r="AS51" s="38">
        <f t="shared" si="60"/>
        <v>21953</v>
      </c>
      <c r="AT51" s="38">
        <f>AS51/AR51*100</f>
        <v>31.680222120885027</v>
      </c>
      <c r="AU51" s="38">
        <f t="shared" si="60"/>
        <v>737705.9</v>
      </c>
      <c r="AV51" s="38">
        <f t="shared" si="60"/>
        <v>190731.21422000002</v>
      </c>
      <c r="AW51" s="38">
        <f t="shared" si="11"/>
        <v>25.854641289977486</v>
      </c>
      <c r="AX51" s="38">
        <f t="shared" si="60"/>
        <v>39006</v>
      </c>
      <c r="AY51" s="38">
        <f t="shared" si="60"/>
        <v>7802.5900699999993</v>
      </c>
      <c r="AZ51" s="38">
        <f t="shared" si="12"/>
        <v>20.003563733784542</v>
      </c>
      <c r="BA51" s="38">
        <f t="shared" si="60"/>
        <v>42172.399999999994</v>
      </c>
      <c r="BB51" s="38">
        <f t="shared" si="60"/>
        <v>8396.7627200000006</v>
      </c>
      <c r="BC51" s="38">
        <f t="shared" si="41"/>
        <v>19.910564065597409</v>
      </c>
      <c r="BD51" s="38">
        <f t="shared" si="60"/>
        <v>1808.5</v>
      </c>
      <c r="BE51" s="38">
        <f t="shared" si="60"/>
        <v>161.96784</v>
      </c>
      <c r="BF51" s="38">
        <f t="shared" si="14"/>
        <v>8.9559214818910693</v>
      </c>
      <c r="BG51" s="38">
        <f t="shared" si="60"/>
        <v>13623.200000000008</v>
      </c>
      <c r="BH51" s="38">
        <f t="shared" si="60"/>
        <v>2473.8327499999996</v>
      </c>
      <c r="BI51" s="38">
        <f t="shared" si="15"/>
        <v>18.158969625344987</v>
      </c>
      <c r="BJ51" s="38">
        <f t="shared" si="60"/>
        <v>10811.599999999995</v>
      </c>
      <c r="BK51" s="38">
        <f t="shared" si="60"/>
        <v>1835.0156999999999</v>
      </c>
      <c r="BL51" s="38">
        <f t="shared" si="16"/>
        <v>16.972656221095868</v>
      </c>
      <c r="BM51" s="38">
        <f>BM45+BM50</f>
        <v>9483.8000000000011</v>
      </c>
      <c r="BN51" s="38">
        <f t="shared" ref="BN51:BW51" si="61">BN45+BN50</f>
        <v>1843.2288599999997</v>
      </c>
      <c r="BO51" s="38">
        <f t="shared" si="17"/>
        <v>19.435551783040548</v>
      </c>
      <c r="BP51" s="38">
        <f t="shared" si="61"/>
        <v>8438.2999999999993</v>
      </c>
      <c r="BQ51" s="38">
        <f t="shared" si="61"/>
        <v>657.125</v>
      </c>
      <c r="BR51" s="38">
        <f t="shared" si="18"/>
        <v>7.78740978633137</v>
      </c>
      <c r="BS51" s="38">
        <f t="shared" si="61"/>
        <v>123.69999999999999</v>
      </c>
      <c r="BT51" s="38">
        <f t="shared" si="61"/>
        <v>0.4</v>
      </c>
      <c r="BU51" s="38">
        <f t="shared" si="19"/>
        <v>0.3233629749393695</v>
      </c>
      <c r="BV51" s="38">
        <f t="shared" si="61"/>
        <v>35783.599999999999</v>
      </c>
      <c r="BW51" s="38">
        <f t="shared" si="61"/>
        <v>5954.9107300000014</v>
      </c>
      <c r="BX51" s="40">
        <f t="shared" si="20"/>
        <v>16.641452313350253</v>
      </c>
    </row>
  </sheetData>
  <mergeCells count="30">
    <mergeCell ref="E5:G5"/>
    <mergeCell ref="H5:J5"/>
    <mergeCell ref="K5:M5"/>
    <mergeCell ref="A1:BX1"/>
    <mergeCell ref="A2:BX2"/>
    <mergeCell ref="B4:D5"/>
    <mergeCell ref="E4:BX4"/>
    <mergeCell ref="AU5:AW5"/>
    <mergeCell ref="N5:P5"/>
    <mergeCell ref="Q5:S5"/>
    <mergeCell ref="T5:V5"/>
    <mergeCell ref="W5:Y5"/>
    <mergeCell ref="Z5:AB5"/>
    <mergeCell ref="AC5:AE5"/>
    <mergeCell ref="A4:A6"/>
    <mergeCell ref="BW3:BX3"/>
    <mergeCell ref="BP5:BR5"/>
    <mergeCell ref="BS5:BU5"/>
    <mergeCell ref="BV5:BX5"/>
    <mergeCell ref="AX5:AZ5"/>
    <mergeCell ref="BA5:BC5"/>
    <mergeCell ref="BD5:BF5"/>
    <mergeCell ref="BG5:BI5"/>
    <mergeCell ref="BJ5:BL5"/>
    <mergeCell ref="BM5:BO5"/>
    <mergeCell ref="AF5:AH5"/>
    <mergeCell ref="AI5:AK5"/>
    <mergeCell ref="AL5:AN5"/>
    <mergeCell ref="AO5:AQ5"/>
    <mergeCell ref="AR5:AT5"/>
  </mergeCells>
  <pageMargins left="0.31496062992125984" right="0.11811023622047245" top="0.74803149606299213" bottom="0.74803149606299213" header="0.31496062992125984" footer="0.31496062992125984"/>
  <pageSetup paperSize="8" scale="60" fitToWidth="0" orientation="landscape" r:id="rId1"/>
  <colBreaks count="2" manualBreakCount="2">
    <brk id="28" max="1048575" man="1"/>
    <brk id="5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1"/>
  <sheetViews>
    <sheetView view="pageBreakPreview" zoomScale="70" zoomScaleNormal="85" zoomScaleSheetLayoutView="70" workbookViewId="0">
      <pane xSplit="1" ySplit="6" topLeftCell="B31" activePane="bottomRight" state="frozen"/>
      <selection pane="topRight" activeCell="B1" sqref="B1"/>
      <selection pane="bottomLeft" activeCell="A7" sqref="A7"/>
      <selection pane="bottomRight" sqref="A1:AT1"/>
    </sheetView>
  </sheetViews>
  <sheetFormatPr defaultRowHeight="15.75" x14ac:dyDescent="0.25"/>
  <cols>
    <col min="1" max="1" width="20.625" customWidth="1"/>
    <col min="2" max="2" width="12.125" customWidth="1"/>
    <col min="3" max="3" width="10.25" customWidth="1"/>
    <col min="4" max="4" width="11.875" customWidth="1"/>
    <col min="7" max="7" width="11" customWidth="1"/>
    <col min="10" max="10" width="11.875" customWidth="1"/>
    <col min="13" max="13" width="11.125" customWidth="1"/>
    <col min="14" max="14" width="10.25" customWidth="1"/>
    <col min="16" max="16" width="11.5" customWidth="1"/>
    <col min="19" max="22" width="11" customWidth="1"/>
    <col min="23" max="23" width="9.25" customWidth="1"/>
    <col min="24" max="25" width="11" customWidth="1"/>
    <col min="26" max="26" width="9.875" customWidth="1"/>
    <col min="27" max="28" width="11" customWidth="1"/>
    <col min="29" max="29" width="9.5" customWidth="1"/>
    <col min="30" max="31" width="11" customWidth="1"/>
    <col min="32" max="32" width="9.5" customWidth="1"/>
    <col min="33" max="34" width="11" customWidth="1"/>
    <col min="35" max="35" width="9.75" customWidth="1"/>
    <col min="36" max="37" width="11" customWidth="1"/>
    <col min="38" max="38" width="9.375" customWidth="1"/>
    <col min="39" max="46" width="11" customWidth="1"/>
  </cols>
  <sheetData>
    <row r="1" spans="1:46" ht="22.5" x14ac:dyDescent="0.25">
      <c r="A1" s="69" t="s">
        <v>108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</row>
    <row r="2" spans="1:46" ht="22.5" x14ac:dyDescent="0.3">
      <c r="A2" s="70" t="s">
        <v>97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</row>
    <row r="3" spans="1:46" ht="16.5" thickBot="1" x14ac:dyDescent="0.3">
      <c r="AS3" s="94" t="s">
        <v>100</v>
      </c>
      <c r="AT3" s="94"/>
    </row>
    <row r="4" spans="1:46" ht="17.25" customHeight="1" x14ac:dyDescent="0.25">
      <c r="A4" s="99" t="s">
        <v>40</v>
      </c>
      <c r="B4" s="98" t="s">
        <v>49</v>
      </c>
      <c r="C4" s="98"/>
      <c r="D4" s="98"/>
      <c r="E4" s="96" t="s">
        <v>43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7"/>
    </row>
    <row r="5" spans="1:46" ht="249.75" customHeight="1" x14ac:dyDescent="0.25">
      <c r="A5" s="100"/>
      <c r="B5" s="74"/>
      <c r="C5" s="74"/>
      <c r="D5" s="74"/>
      <c r="E5" s="95" t="s">
        <v>58</v>
      </c>
      <c r="F5" s="95"/>
      <c r="G5" s="95"/>
      <c r="H5" s="95" t="s">
        <v>80</v>
      </c>
      <c r="I5" s="95"/>
      <c r="J5" s="95"/>
      <c r="K5" s="95" t="s">
        <v>81</v>
      </c>
      <c r="L5" s="95"/>
      <c r="M5" s="95"/>
      <c r="N5" s="95" t="s">
        <v>82</v>
      </c>
      <c r="O5" s="95"/>
      <c r="P5" s="95"/>
      <c r="Q5" s="95" t="s">
        <v>83</v>
      </c>
      <c r="R5" s="95"/>
      <c r="S5" s="95"/>
      <c r="T5" s="95" t="s">
        <v>86</v>
      </c>
      <c r="U5" s="95"/>
      <c r="V5" s="95"/>
      <c r="W5" s="95" t="s">
        <v>87</v>
      </c>
      <c r="X5" s="95"/>
      <c r="Y5" s="95"/>
      <c r="Z5" s="95" t="s">
        <v>88</v>
      </c>
      <c r="AA5" s="95"/>
      <c r="AB5" s="95"/>
      <c r="AC5" s="95" t="s">
        <v>89</v>
      </c>
      <c r="AD5" s="95"/>
      <c r="AE5" s="95"/>
      <c r="AF5" s="95" t="s">
        <v>98</v>
      </c>
      <c r="AG5" s="95"/>
      <c r="AH5" s="95"/>
      <c r="AI5" s="95" t="s">
        <v>91</v>
      </c>
      <c r="AJ5" s="95"/>
      <c r="AK5" s="95"/>
      <c r="AL5" s="95" t="s">
        <v>99</v>
      </c>
      <c r="AM5" s="95"/>
      <c r="AN5" s="95"/>
      <c r="AO5" s="95" t="s">
        <v>93</v>
      </c>
      <c r="AP5" s="95"/>
      <c r="AQ5" s="95"/>
      <c r="AR5" s="95" t="s">
        <v>94</v>
      </c>
      <c r="AS5" s="95"/>
      <c r="AT5" s="101"/>
    </row>
    <row r="6" spans="1:46" ht="30.75" customHeight="1" x14ac:dyDescent="0.25">
      <c r="A6" s="100"/>
      <c r="B6" s="45" t="s">
        <v>44</v>
      </c>
      <c r="C6" s="45" t="s">
        <v>45</v>
      </c>
      <c r="D6" s="45" t="s">
        <v>46</v>
      </c>
      <c r="E6" s="46" t="s">
        <v>44</v>
      </c>
      <c r="F6" s="46" t="s">
        <v>45</v>
      </c>
      <c r="G6" s="46" t="s">
        <v>46</v>
      </c>
      <c r="H6" s="46" t="s">
        <v>44</v>
      </c>
      <c r="I6" s="46" t="s">
        <v>45</v>
      </c>
      <c r="J6" s="46" t="s">
        <v>46</v>
      </c>
      <c r="K6" s="46" t="s">
        <v>44</v>
      </c>
      <c r="L6" s="46" t="s">
        <v>45</v>
      </c>
      <c r="M6" s="46" t="s">
        <v>46</v>
      </c>
      <c r="N6" s="46" t="s">
        <v>44</v>
      </c>
      <c r="O6" s="46" t="s">
        <v>45</v>
      </c>
      <c r="P6" s="46" t="s">
        <v>46</v>
      </c>
      <c r="Q6" s="46" t="s">
        <v>44</v>
      </c>
      <c r="R6" s="46" t="s">
        <v>45</v>
      </c>
      <c r="S6" s="46" t="s">
        <v>46</v>
      </c>
      <c r="T6" s="46" t="s">
        <v>44</v>
      </c>
      <c r="U6" s="46" t="s">
        <v>45</v>
      </c>
      <c r="V6" s="46" t="s">
        <v>46</v>
      </c>
      <c r="W6" s="46" t="s">
        <v>44</v>
      </c>
      <c r="X6" s="46" t="s">
        <v>45</v>
      </c>
      <c r="Y6" s="46" t="s">
        <v>46</v>
      </c>
      <c r="Z6" s="46" t="s">
        <v>44</v>
      </c>
      <c r="AA6" s="46" t="s">
        <v>45</v>
      </c>
      <c r="AB6" s="46" t="s">
        <v>46</v>
      </c>
      <c r="AC6" s="46" t="s">
        <v>44</v>
      </c>
      <c r="AD6" s="46" t="s">
        <v>45</v>
      </c>
      <c r="AE6" s="46" t="s">
        <v>46</v>
      </c>
      <c r="AF6" s="46" t="s">
        <v>44</v>
      </c>
      <c r="AG6" s="46" t="s">
        <v>45</v>
      </c>
      <c r="AH6" s="46" t="s">
        <v>46</v>
      </c>
      <c r="AI6" s="46" t="s">
        <v>44</v>
      </c>
      <c r="AJ6" s="46" t="s">
        <v>45</v>
      </c>
      <c r="AK6" s="46" t="s">
        <v>46</v>
      </c>
      <c r="AL6" s="46" t="s">
        <v>44</v>
      </c>
      <c r="AM6" s="46" t="s">
        <v>45</v>
      </c>
      <c r="AN6" s="46" t="s">
        <v>46</v>
      </c>
      <c r="AO6" s="46" t="s">
        <v>44</v>
      </c>
      <c r="AP6" s="46" t="s">
        <v>45</v>
      </c>
      <c r="AQ6" s="46" t="s">
        <v>46</v>
      </c>
      <c r="AR6" s="46" t="s">
        <v>44</v>
      </c>
      <c r="AS6" s="46" t="s">
        <v>45</v>
      </c>
      <c r="AT6" s="47" t="s">
        <v>46</v>
      </c>
    </row>
    <row r="7" spans="1:46" x14ac:dyDescent="0.25">
      <c r="A7" s="13" t="s">
        <v>0</v>
      </c>
      <c r="B7" s="8">
        <f>E7+H7+K7+N7+Q7+T7+W7+Z7+AC7+AF7+AI7+AL7+AO7+AR7</f>
        <v>24315</v>
      </c>
      <c r="C7" s="8">
        <f>F7+I7+L7+O7+R7+U7+X7+AA7+AD7+AG7+AJ7+AM7+AP7+AS7</f>
        <v>0</v>
      </c>
      <c r="D7" s="8">
        <f>C7/B7*100</f>
        <v>0</v>
      </c>
      <c r="E7" s="3"/>
      <c r="F7" s="3"/>
      <c r="G7" s="3"/>
      <c r="H7" s="2">
        <v>85</v>
      </c>
      <c r="I7" s="2">
        <v>0</v>
      </c>
      <c r="J7" s="2">
        <f>I7/H7*100</f>
        <v>0</v>
      </c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>
        <v>2300</v>
      </c>
      <c r="AD7" s="2">
        <v>0</v>
      </c>
      <c r="AE7" s="2">
        <f>AD7/AC7*100</f>
        <v>0</v>
      </c>
      <c r="AF7" s="2">
        <v>11429.4</v>
      </c>
      <c r="AG7" s="2">
        <v>0</v>
      </c>
      <c r="AH7" s="2">
        <f>AG7/AF7*100</f>
        <v>0</v>
      </c>
      <c r="AI7" s="2"/>
      <c r="AJ7" s="2"/>
      <c r="AK7" s="2"/>
      <c r="AL7" s="2"/>
      <c r="AM7" s="2"/>
      <c r="AN7" s="2"/>
      <c r="AO7" s="2">
        <v>10500.6</v>
      </c>
      <c r="AP7" s="2">
        <v>0</v>
      </c>
      <c r="AQ7" s="2">
        <f>AP7/AO7*100</f>
        <v>0</v>
      </c>
      <c r="AR7" s="2"/>
      <c r="AS7" s="2"/>
      <c r="AT7" s="14"/>
    </row>
    <row r="8" spans="1:46" x14ac:dyDescent="0.25">
      <c r="A8" s="13" t="s">
        <v>1</v>
      </c>
      <c r="B8" s="8">
        <f t="shared" ref="B8:C51" si="0">E8+H8+K8+N8+Q8+T8+W8+Z8+AC8+AF8+AI8+AL8+AO8+AR8</f>
        <v>16221.400000000001</v>
      </c>
      <c r="C8" s="8">
        <f t="shared" si="0"/>
        <v>0</v>
      </c>
      <c r="D8" s="8">
        <f t="shared" ref="D8:D51" si="1">C8/B8*100</f>
        <v>0</v>
      </c>
      <c r="E8" s="3"/>
      <c r="F8" s="3"/>
      <c r="G8" s="3"/>
      <c r="H8" s="2"/>
      <c r="I8" s="2"/>
      <c r="J8" s="2"/>
      <c r="K8" s="1"/>
      <c r="L8" s="1"/>
      <c r="M8" s="1"/>
      <c r="N8" s="2"/>
      <c r="O8" s="2"/>
      <c r="P8" s="2"/>
      <c r="Q8" s="2"/>
      <c r="R8" s="2"/>
      <c r="S8" s="2"/>
      <c r="T8" s="2">
        <v>1300</v>
      </c>
      <c r="U8" s="2">
        <v>0</v>
      </c>
      <c r="V8" s="2">
        <f t="shared" ref="V8:V41" si="2">U8/T8*100</f>
        <v>0</v>
      </c>
      <c r="W8" s="2"/>
      <c r="X8" s="2"/>
      <c r="Y8" s="2"/>
      <c r="Z8" s="2"/>
      <c r="AA8" s="2"/>
      <c r="AB8" s="2"/>
      <c r="AC8" s="2"/>
      <c r="AD8" s="2"/>
      <c r="AE8" s="2"/>
      <c r="AF8" s="2">
        <v>7757.2</v>
      </c>
      <c r="AG8" s="2">
        <v>0</v>
      </c>
      <c r="AH8" s="2">
        <f t="shared" ref="AH8:AH44" si="3">AG8/AF8*100</f>
        <v>0</v>
      </c>
      <c r="AI8" s="2"/>
      <c r="AJ8" s="2"/>
      <c r="AK8" s="2"/>
      <c r="AL8" s="2"/>
      <c r="AM8" s="2"/>
      <c r="AN8" s="2"/>
      <c r="AO8" s="2">
        <v>7164.2</v>
      </c>
      <c r="AP8" s="2">
        <v>0</v>
      </c>
      <c r="AQ8" s="2">
        <f t="shared" ref="AQ8:AQ51" si="4">AP8/AO8*100</f>
        <v>0</v>
      </c>
      <c r="AR8" s="2"/>
      <c r="AS8" s="2"/>
      <c r="AT8" s="14"/>
    </row>
    <row r="9" spans="1:46" x14ac:dyDescent="0.25">
      <c r="A9" s="13" t="s">
        <v>2</v>
      </c>
      <c r="B9" s="8">
        <f t="shared" si="0"/>
        <v>23391.4</v>
      </c>
      <c r="C9" s="8">
        <f t="shared" si="0"/>
        <v>0</v>
      </c>
      <c r="D9" s="8">
        <f t="shared" si="1"/>
        <v>0</v>
      </c>
      <c r="E9" s="3"/>
      <c r="F9" s="3"/>
      <c r="G9" s="3"/>
      <c r="H9" s="2">
        <v>369.6</v>
      </c>
      <c r="I9" s="2">
        <v>0</v>
      </c>
      <c r="J9" s="2">
        <f t="shared" ref="J9:J51" si="5">I9/H9*100</f>
        <v>0</v>
      </c>
      <c r="K9" s="1"/>
      <c r="L9" s="1"/>
      <c r="M9" s="1"/>
      <c r="N9" s="2"/>
      <c r="O9" s="2"/>
      <c r="P9" s="2"/>
      <c r="Q9" s="2"/>
      <c r="R9" s="2"/>
      <c r="S9" s="2"/>
      <c r="T9" s="2">
        <v>1300</v>
      </c>
      <c r="U9" s="2">
        <v>0</v>
      </c>
      <c r="V9" s="2">
        <f t="shared" si="2"/>
        <v>0</v>
      </c>
      <c r="W9" s="2"/>
      <c r="X9" s="2"/>
      <c r="Y9" s="2"/>
      <c r="Z9" s="2"/>
      <c r="AA9" s="2"/>
      <c r="AB9" s="2"/>
      <c r="AC9" s="2"/>
      <c r="AD9" s="2"/>
      <c r="AE9" s="2"/>
      <c r="AF9" s="2">
        <v>11893.7</v>
      </c>
      <c r="AG9" s="2">
        <v>0</v>
      </c>
      <c r="AH9" s="2">
        <f t="shared" si="3"/>
        <v>0</v>
      </c>
      <c r="AI9" s="2"/>
      <c r="AJ9" s="2"/>
      <c r="AK9" s="2"/>
      <c r="AL9" s="2"/>
      <c r="AM9" s="2"/>
      <c r="AN9" s="2"/>
      <c r="AO9" s="2">
        <v>9828.1</v>
      </c>
      <c r="AP9" s="2">
        <v>0</v>
      </c>
      <c r="AQ9" s="2">
        <f t="shared" si="4"/>
        <v>0</v>
      </c>
      <c r="AR9" s="2"/>
      <c r="AS9" s="2"/>
      <c r="AT9" s="14"/>
    </row>
    <row r="10" spans="1:46" x14ac:dyDescent="0.25">
      <c r="A10" s="13" t="s">
        <v>3</v>
      </c>
      <c r="B10" s="8">
        <f t="shared" si="0"/>
        <v>19940.3</v>
      </c>
      <c r="C10" s="8">
        <f t="shared" si="0"/>
        <v>0</v>
      </c>
      <c r="D10" s="8">
        <f t="shared" si="1"/>
        <v>0</v>
      </c>
      <c r="E10" s="3"/>
      <c r="F10" s="4"/>
      <c r="G10" s="3"/>
      <c r="H10" s="2"/>
      <c r="I10" s="2"/>
      <c r="J10" s="2"/>
      <c r="K10" s="1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>
        <v>2042</v>
      </c>
      <c r="AD10" s="2">
        <v>0</v>
      </c>
      <c r="AE10" s="2">
        <f t="shared" ref="AE10:AE44" si="6">AD10/AC10*100</f>
        <v>0</v>
      </c>
      <c r="AF10" s="2">
        <v>11561.8</v>
      </c>
      <c r="AG10" s="2">
        <v>0</v>
      </c>
      <c r="AH10" s="2">
        <f t="shared" si="3"/>
        <v>0</v>
      </c>
      <c r="AI10" s="2"/>
      <c r="AJ10" s="2"/>
      <c r="AK10" s="2"/>
      <c r="AL10" s="2"/>
      <c r="AM10" s="2"/>
      <c r="AN10" s="2"/>
      <c r="AO10" s="2">
        <v>6336.5</v>
      </c>
      <c r="AP10" s="2">
        <v>0</v>
      </c>
      <c r="AQ10" s="2">
        <f t="shared" si="4"/>
        <v>0</v>
      </c>
      <c r="AR10" s="2"/>
      <c r="AS10" s="2"/>
      <c r="AT10" s="14"/>
    </row>
    <row r="11" spans="1:46" x14ac:dyDescent="0.25">
      <c r="A11" s="13" t="s">
        <v>52</v>
      </c>
      <c r="B11" s="8">
        <f t="shared" si="0"/>
        <v>61556.899999999994</v>
      </c>
      <c r="C11" s="8">
        <f t="shared" si="0"/>
        <v>0</v>
      </c>
      <c r="D11" s="8">
        <f t="shared" si="1"/>
        <v>0</v>
      </c>
      <c r="E11" s="2">
        <v>4860</v>
      </c>
      <c r="F11" s="4">
        <v>0</v>
      </c>
      <c r="G11" s="4">
        <f>F11/E11*100</f>
        <v>0</v>
      </c>
      <c r="H11" s="2">
        <v>14579</v>
      </c>
      <c r="I11" s="2">
        <v>0</v>
      </c>
      <c r="J11" s="2">
        <f t="shared" si="5"/>
        <v>0</v>
      </c>
      <c r="K11" s="1"/>
      <c r="L11" s="1"/>
      <c r="M11" s="1"/>
      <c r="N11" s="2"/>
      <c r="O11" s="2"/>
      <c r="P11" s="2"/>
      <c r="Q11" s="2">
        <v>6500</v>
      </c>
      <c r="R11" s="2">
        <v>0</v>
      </c>
      <c r="S11" s="2">
        <f t="shared" ref="S11:S12" si="7">R11/Q11*100</f>
        <v>0</v>
      </c>
      <c r="T11" s="2"/>
      <c r="U11" s="2"/>
      <c r="V11" s="2"/>
      <c r="W11" s="2">
        <v>2962</v>
      </c>
      <c r="X11" s="2">
        <v>0</v>
      </c>
      <c r="Y11" s="2">
        <f t="shared" ref="Y11:Y44" si="8">X11/W11*100</f>
        <v>0</v>
      </c>
      <c r="Z11" s="2"/>
      <c r="AA11" s="2"/>
      <c r="AB11" s="2"/>
      <c r="AC11" s="2"/>
      <c r="AD11" s="2"/>
      <c r="AE11" s="2"/>
      <c r="AF11" s="2">
        <v>13467.1</v>
      </c>
      <c r="AG11" s="2">
        <v>0</v>
      </c>
      <c r="AH11" s="2">
        <f t="shared" si="3"/>
        <v>0</v>
      </c>
      <c r="AI11" s="2"/>
      <c r="AJ11" s="2"/>
      <c r="AK11" s="2"/>
      <c r="AL11" s="2"/>
      <c r="AM11" s="2"/>
      <c r="AN11" s="2"/>
      <c r="AO11" s="2">
        <v>9724.7999999999993</v>
      </c>
      <c r="AP11" s="2">
        <v>0</v>
      </c>
      <c r="AQ11" s="2">
        <f t="shared" si="4"/>
        <v>0</v>
      </c>
      <c r="AR11" s="2">
        <v>9464</v>
      </c>
      <c r="AS11" s="2">
        <v>0</v>
      </c>
      <c r="AT11" s="14">
        <f t="shared" ref="AT11:AT51" si="9">AS11/AR11*100</f>
        <v>0</v>
      </c>
    </row>
    <row r="12" spans="1:46" x14ac:dyDescent="0.25">
      <c r="A12" s="13" t="s">
        <v>4</v>
      </c>
      <c r="B12" s="8">
        <f t="shared" si="0"/>
        <v>70645.899999999994</v>
      </c>
      <c r="C12" s="8">
        <f t="shared" si="0"/>
        <v>0</v>
      </c>
      <c r="D12" s="8">
        <f t="shared" si="1"/>
        <v>0</v>
      </c>
      <c r="E12" s="3"/>
      <c r="F12" s="3"/>
      <c r="G12" s="4"/>
      <c r="H12" s="2">
        <v>85</v>
      </c>
      <c r="I12" s="2">
        <v>0</v>
      </c>
      <c r="J12" s="2">
        <f t="shared" si="5"/>
        <v>0</v>
      </c>
      <c r="K12" s="2">
        <v>11858.5</v>
      </c>
      <c r="L12" s="2">
        <v>0</v>
      </c>
      <c r="M12" s="2">
        <f>L12/K12*100</f>
        <v>0</v>
      </c>
      <c r="N12" s="2">
        <v>1020.1</v>
      </c>
      <c r="O12" s="2">
        <v>0</v>
      </c>
      <c r="P12" s="2">
        <f>O12/N12*100</f>
        <v>0</v>
      </c>
      <c r="Q12" s="2">
        <v>9190</v>
      </c>
      <c r="R12" s="2">
        <v>0</v>
      </c>
      <c r="S12" s="2">
        <f t="shared" si="7"/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>
        <v>39052.1</v>
      </c>
      <c r="AG12" s="2">
        <v>0</v>
      </c>
      <c r="AH12" s="2">
        <f t="shared" si="3"/>
        <v>0</v>
      </c>
      <c r="AI12" s="2"/>
      <c r="AJ12" s="2"/>
      <c r="AK12" s="2"/>
      <c r="AL12" s="2"/>
      <c r="AM12" s="2"/>
      <c r="AN12" s="2"/>
      <c r="AO12" s="2">
        <v>9440.2000000000007</v>
      </c>
      <c r="AP12" s="2">
        <v>0</v>
      </c>
      <c r="AQ12" s="2">
        <f t="shared" si="4"/>
        <v>0</v>
      </c>
      <c r="AR12" s="2"/>
      <c r="AS12" s="2"/>
      <c r="AT12" s="14"/>
    </row>
    <row r="13" spans="1:46" x14ac:dyDescent="0.25">
      <c r="A13" s="13" t="s">
        <v>5</v>
      </c>
      <c r="B13" s="8">
        <f t="shared" si="0"/>
        <v>9799.2999999999993</v>
      </c>
      <c r="C13" s="8">
        <f t="shared" si="0"/>
        <v>0</v>
      </c>
      <c r="D13" s="8">
        <f t="shared" si="1"/>
        <v>0</v>
      </c>
      <c r="E13" s="3"/>
      <c r="F13" s="3"/>
      <c r="G13" s="4"/>
      <c r="H13" s="2"/>
      <c r="I13" s="2"/>
      <c r="J13" s="2"/>
      <c r="K13" s="1"/>
      <c r="L13" s="1"/>
      <c r="M13" s="1"/>
      <c r="N13" s="2"/>
      <c r="O13" s="2"/>
      <c r="P13" s="2"/>
      <c r="Q13" s="2"/>
      <c r="R13" s="2"/>
      <c r="S13" s="2"/>
      <c r="T13" s="2">
        <v>1000</v>
      </c>
      <c r="U13" s="2">
        <v>0</v>
      </c>
      <c r="V13" s="2">
        <f t="shared" si="2"/>
        <v>0</v>
      </c>
      <c r="W13" s="2"/>
      <c r="X13" s="2"/>
      <c r="Y13" s="2"/>
      <c r="Z13" s="2"/>
      <c r="AA13" s="2"/>
      <c r="AB13" s="2"/>
      <c r="AC13" s="2"/>
      <c r="AD13" s="2"/>
      <c r="AE13" s="2"/>
      <c r="AF13" s="2">
        <v>5669.8</v>
      </c>
      <c r="AG13" s="2">
        <v>0</v>
      </c>
      <c r="AH13" s="2">
        <f t="shared" si="3"/>
        <v>0</v>
      </c>
      <c r="AI13" s="2"/>
      <c r="AJ13" s="2"/>
      <c r="AK13" s="2"/>
      <c r="AL13" s="2"/>
      <c r="AM13" s="2"/>
      <c r="AN13" s="2"/>
      <c r="AO13" s="2">
        <v>3129.5</v>
      </c>
      <c r="AP13" s="2">
        <v>0</v>
      </c>
      <c r="AQ13" s="2">
        <f t="shared" si="4"/>
        <v>0</v>
      </c>
      <c r="AR13" s="2"/>
      <c r="AS13" s="2"/>
      <c r="AT13" s="14"/>
    </row>
    <row r="14" spans="1:46" x14ac:dyDescent="0.25">
      <c r="A14" s="13" t="s">
        <v>6</v>
      </c>
      <c r="B14" s="8">
        <f t="shared" si="0"/>
        <v>35193.199999999997</v>
      </c>
      <c r="C14" s="8">
        <f t="shared" si="0"/>
        <v>0</v>
      </c>
      <c r="D14" s="8">
        <f t="shared" si="1"/>
        <v>0</v>
      </c>
      <c r="E14" s="3"/>
      <c r="F14" s="3"/>
      <c r="G14" s="4"/>
      <c r="H14" s="2">
        <v>110.2</v>
      </c>
      <c r="I14" s="2">
        <v>0</v>
      </c>
      <c r="J14" s="2">
        <f t="shared" si="5"/>
        <v>0</v>
      </c>
      <c r="K14" s="1"/>
      <c r="L14" s="1"/>
      <c r="M14" s="1"/>
      <c r="N14" s="2"/>
      <c r="O14" s="2"/>
      <c r="P14" s="2"/>
      <c r="Q14" s="2"/>
      <c r="R14" s="2"/>
      <c r="S14" s="2"/>
      <c r="T14" s="2">
        <v>1150</v>
      </c>
      <c r="U14" s="2">
        <v>0</v>
      </c>
      <c r="V14" s="2">
        <f t="shared" si="2"/>
        <v>0</v>
      </c>
      <c r="W14" s="2"/>
      <c r="X14" s="2"/>
      <c r="Y14" s="2"/>
      <c r="Z14" s="2"/>
      <c r="AA14" s="2"/>
      <c r="AB14" s="2"/>
      <c r="AC14" s="2"/>
      <c r="AD14" s="2"/>
      <c r="AE14" s="2"/>
      <c r="AF14" s="2">
        <v>23532.5</v>
      </c>
      <c r="AG14" s="2">
        <v>0</v>
      </c>
      <c r="AH14" s="2">
        <f t="shared" si="3"/>
        <v>0</v>
      </c>
      <c r="AI14" s="2"/>
      <c r="AJ14" s="2"/>
      <c r="AK14" s="2"/>
      <c r="AL14" s="2"/>
      <c r="AM14" s="2"/>
      <c r="AN14" s="2"/>
      <c r="AO14" s="2">
        <v>9569.5</v>
      </c>
      <c r="AP14" s="2">
        <v>0</v>
      </c>
      <c r="AQ14" s="2">
        <f t="shared" si="4"/>
        <v>0</v>
      </c>
      <c r="AR14" s="2">
        <v>831</v>
      </c>
      <c r="AS14" s="2">
        <v>0</v>
      </c>
      <c r="AT14" s="14">
        <f t="shared" si="9"/>
        <v>0</v>
      </c>
    </row>
    <row r="15" spans="1:46" x14ac:dyDescent="0.25">
      <c r="A15" s="13" t="s">
        <v>7</v>
      </c>
      <c r="B15" s="8">
        <f t="shared" si="0"/>
        <v>7814.7999999999993</v>
      </c>
      <c r="C15" s="8">
        <f t="shared" si="0"/>
        <v>0</v>
      </c>
      <c r="D15" s="8">
        <f t="shared" si="1"/>
        <v>0</v>
      </c>
      <c r="E15" s="3"/>
      <c r="F15" s="3"/>
      <c r="G15" s="4"/>
      <c r="H15" s="2"/>
      <c r="I15" s="2"/>
      <c r="J15" s="2"/>
      <c r="K15" s="1"/>
      <c r="L15" s="1"/>
      <c r="M15" s="1"/>
      <c r="N15" s="2"/>
      <c r="O15" s="2"/>
      <c r="P15" s="2"/>
      <c r="Q15" s="2"/>
      <c r="R15" s="2"/>
      <c r="S15" s="2"/>
      <c r="T15" s="2">
        <v>1150</v>
      </c>
      <c r="U15" s="2">
        <v>0</v>
      </c>
      <c r="V15" s="2">
        <f t="shared" si="2"/>
        <v>0</v>
      </c>
      <c r="W15" s="2"/>
      <c r="X15" s="2"/>
      <c r="Y15" s="2"/>
      <c r="Z15" s="2"/>
      <c r="AA15" s="2"/>
      <c r="AB15" s="2"/>
      <c r="AC15" s="2"/>
      <c r="AD15" s="2"/>
      <c r="AE15" s="2"/>
      <c r="AF15" s="2">
        <v>3431.9</v>
      </c>
      <c r="AG15" s="2">
        <v>0</v>
      </c>
      <c r="AH15" s="2">
        <f t="shared" si="3"/>
        <v>0</v>
      </c>
      <c r="AI15" s="2"/>
      <c r="AJ15" s="2"/>
      <c r="AK15" s="2"/>
      <c r="AL15" s="2"/>
      <c r="AM15" s="2"/>
      <c r="AN15" s="2"/>
      <c r="AO15" s="2">
        <v>3232.9</v>
      </c>
      <c r="AP15" s="2">
        <v>0</v>
      </c>
      <c r="AQ15" s="2">
        <f t="shared" si="4"/>
        <v>0</v>
      </c>
      <c r="AR15" s="2"/>
      <c r="AS15" s="2"/>
      <c r="AT15" s="14"/>
    </row>
    <row r="16" spans="1:46" x14ac:dyDescent="0.25">
      <c r="A16" s="13" t="s">
        <v>8</v>
      </c>
      <c r="B16" s="8">
        <f t="shared" si="0"/>
        <v>13956.9</v>
      </c>
      <c r="C16" s="8">
        <f t="shared" si="0"/>
        <v>0</v>
      </c>
      <c r="D16" s="8">
        <f t="shared" si="1"/>
        <v>0</v>
      </c>
      <c r="E16" s="3"/>
      <c r="F16" s="3"/>
      <c r="G16" s="4"/>
      <c r="H16" s="2"/>
      <c r="I16" s="2"/>
      <c r="J16" s="2"/>
      <c r="K16" s="1"/>
      <c r="L16" s="1"/>
      <c r="M16" s="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>
        <v>2000</v>
      </c>
      <c r="AD16" s="2">
        <v>0</v>
      </c>
      <c r="AE16" s="2">
        <f t="shared" si="6"/>
        <v>0</v>
      </c>
      <c r="AF16" s="2">
        <v>6292.8</v>
      </c>
      <c r="AG16" s="2">
        <v>0</v>
      </c>
      <c r="AH16" s="2">
        <f t="shared" si="3"/>
        <v>0</v>
      </c>
      <c r="AI16" s="2"/>
      <c r="AJ16" s="2"/>
      <c r="AK16" s="2"/>
      <c r="AL16" s="2"/>
      <c r="AM16" s="2"/>
      <c r="AN16" s="2"/>
      <c r="AO16" s="2">
        <v>5664.1</v>
      </c>
      <c r="AP16" s="2">
        <v>0</v>
      </c>
      <c r="AQ16" s="2">
        <f t="shared" si="4"/>
        <v>0</v>
      </c>
      <c r="AR16" s="2"/>
      <c r="AS16" s="2"/>
      <c r="AT16" s="14"/>
    </row>
    <row r="17" spans="1:46" x14ac:dyDescent="0.25">
      <c r="A17" s="13" t="s">
        <v>9</v>
      </c>
      <c r="B17" s="8">
        <f t="shared" si="0"/>
        <v>10228.700000000001</v>
      </c>
      <c r="C17" s="8">
        <f t="shared" si="0"/>
        <v>0</v>
      </c>
      <c r="D17" s="8">
        <f t="shared" si="1"/>
        <v>0</v>
      </c>
      <c r="E17" s="3"/>
      <c r="F17" s="3"/>
      <c r="G17" s="4"/>
      <c r="H17" s="2"/>
      <c r="I17" s="2"/>
      <c r="J17" s="2"/>
      <c r="K17" s="1"/>
      <c r="L17" s="1"/>
      <c r="M17" s="1"/>
      <c r="N17" s="2"/>
      <c r="O17" s="2"/>
      <c r="P17" s="2"/>
      <c r="Q17" s="2"/>
      <c r="R17" s="2"/>
      <c r="S17" s="2"/>
      <c r="T17" s="2">
        <v>1145</v>
      </c>
      <c r="U17" s="2">
        <v>0</v>
      </c>
      <c r="V17" s="2">
        <f t="shared" si="2"/>
        <v>0</v>
      </c>
      <c r="W17" s="2"/>
      <c r="X17" s="2"/>
      <c r="Y17" s="2"/>
      <c r="Z17" s="2"/>
      <c r="AA17" s="2"/>
      <c r="AB17" s="2"/>
      <c r="AC17" s="2"/>
      <c r="AD17" s="2"/>
      <c r="AE17" s="2"/>
      <c r="AF17" s="2">
        <v>5876.6</v>
      </c>
      <c r="AG17" s="2">
        <v>0</v>
      </c>
      <c r="AH17" s="2">
        <f t="shared" si="3"/>
        <v>0</v>
      </c>
      <c r="AI17" s="2"/>
      <c r="AJ17" s="2"/>
      <c r="AK17" s="2"/>
      <c r="AL17" s="2"/>
      <c r="AM17" s="2"/>
      <c r="AN17" s="2"/>
      <c r="AO17" s="2">
        <v>3207.1</v>
      </c>
      <c r="AP17" s="2">
        <v>0</v>
      </c>
      <c r="AQ17" s="2">
        <f t="shared" si="4"/>
        <v>0</v>
      </c>
      <c r="AR17" s="2"/>
      <c r="AS17" s="2"/>
      <c r="AT17" s="14"/>
    </row>
    <row r="18" spans="1:46" x14ac:dyDescent="0.25">
      <c r="A18" s="13" t="s">
        <v>10</v>
      </c>
      <c r="B18" s="8">
        <f t="shared" si="0"/>
        <v>18274.099999999999</v>
      </c>
      <c r="C18" s="8">
        <f t="shared" si="0"/>
        <v>0</v>
      </c>
      <c r="D18" s="8">
        <f t="shared" si="1"/>
        <v>0</v>
      </c>
      <c r="E18" s="3"/>
      <c r="F18" s="3"/>
      <c r="G18" s="4"/>
      <c r="H18" s="2"/>
      <c r="I18" s="2"/>
      <c r="J18" s="2"/>
      <c r="K18" s="1"/>
      <c r="L18" s="1"/>
      <c r="M18" s="1"/>
      <c r="N18" s="2"/>
      <c r="O18" s="2"/>
      <c r="P18" s="2"/>
      <c r="Q18" s="2"/>
      <c r="R18" s="2"/>
      <c r="S18" s="2"/>
      <c r="T18" s="2">
        <v>1300</v>
      </c>
      <c r="U18" s="2">
        <v>0</v>
      </c>
      <c r="V18" s="2">
        <f t="shared" si="2"/>
        <v>0</v>
      </c>
      <c r="W18" s="2"/>
      <c r="X18" s="2"/>
      <c r="Y18" s="2"/>
      <c r="Z18" s="2"/>
      <c r="AA18" s="2"/>
      <c r="AB18" s="2"/>
      <c r="AC18" s="2"/>
      <c r="AD18" s="2"/>
      <c r="AE18" s="2"/>
      <c r="AF18" s="2">
        <v>12060</v>
      </c>
      <c r="AG18" s="2">
        <v>0</v>
      </c>
      <c r="AH18" s="2">
        <f t="shared" si="3"/>
        <v>0</v>
      </c>
      <c r="AI18" s="2"/>
      <c r="AJ18" s="2"/>
      <c r="AK18" s="2"/>
      <c r="AL18" s="2"/>
      <c r="AM18" s="2"/>
      <c r="AN18" s="2"/>
      <c r="AO18" s="2">
        <v>4914.1000000000004</v>
      </c>
      <c r="AP18" s="2">
        <v>0</v>
      </c>
      <c r="AQ18" s="2">
        <f t="shared" si="4"/>
        <v>0</v>
      </c>
      <c r="AR18" s="2"/>
      <c r="AS18" s="2"/>
      <c r="AT18" s="14"/>
    </row>
    <row r="19" spans="1:46" x14ac:dyDescent="0.25">
      <c r="A19" s="13" t="s">
        <v>11</v>
      </c>
      <c r="B19" s="8">
        <f t="shared" si="0"/>
        <v>26603.399999999998</v>
      </c>
      <c r="C19" s="8">
        <f t="shared" si="0"/>
        <v>0</v>
      </c>
      <c r="D19" s="8">
        <f t="shared" si="1"/>
        <v>0</v>
      </c>
      <c r="E19" s="3"/>
      <c r="F19" s="3"/>
      <c r="G19" s="4"/>
      <c r="H19" s="2"/>
      <c r="I19" s="2"/>
      <c r="J19" s="2"/>
      <c r="K19" s="1"/>
      <c r="L19" s="1"/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>
        <v>2100</v>
      </c>
      <c r="AD19" s="2">
        <v>0</v>
      </c>
      <c r="AE19" s="2">
        <f t="shared" si="6"/>
        <v>0</v>
      </c>
      <c r="AF19" s="2">
        <v>16796.099999999999</v>
      </c>
      <c r="AG19" s="2">
        <v>0</v>
      </c>
      <c r="AH19" s="2">
        <f t="shared" si="3"/>
        <v>0</v>
      </c>
      <c r="AI19" s="2"/>
      <c r="AJ19" s="2"/>
      <c r="AK19" s="2"/>
      <c r="AL19" s="2"/>
      <c r="AM19" s="2"/>
      <c r="AN19" s="2"/>
      <c r="AO19" s="2">
        <v>7707.3</v>
      </c>
      <c r="AP19" s="2">
        <v>0</v>
      </c>
      <c r="AQ19" s="2">
        <f t="shared" si="4"/>
        <v>0</v>
      </c>
      <c r="AR19" s="2"/>
      <c r="AS19" s="2"/>
      <c r="AT19" s="14"/>
    </row>
    <row r="20" spans="1:46" x14ac:dyDescent="0.25">
      <c r="A20" s="13" t="s">
        <v>12</v>
      </c>
      <c r="B20" s="8">
        <f t="shared" si="0"/>
        <v>15149.5</v>
      </c>
      <c r="C20" s="8">
        <f t="shared" si="0"/>
        <v>0</v>
      </c>
      <c r="D20" s="8">
        <f t="shared" si="1"/>
        <v>0</v>
      </c>
      <c r="E20" s="3"/>
      <c r="F20" s="3"/>
      <c r="G20" s="4"/>
      <c r="H20" s="2">
        <v>85</v>
      </c>
      <c r="I20" s="2">
        <v>0</v>
      </c>
      <c r="J20" s="2">
        <f t="shared" si="5"/>
        <v>0</v>
      </c>
      <c r="K20" s="1"/>
      <c r="L20" s="1"/>
      <c r="M20" s="1"/>
      <c r="N20" s="2"/>
      <c r="O20" s="2"/>
      <c r="P20" s="2"/>
      <c r="Q20" s="2"/>
      <c r="R20" s="2"/>
      <c r="S20" s="2"/>
      <c r="T20" s="2">
        <v>1150</v>
      </c>
      <c r="U20" s="2">
        <v>0</v>
      </c>
      <c r="V20" s="2">
        <f t="shared" si="2"/>
        <v>0</v>
      </c>
      <c r="W20" s="2">
        <v>1481</v>
      </c>
      <c r="X20" s="2">
        <v>0</v>
      </c>
      <c r="Y20" s="2">
        <f t="shared" si="8"/>
        <v>0</v>
      </c>
      <c r="Z20" s="2"/>
      <c r="AA20" s="2"/>
      <c r="AB20" s="2"/>
      <c r="AC20" s="2"/>
      <c r="AD20" s="2"/>
      <c r="AE20" s="2"/>
      <c r="AF20" s="2">
        <v>7131.5</v>
      </c>
      <c r="AG20" s="2">
        <v>0</v>
      </c>
      <c r="AH20" s="2">
        <f t="shared" si="3"/>
        <v>0</v>
      </c>
      <c r="AI20" s="2"/>
      <c r="AJ20" s="2"/>
      <c r="AK20" s="2"/>
      <c r="AL20" s="2"/>
      <c r="AM20" s="2"/>
      <c r="AN20" s="2"/>
      <c r="AO20" s="2">
        <v>5302</v>
      </c>
      <c r="AP20" s="2">
        <v>0</v>
      </c>
      <c r="AQ20" s="2">
        <f t="shared" si="4"/>
        <v>0</v>
      </c>
      <c r="AR20" s="2"/>
      <c r="AS20" s="2"/>
      <c r="AT20" s="14"/>
    </row>
    <row r="21" spans="1:46" x14ac:dyDescent="0.25">
      <c r="A21" s="13" t="s">
        <v>13</v>
      </c>
      <c r="B21" s="8">
        <f t="shared" si="0"/>
        <v>39998</v>
      </c>
      <c r="C21" s="8">
        <f t="shared" si="0"/>
        <v>0</v>
      </c>
      <c r="D21" s="8">
        <f t="shared" si="1"/>
        <v>0</v>
      </c>
      <c r="E21" s="3"/>
      <c r="F21" s="3"/>
      <c r="G21" s="4"/>
      <c r="H21" s="2">
        <v>509.9</v>
      </c>
      <c r="I21" s="2">
        <v>0</v>
      </c>
      <c r="J21" s="2">
        <f t="shared" si="5"/>
        <v>0</v>
      </c>
      <c r="K21" s="1"/>
      <c r="L21" s="1"/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>
        <v>2000</v>
      </c>
      <c r="AD21" s="2">
        <v>0</v>
      </c>
      <c r="AE21" s="2">
        <f t="shared" si="6"/>
        <v>0</v>
      </c>
      <c r="AF21" s="2">
        <v>5639.7</v>
      </c>
      <c r="AG21" s="2">
        <v>0</v>
      </c>
      <c r="AH21" s="2">
        <f t="shared" si="3"/>
        <v>0</v>
      </c>
      <c r="AI21" s="2"/>
      <c r="AJ21" s="2"/>
      <c r="AK21" s="2"/>
      <c r="AL21" s="2"/>
      <c r="AM21" s="2"/>
      <c r="AN21" s="2"/>
      <c r="AO21" s="2">
        <v>7448.7</v>
      </c>
      <c r="AP21" s="2">
        <v>0</v>
      </c>
      <c r="AQ21" s="2">
        <f t="shared" si="4"/>
        <v>0</v>
      </c>
      <c r="AR21" s="2">
        <v>24399.7</v>
      </c>
      <c r="AS21" s="2">
        <v>0</v>
      </c>
      <c r="AT21" s="14">
        <f t="shared" si="9"/>
        <v>0</v>
      </c>
    </row>
    <row r="22" spans="1:46" x14ac:dyDescent="0.25">
      <c r="A22" s="13" t="s">
        <v>14</v>
      </c>
      <c r="B22" s="8">
        <f t="shared" si="0"/>
        <v>22866.1</v>
      </c>
      <c r="C22" s="8">
        <f t="shared" si="0"/>
        <v>0</v>
      </c>
      <c r="D22" s="8">
        <f t="shared" si="1"/>
        <v>0</v>
      </c>
      <c r="E22" s="3"/>
      <c r="F22" s="3"/>
      <c r="G22" s="4"/>
      <c r="H22" s="2"/>
      <c r="I22" s="2"/>
      <c r="J22" s="2"/>
      <c r="K22" s="1"/>
      <c r="L22" s="1"/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>
        <v>2500</v>
      </c>
      <c r="AD22" s="2">
        <v>0</v>
      </c>
      <c r="AE22" s="2">
        <f t="shared" si="6"/>
        <v>0</v>
      </c>
      <c r="AF22" s="2">
        <v>10925.9</v>
      </c>
      <c r="AG22" s="2">
        <v>0</v>
      </c>
      <c r="AH22" s="2">
        <f t="shared" si="3"/>
        <v>0</v>
      </c>
      <c r="AI22" s="2"/>
      <c r="AJ22" s="2"/>
      <c r="AK22" s="2"/>
      <c r="AL22" s="2"/>
      <c r="AM22" s="2"/>
      <c r="AN22" s="2"/>
      <c r="AO22" s="2">
        <v>9440.2000000000007</v>
      </c>
      <c r="AP22" s="2">
        <v>0</v>
      </c>
      <c r="AQ22" s="2">
        <f t="shared" si="4"/>
        <v>0</v>
      </c>
      <c r="AR22" s="2"/>
      <c r="AS22" s="2"/>
      <c r="AT22" s="14"/>
    </row>
    <row r="23" spans="1:46" x14ac:dyDescent="0.25">
      <c r="A23" s="13" t="s">
        <v>15</v>
      </c>
      <c r="B23" s="8">
        <f t="shared" si="0"/>
        <v>22226.899999999998</v>
      </c>
      <c r="C23" s="8">
        <f t="shared" si="0"/>
        <v>0</v>
      </c>
      <c r="D23" s="8">
        <f t="shared" si="1"/>
        <v>0</v>
      </c>
      <c r="E23" s="3"/>
      <c r="F23" s="3"/>
      <c r="G23" s="4"/>
      <c r="H23" s="2"/>
      <c r="I23" s="2"/>
      <c r="J23" s="2"/>
      <c r="K23" s="1"/>
      <c r="L23" s="1"/>
      <c r="M23" s="1"/>
      <c r="N23" s="2"/>
      <c r="O23" s="2"/>
      <c r="P23" s="2"/>
      <c r="Q23" s="2"/>
      <c r="R23" s="2"/>
      <c r="S23" s="2"/>
      <c r="T23" s="2">
        <v>1100</v>
      </c>
      <c r="U23" s="2">
        <v>0</v>
      </c>
      <c r="V23" s="2">
        <f t="shared" si="2"/>
        <v>0</v>
      </c>
      <c r="W23" s="2"/>
      <c r="X23" s="2"/>
      <c r="Y23" s="2"/>
      <c r="Z23" s="2"/>
      <c r="AA23" s="2"/>
      <c r="AB23" s="2"/>
      <c r="AC23" s="1"/>
      <c r="AD23" s="2"/>
      <c r="AE23" s="2"/>
      <c r="AF23" s="2">
        <v>15411.1</v>
      </c>
      <c r="AG23" s="2">
        <v>0</v>
      </c>
      <c r="AH23" s="2">
        <f t="shared" si="3"/>
        <v>0</v>
      </c>
      <c r="AI23" s="2"/>
      <c r="AJ23" s="2"/>
      <c r="AK23" s="2"/>
      <c r="AL23" s="2"/>
      <c r="AM23" s="2"/>
      <c r="AN23" s="2"/>
      <c r="AO23" s="2">
        <v>5715.8</v>
      </c>
      <c r="AP23" s="2">
        <v>0</v>
      </c>
      <c r="AQ23" s="2">
        <f t="shared" si="4"/>
        <v>0</v>
      </c>
      <c r="AR23" s="2"/>
      <c r="AS23" s="2"/>
      <c r="AT23" s="14"/>
    </row>
    <row r="24" spans="1:46" x14ac:dyDescent="0.25">
      <c r="A24" s="13" t="s">
        <v>16</v>
      </c>
      <c r="B24" s="8">
        <f t="shared" si="0"/>
        <v>48286.100000000006</v>
      </c>
      <c r="C24" s="8">
        <f t="shared" si="0"/>
        <v>0</v>
      </c>
      <c r="D24" s="8">
        <f t="shared" si="1"/>
        <v>0</v>
      </c>
      <c r="E24" s="3"/>
      <c r="F24" s="3"/>
      <c r="G24" s="4"/>
      <c r="H24" s="2">
        <v>119.3</v>
      </c>
      <c r="I24" s="2">
        <v>0</v>
      </c>
      <c r="J24" s="2">
        <f t="shared" si="5"/>
        <v>0</v>
      </c>
      <c r="K24" s="1"/>
      <c r="L24" s="1"/>
      <c r="M24" s="1"/>
      <c r="N24" s="2">
        <v>35397</v>
      </c>
      <c r="O24" s="2">
        <v>0</v>
      </c>
      <c r="P24" s="2">
        <f>O24/N24*100</f>
        <v>0</v>
      </c>
      <c r="Q24" s="2"/>
      <c r="R24" s="2"/>
      <c r="S24" s="2"/>
      <c r="T24" s="2">
        <v>1146</v>
      </c>
      <c r="U24" s="2">
        <v>0</v>
      </c>
      <c r="V24" s="2">
        <f t="shared" si="2"/>
        <v>0</v>
      </c>
      <c r="W24" s="2"/>
      <c r="X24" s="2"/>
      <c r="Y24" s="2"/>
      <c r="Z24" s="2"/>
      <c r="AA24" s="2"/>
      <c r="AB24" s="2"/>
      <c r="AC24" s="2">
        <v>2100</v>
      </c>
      <c r="AD24" s="2">
        <v>0</v>
      </c>
      <c r="AE24" s="2">
        <f t="shared" si="6"/>
        <v>0</v>
      </c>
      <c r="AF24" s="2">
        <v>6963.3</v>
      </c>
      <c r="AG24" s="2">
        <v>0</v>
      </c>
      <c r="AH24" s="2">
        <f t="shared" si="3"/>
        <v>0</v>
      </c>
      <c r="AI24" s="2"/>
      <c r="AJ24" s="2"/>
      <c r="AK24" s="2"/>
      <c r="AL24" s="2"/>
      <c r="AM24" s="2"/>
      <c r="AN24" s="2"/>
      <c r="AO24" s="2">
        <v>2560.5</v>
      </c>
      <c r="AP24" s="2">
        <v>0</v>
      </c>
      <c r="AQ24" s="2">
        <f t="shared" si="4"/>
        <v>0</v>
      </c>
      <c r="AR24" s="2"/>
      <c r="AS24" s="2"/>
      <c r="AT24" s="14"/>
    </row>
    <row r="25" spans="1:46" x14ac:dyDescent="0.25">
      <c r="A25" s="13" t="s">
        <v>17</v>
      </c>
      <c r="B25" s="8">
        <f t="shared" si="0"/>
        <v>12963.7</v>
      </c>
      <c r="C25" s="8">
        <f t="shared" si="0"/>
        <v>0</v>
      </c>
      <c r="D25" s="8">
        <f t="shared" si="1"/>
        <v>0</v>
      </c>
      <c r="E25" s="3"/>
      <c r="F25" s="3"/>
      <c r="G25" s="4"/>
      <c r="H25" s="2"/>
      <c r="I25" s="2"/>
      <c r="J25" s="2"/>
      <c r="K25" s="1"/>
      <c r="L25" s="1"/>
      <c r="M25" s="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>
        <v>2000</v>
      </c>
      <c r="AD25" s="2">
        <v>0</v>
      </c>
      <c r="AE25" s="2">
        <f t="shared" si="6"/>
        <v>0</v>
      </c>
      <c r="AF25" s="2">
        <v>6153.1</v>
      </c>
      <c r="AG25" s="2">
        <v>0</v>
      </c>
      <c r="AH25" s="2">
        <f t="shared" si="3"/>
        <v>0</v>
      </c>
      <c r="AI25" s="2"/>
      <c r="AJ25" s="2"/>
      <c r="AK25" s="2"/>
      <c r="AL25" s="2"/>
      <c r="AM25" s="2"/>
      <c r="AN25" s="2"/>
      <c r="AO25" s="2">
        <v>4810.6000000000004</v>
      </c>
      <c r="AP25" s="2">
        <v>0</v>
      </c>
      <c r="AQ25" s="2">
        <f t="shared" si="4"/>
        <v>0</v>
      </c>
      <c r="AR25" s="2"/>
      <c r="AS25" s="2"/>
      <c r="AT25" s="14"/>
    </row>
    <row r="26" spans="1:46" x14ac:dyDescent="0.25">
      <c r="A26" s="13" t="s">
        <v>18</v>
      </c>
      <c r="B26" s="8">
        <f t="shared" si="0"/>
        <v>36135.1</v>
      </c>
      <c r="C26" s="8">
        <f t="shared" si="0"/>
        <v>0</v>
      </c>
      <c r="D26" s="8">
        <f t="shared" si="1"/>
        <v>0</v>
      </c>
      <c r="E26" s="3"/>
      <c r="F26" s="3"/>
      <c r="G26" s="4"/>
      <c r="H26" s="2"/>
      <c r="I26" s="2"/>
      <c r="J26" s="2"/>
      <c r="K26" s="1"/>
      <c r="L26" s="1"/>
      <c r="M26" s="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>
        <v>1800</v>
      </c>
      <c r="AD26" s="2">
        <v>0</v>
      </c>
      <c r="AE26" s="2">
        <f t="shared" si="6"/>
        <v>0</v>
      </c>
      <c r="AF26" s="2">
        <v>23886.3</v>
      </c>
      <c r="AG26" s="2">
        <v>0</v>
      </c>
      <c r="AH26" s="2">
        <f t="shared" si="3"/>
        <v>0</v>
      </c>
      <c r="AI26" s="2"/>
      <c r="AJ26" s="2"/>
      <c r="AK26" s="2"/>
      <c r="AL26" s="2"/>
      <c r="AM26" s="2"/>
      <c r="AN26" s="2"/>
      <c r="AO26" s="2">
        <v>10448.799999999999</v>
      </c>
      <c r="AP26" s="2">
        <v>0</v>
      </c>
      <c r="AQ26" s="2">
        <f t="shared" si="4"/>
        <v>0</v>
      </c>
      <c r="AR26" s="2"/>
      <c r="AS26" s="2"/>
      <c r="AT26" s="14"/>
    </row>
    <row r="27" spans="1:46" ht="15" customHeight="1" x14ac:dyDescent="0.25">
      <c r="A27" s="13" t="s">
        <v>19</v>
      </c>
      <c r="B27" s="8">
        <f t="shared" si="0"/>
        <v>16757.2</v>
      </c>
      <c r="C27" s="8">
        <f t="shared" si="0"/>
        <v>0</v>
      </c>
      <c r="D27" s="8">
        <f t="shared" si="1"/>
        <v>0</v>
      </c>
      <c r="E27" s="3"/>
      <c r="F27" s="3"/>
      <c r="G27" s="4"/>
      <c r="H27" s="2"/>
      <c r="I27" s="2"/>
      <c r="J27" s="2"/>
      <c r="K27" s="1"/>
      <c r="L27" s="1"/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>
        <v>2000</v>
      </c>
      <c r="AD27" s="2">
        <v>0</v>
      </c>
      <c r="AE27" s="2">
        <f t="shared" si="6"/>
        <v>0</v>
      </c>
      <c r="AF27" s="2">
        <v>9093.1</v>
      </c>
      <c r="AG27" s="2">
        <v>0</v>
      </c>
      <c r="AH27" s="2">
        <f t="shared" si="3"/>
        <v>0</v>
      </c>
      <c r="AI27" s="2"/>
      <c r="AJ27" s="2"/>
      <c r="AK27" s="2"/>
      <c r="AL27" s="2"/>
      <c r="AM27" s="2"/>
      <c r="AN27" s="2"/>
      <c r="AO27" s="2">
        <v>5664.1</v>
      </c>
      <c r="AP27" s="2">
        <v>0</v>
      </c>
      <c r="AQ27" s="2">
        <f t="shared" si="4"/>
        <v>0</v>
      </c>
      <c r="AR27" s="2"/>
      <c r="AS27" s="2"/>
      <c r="AT27" s="14"/>
    </row>
    <row r="28" spans="1:46" x14ac:dyDescent="0.25">
      <c r="A28" s="13" t="s">
        <v>20</v>
      </c>
      <c r="B28" s="8">
        <f t="shared" si="0"/>
        <v>18475.099999999999</v>
      </c>
      <c r="C28" s="8">
        <f t="shared" si="0"/>
        <v>0</v>
      </c>
      <c r="D28" s="8">
        <f t="shared" si="1"/>
        <v>0</v>
      </c>
      <c r="E28" s="3"/>
      <c r="F28" s="3"/>
      <c r="G28" s="4"/>
      <c r="H28" s="2"/>
      <c r="I28" s="2"/>
      <c r="J28" s="2"/>
      <c r="K28" s="1"/>
      <c r="L28" s="1"/>
      <c r="M28" s="1"/>
      <c r="N28" s="2"/>
      <c r="O28" s="2"/>
      <c r="P28" s="2"/>
      <c r="Q28" s="2"/>
      <c r="R28" s="2"/>
      <c r="S28" s="2"/>
      <c r="T28" s="2">
        <v>1100</v>
      </c>
      <c r="U28" s="2">
        <v>0</v>
      </c>
      <c r="V28" s="2">
        <f t="shared" si="2"/>
        <v>0</v>
      </c>
      <c r="W28" s="2"/>
      <c r="X28" s="2"/>
      <c r="Y28" s="2"/>
      <c r="Z28" s="2"/>
      <c r="AA28" s="2"/>
      <c r="AB28" s="2"/>
      <c r="AC28" s="2">
        <v>1000</v>
      </c>
      <c r="AD28" s="2">
        <v>0</v>
      </c>
      <c r="AE28" s="2">
        <f t="shared" si="6"/>
        <v>0</v>
      </c>
      <c r="AF28" s="2">
        <v>6728</v>
      </c>
      <c r="AG28" s="2">
        <v>0</v>
      </c>
      <c r="AH28" s="2">
        <f t="shared" si="3"/>
        <v>0</v>
      </c>
      <c r="AI28" s="2"/>
      <c r="AJ28" s="2"/>
      <c r="AK28" s="2"/>
      <c r="AL28" s="2"/>
      <c r="AM28" s="2"/>
      <c r="AN28" s="2"/>
      <c r="AO28" s="2">
        <v>9647.1</v>
      </c>
      <c r="AP28" s="2">
        <v>0</v>
      </c>
      <c r="AQ28" s="2">
        <f t="shared" si="4"/>
        <v>0</v>
      </c>
      <c r="AR28" s="2"/>
      <c r="AS28" s="2"/>
      <c r="AT28" s="14"/>
    </row>
    <row r="29" spans="1:46" x14ac:dyDescent="0.25">
      <c r="A29" s="13" t="s">
        <v>21</v>
      </c>
      <c r="B29" s="8">
        <f t="shared" si="0"/>
        <v>14748.9</v>
      </c>
      <c r="C29" s="8">
        <f t="shared" si="0"/>
        <v>0</v>
      </c>
      <c r="D29" s="8">
        <f t="shared" si="1"/>
        <v>0</v>
      </c>
      <c r="E29" s="3"/>
      <c r="F29" s="3"/>
      <c r="G29" s="4"/>
      <c r="H29" s="2">
        <v>174.2</v>
      </c>
      <c r="I29" s="2">
        <v>0</v>
      </c>
      <c r="J29" s="2">
        <f t="shared" si="5"/>
        <v>0</v>
      </c>
      <c r="K29" s="1"/>
      <c r="L29" s="1"/>
      <c r="M29" s="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>
        <v>2100</v>
      </c>
      <c r="AD29" s="2">
        <v>0</v>
      </c>
      <c r="AE29" s="2">
        <f t="shared" si="6"/>
        <v>0</v>
      </c>
      <c r="AF29" s="2">
        <v>6965.8</v>
      </c>
      <c r="AG29" s="2">
        <v>0</v>
      </c>
      <c r="AH29" s="2">
        <f t="shared" si="3"/>
        <v>0</v>
      </c>
      <c r="AI29" s="2"/>
      <c r="AJ29" s="2"/>
      <c r="AK29" s="2"/>
      <c r="AL29" s="2"/>
      <c r="AM29" s="2"/>
      <c r="AN29" s="2"/>
      <c r="AO29" s="2">
        <v>5508.9</v>
      </c>
      <c r="AP29" s="2">
        <v>0</v>
      </c>
      <c r="AQ29" s="2">
        <f t="shared" si="4"/>
        <v>0</v>
      </c>
      <c r="AR29" s="2"/>
      <c r="AS29" s="2"/>
      <c r="AT29" s="14"/>
    </row>
    <row r="30" spans="1:46" x14ac:dyDescent="0.25">
      <c r="A30" s="13" t="s">
        <v>22</v>
      </c>
      <c r="B30" s="8">
        <f t="shared" si="0"/>
        <v>34567.5</v>
      </c>
      <c r="C30" s="8">
        <f t="shared" si="0"/>
        <v>0</v>
      </c>
      <c r="D30" s="8">
        <f t="shared" si="1"/>
        <v>0</v>
      </c>
      <c r="E30" s="3"/>
      <c r="F30" s="3"/>
      <c r="G30" s="4"/>
      <c r="H30" s="2"/>
      <c r="I30" s="2"/>
      <c r="J30" s="2"/>
      <c r="K30" s="1"/>
      <c r="L30" s="1"/>
      <c r="M30" s="1"/>
      <c r="N30" s="2"/>
      <c r="O30" s="2"/>
      <c r="P30" s="2"/>
      <c r="Q30" s="2"/>
      <c r="R30" s="2"/>
      <c r="S30" s="2"/>
      <c r="T30" s="2">
        <v>1145</v>
      </c>
      <c r="U30" s="2">
        <v>0</v>
      </c>
      <c r="V30" s="2">
        <f t="shared" si="2"/>
        <v>0</v>
      </c>
      <c r="W30" s="2"/>
      <c r="X30" s="2"/>
      <c r="Y30" s="2"/>
      <c r="Z30" s="2"/>
      <c r="AA30" s="2"/>
      <c r="AB30" s="2"/>
      <c r="AC30" s="2">
        <v>2000</v>
      </c>
      <c r="AD30" s="2">
        <v>0</v>
      </c>
      <c r="AE30" s="2">
        <f t="shared" si="6"/>
        <v>0</v>
      </c>
      <c r="AF30" s="2">
        <v>10246.6</v>
      </c>
      <c r="AG30" s="2">
        <v>0</v>
      </c>
      <c r="AH30" s="2">
        <f t="shared" si="3"/>
        <v>0</v>
      </c>
      <c r="AI30" s="2"/>
      <c r="AJ30" s="2"/>
      <c r="AK30" s="2"/>
      <c r="AL30" s="2"/>
      <c r="AM30" s="2"/>
      <c r="AN30" s="2"/>
      <c r="AO30" s="2">
        <v>7965.9</v>
      </c>
      <c r="AP30" s="2">
        <v>0</v>
      </c>
      <c r="AQ30" s="2">
        <f t="shared" si="4"/>
        <v>0</v>
      </c>
      <c r="AR30" s="2">
        <v>13210</v>
      </c>
      <c r="AS30" s="2">
        <v>0</v>
      </c>
      <c r="AT30" s="14">
        <f t="shared" si="9"/>
        <v>0</v>
      </c>
    </row>
    <row r="31" spans="1:46" x14ac:dyDescent="0.25">
      <c r="A31" s="13" t="s">
        <v>23</v>
      </c>
      <c r="B31" s="8">
        <f t="shared" si="0"/>
        <v>19280</v>
      </c>
      <c r="C31" s="8">
        <f t="shared" si="0"/>
        <v>0</v>
      </c>
      <c r="D31" s="8">
        <f t="shared" si="1"/>
        <v>0</v>
      </c>
      <c r="E31" s="3"/>
      <c r="F31" s="3"/>
      <c r="G31" s="4"/>
      <c r="H31" s="2"/>
      <c r="I31" s="2"/>
      <c r="J31" s="2"/>
      <c r="K31" s="1"/>
      <c r="L31" s="1"/>
      <c r="M31" s="1"/>
      <c r="N31" s="2"/>
      <c r="O31" s="2"/>
      <c r="P31" s="2"/>
      <c r="Q31" s="2"/>
      <c r="R31" s="2"/>
      <c r="S31" s="2"/>
      <c r="T31" s="2">
        <v>1000</v>
      </c>
      <c r="U31" s="2">
        <v>0</v>
      </c>
      <c r="V31" s="2">
        <f t="shared" si="2"/>
        <v>0</v>
      </c>
      <c r="W31" s="2"/>
      <c r="X31" s="2"/>
      <c r="Y31" s="2"/>
      <c r="Z31" s="2"/>
      <c r="AA31" s="2"/>
      <c r="AB31" s="2"/>
      <c r="AC31" s="2"/>
      <c r="AD31" s="2"/>
      <c r="AE31" s="2"/>
      <c r="AF31" s="2">
        <v>10443.4</v>
      </c>
      <c r="AG31" s="2">
        <v>0</v>
      </c>
      <c r="AH31" s="2">
        <f t="shared" si="3"/>
        <v>0</v>
      </c>
      <c r="AI31" s="2"/>
      <c r="AJ31" s="2"/>
      <c r="AK31" s="2"/>
      <c r="AL31" s="2"/>
      <c r="AM31" s="2"/>
      <c r="AN31" s="2"/>
      <c r="AO31" s="2">
        <v>7836.6</v>
      </c>
      <c r="AP31" s="2">
        <v>0</v>
      </c>
      <c r="AQ31" s="2">
        <f t="shared" si="4"/>
        <v>0</v>
      </c>
      <c r="AR31" s="2"/>
      <c r="AS31" s="2"/>
      <c r="AT31" s="14"/>
    </row>
    <row r="32" spans="1:46" x14ac:dyDescent="0.25">
      <c r="A32" s="13" t="s">
        <v>24</v>
      </c>
      <c r="B32" s="8">
        <f t="shared" si="0"/>
        <v>22233.200000000001</v>
      </c>
      <c r="C32" s="8">
        <f t="shared" si="0"/>
        <v>0</v>
      </c>
      <c r="D32" s="8">
        <f t="shared" si="1"/>
        <v>0</v>
      </c>
      <c r="E32" s="3"/>
      <c r="F32" s="3"/>
      <c r="G32" s="4"/>
      <c r="H32" s="2"/>
      <c r="I32" s="2"/>
      <c r="J32" s="2"/>
      <c r="K32" s="1"/>
      <c r="L32" s="1"/>
      <c r="M32" s="1"/>
      <c r="N32" s="2"/>
      <c r="O32" s="2"/>
      <c r="P32" s="2"/>
      <c r="Q32" s="2"/>
      <c r="R32" s="2"/>
      <c r="S32" s="2"/>
      <c r="T32" s="2">
        <v>1100</v>
      </c>
      <c r="U32" s="2">
        <v>0</v>
      </c>
      <c r="V32" s="2">
        <f t="shared" si="2"/>
        <v>0</v>
      </c>
      <c r="W32" s="2"/>
      <c r="X32" s="2"/>
      <c r="Y32" s="2"/>
      <c r="Z32" s="2"/>
      <c r="AA32" s="2"/>
      <c r="AB32" s="2"/>
      <c r="AC32" s="2">
        <v>2200</v>
      </c>
      <c r="AD32" s="2">
        <v>0</v>
      </c>
      <c r="AE32" s="2">
        <f t="shared" si="6"/>
        <v>0</v>
      </c>
      <c r="AF32" s="2">
        <v>15053.7</v>
      </c>
      <c r="AG32" s="2">
        <v>0</v>
      </c>
      <c r="AH32" s="2">
        <f t="shared" si="3"/>
        <v>0</v>
      </c>
      <c r="AI32" s="2"/>
      <c r="AJ32" s="2"/>
      <c r="AK32" s="2"/>
      <c r="AL32" s="2"/>
      <c r="AM32" s="2"/>
      <c r="AN32" s="2"/>
      <c r="AO32" s="2">
        <v>3879.5</v>
      </c>
      <c r="AP32" s="2">
        <v>0</v>
      </c>
      <c r="AQ32" s="2">
        <f t="shared" si="4"/>
        <v>0</v>
      </c>
      <c r="AR32" s="2"/>
      <c r="AS32" s="2"/>
      <c r="AT32" s="14"/>
    </row>
    <row r="33" spans="1:46" x14ac:dyDescent="0.25">
      <c r="A33" s="13" t="s">
        <v>25</v>
      </c>
      <c r="B33" s="8">
        <f t="shared" si="0"/>
        <v>63936.800000000003</v>
      </c>
      <c r="C33" s="8">
        <f t="shared" si="0"/>
        <v>0</v>
      </c>
      <c r="D33" s="8">
        <f t="shared" si="1"/>
        <v>0</v>
      </c>
      <c r="E33" s="3"/>
      <c r="F33" s="3"/>
      <c r="G33" s="4"/>
      <c r="H33" s="2"/>
      <c r="I33" s="2"/>
      <c r="J33" s="2"/>
      <c r="K33" s="1"/>
      <c r="L33" s="1"/>
      <c r="M33" s="1"/>
      <c r="N33" s="2">
        <v>7250.9</v>
      </c>
      <c r="O33" s="2">
        <v>0</v>
      </c>
      <c r="P33" s="2">
        <f t="shared" ref="P33:P44" si="10">O33/N33*100</f>
        <v>0</v>
      </c>
      <c r="Q33" s="2"/>
      <c r="R33" s="2"/>
      <c r="S33" s="2"/>
      <c r="T33" s="2">
        <v>1146</v>
      </c>
      <c r="U33" s="2">
        <v>0</v>
      </c>
      <c r="V33" s="2">
        <f t="shared" si="2"/>
        <v>0</v>
      </c>
      <c r="W33" s="2"/>
      <c r="X33" s="2"/>
      <c r="Y33" s="2"/>
      <c r="Z33" s="2"/>
      <c r="AA33" s="2"/>
      <c r="AB33" s="2"/>
      <c r="AC33" s="2">
        <v>2100</v>
      </c>
      <c r="AD33" s="2">
        <v>0</v>
      </c>
      <c r="AE33" s="2">
        <f t="shared" si="6"/>
        <v>0</v>
      </c>
      <c r="AF33" s="2">
        <v>16546.099999999999</v>
      </c>
      <c r="AG33" s="2">
        <v>0</v>
      </c>
      <c r="AH33" s="2">
        <f t="shared" si="3"/>
        <v>0</v>
      </c>
      <c r="AI33" s="2"/>
      <c r="AJ33" s="2"/>
      <c r="AK33" s="2"/>
      <c r="AL33" s="2"/>
      <c r="AM33" s="2"/>
      <c r="AN33" s="2"/>
      <c r="AO33" s="2">
        <v>12285.1</v>
      </c>
      <c r="AP33" s="2">
        <v>0</v>
      </c>
      <c r="AQ33" s="2">
        <f t="shared" si="4"/>
        <v>0</v>
      </c>
      <c r="AR33" s="2">
        <v>24608.7</v>
      </c>
      <c r="AS33" s="2">
        <v>0</v>
      </c>
      <c r="AT33" s="14">
        <f t="shared" si="9"/>
        <v>0</v>
      </c>
    </row>
    <row r="34" spans="1:46" x14ac:dyDescent="0.25">
      <c r="A34" s="13" t="s">
        <v>26</v>
      </c>
      <c r="B34" s="8">
        <f t="shared" si="0"/>
        <v>25670.2</v>
      </c>
      <c r="C34" s="8">
        <f t="shared" si="0"/>
        <v>0</v>
      </c>
      <c r="D34" s="8">
        <f t="shared" si="1"/>
        <v>0</v>
      </c>
      <c r="E34" s="3"/>
      <c r="F34" s="3"/>
      <c r="G34" s="4"/>
      <c r="H34" s="2"/>
      <c r="I34" s="2"/>
      <c r="J34" s="2"/>
      <c r="K34" s="1"/>
      <c r="L34" s="1"/>
      <c r="M34" s="1"/>
      <c r="N34" s="2"/>
      <c r="O34" s="2"/>
      <c r="P34" s="2"/>
      <c r="Q34" s="2"/>
      <c r="R34" s="2"/>
      <c r="S34" s="2"/>
      <c r="T34" s="2">
        <v>1100</v>
      </c>
      <c r="U34" s="2">
        <v>0</v>
      </c>
      <c r="V34" s="2">
        <f t="shared" si="2"/>
        <v>0</v>
      </c>
      <c r="W34" s="2"/>
      <c r="X34" s="2"/>
      <c r="Y34" s="2"/>
      <c r="Z34" s="2"/>
      <c r="AA34" s="2"/>
      <c r="AB34" s="2"/>
      <c r="AC34" s="2"/>
      <c r="AD34" s="2"/>
      <c r="AE34" s="2"/>
      <c r="AF34" s="2">
        <v>4375.2</v>
      </c>
      <c r="AG34" s="2">
        <v>0</v>
      </c>
      <c r="AH34" s="2">
        <f t="shared" si="3"/>
        <v>0</v>
      </c>
      <c r="AI34" s="2"/>
      <c r="AJ34" s="2"/>
      <c r="AK34" s="2"/>
      <c r="AL34" s="2"/>
      <c r="AM34" s="2"/>
      <c r="AN34" s="2"/>
      <c r="AO34" s="2">
        <v>3595</v>
      </c>
      <c r="AP34" s="2">
        <v>0</v>
      </c>
      <c r="AQ34" s="2">
        <f t="shared" si="4"/>
        <v>0</v>
      </c>
      <c r="AR34" s="2">
        <v>16600</v>
      </c>
      <c r="AS34" s="2">
        <v>0</v>
      </c>
      <c r="AT34" s="14">
        <f t="shared" si="9"/>
        <v>0</v>
      </c>
    </row>
    <row r="35" spans="1:46" x14ac:dyDescent="0.25">
      <c r="A35" s="13" t="s">
        <v>27</v>
      </c>
      <c r="B35" s="8">
        <f t="shared" si="0"/>
        <v>12648</v>
      </c>
      <c r="C35" s="8">
        <f t="shared" si="0"/>
        <v>0</v>
      </c>
      <c r="D35" s="8">
        <f t="shared" si="1"/>
        <v>0</v>
      </c>
      <c r="E35" s="3"/>
      <c r="F35" s="3"/>
      <c r="G35" s="4"/>
      <c r="H35" s="2"/>
      <c r="I35" s="2"/>
      <c r="J35" s="2"/>
      <c r="K35" s="1"/>
      <c r="L35" s="1"/>
      <c r="M35" s="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>
        <v>2000</v>
      </c>
      <c r="AD35" s="2">
        <v>0</v>
      </c>
      <c r="AE35" s="2">
        <f t="shared" si="6"/>
        <v>0</v>
      </c>
      <c r="AF35" s="2">
        <v>6328.8</v>
      </c>
      <c r="AG35" s="2">
        <v>0</v>
      </c>
      <c r="AH35" s="2">
        <f t="shared" si="3"/>
        <v>0</v>
      </c>
      <c r="AI35" s="2"/>
      <c r="AJ35" s="2"/>
      <c r="AK35" s="2"/>
      <c r="AL35" s="2"/>
      <c r="AM35" s="2"/>
      <c r="AN35" s="2"/>
      <c r="AO35" s="2">
        <v>4319.2</v>
      </c>
      <c r="AP35" s="2">
        <v>0</v>
      </c>
      <c r="AQ35" s="2">
        <f t="shared" si="4"/>
        <v>0</v>
      </c>
      <c r="AR35" s="2"/>
      <c r="AS35" s="2"/>
      <c r="AT35" s="14"/>
    </row>
    <row r="36" spans="1:46" x14ac:dyDescent="0.25">
      <c r="A36" s="13" t="s">
        <v>28</v>
      </c>
      <c r="B36" s="8">
        <f t="shared" si="0"/>
        <v>31252.300000000003</v>
      </c>
      <c r="C36" s="8">
        <f t="shared" si="0"/>
        <v>0</v>
      </c>
      <c r="D36" s="8">
        <f t="shared" si="1"/>
        <v>0</v>
      </c>
      <c r="E36" s="3"/>
      <c r="F36" s="3"/>
      <c r="G36" s="4"/>
      <c r="H36" s="2">
        <v>504</v>
      </c>
      <c r="I36" s="2">
        <v>0</v>
      </c>
      <c r="J36" s="2">
        <f t="shared" si="5"/>
        <v>0</v>
      </c>
      <c r="K36" s="1"/>
      <c r="L36" s="1"/>
      <c r="M36" s="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2000</v>
      </c>
      <c r="AD36" s="2">
        <v>0</v>
      </c>
      <c r="AE36" s="2">
        <f t="shared" si="6"/>
        <v>0</v>
      </c>
      <c r="AF36" s="2">
        <v>19204.7</v>
      </c>
      <c r="AG36" s="2">
        <v>0</v>
      </c>
      <c r="AH36" s="2">
        <f t="shared" si="3"/>
        <v>0</v>
      </c>
      <c r="AI36" s="2"/>
      <c r="AJ36" s="2"/>
      <c r="AK36" s="2"/>
      <c r="AL36" s="2"/>
      <c r="AM36" s="2"/>
      <c r="AN36" s="2"/>
      <c r="AO36" s="2">
        <v>9543.6</v>
      </c>
      <c r="AP36" s="2">
        <v>0</v>
      </c>
      <c r="AQ36" s="2">
        <f t="shared" si="4"/>
        <v>0</v>
      </c>
      <c r="AR36" s="2"/>
      <c r="AS36" s="2"/>
      <c r="AT36" s="14"/>
    </row>
    <row r="37" spans="1:46" x14ac:dyDescent="0.25">
      <c r="A37" s="13" t="s">
        <v>29</v>
      </c>
      <c r="B37" s="8">
        <f t="shared" si="0"/>
        <v>17356.2</v>
      </c>
      <c r="C37" s="8">
        <f t="shared" si="0"/>
        <v>0</v>
      </c>
      <c r="D37" s="8">
        <f t="shared" si="1"/>
        <v>0</v>
      </c>
      <c r="E37" s="3"/>
      <c r="F37" s="3"/>
      <c r="G37" s="4"/>
      <c r="H37" s="2"/>
      <c r="I37" s="2"/>
      <c r="J37" s="2"/>
      <c r="K37" s="1"/>
      <c r="L37" s="1"/>
      <c r="M37" s="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>
        <v>1500</v>
      </c>
      <c r="AD37" s="2">
        <v>0</v>
      </c>
      <c r="AE37" s="2">
        <f t="shared" si="6"/>
        <v>0</v>
      </c>
      <c r="AF37" s="2">
        <v>5513.9</v>
      </c>
      <c r="AG37" s="2">
        <v>0</v>
      </c>
      <c r="AH37" s="2">
        <f t="shared" si="3"/>
        <v>0</v>
      </c>
      <c r="AI37" s="2"/>
      <c r="AJ37" s="2"/>
      <c r="AK37" s="2"/>
      <c r="AL37" s="2"/>
      <c r="AM37" s="2"/>
      <c r="AN37" s="2"/>
      <c r="AO37" s="2">
        <v>8095.3</v>
      </c>
      <c r="AP37" s="2">
        <v>0</v>
      </c>
      <c r="AQ37" s="2">
        <f t="shared" si="4"/>
        <v>0</v>
      </c>
      <c r="AR37" s="2">
        <v>2247</v>
      </c>
      <c r="AS37" s="2">
        <v>0</v>
      </c>
      <c r="AT37" s="14">
        <f t="shared" si="9"/>
        <v>0</v>
      </c>
    </row>
    <row r="38" spans="1:46" x14ac:dyDescent="0.25">
      <c r="A38" s="13" t="s">
        <v>53</v>
      </c>
      <c r="B38" s="8">
        <f t="shared" si="0"/>
        <v>21305.100000000002</v>
      </c>
      <c r="C38" s="8">
        <f t="shared" si="0"/>
        <v>0</v>
      </c>
      <c r="D38" s="8">
        <f t="shared" si="1"/>
        <v>0</v>
      </c>
      <c r="E38" s="3"/>
      <c r="F38" s="3"/>
      <c r="G38" s="4"/>
      <c r="H38" s="2"/>
      <c r="I38" s="2"/>
      <c r="J38" s="2"/>
      <c r="K38" s="1"/>
      <c r="L38" s="1"/>
      <c r="M38" s="1"/>
      <c r="N38" s="2"/>
      <c r="O38" s="2"/>
      <c r="P38" s="2"/>
      <c r="Q38" s="2"/>
      <c r="R38" s="2"/>
      <c r="S38" s="2"/>
      <c r="T38" s="2">
        <v>1300</v>
      </c>
      <c r="U38" s="2">
        <v>0</v>
      </c>
      <c r="V38" s="2">
        <f t="shared" si="2"/>
        <v>0</v>
      </c>
      <c r="W38" s="2"/>
      <c r="X38" s="2"/>
      <c r="Y38" s="2"/>
      <c r="Z38" s="2"/>
      <c r="AA38" s="2"/>
      <c r="AB38" s="2"/>
      <c r="AC38" s="2">
        <v>2100</v>
      </c>
      <c r="AD38" s="2">
        <v>0</v>
      </c>
      <c r="AE38" s="2">
        <f t="shared" si="6"/>
        <v>0</v>
      </c>
      <c r="AF38" s="2">
        <v>3564.7</v>
      </c>
      <c r="AG38" s="2">
        <v>0</v>
      </c>
      <c r="AH38" s="2">
        <f t="shared" si="3"/>
        <v>0</v>
      </c>
      <c r="AI38" s="2"/>
      <c r="AJ38" s="2"/>
      <c r="AK38" s="2"/>
      <c r="AL38" s="2"/>
      <c r="AM38" s="2"/>
      <c r="AN38" s="2"/>
      <c r="AO38" s="2">
        <v>10371.200000000001</v>
      </c>
      <c r="AP38" s="2">
        <v>0</v>
      </c>
      <c r="AQ38" s="2">
        <f t="shared" si="4"/>
        <v>0</v>
      </c>
      <c r="AR38" s="2">
        <v>3969.2</v>
      </c>
      <c r="AS38" s="2">
        <v>0</v>
      </c>
      <c r="AT38" s="14">
        <f t="shared" si="9"/>
        <v>0</v>
      </c>
    </row>
    <row r="39" spans="1:46" x14ac:dyDescent="0.25">
      <c r="A39" s="13" t="s">
        <v>30</v>
      </c>
      <c r="B39" s="8">
        <f t="shared" si="0"/>
        <v>11450.900000000001</v>
      </c>
      <c r="C39" s="8">
        <f t="shared" si="0"/>
        <v>0</v>
      </c>
      <c r="D39" s="8">
        <f t="shared" si="1"/>
        <v>0</v>
      </c>
      <c r="E39" s="3"/>
      <c r="F39" s="3"/>
      <c r="G39" s="4"/>
      <c r="H39" s="2"/>
      <c r="I39" s="2"/>
      <c r="J39" s="2"/>
      <c r="K39" s="1"/>
      <c r="L39" s="1"/>
      <c r="M39" s="1"/>
      <c r="N39" s="2"/>
      <c r="O39" s="2"/>
      <c r="P39" s="2"/>
      <c r="Q39" s="2"/>
      <c r="R39" s="2"/>
      <c r="S39" s="2"/>
      <c r="T39" s="2">
        <v>1100</v>
      </c>
      <c r="U39" s="2">
        <v>0</v>
      </c>
      <c r="V39" s="2">
        <f t="shared" si="2"/>
        <v>0</v>
      </c>
      <c r="W39" s="2"/>
      <c r="X39" s="2"/>
      <c r="Y39" s="2"/>
      <c r="Z39" s="2"/>
      <c r="AA39" s="2"/>
      <c r="AB39" s="2"/>
      <c r="AC39" s="2"/>
      <c r="AD39" s="2"/>
      <c r="AE39" s="2"/>
      <c r="AF39" s="2">
        <v>7195.6</v>
      </c>
      <c r="AG39" s="2">
        <v>0</v>
      </c>
      <c r="AH39" s="2">
        <f t="shared" si="3"/>
        <v>0</v>
      </c>
      <c r="AI39" s="2"/>
      <c r="AJ39" s="2"/>
      <c r="AK39" s="2"/>
      <c r="AL39" s="2"/>
      <c r="AM39" s="2"/>
      <c r="AN39" s="2"/>
      <c r="AO39" s="2">
        <v>3155.3</v>
      </c>
      <c r="AP39" s="2">
        <v>0</v>
      </c>
      <c r="AQ39" s="2">
        <f t="shared" si="4"/>
        <v>0</v>
      </c>
      <c r="AR39" s="2"/>
      <c r="AS39" s="2"/>
      <c r="AT39" s="14"/>
    </row>
    <row r="40" spans="1:46" x14ac:dyDescent="0.25">
      <c r="A40" s="13" t="s">
        <v>54</v>
      </c>
      <c r="B40" s="8">
        <f t="shared" si="0"/>
        <v>21296.3</v>
      </c>
      <c r="C40" s="8">
        <f t="shared" si="0"/>
        <v>0</v>
      </c>
      <c r="D40" s="8">
        <f t="shared" si="1"/>
        <v>0</v>
      </c>
      <c r="E40" s="3"/>
      <c r="F40" s="3"/>
      <c r="G40" s="4"/>
      <c r="H40" s="2"/>
      <c r="I40" s="2"/>
      <c r="J40" s="2"/>
      <c r="K40" s="1"/>
      <c r="L40" s="1"/>
      <c r="M40" s="1"/>
      <c r="N40" s="2"/>
      <c r="O40" s="2"/>
      <c r="P40" s="2"/>
      <c r="Q40" s="1"/>
      <c r="R40" s="1"/>
      <c r="S40" s="2"/>
      <c r="T40" s="2">
        <v>1000</v>
      </c>
      <c r="U40" s="2">
        <v>0</v>
      </c>
      <c r="V40" s="2">
        <f t="shared" si="2"/>
        <v>0</v>
      </c>
      <c r="W40" s="2">
        <v>1481</v>
      </c>
      <c r="X40" s="2">
        <v>0</v>
      </c>
      <c r="Y40" s="2">
        <f t="shared" si="8"/>
        <v>0</v>
      </c>
      <c r="Z40" s="1"/>
      <c r="AA40" s="1"/>
      <c r="AB40" s="1"/>
      <c r="AC40" s="2">
        <v>2500</v>
      </c>
      <c r="AD40" s="2">
        <v>0</v>
      </c>
      <c r="AE40" s="2">
        <f t="shared" si="6"/>
        <v>0</v>
      </c>
      <c r="AF40" s="2">
        <v>4284.2</v>
      </c>
      <c r="AG40" s="2">
        <v>0</v>
      </c>
      <c r="AH40" s="2">
        <f t="shared" si="3"/>
        <v>0</v>
      </c>
      <c r="AI40" s="2"/>
      <c r="AJ40" s="2"/>
      <c r="AK40" s="2"/>
      <c r="AL40" s="2"/>
      <c r="AM40" s="2"/>
      <c r="AN40" s="2"/>
      <c r="AO40" s="3">
        <v>8612.5</v>
      </c>
      <c r="AP40" s="2">
        <v>0</v>
      </c>
      <c r="AQ40" s="2">
        <f t="shared" si="4"/>
        <v>0</v>
      </c>
      <c r="AR40" s="2">
        <v>3418.6</v>
      </c>
      <c r="AS40" s="1">
        <v>0</v>
      </c>
      <c r="AT40" s="14">
        <f t="shared" si="9"/>
        <v>0</v>
      </c>
    </row>
    <row r="41" spans="1:46" x14ac:dyDescent="0.25">
      <c r="A41" s="13" t="s">
        <v>31</v>
      </c>
      <c r="B41" s="8">
        <f t="shared" si="0"/>
        <v>9139.5999999999985</v>
      </c>
      <c r="C41" s="8">
        <f t="shared" si="0"/>
        <v>0</v>
      </c>
      <c r="D41" s="8">
        <f t="shared" si="1"/>
        <v>0</v>
      </c>
      <c r="E41" s="3"/>
      <c r="F41" s="3"/>
      <c r="G41" s="4"/>
      <c r="H41" s="2"/>
      <c r="I41" s="2"/>
      <c r="J41" s="2"/>
      <c r="K41" s="1"/>
      <c r="L41" s="1"/>
      <c r="M41" s="1"/>
      <c r="N41" s="2"/>
      <c r="O41" s="2"/>
      <c r="P41" s="2"/>
      <c r="Q41" s="1"/>
      <c r="R41" s="1"/>
      <c r="S41" s="2"/>
      <c r="T41" s="2">
        <v>1300</v>
      </c>
      <c r="U41" s="2">
        <v>0</v>
      </c>
      <c r="V41" s="2">
        <f t="shared" si="2"/>
        <v>0</v>
      </c>
      <c r="W41" s="2"/>
      <c r="X41" s="2"/>
      <c r="Y41" s="2"/>
      <c r="Z41" s="1"/>
      <c r="AA41" s="1"/>
      <c r="AB41" s="1"/>
      <c r="AC41" s="2">
        <v>2000</v>
      </c>
      <c r="AD41" s="2">
        <v>0</v>
      </c>
      <c r="AE41" s="2">
        <f t="shared" si="6"/>
        <v>0</v>
      </c>
      <c r="AF41" s="2">
        <v>1701.4</v>
      </c>
      <c r="AG41" s="2">
        <v>0</v>
      </c>
      <c r="AH41" s="2">
        <f t="shared" si="3"/>
        <v>0</v>
      </c>
      <c r="AI41" s="2"/>
      <c r="AJ41" s="2"/>
      <c r="AK41" s="2"/>
      <c r="AL41" s="2"/>
      <c r="AM41" s="2"/>
      <c r="AN41" s="2"/>
      <c r="AO41" s="3">
        <v>4138.2</v>
      </c>
      <c r="AP41" s="2">
        <v>0</v>
      </c>
      <c r="AQ41" s="2">
        <f t="shared" si="4"/>
        <v>0</v>
      </c>
      <c r="AR41" s="3"/>
      <c r="AS41" s="1"/>
      <c r="AT41" s="14"/>
    </row>
    <row r="42" spans="1:46" x14ac:dyDescent="0.25">
      <c r="A42" s="13" t="s">
        <v>32</v>
      </c>
      <c r="B42" s="8">
        <f t="shared" si="0"/>
        <v>20447.5</v>
      </c>
      <c r="C42" s="8">
        <f t="shared" si="0"/>
        <v>0</v>
      </c>
      <c r="D42" s="8">
        <f t="shared" si="1"/>
        <v>0</v>
      </c>
      <c r="E42" s="3"/>
      <c r="F42" s="3"/>
      <c r="G42" s="4"/>
      <c r="H42" s="2"/>
      <c r="I42" s="2"/>
      <c r="J42" s="2"/>
      <c r="K42" s="1"/>
      <c r="L42" s="1"/>
      <c r="M42" s="1"/>
      <c r="N42" s="2"/>
      <c r="O42" s="2"/>
      <c r="P42" s="2"/>
      <c r="Q42" s="1"/>
      <c r="R42" s="1"/>
      <c r="S42" s="2"/>
      <c r="T42" s="2"/>
      <c r="U42" s="2"/>
      <c r="V42" s="2"/>
      <c r="W42" s="2"/>
      <c r="X42" s="2"/>
      <c r="Y42" s="2"/>
      <c r="Z42" s="1"/>
      <c r="AA42" s="1"/>
      <c r="AB42" s="1"/>
      <c r="AC42" s="2">
        <v>2000</v>
      </c>
      <c r="AD42" s="2">
        <v>0</v>
      </c>
      <c r="AE42" s="2">
        <f t="shared" si="6"/>
        <v>0</v>
      </c>
      <c r="AF42" s="2">
        <v>14231.8</v>
      </c>
      <c r="AG42" s="2">
        <v>0</v>
      </c>
      <c r="AH42" s="2">
        <f t="shared" si="3"/>
        <v>0</v>
      </c>
      <c r="AI42" s="2"/>
      <c r="AJ42" s="2"/>
      <c r="AK42" s="2"/>
      <c r="AL42" s="2"/>
      <c r="AM42" s="2"/>
      <c r="AN42" s="2"/>
      <c r="AO42" s="3">
        <v>4215.7</v>
      </c>
      <c r="AP42" s="2">
        <v>0</v>
      </c>
      <c r="AQ42" s="2">
        <f t="shared" si="4"/>
        <v>0</v>
      </c>
      <c r="AR42" s="3"/>
      <c r="AS42" s="1"/>
      <c r="AT42" s="14"/>
    </row>
    <row r="43" spans="1:46" x14ac:dyDescent="0.25">
      <c r="A43" s="13" t="s">
        <v>33</v>
      </c>
      <c r="B43" s="8">
        <f t="shared" si="0"/>
        <v>20790.7</v>
      </c>
      <c r="C43" s="8">
        <f t="shared" si="0"/>
        <v>0</v>
      </c>
      <c r="D43" s="8">
        <f t="shared" si="1"/>
        <v>0</v>
      </c>
      <c r="E43" s="3"/>
      <c r="F43" s="3"/>
      <c r="G43" s="4"/>
      <c r="H43" s="2"/>
      <c r="I43" s="2"/>
      <c r="J43" s="2"/>
      <c r="K43" s="1"/>
      <c r="L43" s="1"/>
      <c r="M43" s="1"/>
      <c r="N43" s="2"/>
      <c r="O43" s="2"/>
      <c r="P43" s="2"/>
      <c r="Q43" s="1"/>
      <c r="R43" s="1"/>
      <c r="S43" s="2"/>
      <c r="T43" s="2"/>
      <c r="U43" s="2"/>
      <c r="V43" s="2"/>
      <c r="W43" s="2"/>
      <c r="X43" s="2"/>
      <c r="Y43" s="2"/>
      <c r="Z43" s="1"/>
      <c r="AA43" s="1"/>
      <c r="AB43" s="1"/>
      <c r="AC43" s="2">
        <v>2500</v>
      </c>
      <c r="AD43" s="2">
        <v>0</v>
      </c>
      <c r="AE43" s="2">
        <f t="shared" si="6"/>
        <v>0</v>
      </c>
      <c r="AF43" s="2">
        <v>13428.4</v>
      </c>
      <c r="AG43" s="2">
        <v>0</v>
      </c>
      <c r="AH43" s="2">
        <f t="shared" si="3"/>
        <v>0</v>
      </c>
      <c r="AI43" s="2"/>
      <c r="AJ43" s="2"/>
      <c r="AK43" s="2"/>
      <c r="AL43" s="2"/>
      <c r="AM43" s="2"/>
      <c r="AN43" s="2"/>
      <c r="AO43" s="3">
        <v>4862.3</v>
      </c>
      <c r="AP43" s="2">
        <v>0</v>
      </c>
      <c r="AQ43" s="2">
        <f t="shared" si="4"/>
        <v>0</v>
      </c>
      <c r="AR43" s="3"/>
      <c r="AS43" s="1"/>
      <c r="AT43" s="14"/>
    </row>
    <row r="44" spans="1:46" x14ac:dyDescent="0.25">
      <c r="A44" s="13" t="s">
        <v>55</v>
      </c>
      <c r="B44" s="8">
        <f t="shared" si="0"/>
        <v>663639.29999999993</v>
      </c>
      <c r="C44" s="8">
        <f t="shared" si="0"/>
        <v>0</v>
      </c>
      <c r="D44" s="8">
        <f t="shared" si="1"/>
        <v>0</v>
      </c>
      <c r="E44" s="3"/>
      <c r="F44" s="3"/>
      <c r="G44" s="4"/>
      <c r="H44" s="2"/>
      <c r="I44" s="2"/>
      <c r="J44" s="2"/>
      <c r="K44" s="1"/>
      <c r="L44" s="1"/>
      <c r="M44" s="1"/>
      <c r="N44" s="2">
        <v>267628.40000000002</v>
      </c>
      <c r="O44" s="2">
        <v>0</v>
      </c>
      <c r="P44" s="2">
        <f t="shared" si="10"/>
        <v>0</v>
      </c>
      <c r="Q44" s="1"/>
      <c r="R44" s="1"/>
      <c r="S44" s="2"/>
      <c r="T44" s="2"/>
      <c r="U44" s="2"/>
      <c r="V44" s="2"/>
      <c r="W44" s="2">
        <v>1481</v>
      </c>
      <c r="X44" s="2">
        <v>0</v>
      </c>
      <c r="Y44" s="2">
        <f t="shared" si="8"/>
        <v>0</v>
      </c>
      <c r="Z44" s="1"/>
      <c r="AA44" s="1"/>
      <c r="AB44" s="1"/>
      <c r="AC44" s="2">
        <v>2200</v>
      </c>
      <c r="AD44" s="2">
        <v>0</v>
      </c>
      <c r="AE44" s="2">
        <f t="shared" si="6"/>
        <v>0</v>
      </c>
      <c r="AF44" s="2">
        <v>33400.300000000003</v>
      </c>
      <c r="AG44" s="2">
        <v>0</v>
      </c>
      <c r="AH44" s="2">
        <f t="shared" si="3"/>
        <v>0</v>
      </c>
      <c r="AI44" s="2"/>
      <c r="AJ44" s="2"/>
      <c r="AK44" s="2"/>
      <c r="AL44" s="2">
        <v>269630</v>
      </c>
      <c r="AM44" s="2">
        <v>0</v>
      </c>
      <c r="AN44" s="2">
        <f>AM44/AL44*100</f>
        <v>0</v>
      </c>
      <c r="AO44" s="3">
        <v>8793.6</v>
      </c>
      <c r="AP44" s="2">
        <v>0</v>
      </c>
      <c r="AQ44" s="2">
        <f t="shared" si="4"/>
        <v>0</v>
      </c>
      <c r="AR44" s="2">
        <v>80506</v>
      </c>
      <c r="AS44" s="1">
        <v>0</v>
      </c>
      <c r="AT44" s="14">
        <f t="shared" si="9"/>
        <v>0</v>
      </c>
    </row>
    <row r="45" spans="1:46" ht="43.5" x14ac:dyDescent="0.25">
      <c r="A45" s="52" t="s">
        <v>34</v>
      </c>
      <c r="B45" s="53">
        <f>SUM(B7:B44)</f>
        <v>1580561.5</v>
      </c>
      <c r="C45" s="53">
        <f>SUM(C7:C44)</f>
        <v>0</v>
      </c>
      <c r="D45" s="53">
        <f t="shared" si="1"/>
        <v>0</v>
      </c>
      <c r="E45" s="53">
        <f>SUM(E7:E44)</f>
        <v>4860</v>
      </c>
      <c r="F45" s="53">
        <f>SUM(F7:F44)</f>
        <v>0</v>
      </c>
      <c r="G45" s="53">
        <f t="shared" ref="G45" si="11">F45/E45*100</f>
        <v>0</v>
      </c>
      <c r="H45" s="53">
        <f>SUM(H7:H44)</f>
        <v>16621.2</v>
      </c>
      <c r="I45" s="53">
        <f>SUM(I7:I44)</f>
        <v>0</v>
      </c>
      <c r="J45" s="53">
        <f t="shared" si="5"/>
        <v>0</v>
      </c>
      <c r="K45" s="53">
        <f t="shared" ref="K45:O45" si="12">SUM(K7:K44)</f>
        <v>11858.5</v>
      </c>
      <c r="L45" s="53">
        <f t="shared" si="12"/>
        <v>0</v>
      </c>
      <c r="M45" s="53">
        <f>L45/K45*100</f>
        <v>0</v>
      </c>
      <c r="N45" s="53">
        <f t="shared" si="12"/>
        <v>311296.40000000002</v>
      </c>
      <c r="O45" s="53">
        <f t="shared" si="12"/>
        <v>0</v>
      </c>
      <c r="P45" s="53">
        <f>O45/N45*100</f>
        <v>0</v>
      </c>
      <c r="Q45" s="53">
        <f t="shared" ref="Q45" si="13">SUM(Q7:Q44)</f>
        <v>15690</v>
      </c>
      <c r="R45" s="53">
        <f t="shared" ref="R45" si="14">SUM(R7:R44)</f>
        <v>0</v>
      </c>
      <c r="S45" s="53">
        <f>R45/Q45*100</f>
        <v>0</v>
      </c>
      <c r="T45" s="53">
        <f t="shared" ref="T45" si="15">SUM(T7:T44)</f>
        <v>23032</v>
      </c>
      <c r="U45" s="53">
        <f t="shared" ref="U45" si="16">SUM(U7:U44)</f>
        <v>0</v>
      </c>
      <c r="V45" s="53">
        <f>U45/T45*100</f>
        <v>0</v>
      </c>
      <c r="W45" s="53">
        <f t="shared" ref="W45" si="17">SUM(W7:W44)</f>
        <v>7405</v>
      </c>
      <c r="X45" s="53">
        <f t="shared" ref="X45" si="18">SUM(X7:X44)</f>
        <v>0</v>
      </c>
      <c r="Y45" s="53">
        <f>X45/W45*100</f>
        <v>0</v>
      </c>
      <c r="Z45" s="53"/>
      <c r="AA45" s="53"/>
      <c r="AB45" s="53"/>
      <c r="AC45" s="53">
        <f t="shared" ref="AC45" si="19">SUM(AC7:AC44)</f>
        <v>49042</v>
      </c>
      <c r="AD45" s="53">
        <f t="shared" ref="AD45" si="20">SUM(AD7:AD44)</f>
        <v>0</v>
      </c>
      <c r="AE45" s="53">
        <f>AD45/AC45*100</f>
        <v>0</v>
      </c>
      <c r="AF45" s="53">
        <f t="shared" ref="AF45" si="21">SUM(AF7:AF44)</f>
        <v>433237.60000000003</v>
      </c>
      <c r="AG45" s="53">
        <f t="shared" ref="AG45" si="22">SUM(AG7:AG44)</f>
        <v>0</v>
      </c>
      <c r="AH45" s="53">
        <f>AG45/AF45*100</f>
        <v>0</v>
      </c>
      <c r="AI45" s="53"/>
      <c r="AJ45" s="53"/>
      <c r="AK45" s="53"/>
      <c r="AL45" s="53">
        <f t="shared" ref="AL45" si="23">SUM(AL7:AL44)</f>
        <v>269630</v>
      </c>
      <c r="AM45" s="53">
        <f t="shared" ref="AM45" si="24">SUM(AM7:AM44)</f>
        <v>0</v>
      </c>
      <c r="AN45" s="53">
        <f>AM45/AL45*100</f>
        <v>0</v>
      </c>
      <c r="AO45" s="53">
        <f t="shared" ref="AO45" si="25">SUM(AO7:AO44)</f>
        <v>258634.60000000003</v>
      </c>
      <c r="AP45" s="53">
        <f t="shared" ref="AP45" si="26">SUM(AP7:AP44)</f>
        <v>0</v>
      </c>
      <c r="AQ45" s="53">
        <f t="shared" si="4"/>
        <v>0</v>
      </c>
      <c r="AR45" s="53">
        <f t="shared" ref="AR45:AS45" si="27">SUM(AR7:AR44)</f>
        <v>179254.2</v>
      </c>
      <c r="AS45" s="53">
        <f t="shared" si="27"/>
        <v>0</v>
      </c>
      <c r="AT45" s="54">
        <f t="shared" si="9"/>
        <v>0</v>
      </c>
    </row>
    <row r="46" spans="1:46" x14ac:dyDescent="0.25">
      <c r="A46" s="13" t="s">
        <v>48</v>
      </c>
      <c r="B46" s="8">
        <f t="shared" si="0"/>
        <v>1862736.7</v>
      </c>
      <c r="C46" s="8">
        <f t="shared" si="0"/>
        <v>36336.392030000003</v>
      </c>
      <c r="D46" s="8">
        <f t="shared" si="1"/>
        <v>1.9506993140791185</v>
      </c>
      <c r="E46" s="3"/>
      <c r="F46" s="3"/>
      <c r="G46" s="3"/>
      <c r="H46" s="2">
        <v>1499</v>
      </c>
      <c r="I46" s="2">
        <v>0</v>
      </c>
      <c r="J46" s="2">
        <f t="shared" si="5"/>
        <v>0</v>
      </c>
      <c r="K46" s="1"/>
      <c r="L46" s="1"/>
      <c r="M46" s="1"/>
      <c r="N46" s="2">
        <v>604781.6</v>
      </c>
      <c r="O46" s="2">
        <v>36336.392030000003</v>
      </c>
      <c r="P46" s="2">
        <f>O46/N46*100</f>
        <v>6.0081841163818481</v>
      </c>
      <c r="Q46" s="1"/>
      <c r="R46" s="1"/>
      <c r="S46" s="2"/>
      <c r="T46" s="2"/>
      <c r="U46" s="2"/>
      <c r="V46" s="2"/>
      <c r="W46" s="2">
        <v>2962</v>
      </c>
      <c r="X46" s="2">
        <v>0</v>
      </c>
      <c r="Y46" s="2">
        <f>X46/W46*100</f>
        <v>0</v>
      </c>
      <c r="Z46" s="2">
        <v>515991.9</v>
      </c>
      <c r="AA46" s="2">
        <v>0</v>
      </c>
      <c r="AB46" s="2">
        <f>AA46/Z46*100</f>
        <v>0</v>
      </c>
      <c r="AC46" s="2"/>
      <c r="AD46" s="2"/>
      <c r="AE46" s="2"/>
      <c r="AF46" s="2">
        <v>7133.2</v>
      </c>
      <c r="AG46" s="2">
        <v>0</v>
      </c>
      <c r="AH46" s="2">
        <f>AG46/AF46*100</f>
        <v>0</v>
      </c>
      <c r="AI46" s="2">
        <v>730369</v>
      </c>
      <c r="AJ46" s="2">
        <v>0</v>
      </c>
      <c r="AK46" s="2">
        <f>AJ46/AI46*100</f>
        <v>0</v>
      </c>
      <c r="AL46" s="2"/>
      <c r="AM46" s="2"/>
      <c r="AN46" s="2"/>
      <c r="AO46" s="2"/>
      <c r="AP46" s="2"/>
      <c r="AQ46" s="2"/>
      <c r="AR46" s="2"/>
      <c r="AS46" s="2"/>
      <c r="AT46" s="14"/>
    </row>
    <row r="47" spans="1:46" x14ac:dyDescent="0.25">
      <c r="A47" s="13" t="s">
        <v>35</v>
      </c>
      <c r="B47" s="8"/>
      <c r="C47" s="8"/>
      <c r="D47" s="8"/>
      <c r="E47" s="3"/>
      <c r="F47" s="3"/>
      <c r="G47" s="3"/>
      <c r="H47" s="1"/>
      <c r="I47" s="2"/>
      <c r="J47" s="2"/>
      <c r="K47" s="1"/>
      <c r="L47" s="1"/>
      <c r="M47" s="1"/>
      <c r="N47" s="2"/>
      <c r="O47" s="1"/>
      <c r="P47" s="1"/>
      <c r="Q47" s="1"/>
      <c r="R47" s="1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1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14"/>
    </row>
    <row r="48" spans="1:46" x14ac:dyDescent="0.25">
      <c r="A48" s="13" t="s">
        <v>36</v>
      </c>
      <c r="B48" s="8">
        <f t="shared" si="0"/>
        <v>2412.4</v>
      </c>
      <c r="C48" s="8">
        <f t="shared" si="0"/>
        <v>0</v>
      </c>
      <c r="D48" s="8">
        <f t="shared" si="1"/>
        <v>0</v>
      </c>
      <c r="E48" s="3"/>
      <c r="F48" s="3"/>
      <c r="G48" s="3"/>
      <c r="H48" s="2"/>
      <c r="I48" s="2"/>
      <c r="J48" s="2"/>
      <c r="K48" s="1"/>
      <c r="L48" s="1"/>
      <c r="M48" s="1"/>
      <c r="N48" s="2"/>
      <c r="O48" s="1"/>
      <c r="P48" s="1"/>
      <c r="Q48" s="1"/>
      <c r="R48" s="1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>
        <v>2412.4</v>
      </c>
      <c r="AG48" s="2">
        <v>0</v>
      </c>
      <c r="AH48" s="2">
        <f t="shared" ref="AH48:AH49" si="28">AG48/AF48*100</f>
        <v>0</v>
      </c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14"/>
    </row>
    <row r="49" spans="1:46" x14ac:dyDescent="0.25">
      <c r="A49" s="13" t="s">
        <v>37</v>
      </c>
      <c r="B49" s="8">
        <f t="shared" si="0"/>
        <v>3612.2</v>
      </c>
      <c r="C49" s="8">
        <f t="shared" si="0"/>
        <v>0</v>
      </c>
      <c r="D49" s="8">
        <f t="shared" si="1"/>
        <v>0</v>
      </c>
      <c r="E49" s="3"/>
      <c r="F49" s="3"/>
      <c r="G49" s="3"/>
      <c r="H49" s="2">
        <v>1008</v>
      </c>
      <c r="I49" s="2">
        <v>0</v>
      </c>
      <c r="J49" s="2">
        <f t="shared" si="5"/>
        <v>0</v>
      </c>
      <c r="K49" s="1"/>
      <c r="L49" s="1"/>
      <c r="M49" s="1"/>
      <c r="N49" s="2"/>
      <c r="O49" s="1"/>
      <c r="P49" s="1"/>
      <c r="Q49" s="1"/>
      <c r="R49" s="1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>
        <v>2604.1999999999998</v>
      </c>
      <c r="AG49" s="2">
        <v>0</v>
      </c>
      <c r="AH49" s="2">
        <f t="shared" si="28"/>
        <v>0</v>
      </c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14"/>
    </row>
    <row r="50" spans="1:46" ht="29.25" x14ac:dyDescent="0.25">
      <c r="A50" s="52" t="s">
        <v>38</v>
      </c>
      <c r="B50" s="53">
        <f>SUM(B46:B49)</f>
        <v>1868761.2999999998</v>
      </c>
      <c r="C50" s="53">
        <f>SUM(C46:C49)</f>
        <v>36336.392030000003</v>
      </c>
      <c r="D50" s="53">
        <f t="shared" si="1"/>
        <v>1.9444105584806366</v>
      </c>
      <c r="E50" s="53"/>
      <c r="F50" s="53"/>
      <c r="G50" s="53"/>
      <c r="H50" s="53">
        <f>SUM(H46:H49)</f>
        <v>2507</v>
      </c>
      <c r="I50" s="53">
        <f>SUM(I46:I49)</f>
        <v>0</v>
      </c>
      <c r="J50" s="53">
        <f t="shared" si="5"/>
        <v>0</v>
      </c>
      <c r="K50" s="53"/>
      <c r="L50" s="53"/>
      <c r="M50" s="53"/>
      <c r="N50" s="53">
        <f t="shared" ref="N50:O50" si="29">SUM(N46:N49)</f>
        <v>604781.6</v>
      </c>
      <c r="O50" s="53">
        <f t="shared" si="29"/>
        <v>36336.392030000003</v>
      </c>
      <c r="P50" s="53">
        <f>O50/N50*100</f>
        <v>6.0081841163818481</v>
      </c>
      <c r="Q50" s="53"/>
      <c r="R50" s="53"/>
      <c r="S50" s="53"/>
      <c r="T50" s="53"/>
      <c r="U50" s="53"/>
      <c r="V50" s="53"/>
      <c r="W50" s="53">
        <f t="shared" ref="W50" si="30">SUM(W46:W49)</f>
        <v>2962</v>
      </c>
      <c r="X50" s="53">
        <f t="shared" ref="X50" si="31">SUM(X46:X49)</f>
        <v>0</v>
      </c>
      <c r="Y50" s="53">
        <f>X50/W50*100</f>
        <v>0</v>
      </c>
      <c r="Z50" s="53">
        <f t="shared" ref="Z50" si="32">SUM(Z46:Z49)</f>
        <v>515991.9</v>
      </c>
      <c r="AA50" s="53">
        <f t="shared" ref="AA50" si="33">SUM(AA46:AA49)</f>
        <v>0</v>
      </c>
      <c r="AB50" s="53">
        <f>AA50/Z50*100</f>
        <v>0</v>
      </c>
      <c r="AC50" s="53"/>
      <c r="AD50" s="53"/>
      <c r="AE50" s="53"/>
      <c r="AF50" s="53">
        <f>SUM(AF46:AF49)</f>
        <v>12149.8</v>
      </c>
      <c r="AG50" s="53">
        <f t="shared" ref="AG50" si="34">SUM(AG46:AG49)</f>
        <v>0</v>
      </c>
      <c r="AH50" s="53">
        <f>AG50/AF50*100</f>
        <v>0</v>
      </c>
      <c r="AI50" s="53">
        <f t="shared" ref="AI50" si="35">SUM(AI46:AI49)</f>
        <v>730369</v>
      </c>
      <c r="AJ50" s="53">
        <f t="shared" ref="AJ50" si="36">SUM(AJ46:AJ49)</f>
        <v>0</v>
      </c>
      <c r="AK50" s="53">
        <f>AJ50/AI50*100</f>
        <v>0</v>
      </c>
      <c r="AL50" s="53"/>
      <c r="AM50" s="53"/>
      <c r="AN50" s="53"/>
      <c r="AO50" s="53"/>
      <c r="AP50" s="53"/>
      <c r="AQ50" s="53"/>
      <c r="AR50" s="53"/>
      <c r="AS50" s="53"/>
      <c r="AT50" s="54"/>
    </row>
    <row r="51" spans="1:46" ht="16.5" thickBot="1" x14ac:dyDescent="0.3">
      <c r="A51" s="48" t="s">
        <v>39</v>
      </c>
      <c r="B51" s="49">
        <f t="shared" si="0"/>
        <v>3449322.8000000003</v>
      </c>
      <c r="C51" s="49">
        <f t="shared" si="0"/>
        <v>36336.392030000003</v>
      </c>
      <c r="D51" s="49">
        <f t="shared" si="1"/>
        <v>1.0534355332008938</v>
      </c>
      <c r="E51" s="49">
        <f>E45+E50</f>
        <v>4860</v>
      </c>
      <c r="F51" s="49">
        <f>F45+F50</f>
        <v>0</v>
      </c>
      <c r="G51" s="49">
        <f>F51/E51*100</f>
        <v>0</v>
      </c>
      <c r="H51" s="49">
        <f>H45+H50</f>
        <v>19128.2</v>
      </c>
      <c r="I51" s="49">
        <f>I45+I50</f>
        <v>0</v>
      </c>
      <c r="J51" s="49">
        <f t="shared" si="5"/>
        <v>0</v>
      </c>
      <c r="K51" s="49">
        <f t="shared" ref="K51:O51" si="37">K45+K50</f>
        <v>11858.5</v>
      </c>
      <c r="L51" s="49">
        <f t="shared" si="37"/>
        <v>0</v>
      </c>
      <c r="M51" s="49">
        <f>L51/K51*100</f>
        <v>0</v>
      </c>
      <c r="N51" s="49">
        <f t="shared" si="37"/>
        <v>916078</v>
      </c>
      <c r="O51" s="49">
        <f t="shared" si="37"/>
        <v>36336.392030000003</v>
      </c>
      <c r="P51" s="49">
        <f>O51/N51*100</f>
        <v>3.9665172649053906</v>
      </c>
      <c r="Q51" s="49">
        <f t="shared" ref="Q51:R51" si="38">Q45+Q50</f>
        <v>15690</v>
      </c>
      <c r="R51" s="49">
        <f t="shared" si="38"/>
        <v>0</v>
      </c>
      <c r="S51" s="49">
        <f>R51/Q51*100</f>
        <v>0</v>
      </c>
      <c r="T51" s="49">
        <f t="shared" ref="T51:U51" si="39">T45+T50</f>
        <v>23032</v>
      </c>
      <c r="U51" s="49">
        <f t="shared" si="39"/>
        <v>0</v>
      </c>
      <c r="V51" s="49">
        <f>U51/T51*100</f>
        <v>0</v>
      </c>
      <c r="W51" s="49">
        <f t="shared" ref="W51:X51" si="40">W45+W50</f>
        <v>10367</v>
      </c>
      <c r="X51" s="49">
        <f t="shared" si="40"/>
        <v>0</v>
      </c>
      <c r="Y51" s="49">
        <f>X51/W51*100</f>
        <v>0</v>
      </c>
      <c r="Z51" s="49">
        <f t="shared" ref="Z51:AA51" si="41">Z45+Z50</f>
        <v>515991.9</v>
      </c>
      <c r="AA51" s="49">
        <f t="shared" si="41"/>
        <v>0</v>
      </c>
      <c r="AB51" s="49">
        <f>AA51/Z51*100</f>
        <v>0</v>
      </c>
      <c r="AC51" s="49">
        <f t="shared" ref="AC51:AD51" si="42">AC45+AC50</f>
        <v>49042</v>
      </c>
      <c r="AD51" s="49">
        <f t="shared" si="42"/>
        <v>0</v>
      </c>
      <c r="AE51" s="49">
        <f>AD51/AC51*100</f>
        <v>0</v>
      </c>
      <c r="AF51" s="49">
        <f t="shared" ref="AF51:AG51" si="43">AF45+AF50</f>
        <v>445387.4</v>
      </c>
      <c r="AG51" s="49">
        <f t="shared" si="43"/>
        <v>0</v>
      </c>
      <c r="AH51" s="49">
        <f>AG51/AF51*100</f>
        <v>0</v>
      </c>
      <c r="AI51" s="49">
        <f t="shared" ref="AI51:AJ51" si="44">AI45+AI50</f>
        <v>730369</v>
      </c>
      <c r="AJ51" s="49">
        <f t="shared" si="44"/>
        <v>0</v>
      </c>
      <c r="AK51" s="49">
        <f>AJ51/AI51*100</f>
        <v>0</v>
      </c>
      <c r="AL51" s="49">
        <f t="shared" ref="AL51:AM51" si="45">AL45+AL50</f>
        <v>269630</v>
      </c>
      <c r="AM51" s="49">
        <f t="shared" si="45"/>
        <v>0</v>
      </c>
      <c r="AN51" s="49">
        <f>AM51/AL51*100</f>
        <v>0</v>
      </c>
      <c r="AO51" s="49">
        <f t="shared" ref="AO51:AP51" si="46">AO45+AO50</f>
        <v>258634.60000000003</v>
      </c>
      <c r="AP51" s="49">
        <f t="shared" si="46"/>
        <v>0</v>
      </c>
      <c r="AQ51" s="49">
        <f t="shared" si="4"/>
        <v>0</v>
      </c>
      <c r="AR51" s="49">
        <f t="shared" ref="AR51:AS51" si="47">AR45+AR50</f>
        <v>179254.2</v>
      </c>
      <c r="AS51" s="49">
        <f t="shared" si="47"/>
        <v>0</v>
      </c>
      <c r="AT51" s="50">
        <f t="shared" si="9"/>
        <v>0</v>
      </c>
    </row>
  </sheetData>
  <mergeCells count="20">
    <mergeCell ref="T5:V5"/>
    <mergeCell ref="W5:Y5"/>
    <mergeCell ref="Z5:AB5"/>
    <mergeCell ref="AC5:AE5"/>
    <mergeCell ref="E5:G5"/>
    <mergeCell ref="H5:J5"/>
    <mergeCell ref="K5:M5"/>
    <mergeCell ref="E4:AT4"/>
    <mergeCell ref="A1:AT1"/>
    <mergeCell ref="A2:AT2"/>
    <mergeCell ref="B4:D5"/>
    <mergeCell ref="A4:A6"/>
    <mergeCell ref="AS3:AT3"/>
    <mergeCell ref="AF5:AH5"/>
    <mergeCell ref="AI5:AK5"/>
    <mergeCell ref="AL5:AN5"/>
    <mergeCell ref="AO5:AQ5"/>
    <mergeCell ref="AR5:AT5"/>
    <mergeCell ref="N5:P5"/>
    <mergeCell ref="Q5:S5"/>
  </mergeCells>
  <pageMargins left="0.51181102362204722" right="0.31496062992125984" top="0.74803149606299213" bottom="0.74803149606299213" header="0.31496062992125984" footer="0.31496062992125984"/>
  <pageSetup paperSize="8" scale="38" orientation="landscape" r:id="rId1"/>
  <colBreaks count="2" manualBreakCount="2">
    <brk id="7" max="1048575" man="1"/>
    <brk id="4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view="pageBreakPreview" zoomScale="70" zoomScaleNormal="85" zoomScaleSheetLayoutView="70" workbookViewId="0">
      <pane xSplit="1" ySplit="6" topLeftCell="B40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.75" x14ac:dyDescent="0.25"/>
  <cols>
    <col min="1" max="1" width="20.625" customWidth="1"/>
    <col min="2" max="2" width="9.625" customWidth="1"/>
    <col min="4" max="4" width="12" customWidth="1"/>
    <col min="5" max="5" width="10" customWidth="1"/>
    <col min="7" max="7" width="10.875" customWidth="1"/>
    <col min="8" max="8" width="9.875" customWidth="1"/>
    <col min="10" max="10" width="10.875" customWidth="1"/>
    <col min="13" max="13" width="11.625" customWidth="1"/>
  </cols>
  <sheetData>
    <row r="1" spans="1:13" ht="48.75" customHeight="1" x14ac:dyDescent="0.25">
      <c r="A1" s="79" t="s">
        <v>108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2.5" x14ac:dyDescent="0.3">
      <c r="A2" s="70" t="s">
        <v>97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16.5" thickBot="1" x14ac:dyDescent="0.3">
      <c r="L3" s="108" t="s">
        <v>100</v>
      </c>
      <c r="M3" s="108"/>
    </row>
    <row r="4" spans="1:13" ht="17.25" customHeight="1" x14ac:dyDescent="0.25">
      <c r="A4" s="106" t="s">
        <v>40</v>
      </c>
      <c r="B4" s="109" t="s">
        <v>84</v>
      </c>
      <c r="C4" s="109"/>
      <c r="D4" s="109"/>
      <c r="E4" s="104" t="s">
        <v>43</v>
      </c>
      <c r="F4" s="104"/>
      <c r="G4" s="104"/>
      <c r="H4" s="104"/>
      <c r="I4" s="104"/>
      <c r="J4" s="104"/>
      <c r="K4" s="104"/>
      <c r="L4" s="104"/>
      <c r="M4" s="105"/>
    </row>
    <row r="5" spans="1:13" ht="249.75" customHeight="1" x14ac:dyDescent="0.25">
      <c r="A5" s="107"/>
      <c r="B5" s="71"/>
      <c r="C5" s="71"/>
      <c r="D5" s="71"/>
      <c r="E5" s="102" t="s">
        <v>85</v>
      </c>
      <c r="F5" s="71"/>
      <c r="G5" s="71"/>
      <c r="H5" s="102" t="s">
        <v>92</v>
      </c>
      <c r="I5" s="71"/>
      <c r="J5" s="71"/>
      <c r="K5" s="102" t="s">
        <v>106</v>
      </c>
      <c r="L5" s="71"/>
      <c r="M5" s="103"/>
    </row>
    <row r="6" spans="1:13" ht="30.75" customHeight="1" x14ac:dyDescent="0.25">
      <c r="A6" s="107"/>
      <c r="B6" s="67" t="s">
        <v>44</v>
      </c>
      <c r="C6" s="67" t="s">
        <v>45</v>
      </c>
      <c r="D6" s="67" t="s">
        <v>46</v>
      </c>
      <c r="E6" s="68" t="s">
        <v>44</v>
      </c>
      <c r="F6" s="68" t="s">
        <v>45</v>
      </c>
      <c r="G6" s="68" t="s">
        <v>46</v>
      </c>
      <c r="H6" s="68" t="s">
        <v>44</v>
      </c>
      <c r="I6" s="68" t="s">
        <v>45</v>
      </c>
      <c r="J6" s="68" t="s">
        <v>46</v>
      </c>
      <c r="K6" s="68" t="s">
        <v>44</v>
      </c>
      <c r="L6" s="68" t="s">
        <v>45</v>
      </c>
      <c r="M6" s="56" t="s">
        <v>46</v>
      </c>
    </row>
    <row r="7" spans="1:13" x14ac:dyDescent="0.25">
      <c r="A7" s="13" t="s">
        <v>0</v>
      </c>
      <c r="B7" s="8">
        <f>E7+H7+K7</f>
        <v>300</v>
      </c>
      <c r="C7" s="8">
        <f>F7+I7+L7</f>
        <v>300</v>
      </c>
      <c r="D7" s="8">
        <f t="shared" ref="D7:D51" si="0">C7/B7*100</f>
        <v>100</v>
      </c>
      <c r="E7" s="2"/>
      <c r="F7" s="2"/>
      <c r="G7" s="2"/>
      <c r="H7" s="1"/>
      <c r="I7" s="1"/>
      <c r="J7" s="1"/>
      <c r="K7" s="2">
        <v>300</v>
      </c>
      <c r="L7" s="2">
        <v>300</v>
      </c>
      <c r="M7" s="2">
        <f>L7/K7*100</f>
        <v>100</v>
      </c>
    </row>
    <row r="8" spans="1:13" x14ac:dyDescent="0.25">
      <c r="A8" s="13" t="s">
        <v>1</v>
      </c>
      <c r="B8" s="8">
        <f t="shared" ref="B8:B44" si="1">E8+H8+K8</f>
        <v>5572.8</v>
      </c>
      <c r="C8" s="8">
        <f t="shared" ref="C8:C44" si="2">F8+I8+L8</f>
        <v>0</v>
      </c>
      <c r="D8" s="8">
        <f t="shared" si="0"/>
        <v>0</v>
      </c>
      <c r="E8" s="2">
        <v>5572.8</v>
      </c>
      <c r="F8" s="2"/>
      <c r="G8" s="2">
        <f t="shared" ref="G8:G51" si="3">F8/E8*100</f>
        <v>0</v>
      </c>
      <c r="H8" s="1"/>
      <c r="I8" s="1"/>
      <c r="J8" s="1"/>
      <c r="K8" s="2"/>
      <c r="L8" s="2"/>
      <c r="M8" s="2"/>
    </row>
    <row r="9" spans="1:13" x14ac:dyDescent="0.25">
      <c r="A9" s="13" t="s">
        <v>2</v>
      </c>
      <c r="B9" s="8">
        <f t="shared" si="1"/>
        <v>3361.2</v>
      </c>
      <c r="C9" s="8">
        <f t="shared" si="2"/>
        <v>0</v>
      </c>
      <c r="D9" s="8">
        <f t="shared" si="0"/>
        <v>0</v>
      </c>
      <c r="E9" s="2">
        <v>3361.2</v>
      </c>
      <c r="F9" s="2"/>
      <c r="G9" s="2">
        <f t="shared" si="3"/>
        <v>0</v>
      </c>
      <c r="H9" s="1"/>
      <c r="I9" s="1"/>
      <c r="J9" s="1"/>
      <c r="K9" s="2"/>
      <c r="L9" s="2"/>
      <c r="M9" s="2"/>
    </row>
    <row r="10" spans="1:13" x14ac:dyDescent="0.25">
      <c r="A10" s="13" t="s">
        <v>3</v>
      </c>
      <c r="B10" s="8">
        <f t="shared" si="1"/>
        <v>9506.2000000000007</v>
      </c>
      <c r="C10" s="8">
        <f t="shared" si="2"/>
        <v>0</v>
      </c>
      <c r="D10" s="8">
        <f t="shared" si="0"/>
        <v>0</v>
      </c>
      <c r="E10" s="2">
        <v>9506.2000000000007</v>
      </c>
      <c r="F10" s="2"/>
      <c r="G10" s="2">
        <f t="shared" si="3"/>
        <v>0</v>
      </c>
      <c r="H10" s="1"/>
      <c r="I10" s="1"/>
      <c r="J10" s="1"/>
      <c r="K10" s="2"/>
      <c r="L10" s="2"/>
      <c r="M10" s="2"/>
    </row>
    <row r="11" spans="1:13" x14ac:dyDescent="0.25">
      <c r="A11" s="13" t="s">
        <v>52</v>
      </c>
      <c r="B11" s="8">
        <f t="shared" si="1"/>
        <v>2826.2</v>
      </c>
      <c r="C11" s="8">
        <f t="shared" si="2"/>
        <v>0</v>
      </c>
      <c r="D11" s="8">
        <f t="shared" si="0"/>
        <v>0</v>
      </c>
      <c r="E11" s="2">
        <v>2826.2</v>
      </c>
      <c r="F11" s="2"/>
      <c r="G11" s="2">
        <f t="shared" si="3"/>
        <v>0</v>
      </c>
      <c r="H11" s="1"/>
      <c r="I11" s="1"/>
      <c r="J11" s="1"/>
      <c r="K11" s="2"/>
      <c r="L11" s="2"/>
      <c r="M11" s="2"/>
    </row>
    <row r="12" spans="1:13" x14ac:dyDescent="0.25">
      <c r="A12" s="13" t="s">
        <v>4</v>
      </c>
      <c r="B12" s="8">
        <f t="shared" si="1"/>
        <v>3516.2</v>
      </c>
      <c r="C12" s="8">
        <f t="shared" si="2"/>
        <v>0</v>
      </c>
      <c r="D12" s="8">
        <f t="shared" si="0"/>
        <v>0</v>
      </c>
      <c r="E12" s="2">
        <v>3516.2</v>
      </c>
      <c r="F12" s="2"/>
      <c r="G12" s="2">
        <f t="shared" si="3"/>
        <v>0</v>
      </c>
      <c r="H12" s="1"/>
      <c r="I12" s="1"/>
      <c r="J12" s="1"/>
      <c r="K12" s="2"/>
      <c r="L12" s="2"/>
      <c r="M12" s="2"/>
    </row>
    <row r="13" spans="1:13" x14ac:dyDescent="0.25">
      <c r="A13" s="13" t="s">
        <v>5</v>
      </c>
      <c r="B13" s="8">
        <f t="shared" si="1"/>
        <v>741.4</v>
      </c>
      <c r="C13" s="8">
        <f t="shared" si="2"/>
        <v>0</v>
      </c>
      <c r="D13" s="8">
        <f t="shared" si="0"/>
        <v>0</v>
      </c>
      <c r="E13" s="2">
        <v>741.4</v>
      </c>
      <c r="F13" s="2"/>
      <c r="G13" s="2">
        <f t="shared" si="3"/>
        <v>0</v>
      </c>
      <c r="H13" s="1"/>
      <c r="I13" s="1"/>
      <c r="J13" s="1"/>
      <c r="K13" s="2"/>
      <c r="L13" s="2"/>
      <c r="M13" s="2"/>
    </row>
    <row r="14" spans="1:13" x14ac:dyDescent="0.25">
      <c r="A14" s="13" t="s">
        <v>6</v>
      </c>
      <c r="B14" s="8">
        <f t="shared" si="1"/>
        <v>5977.6</v>
      </c>
      <c r="C14" s="8">
        <f t="shared" si="2"/>
        <v>0</v>
      </c>
      <c r="D14" s="8">
        <f t="shared" si="0"/>
        <v>0</v>
      </c>
      <c r="E14" s="2">
        <v>5977.6</v>
      </c>
      <c r="F14" s="2"/>
      <c r="G14" s="2">
        <f t="shared" si="3"/>
        <v>0</v>
      </c>
      <c r="H14" s="1"/>
      <c r="I14" s="1"/>
      <c r="J14" s="1"/>
      <c r="K14" s="2"/>
      <c r="L14" s="2"/>
      <c r="M14" s="2"/>
    </row>
    <row r="15" spans="1:13" x14ac:dyDescent="0.25">
      <c r="A15" s="13" t="s">
        <v>7</v>
      </c>
      <c r="B15" s="8"/>
      <c r="C15" s="8"/>
      <c r="D15" s="8"/>
      <c r="E15" s="2"/>
      <c r="F15" s="2"/>
      <c r="G15" s="2"/>
      <c r="H15" s="1"/>
      <c r="I15" s="1"/>
      <c r="J15" s="1"/>
      <c r="K15" s="2"/>
      <c r="L15" s="2"/>
      <c r="M15" s="2"/>
    </row>
    <row r="16" spans="1:13" x14ac:dyDescent="0.25">
      <c r="A16" s="13" t="s">
        <v>8</v>
      </c>
      <c r="B16" s="8">
        <f t="shared" si="1"/>
        <v>3177.8</v>
      </c>
      <c r="C16" s="8">
        <f t="shared" si="2"/>
        <v>600</v>
      </c>
      <c r="D16" s="8">
        <f t="shared" si="0"/>
        <v>18.880986846245829</v>
      </c>
      <c r="E16" s="2">
        <v>2577.8000000000002</v>
      </c>
      <c r="F16" s="2"/>
      <c r="G16" s="2">
        <f t="shared" si="3"/>
        <v>0</v>
      </c>
      <c r="H16" s="1"/>
      <c r="I16" s="1"/>
      <c r="J16" s="1"/>
      <c r="K16" s="2">
        <v>600</v>
      </c>
      <c r="L16" s="2">
        <v>600</v>
      </c>
      <c r="M16" s="2">
        <f t="shared" ref="M16:M45" si="4">L16/K16*100</f>
        <v>100</v>
      </c>
    </row>
    <row r="17" spans="1:13" x14ac:dyDescent="0.25">
      <c r="A17" s="13" t="s">
        <v>9</v>
      </c>
      <c r="B17" s="8">
        <f t="shared" si="1"/>
        <v>360.2</v>
      </c>
      <c r="C17" s="8">
        <f t="shared" si="2"/>
        <v>0</v>
      </c>
      <c r="D17" s="8">
        <f t="shared" si="0"/>
        <v>0</v>
      </c>
      <c r="E17" s="2">
        <v>360.2</v>
      </c>
      <c r="F17" s="2"/>
      <c r="G17" s="2">
        <f t="shared" si="3"/>
        <v>0</v>
      </c>
      <c r="H17" s="1"/>
      <c r="I17" s="1"/>
      <c r="J17" s="1"/>
      <c r="K17" s="2"/>
      <c r="L17" s="2"/>
      <c r="M17" s="2"/>
    </row>
    <row r="18" spans="1:13" x14ac:dyDescent="0.25">
      <c r="A18" s="13" t="s">
        <v>10</v>
      </c>
      <c r="B18" s="8">
        <f t="shared" si="1"/>
        <v>2303.8000000000002</v>
      </c>
      <c r="C18" s="8">
        <f t="shared" si="2"/>
        <v>0</v>
      </c>
      <c r="D18" s="8">
        <f t="shared" si="0"/>
        <v>0</v>
      </c>
      <c r="E18" s="2">
        <v>2303.8000000000002</v>
      </c>
      <c r="F18" s="2"/>
      <c r="G18" s="2">
        <f t="shared" si="3"/>
        <v>0</v>
      </c>
      <c r="H18" s="1"/>
      <c r="I18" s="1"/>
      <c r="J18" s="1"/>
      <c r="K18" s="2"/>
      <c r="L18" s="2"/>
      <c r="M18" s="2"/>
    </row>
    <row r="19" spans="1:13" x14ac:dyDescent="0.25">
      <c r="A19" s="13" t="s">
        <v>11</v>
      </c>
      <c r="B19" s="8">
        <f t="shared" si="1"/>
        <v>8431.5</v>
      </c>
      <c r="C19" s="8">
        <f t="shared" si="2"/>
        <v>700</v>
      </c>
      <c r="D19" s="8">
        <f t="shared" si="0"/>
        <v>8.3022000830220009</v>
      </c>
      <c r="E19" s="2">
        <v>7731.5</v>
      </c>
      <c r="F19" s="2"/>
      <c r="G19" s="2">
        <f t="shared" si="3"/>
        <v>0</v>
      </c>
      <c r="H19" s="1"/>
      <c r="I19" s="1"/>
      <c r="J19" s="1"/>
      <c r="K19" s="2">
        <v>700</v>
      </c>
      <c r="L19" s="2">
        <v>700</v>
      </c>
      <c r="M19" s="2">
        <f t="shared" si="4"/>
        <v>100</v>
      </c>
    </row>
    <row r="20" spans="1:13" x14ac:dyDescent="0.25">
      <c r="A20" s="13" t="s">
        <v>12</v>
      </c>
      <c r="B20" s="8">
        <f t="shared" si="1"/>
        <v>3193</v>
      </c>
      <c r="C20" s="8">
        <f t="shared" si="2"/>
        <v>0</v>
      </c>
      <c r="D20" s="8">
        <f t="shared" si="0"/>
        <v>0</v>
      </c>
      <c r="E20" s="2">
        <v>3193</v>
      </c>
      <c r="F20" s="2"/>
      <c r="G20" s="2">
        <f t="shared" si="3"/>
        <v>0</v>
      </c>
      <c r="H20" s="1"/>
      <c r="I20" s="1"/>
      <c r="J20" s="1"/>
      <c r="K20" s="2"/>
      <c r="L20" s="2"/>
      <c r="M20" s="2"/>
    </row>
    <row r="21" spans="1:13" x14ac:dyDescent="0.25">
      <c r="A21" s="13" t="s">
        <v>13</v>
      </c>
      <c r="B21" s="8">
        <f t="shared" si="1"/>
        <v>3982.1</v>
      </c>
      <c r="C21" s="8">
        <f t="shared" si="2"/>
        <v>0</v>
      </c>
      <c r="D21" s="8">
        <f t="shared" si="0"/>
        <v>0</v>
      </c>
      <c r="E21" s="2">
        <v>3982.1</v>
      </c>
      <c r="F21" s="2"/>
      <c r="G21" s="2">
        <f t="shared" si="3"/>
        <v>0</v>
      </c>
      <c r="H21" s="1"/>
      <c r="I21" s="1"/>
      <c r="J21" s="1"/>
      <c r="K21" s="2"/>
      <c r="L21" s="2"/>
      <c r="M21" s="2"/>
    </row>
    <row r="22" spans="1:13" x14ac:dyDescent="0.25">
      <c r="A22" s="13" t="s">
        <v>14</v>
      </c>
      <c r="B22" s="8">
        <f t="shared" si="1"/>
        <v>6319.5</v>
      </c>
      <c r="C22" s="8">
        <f t="shared" si="2"/>
        <v>0</v>
      </c>
      <c r="D22" s="8">
        <f t="shared" si="0"/>
        <v>0</v>
      </c>
      <c r="E22" s="2">
        <v>6319.5</v>
      </c>
      <c r="F22" s="2"/>
      <c r="G22" s="2">
        <f t="shared" si="3"/>
        <v>0</v>
      </c>
      <c r="H22" s="1"/>
      <c r="I22" s="1"/>
      <c r="J22" s="1"/>
      <c r="K22" s="2"/>
      <c r="L22" s="2"/>
      <c r="M22" s="2"/>
    </row>
    <row r="23" spans="1:13" x14ac:dyDescent="0.25">
      <c r="A23" s="13" t="s">
        <v>15</v>
      </c>
      <c r="B23" s="8">
        <f t="shared" si="1"/>
        <v>500</v>
      </c>
      <c r="C23" s="8">
        <f t="shared" si="2"/>
        <v>500</v>
      </c>
      <c r="D23" s="8">
        <f t="shared" si="0"/>
        <v>100</v>
      </c>
      <c r="E23" s="2"/>
      <c r="F23" s="2"/>
      <c r="G23" s="2"/>
      <c r="H23" s="1"/>
      <c r="I23" s="1"/>
      <c r="J23" s="1"/>
      <c r="K23" s="2">
        <v>500</v>
      </c>
      <c r="L23" s="2">
        <v>500</v>
      </c>
      <c r="M23" s="2">
        <f t="shared" si="4"/>
        <v>100</v>
      </c>
    </row>
    <row r="24" spans="1:13" x14ac:dyDescent="0.25">
      <c r="A24" s="13" t="s">
        <v>16</v>
      </c>
      <c r="B24" s="8">
        <f t="shared" si="1"/>
        <v>400</v>
      </c>
      <c r="C24" s="8">
        <f t="shared" si="2"/>
        <v>400</v>
      </c>
      <c r="D24" s="8">
        <f t="shared" si="0"/>
        <v>100</v>
      </c>
      <c r="E24" s="2"/>
      <c r="F24" s="2"/>
      <c r="G24" s="2"/>
      <c r="H24" s="1"/>
      <c r="I24" s="1"/>
      <c r="J24" s="1"/>
      <c r="K24" s="2">
        <v>400</v>
      </c>
      <c r="L24" s="2">
        <v>400</v>
      </c>
      <c r="M24" s="2">
        <f t="shared" si="4"/>
        <v>100</v>
      </c>
    </row>
    <row r="25" spans="1:13" x14ac:dyDescent="0.25">
      <c r="A25" s="13" t="s">
        <v>17</v>
      </c>
      <c r="B25" s="8">
        <f t="shared" si="1"/>
        <v>3118.2</v>
      </c>
      <c r="C25" s="8">
        <f t="shared" si="2"/>
        <v>0</v>
      </c>
      <c r="D25" s="8">
        <f t="shared" si="0"/>
        <v>0</v>
      </c>
      <c r="E25" s="2">
        <v>3118.2</v>
      </c>
      <c r="F25" s="2"/>
      <c r="G25" s="2">
        <f t="shared" si="3"/>
        <v>0</v>
      </c>
      <c r="H25" s="1"/>
      <c r="I25" s="1"/>
      <c r="J25" s="1"/>
      <c r="K25" s="2"/>
      <c r="L25" s="2"/>
      <c r="M25" s="2"/>
    </row>
    <row r="26" spans="1:13" x14ac:dyDescent="0.25">
      <c r="A26" s="13" t="s">
        <v>18</v>
      </c>
      <c r="B26" s="8">
        <f t="shared" si="1"/>
        <v>6866.5</v>
      </c>
      <c r="C26" s="8">
        <f t="shared" si="2"/>
        <v>400</v>
      </c>
      <c r="D26" s="8">
        <f t="shared" si="0"/>
        <v>5.8253841112648361</v>
      </c>
      <c r="E26" s="2">
        <v>6466.5</v>
      </c>
      <c r="F26" s="2"/>
      <c r="G26" s="2">
        <f t="shared" si="3"/>
        <v>0</v>
      </c>
      <c r="H26" s="1"/>
      <c r="I26" s="1"/>
      <c r="J26" s="1"/>
      <c r="K26" s="2">
        <v>400</v>
      </c>
      <c r="L26" s="2">
        <v>400</v>
      </c>
      <c r="M26" s="2">
        <f t="shared" si="4"/>
        <v>100</v>
      </c>
    </row>
    <row r="27" spans="1:13" ht="15" customHeight="1" x14ac:dyDescent="0.25">
      <c r="A27" s="13" t="s">
        <v>19</v>
      </c>
      <c r="B27" s="8">
        <f t="shared" si="1"/>
        <v>1649.5</v>
      </c>
      <c r="C27" s="8">
        <f t="shared" si="2"/>
        <v>0</v>
      </c>
      <c r="D27" s="8">
        <f t="shared" si="0"/>
        <v>0</v>
      </c>
      <c r="E27" s="2">
        <v>1649.5</v>
      </c>
      <c r="F27" s="2"/>
      <c r="G27" s="2">
        <f t="shared" si="3"/>
        <v>0</v>
      </c>
      <c r="H27" s="1"/>
      <c r="I27" s="1"/>
      <c r="J27" s="1"/>
      <c r="K27" s="2"/>
      <c r="L27" s="2"/>
      <c r="M27" s="2"/>
    </row>
    <row r="28" spans="1:13" x14ac:dyDescent="0.25">
      <c r="A28" s="13" t="s">
        <v>20</v>
      </c>
      <c r="B28" s="8">
        <f t="shared" si="1"/>
        <v>1696.3</v>
      </c>
      <c r="C28" s="8">
        <f t="shared" si="2"/>
        <v>600</v>
      </c>
      <c r="D28" s="8">
        <f t="shared" si="0"/>
        <v>35.371101809821376</v>
      </c>
      <c r="E28" s="2">
        <v>1096.3</v>
      </c>
      <c r="F28" s="2"/>
      <c r="G28" s="2">
        <f t="shared" si="3"/>
        <v>0</v>
      </c>
      <c r="H28" s="1"/>
      <c r="I28" s="1"/>
      <c r="J28" s="1"/>
      <c r="K28" s="2">
        <v>600</v>
      </c>
      <c r="L28" s="2">
        <v>600</v>
      </c>
      <c r="M28" s="2">
        <f t="shared" si="4"/>
        <v>100</v>
      </c>
    </row>
    <row r="29" spans="1:13" x14ac:dyDescent="0.25">
      <c r="A29" s="13" t="s">
        <v>21</v>
      </c>
      <c r="B29" s="8">
        <f t="shared" si="1"/>
        <v>2856.8</v>
      </c>
      <c r="C29" s="8">
        <f t="shared" si="2"/>
        <v>300</v>
      </c>
      <c r="D29" s="8">
        <f t="shared" si="0"/>
        <v>10.501260151218146</v>
      </c>
      <c r="E29" s="2">
        <v>2556.8000000000002</v>
      </c>
      <c r="F29" s="2"/>
      <c r="G29" s="2">
        <f t="shared" si="3"/>
        <v>0</v>
      </c>
      <c r="H29" s="1"/>
      <c r="I29" s="1"/>
      <c r="J29" s="1"/>
      <c r="K29" s="2">
        <v>300</v>
      </c>
      <c r="L29" s="2">
        <v>300</v>
      </c>
      <c r="M29" s="2">
        <f t="shared" si="4"/>
        <v>100</v>
      </c>
    </row>
    <row r="30" spans="1:13" x14ac:dyDescent="0.25">
      <c r="A30" s="13" t="s">
        <v>22</v>
      </c>
      <c r="B30" s="8">
        <f t="shared" si="1"/>
        <v>700</v>
      </c>
      <c r="C30" s="8">
        <f t="shared" si="2"/>
        <v>700</v>
      </c>
      <c r="D30" s="8">
        <f t="shared" si="0"/>
        <v>100</v>
      </c>
      <c r="E30" s="1"/>
      <c r="F30" s="2"/>
      <c r="G30" s="2"/>
      <c r="H30" s="1"/>
      <c r="I30" s="1"/>
      <c r="J30" s="1"/>
      <c r="K30" s="2">
        <v>700</v>
      </c>
      <c r="L30" s="2">
        <v>700</v>
      </c>
      <c r="M30" s="2">
        <f t="shared" si="4"/>
        <v>100</v>
      </c>
    </row>
    <row r="31" spans="1:13" x14ac:dyDescent="0.25">
      <c r="A31" s="13" t="s">
        <v>23</v>
      </c>
      <c r="B31" s="8">
        <f t="shared" si="1"/>
        <v>6894.9</v>
      </c>
      <c r="C31" s="8">
        <f t="shared" si="2"/>
        <v>0</v>
      </c>
      <c r="D31" s="8">
        <f t="shared" si="0"/>
        <v>0</v>
      </c>
      <c r="E31" s="2">
        <v>6894.9</v>
      </c>
      <c r="F31" s="2"/>
      <c r="G31" s="2">
        <f t="shared" si="3"/>
        <v>0</v>
      </c>
      <c r="H31" s="1"/>
      <c r="I31" s="1"/>
      <c r="J31" s="1"/>
      <c r="K31" s="2"/>
      <c r="L31" s="2"/>
      <c r="M31" s="2"/>
    </row>
    <row r="32" spans="1:13" x14ac:dyDescent="0.25">
      <c r="A32" s="13" t="s">
        <v>24</v>
      </c>
      <c r="B32" s="8">
        <f t="shared" si="1"/>
        <v>400</v>
      </c>
      <c r="C32" s="8">
        <f t="shared" si="2"/>
        <v>400</v>
      </c>
      <c r="D32" s="8">
        <f t="shared" si="0"/>
        <v>100</v>
      </c>
      <c r="E32" s="1"/>
      <c r="F32" s="2"/>
      <c r="G32" s="2"/>
      <c r="H32" s="1"/>
      <c r="I32" s="1"/>
      <c r="J32" s="1"/>
      <c r="K32" s="2">
        <v>400</v>
      </c>
      <c r="L32" s="2">
        <v>400</v>
      </c>
      <c r="M32" s="2">
        <f t="shared" si="4"/>
        <v>100</v>
      </c>
    </row>
    <row r="33" spans="1:13" x14ac:dyDescent="0.25">
      <c r="A33" s="13" t="s">
        <v>25</v>
      </c>
      <c r="B33" s="8">
        <f t="shared" si="1"/>
        <v>3000.5</v>
      </c>
      <c r="C33" s="8">
        <f t="shared" si="2"/>
        <v>300</v>
      </c>
      <c r="D33" s="8">
        <f t="shared" si="0"/>
        <v>9.9983336110648224</v>
      </c>
      <c r="E33" s="2">
        <v>2700.5</v>
      </c>
      <c r="F33" s="2"/>
      <c r="G33" s="2">
        <f t="shared" si="3"/>
        <v>0</v>
      </c>
      <c r="H33" s="1"/>
      <c r="I33" s="1"/>
      <c r="J33" s="1"/>
      <c r="K33" s="2">
        <v>300</v>
      </c>
      <c r="L33" s="2">
        <v>300</v>
      </c>
      <c r="M33" s="2">
        <f t="shared" si="4"/>
        <v>100</v>
      </c>
    </row>
    <row r="34" spans="1:13" x14ac:dyDescent="0.25">
      <c r="A34" s="13" t="s">
        <v>26</v>
      </c>
      <c r="B34" s="8">
        <f t="shared" si="1"/>
        <v>886.8</v>
      </c>
      <c r="C34" s="8">
        <f t="shared" si="2"/>
        <v>300</v>
      </c>
      <c r="D34" s="8">
        <f t="shared" si="0"/>
        <v>33.829499323410019</v>
      </c>
      <c r="E34" s="2">
        <v>586.79999999999995</v>
      </c>
      <c r="F34" s="2"/>
      <c r="G34" s="2">
        <f t="shared" si="3"/>
        <v>0</v>
      </c>
      <c r="H34" s="1"/>
      <c r="I34" s="1"/>
      <c r="J34" s="1"/>
      <c r="K34" s="2">
        <v>300</v>
      </c>
      <c r="L34" s="2">
        <v>300</v>
      </c>
      <c r="M34" s="2">
        <f t="shared" si="4"/>
        <v>100</v>
      </c>
    </row>
    <row r="35" spans="1:13" x14ac:dyDescent="0.25">
      <c r="A35" s="13" t="s">
        <v>27</v>
      </c>
      <c r="B35" s="8">
        <f t="shared" si="1"/>
        <v>259.5</v>
      </c>
      <c r="C35" s="8">
        <f t="shared" si="2"/>
        <v>0</v>
      </c>
      <c r="D35" s="8">
        <f t="shared" si="0"/>
        <v>0</v>
      </c>
      <c r="E35" s="2">
        <v>259.5</v>
      </c>
      <c r="F35" s="2"/>
      <c r="G35" s="2">
        <f t="shared" si="3"/>
        <v>0</v>
      </c>
      <c r="H35" s="1"/>
      <c r="I35" s="1"/>
      <c r="J35" s="1"/>
      <c r="K35" s="2"/>
      <c r="L35" s="2"/>
      <c r="M35" s="2"/>
    </row>
    <row r="36" spans="1:13" x14ac:dyDescent="0.25">
      <c r="A36" s="13" t="s">
        <v>28</v>
      </c>
      <c r="B36" s="8"/>
      <c r="C36" s="8"/>
      <c r="D36" s="8"/>
      <c r="E36" s="2"/>
      <c r="F36" s="2"/>
      <c r="G36" s="2"/>
      <c r="H36" s="1"/>
      <c r="I36" s="1"/>
      <c r="J36" s="1"/>
      <c r="K36" s="2"/>
      <c r="L36" s="2"/>
      <c r="M36" s="2"/>
    </row>
    <row r="37" spans="1:13" x14ac:dyDescent="0.25">
      <c r="A37" s="13" t="s">
        <v>29</v>
      </c>
      <c r="B37" s="8">
        <f t="shared" si="1"/>
        <v>13520.9</v>
      </c>
      <c r="C37" s="8">
        <f t="shared" si="2"/>
        <v>0</v>
      </c>
      <c r="D37" s="8">
        <f t="shared" si="0"/>
        <v>0</v>
      </c>
      <c r="E37" s="2">
        <v>13520.9</v>
      </c>
      <c r="F37" s="2"/>
      <c r="G37" s="2">
        <f t="shared" si="3"/>
        <v>0</v>
      </c>
      <c r="H37" s="1"/>
      <c r="I37" s="1"/>
      <c r="J37" s="1"/>
      <c r="K37" s="2"/>
      <c r="L37" s="2"/>
      <c r="M37" s="2"/>
    </row>
    <row r="38" spans="1:13" x14ac:dyDescent="0.25">
      <c r="A38" s="13" t="s">
        <v>53</v>
      </c>
      <c r="B38" s="8">
        <f t="shared" si="1"/>
        <v>7991.9</v>
      </c>
      <c r="C38" s="8">
        <f t="shared" si="2"/>
        <v>200</v>
      </c>
      <c r="D38" s="8">
        <f t="shared" si="0"/>
        <v>2.502533815488182</v>
      </c>
      <c r="E38" s="2">
        <v>7791.9</v>
      </c>
      <c r="F38" s="2"/>
      <c r="G38" s="2">
        <f t="shared" si="3"/>
        <v>0</v>
      </c>
      <c r="H38" s="1"/>
      <c r="I38" s="1"/>
      <c r="J38" s="1"/>
      <c r="K38" s="2">
        <v>200</v>
      </c>
      <c r="L38" s="2">
        <v>200</v>
      </c>
      <c r="M38" s="2">
        <f t="shared" si="4"/>
        <v>100</v>
      </c>
    </row>
    <row r="39" spans="1:13" x14ac:dyDescent="0.25">
      <c r="A39" s="13" t="s">
        <v>30</v>
      </c>
      <c r="B39" s="8">
        <f t="shared" si="1"/>
        <v>232.9</v>
      </c>
      <c r="C39" s="8">
        <f t="shared" si="2"/>
        <v>0</v>
      </c>
      <c r="D39" s="8">
        <f t="shared" si="0"/>
        <v>0</v>
      </c>
      <c r="E39" s="2">
        <v>232.9</v>
      </c>
      <c r="F39" s="2"/>
      <c r="G39" s="2">
        <f t="shared" si="3"/>
        <v>0</v>
      </c>
      <c r="H39" s="1"/>
      <c r="I39" s="1"/>
      <c r="J39" s="1"/>
      <c r="K39" s="2"/>
      <c r="L39" s="2"/>
      <c r="M39" s="2"/>
    </row>
    <row r="40" spans="1:13" x14ac:dyDescent="0.25">
      <c r="A40" s="13" t="s">
        <v>54</v>
      </c>
      <c r="B40" s="8"/>
      <c r="C40" s="8"/>
      <c r="D40" s="8"/>
      <c r="E40" s="2"/>
      <c r="F40" s="2"/>
      <c r="G40" s="2"/>
      <c r="H40" s="1"/>
      <c r="I40" s="1"/>
      <c r="J40" s="1"/>
      <c r="K40" s="2"/>
      <c r="L40" s="2"/>
      <c r="M40" s="2"/>
    </row>
    <row r="41" spans="1:13" x14ac:dyDescent="0.25">
      <c r="A41" s="13" t="s">
        <v>31</v>
      </c>
      <c r="B41" s="8">
        <f t="shared" si="1"/>
        <v>1351.6</v>
      </c>
      <c r="C41" s="8">
        <f t="shared" si="2"/>
        <v>0</v>
      </c>
      <c r="D41" s="8">
        <f t="shared" si="0"/>
        <v>0</v>
      </c>
      <c r="E41" s="2">
        <v>1351.6</v>
      </c>
      <c r="F41" s="2"/>
      <c r="G41" s="2">
        <f t="shared" si="3"/>
        <v>0</v>
      </c>
      <c r="H41" s="1"/>
      <c r="I41" s="1"/>
      <c r="J41" s="1"/>
      <c r="K41" s="2"/>
      <c r="L41" s="2"/>
      <c r="M41" s="2"/>
    </row>
    <row r="42" spans="1:13" x14ac:dyDescent="0.25">
      <c r="A42" s="13" t="s">
        <v>32</v>
      </c>
      <c r="B42" s="8">
        <f t="shared" si="1"/>
        <v>300</v>
      </c>
      <c r="C42" s="8">
        <f t="shared" si="2"/>
        <v>300</v>
      </c>
      <c r="D42" s="8">
        <f t="shared" si="0"/>
        <v>100</v>
      </c>
      <c r="E42" s="2"/>
      <c r="F42" s="2"/>
      <c r="G42" s="2"/>
      <c r="H42" s="1"/>
      <c r="I42" s="1"/>
      <c r="J42" s="1"/>
      <c r="K42" s="2">
        <v>300</v>
      </c>
      <c r="L42" s="2">
        <v>300</v>
      </c>
      <c r="M42" s="2">
        <f t="shared" si="4"/>
        <v>100</v>
      </c>
    </row>
    <row r="43" spans="1:13" x14ac:dyDescent="0.25">
      <c r="A43" s="13" t="s">
        <v>33</v>
      </c>
      <c r="B43" s="8">
        <f t="shared" si="1"/>
        <v>5524.5079999999998</v>
      </c>
      <c r="C43" s="8">
        <f t="shared" si="2"/>
        <v>3534.9079999999999</v>
      </c>
      <c r="D43" s="8">
        <f t="shared" si="0"/>
        <v>63.985933226995051</v>
      </c>
      <c r="E43" s="2">
        <v>1989.6</v>
      </c>
      <c r="F43" s="2"/>
      <c r="G43" s="2">
        <f t="shared" si="3"/>
        <v>0</v>
      </c>
      <c r="H43" s="1"/>
      <c r="I43" s="1"/>
      <c r="J43" s="1"/>
      <c r="K43" s="2">
        <v>3534.9079999999999</v>
      </c>
      <c r="L43" s="2">
        <v>3534.9079999999999</v>
      </c>
      <c r="M43" s="2">
        <f t="shared" si="4"/>
        <v>100</v>
      </c>
    </row>
    <row r="44" spans="1:13" x14ac:dyDescent="0.25">
      <c r="A44" s="13" t="s">
        <v>55</v>
      </c>
      <c r="B44" s="8">
        <f t="shared" si="1"/>
        <v>1106.3</v>
      </c>
      <c r="C44" s="8">
        <f t="shared" si="2"/>
        <v>0</v>
      </c>
      <c r="D44" s="8">
        <f t="shared" si="0"/>
        <v>0</v>
      </c>
      <c r="E44" s="2">
        <v>1106.3</v>
      </c>
      <c r="F44" s="2"/>
      <c r="G44" s="2">
        <f t="shared" si="3"/>
        <v>0</v>
      </c>
      <c r="H44" s="1"/>
      <c r="I44" s="1"/>
      <c r="J44" s="1"/>
      <c r="K44" s="2"/>
      <c r="L44" s="1"/>
      <c r="M44" s="2"/>
    </row>
    <row r="45" spans="1:13" ht="43.5" x14ac:dyDescent="0.25">
      <c r="A45" s="60" t="s">
        <v>34</v>
      </c>
      <c r="B45" s="61">
        <f>SUM(B7:B44)</f>
        <v>118826.60800000001</v>
      </c>
      <c r="C45" s="61">
        <f>SUM(C7:C44)</f>
        <v>9534.9079999999994</v>
      </c>
      <c r="D45" s="61">
        <f t="shared" si="0"/>
        <v>8.0242196259612157</v>
      </c>
      <c r="E45" s="61">
        <f t="shared" ref="E45:F45" si="5">SUM(E7:E44)</f>
        <v>109291.70000000001</v>
      </c>
      <c r="F45" s="61">
        <f t="shared" si="5"/>
        <v>0</v>
      </c>
      <c r="G45" s="61">
        <f t="shared" si="3"/>
        <v>0</v>
      </c>
      <c r="H45" s="61"/>
      <c r="I45" s="61"/>
      <c r="J45" s="61"/>
      <c r="K45" s="61">
        <f>SUM(K7:K44)</f>
        <v>9534.9079999999994</v>
      </c>
      <c r="L45" s="61">
        <f>SUM(L7:L44)</f>
        <v>9534.9079999999994</v>
      </c>
      <c r="M45" s="61">
        <f t="shared" si="4"/>
        <v>100</v>
      </c>
    </row>
    <row r="46" spans="1:13" x14ac:dyDescent="0.25">
      <c r="A46" s="13" t="s">
        <v>48</v>
      </c>
      <c r="B46" s="8">
        <f>E46+H46+K46</f>
        <v>100950</v>
      </c>
      <c r="C46" s="8">
        <f>F46+I46+L46</f>
        <v>0</v>
      </c>
      <c r="D46" s="8">
        <f>C46/B46*100</f>
        <v>0</v>
      </c>
      <c r="E46" s="1"/>
      <c r="F46" s="1"/>
      <c r="G46" s="2"/>
      <c r="H46" s="9">
        <v>100950</v>
      </c>
      <c r="I46" s="11">
        <v>0</v>
      </c>
      <c r="J46" s="9">
        <f>I46/H46*100</f>
        <v>0</v>
      </c>
      <c r="K46" s="9"/>
      <c r="L46" s="11"/>
      <c r="M46" s="15"/>
    </row>
    <row r="47" spans="1:13" x14ac:dyDescent="0.25">
      <c r="A47" s="13" t="s">
        <v>35</v>
      </c>
      <c r="B47" s="8"/>
      <c r="C47" s="8"/>
      <c r="D47" s="8"/>
      <c r="E47" s="1"/>
      <c r="F47" s="1"/>
      <c r="G47" s="2"/>
      <c r="H47" s="11"/>
      <c r="I47" s="11"/>
      <c r="J47" s="11"/>
      <c r="K47" s="11"/>
      <c r="L47" s="11"/>
      <c r="M47" s="17"/>
    </row>
    <row r="48" spans="1:13" x14ac:dyDescent="0.25">
      <c r="A48" s="13" t="s">
        <v>36</v>
      </c>
      <c r="B48" s="8"/>
      <c r="C48" s="8"/>
      <c r="D48" s="8"/>
      <c r="E48" s="1"/>
      <c r="F48" s="1"/>
      <c r="G48" s="2"/>
      <c r="H48" s="11"/>
      <c r="I48" s="11"/>
      <c r="J48" s="11"/>
      <c r="K48" s="11"/>
      <c r="L48" s="11"/>
      <c r="M48" s="17"/>
    </row>
    <row r="49" spans="1:13" x14ac:dyDescent="0.25">
      <c r="A49" s="13" t="s">
        <v>37</v>
      </c>
      <c r="B49" s="8"/>
      <c r="C49" s="8"/>
      <c r="D49" s="8"/>
      <c r="E49" s="1"/>
      <c r="F49" s="1"/>
      <c r="G49" s="2"/>
      <c r="H49" s="1"/>
      <c r="I49" s="1"/>
      <c r="J49" s="1"/>
      <c r="K49" s="1"/>
      <c r="L49" s="1"/>
      <c r="M49" s="16"/>
    </row>
    <row r="50" spans="1:13" ht="29.25" x14ac:dyDescent="0.25">
      <c r="A50" s="60" t="s">
        <v>38</v>
      </c>
      <c r="B50" s="61">
        <f>SUM(B46:B49)</f>
        <v>100950</v>
      </c>
      <c r="C50" s="61">
        <f>SUM(C46:C49)</f>
        <v>0</v>
      </c>
      <c r="D50" s="61"/>
      <c r="E50" s="61"/>
      <c r="F50" s="61"/>
      <c r="G50" s="61"/>
      <c r="H50" s="61">
        <f>SUM(H46:H49)</f>
        <v>100950</v>
      </c>
      <c r="I50" s="61">
        <f>SUM(I46:I49)</f>
        <v>0</v>
      </c>
      <c r="J50" s="61">
        <f>I50/H50*100</f>
        <v>0</v>
      </c>
      <c r="K50" s="61"/>
      <c r="L50" s="61"/>
      <c r="M50" s="62"/>
    </row>
    <row r="51" spans="1:13" ht="16.5" thickBot="1" x14ac:dyDescent="0.3">
      <c r="A51" s="57" t="s">
        <v>39</v>
      </c>
      <c r="B51" s="58">
        <f>B45+B50</f>
        <v>219776.60800000001</v>
      </c>
      <c r="C51" s="58">
        <f>C45+C50</f>
        <v>9534.9079999999994</v>
      </c>
      <c r="D51" s="58">
        <f t="shared" si="0"/>
        <v>4.3384544364248256</v>
      </c>
      <c r="E51" s="58">
        <f t="shared" ref="E51:F51" si="6">E45+E50</f>
        <v>109291.70000000001</v>
      </c>
      <c r="F51" s="58">
        <f t="shared" si="6"/>
        <v>0</v>
      </c>
      <c r="G51" s="58">
        <f t="shared" si="3"/>
        <v>0</v>
      </c>
      <c r="H51" s="58">
        <f>H45+H50</f>
        <v>100950</v>
      </c>
      <c r="I51" s="58">
        <f>I45+I50</f>
        <v>0</v>
      </c>
      <c r="J51" s="58">
        <f>I51/H51*100</f>
        <v>0</v>
      </c>
      <c r="K51" s="58">
        <f>K45+K50</f>
        <v>9534.9079999999994</v>
      </c>
      <c r="L51" s="58">
        <f>L45+L50</f>
        <v>9534.9079999999994</v>
      </c>
      <c r="M51" s="59">
        <f>L51/K51*100</f>
        <v>100</v>
      </c>
    </row>
    <row r="53" spans="1:13" x14ac:dyDescent="0.25">
      <c r="A53" t="s">
        <v>107</v>
      </c>
    </row>
  </sheetData>
  <mergeCells count="9">
    <mergeCell ref="K5:M5"/>
    <mergeCell ref="E4:M4"/>
    <mergeCell ref="A1:M1"/>
    <mergeCell ref="A2:M2"/>
    <mergeCell ref="H5:J5"/>
    <mergeCell ref="A4:A6"/>
    <mergeCell ref="L3:M3"/>
    <mergeCell ref="E5:G5"/>
    <mergeCell ref="B4:D5"/>
  </mergeCells>
  <pageMargins left="0.31496062992125984" right="0.31496062992125984" top="0.74803149606299213" bottom="0.74803149606299213" header="0.31496062992125984" footer="0.31496062992125984"/>
  <pageSetup paperSize="8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Всего</vt:lpstr>
      <vt:lpstr>Дотации</vt:lpstr>
      <vt:lpstr>Субвенции</vt:lpstr>
      <vt:lpstr>Субсидии</vt:lpstr>
      <vt:lpstr>Иные</vt:lpstr>
      <vt:lpstr>Иные!Область_печати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cp:lastPrinted>2017-04-24T10:56:33Z</cp:lastPrinted>
  <dcterms:created xsi:type="dcterms:W3CDTF">2017-04-12T11:56:34Z</dcterms:created>
  <dcterms:modified xsi:type="dcterms:W3CDTF">2017-04-24T13:12:43Z</dcterms:modified>
</cp:coreProperties>
</file>