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Всего" sheetId="1" r:id="rId1"/>
    <sheet name="Дотации" sheetId="2" r:id="rId2"/>
    <sheet name="Субвенции" sheetId="3" r:id="rId3"/>
    <sheet name="Субсидии" sheetId="4" r:id="rId4"/>
    <sheet name="Иные" sheetId="5" r:id="rId5"/>
  </sheets>
  <definedNames>
    <definedName name="_xlnm.Print_Titles" localSheetId="2">Субвенции!$A:$A</definedName>
    <definedName name="_xlnm.Print_Titles" localSheetId="3">Субсидии!$A:$A</definedName>
    <definedName name="_xlnm.Print_Area" localSheetId="1">Дотации!$A$1:$P$51</definedName>
    <definedName name="_xlnm.Print_Area" localSheetId="4">Иные!$A$1:$V$53</definedName>
    <definedName name="_xlnm.Print_Area" localSheetId="2">Субвенции!$A$1:$CA$51</definedName>
    <definedName name="_xlnm.Print_Area" localSheetId="3">Субсидии!$A$1:$CA$53</definedName>
  </definedNames>
  <calcPr calcId="145621"/>
</workbook>
</file>

<file path=xl/calcChain.xml><?xml version="1.0" encoding="utf-8"?>
<calcChain xmlns="http://schemas.openxmlformats.org/spreadsheetml/2006/main">
  <c r="I51" i="5" l="1"/>
  <c r="U50" i="5"/>
  <c r="T50" i="5"/>
  <c r="V50" i="5" s="1"/>
  <c r="S50" i="5"/>
  <c r="R50" i="5"/>
  <c r="Q50" i="5"/>
  <c r="O50" i="5"/>
  <c r="N50" i="5"/>
  <c r="P50" i="5" s="1"/>
  <c r="L50" i="5"/>
  <c r="K50" i="5"/>
  <c r="I50" i="5"/>
  <c r="H50" i="5"/>
  <c r="J50" i="5" s="1"/>
  <c r="F50" i="5"/>
  <c r="E50" i="5"/>
  <c r="G50" i="5" s="1"/>
  <c r="V49" i="5"/>
  <c r="S49" i="5"/>
  <c r="P49" i="5"/>
  <c r="M49" i="5"/>
  <c r="J49" i="5"/>
  <c r="G49" i="5"/>
  <c r="D49" i="5"/>
  <c r="C49" i="5"/>
  <c r="B49" i="5"/>
  <c r="V48" i="5"/>
  <c r="S48" i="5"/>
  <c r="P48" i="5"/>
  <c r="M48" i="5"/>
  <c r="J48" i="5"/>
  <c r="G48" i="5"/>
  <c r="C48" i="5"/>
  <c r="B48" i="5"/>
  <c r="D48" i="5" s="1"/>
  <c r="V47" i="5"/>
  <c r="S47" i="5"/>
  <c r="P47" i="5"/>
  <c r="M47" i="5"/>
  <c r="J47" i="5"/>
  <c r="G47" i="5"/>
  <c r="D47" i="5"/>
  <c r="C47" i="5"/>
  <c r="O48" i="1" s="1"/>
  <c r="B47" i="5"/>
  <c r="V46" i="5"/>
  <c r="S46" i="5"/>
  <c r="P46" i="5"/>
  <c r="M46" i="5"/>
  <c r="J46" i="5"/>
  <c r="G46" i="5"/>
  <c r="D46" i="5"/>
  <c r="C46" i="5"/>
  <c r="B46" i="5"/>
  <c r="V45" i="5"/>
  <c r="U45" i="5"/>
  <c r="T45" i="5"/>
  <c r="R45" i="5"/>
  <c r="R51" i="5" s="1"/>
  <c r="Q45" i="5"/>
  <c r="O45" i="5"/>
  <c r="O51" i="5" s="1"/>
  <c r="N45" i="5"/>
  <c r="L45" i="5"/>
  <c r="K45" i="5"/>
  <c r="J45" i="5"/>
  <c r="I45" i="5"/>
  <c r="H45" i="5"/>
  <c r="F45" i="5"/>
  <c r="F51" i="5" s="1"/>
  <c r="E45" i="5"/>
  <c r="V44" i="5"/>
  <c r="S44" i="5"/>
  <c r="P44" i="5"/>
  <c r="M44" i="5"/>
  <c r="J44" i="5"/>
  <c r="G44" i="5"/>
  <c r="C44" i="5"/>
  <c r="B44" i="5"/>
  <c r="V43" i="5"/>
  <c r="S43" i="5"/>
  <c r="P43" i="5"/>
  <c r="M43" i="5"/>
  <c r="J43" i="5"/>
  <c r="G43" i="5"/>
  <c r="C43" i="5"/>
  <c r="D43" i="5" s="1"/>
  <c r="B43" i="5"/>
  <c r="V42" i="5"/>
  <c r="S42" i="5"/>
  <c r="P42" i="5"/>
  <c r="M42" i="5"/>
  <c r="J42" i="5"/>
  <c r="G42" i="5"/>
  <c r="C42" i="5"/>
  <c r="B42" i="5"/>
  <c r="D42" i="5" s="1"/>
  <c r="V41" i="5"/>
  <c r="S41" i="5"/>
  <c r="P41" i="5"/>
  <c r="M41" i="5"/>
  <c r="J41" i="5"/>
  <c r="G41" i="5"/>
  <c r="C41" i="5"/>
  <c r="B41" i="5"/>
  <c r="V40" i="5"/>
  <c r="S40" i="5"/>
  <c r="P40" i="5"/>
  <c r="M40" i="5"/>
  <c r="J40" i="5"/>
  <c r="G40" i="5"/>
  <c r="D40" i="5"/>
  <c r="C40" i="5"/>
  <c r="B40" i="5"/>
  <c r="V39" i="5"/>
  <c r="S39" i="5"/>
  <c r="P39" i="5"/>
  <c r="M39" i="5"/>
  <c r="J39" i="5"/>
  <c r="G39" i="5"/>
  <c r="C39" i="5"/>
  <c r="O40" i="1" s="1"/>
  <c r="P40" i="1" s="1"/>
  <c r="B39" i="5"/>
  <c r="V38" i="5"/>
  <c r="S38" i="5"/>
  <c r="P38" i="5"/>
  <c r="M38" i="5"/>
  <c r="J38" i="5"/>
  <c r="G38" i="5"/>
  <c r="D38" i="5"/>
  <c r="C38" i="5"/>
  <c r="B38" i="5"/>
  <c r="V37" i="5"/>
  <c r="S37" i="5"/>
  <c r="P37" i="5"/>
  <c r="M37" i="5"/>
  <c r="J37" i="5"/>
  <c r="G37" i="5"/>
  <c r="D37" i="5"/>
  <c r="C37" i="5"/>
  <c r="B37" i="5"/>
  <c r="V36" i="5"/>
  <c r="S36" i="5"/>
  <c r="P36" i="5"/>
  <c r="M36" i="5"/>
  <c r="J36" i="5"/>
  <c r="G36" i="5"/>
  <c r="C36" i="5"/>
  <c r="B36" i="5"/>
  <c r="V35" i="5"/>
  <c r="S35" i="5"/>
  <c r="P35" i="5"/>
  <c r="M35" i="5"/>
  <c r="J35" i="5"/>
  <c r="G35" i="5"/>
  <c r="C35" i="5"/>
  <c r="B35" i="5"/>
  <c r="V34" i="5"/>
  <c r="S34" i="5"/>
  <c r="P34" i="5"/>
  <c r="M34" i="5"/>
  <c r="J34" i="5"/>
  <c r="G34" i="5"/>
  <c r="C34" i="5"/>
  <c r="B34" i="5"/>
  <c r="N35" i="1" s="1"/>
  <c r="P35" i="1" s="1"/>
  <c r="V33" i="5"/>
  <c r="S33" i="5"/>
  <c r="P33" i="5"/>
  <c r="M33" i="5"/>
  <c r="J33" i="5"/>
  <c r="G33" i="5"/>
  <c r="C33" i="5"/>
  <c r="B33" i="5"/>
  <c r="D33" i="5" s="1"/>
  <c r="V32" i="5"/>
  <c r="S32" i="5"/>
  <c r="P32" i="5"/>
  <c r="M32" i="5"/>
  <c r="J32" i="5"/>
  <c r="G32" i="5"/>
  <c r="C32" i="5"/>
  <c r="D32" i="5" s="1"/>
  <c r="B32" i="5"/>
  <c r="V31" i="5"/>
  <c r="S31" i="5"/>
  <c r="P31" i="5"/>
  <c r="M31" i="5"/>
  <c r="J31" i="5"/>
  <c r="G31" i="5"/>
  <c r="C31" i="5"/>
  <c r="B31" i="5"/>
  <c r="N32" i="1" s="1"/>
  <c r="V30" i="5"/>
  <c r="S30" i="5"/>
  <c r="P30" i="5"/>
  <c r="M30" i="5"/>
  <c r="J30" i="5"/>
  <c r="G30" i="5"/>
  <c r="C30" i="5"/>
  <c r="D30" i="5" s="1"/>
  <c r="B30" i="5"/>
  <c r="V29" i="5"/>
  <c r="S29" i="5"/>
  <c r="P29" i="5"/>
  <c r="M29" i="5"/>
  <c r="J29" i="5"/>
  <c r="G29" i="5"/>
  <c r="D29" i="5"/>
  <c r="C29" i="5"/>
  <c r="B29" i="5"/>
  <c r="V28" i="5"/>
  <c r="S28" i="5"/>
  <c r="P28" i="5"/>
  <c r="M28" i="5"/>
  <c r="J28" i="5"/>
  <c r="G28" i="5"/>
  <c r="C28" i="5"/>
  <c r="B28" i="5"/>
  <c r="V27" i="5"/>
  <c r="S27" i="5"/>
  <c r="P27" i="5"/>
  <c r="M27" i="5"/>
  <c r="J27" i="5"/>
  <c r="G27" i="5"/>
  <c r="C27" i="5"/>
  <c r="D27" i="5" s="1"/>
  <c r="B27" i="5"/>
  <c r="V26" i="5"/>
  <c r="S26" i="5"/>
  <c r="P26" i="5"/>
  <c r="M26" i="5"/>
  <c r="J26" i="5"/>
  <c r="G26" i="5"/>
  <c r="C26" i="5"/>
  <c r="B26" i="5"/>
  <c r="D26" i="5" s="1"/>
  <c r="V25" i="5"/>
  <c r="S25" i="5"/>
  <c r="P25" i="5"/>
  <c r="M25" i="5"/>
  <c r="J25" i="5"/>
  <c r="G25" i="5"/>
  <c r="C25" i="5"/>
  <c r="O26" i="1" s="1"/>
  <c r="B25" i="5"/>
  <c r="V24" i="5"/>
  <c r="S24" i="5"/>
  <c r="P24" i="5"/>
  <c r="M24" i="5"/>
  <c r="J24" i="5"/>
  <c r="G24" i="5"/>
  <c r="C24" i="5"/>
  <c r="B24" i="5"/>
  <c r="V23" i="5"/>
  <c r="S23" i="5"/>
  <c r="P23" i="5"/>
  <c r="M23" i="5"/>
  <c r="J23" i="5"/>
  <c r="G23" i="5"/>
  <c r="C23" i="5"/>
  <c r="O24" i="1" s="1"/>
  <c r="B23" i="5"/>
  <c r="V22" i="5"/>
  <c r="S22" i="5"/>
  <c r="P22" i="5"/>
  <c r="M22" i="5"/>
  <c r="J22" i="5"/>
  <c r="G22" i="5"/>
  <c r="C22" i="5"/>
  <c r="O23" i="1" s="1"/>
  <c r="P23" i="1" s="1"/>
  <c r="B22" i="5"/>
  <c r="V21" i="5"/>
  <c r="S21" i="5"/>
  <c r="P21" i="5"/>
  <c r="M21" i="5"/>
  <c r="J21" i="5"/>
  <c r="G21" i="5"/>
  <c r="D21" i="5"/>
  <c r="C21" i="5"/>
  <c r="B21" i="5"/>
  <c r="V20" i="5"/>
  <c r="S20" i="5"/>
  <c r="P20" i="5"/>
  <c r="M20" i="5"/>
  <c r="J20" i="5"/>
  <c r="G20" i="5"/>
  <c r="C20" i="5"/>
  <c r="B20" i="5"/>
  <c r="D20" i="5" s="1"/>
  <c r="V19" i="5"/>
  <c r="S19" i="5"/>
  <c r="P19" i="5"/>
  <c r="M19" i="5"/>
  <c r="J19" i="5"/>
  <c r="G19" i="5"/>
  <c r="C19" i="5"/>
  <c r="D19" i="5" s="1"/>
  <c r="B19" i="5"/>
  <c r="V18" i="5"/>
  <c r="S18" i="5"/>
  <c r="P18" i="5"/>
  <c r="M18" i="5"/>
  <c r="J18" i="5"/>
  <c r="G18" i="5"/>
  <c r="D18" i="5"/>
  <c r="C18" i="5"/>
  <c r="B18" i="5"/>
  <c r="V17" i="5"/>
  <c r="S17" i="5"/>
  <c r="P17" i="5"/>
  <c r="M17" i="5"/>
  <c r="J17" i="5"/>
  <c r="G17" i="5"/>
  <c r="C17" i="5"/>
  <c r="B17" i="5"/>
  <c r="D17" i="5" s="1"/>
  <c r="V16" i="5"/>
  <c r="S16" i="5"/>
  <c r="P16" i="5"/>
  <c r="M16" i="5"/>
  <c r="J16" i="5"/>
  <c r="G16" i="5"/>
  <c r="C16" i="5"/>
  <c r="B16" i="5"/>
  <c r="D16" i="5" s="1"/>
  <c r="V15" i="5"/>
  <c r="S15" i="5"/>
  <c r="P15" i="5"/>
  <c r="M15" i="5"/>
  <c r="J15" i="5"/>
  <c r="G15" i="5"/>
  <c r="C15" i="5"/>
  <c r="B15" i="5"/>
  <c r="D15" i="5" s="1"/>
  <c r="V14" i="5"/>
  <c r="S14" i="5"/>
  <c r="P14" i="5"/>
  <c r="M14" i="5"/>
  <c r="J14" i="5"/>
  <c r="G14" i="5"/>
  <c r="C14" i="5"/>
  <c r="D14" i="5" s="1"/>
  <c r="B14" i="5"/>
  <c r="V13" i="5"/>
  <c r="S13" i="5"/>
  <c r="P13" i="5"/>
  <c r="M13" i="5"/>
  <c r="J13" i="5"/>
  <c r="G13" i="5"/>
  <c r="D13" i="5"/>
  <c r="C13" i="5"/>
  <c r="B13" i="5"/>
  <c r="V12" i="5"/>
  <c r="S12" i="5"/>
  <c r="P12" i="5"/>
  <c r="M12" i="5"/>
  <c r="J12" i="5"/>
  <c r="G12" i="5"/>
  <c r="C12" i="5"/>
  <c r="B12" i="5"/>
  <c r="D12" i="5" s="1"/>
  <c r="V11" i="5"/>
  <c r="S11" i="5"/>
  <c r="P11" i="5"/>
  <c r="M11" i="5"/>
  <c r="J11" i="5"/>
  <c r="G11" i="5"/>
  <c r="C11" i="5"/>
  <c r="D11" i="5" s="1"/>
  <c r="B11" i="5"/>
  <c r="V10" i="5"/>
  <c r="S10" i="5"/>
  <c r="P10" i="5"/>
  <c r="M10" i="5"/>
  <c r="J10" i="5"/>
  <c r="G10" i="5"/>
  <c r="C10" i="5"/>
  <c r="B10" i="5"/>
  <c r="D10" i="5" s="1"/>
  <c r="V9" i="5"/>
  <c r="S9" i="5"/>
  <c r="P9" i="5"/>
  <c r="M9" i="5"/>
  <c r="J9" i="5"/>
  <c r="G9" i="5"/>
  <c r="C9" i="5"/>
  <c r="B9" i="5"/>
  <c r="D9" i="5" s="1"/>
  <c r="V8" i="5"/>
  <c r="S8" i="5"/>
  <c r="P8" i="5"/>
  <c r="M8" i="5"/>
  <c r="J8" i="5"/>
  <c r="G8" i="5"/>
  <c r="C8" i="5"/>
  <c r="B8" i="5"/>
  <c r="D8" i="5" s="1"/>
  <c r="V7" i="5"/>
  <c r="S7" i="5"/>
  <c r="P7" i="5"/>
  <c r="M7" i="5"/>
  <c r="J7" i="5"/>
  <c r="G7" i="5"/>
  <c r="C7" i="5"/>
  <c r="B7" i="5"/>
  <c r="BY51" i="4"/>
  <c r="CA51" i="4" s="1"/>
  <c r="BV51" i="4"/>
  <c r="BX51" i="4" s="1"/>
  <c r="BT51" i="4"/>
  <c r="BQ51" i="4"/>
  <c r="BN51" i="4"/>
  <c r="BE51" i="4"/>
  <c r="AY51" i="4"/>
  <c r="AX51" i="4"/>
  <c r="AP51" i="4"/>
  <c r="AG51" i="4"/>
  <c r="Z51" i="4"/>
  <c r="X51" i="4"/>
  <c r="R51" i="4"/>
  <c r="H51" i="4"/>
  <c r="J51" i="4" s="1"/>
  <c r="CA50" i="4"/>
  <c r="BZ50" i="4"/>
  <c r="BY50" i="4"/>
  <c r="BX50" i="4"/>
  <c r="BW50" i="4"/>
  <c r="BW51" i="4" s="1"/>
  <c r="BV50" i="4"/>
  <c r="BT50" i="4"/>
  <c r="BS50" i="4"/>
  <c r="BU50" i="4" s="1"/>
  <c r="BR50" i="4"/>
  <c r="BQ50" i="4"/>
  <c r="BP50" i="4"/>
  <c r="BN50" i="4"/>
  <c r="BM50" i="4"/>
  <c r="BO50" i="4" s="1"/>
  <c r="BK50" i="4"/>
  <c r="BJ50" i="4"/>
  <c r="BL50" i="4" s="1"/>
  <c r="BH50" i="4"/>
  <c r="BG50" i="4"/>
  <c r="BI50" i="4" s="1"/>
  <c r="BE50" i="4"/>
  <c r="BD50" i="4"/>
  <c r="BC50" i="4"/>
  <c r="BB50" i="4"/>
  <c r="BA50" i="4"/>
  <c r="AY50" i="4"/>
  <c r="AZ50" i="4" s="1"/>
  <c r="AX50" i="4"/>
  <c r="AV50" i="4"/>
  <c r="AV51" i="4" s="1"/>
  <c r="AU50" i="4"/>
  <c r="AW50" i="4" s="1"/>
  <c r="AT50" i="4"/>
  <c r="AS50" i="4"/>
  <c r="AR50" i="4"/>
  <c r="AP50" i="4"/>
  <c r="AO50" i="4"/>
  <c r="AQ50" i="4" s="1"/>
  <c r="AN50" i="4"/>
  <c r="AM50" i="4"/>
  <c r="AL50" i="4"/>
  <c r="AJ50" i="4"/>
  <c r="AI50" i="4"/>
  <c r="AK50" i="4" s="1"/>
  <c r="AG50" i="4"/>
  <c r="AF50" i="4"/>
  <c r="AE50" i="4"/>
  <c r="AD50" i="4"/>
  <c r="AC50" i="4"/>
  <c r="AA50" i="4"/>
  <c r="Z50" i="4"/>
  <c r="X50" i="4"/>
  <c r="W50" i="4"/>
  <c r="Y50" i="4" s="1"/>
  <c r="V50" i="4"/>
  <c r="T50" i="4"/>
  <c r="S50" i="4"/>
  <c r="U50" i="4" s="1"/>
  <c r="R50" i="4"/>
  <c r="Q50" i="4"/>
  <c r="O50" i="4"/>
  <c r="N50" i="4"/>
  <c r="P50" i="4" s="1"/>
  <c r="L50" i="4"/>
  <c r="K50" i="4"/>
  <c r="I50" i="4"/>
  <c r="H50" i="4"/>
  <c r="J50" i="4" s="1"/>
  <c r="G50" i="4"/>
  <c r="F50" i="4"/>
  <c r="E50" i="4"/>
  <c r="C50" i="4"/>
  <c r="CA49" i="4"/>
  <c r="BX49" i="4"/>
  <c r="BU49" i="4"/>
  <c r="BR49" i="4"/>
  <c r="BO49" i="4"/>
  <c r="BL49" i="4"/>
  <c r="BI49" i="4"/>
  <c r="BF49" i="4"/>
  <c r="BC49" i="4"/>
  <c r="AZ49" i="4"/>
  <c r="AW49" i="4"/>
  <c r="AT49" i="4"/>
  <c r="AQ49" i="4"/>
  <c r="AN49" i="4"/>
  <c r="AK49" i="4"/>
  <c r="AH49" i="4"/>
  <c r="AE49" i="4"/>
  <c r="AB49" i="4"/>
  <c r="Y49" i="4"/>
  <c r="V49" i="4"/>
  <c r="S49" i="4"/>
  <c r="P49" i="4"/>
  <c r="M49" i="4"/>
  <c r="J49" i="4"/>
  <c r="G49" i="4"/>
  <c r="D49" i="4"/>
  <c r="C49" i="4"/>
  <c r="B49" i="4"/>
  <c r="K50" i="1" s="1"/>
  <c r="CA48" i="4"/>
  <c r="BX48" i="4"/>
  <c r="BU48" i="4"/>
  <c r="BR48" i="4"/>
  <c r="BO48" i="4"/>
  <c r="BL48" i="4"/>
  <c r="BI48" i="4"/>
  <c r="BF48" i="4"/>
  <c r="BC48" i="4"/>
  <c r="AZ48" i="4"/>
  <c r="AW48" i="4"/>
  <c r="AT48" i="4"/>
  <c r="AQ48" i="4"/>
  <c r="AN48" i="4"/>
  <c r="AK48" i="4"/>
  <c r="AH48" i="4"/>
  <c r="AE48" i="4"/>
  <c r="AB48" i="4"/>
  <c r="Y48" i="4"/>
  <c r="V48" i="4"/>
  <c r="S48" i="4"/>
  <c r="P48" i="4"/>
  <c r="M48" i="4"/>
  <c r="J48" i="4"/>
  <c r="G48" i="4"/>
  <c r="C48" i="4"/>
  <c r="B48" i="4"/>
  <c r="CA47" i="4"/>
  <c r="BX47" i="4"/>
  <c r="BU47" i="4"/>
  <c r="BR47" i="4"/>
  <c r="BO47" i="4"/>
  <c r="BL47" i="4"/>
  <c r="BI47" i="4"/>
  <c r="BF47" i="4"/>
  <c r="BC47" i="4"/>
  <c r="AZ47" i="4"/>
  <c r="AW47" i="4"/>
  <c r="AT47" i="4"/>
  <c r="AQ47" i="4"/>
  <c r="AN47" i="4"/>
  <c r="AK47" i="4"/>
  <c r="AH47" i="4"/>
  <c r="AE47" i="4"/>
  <c r="AB47" i="4"/>
  <c r="Y47" i="4"/>
  <c r="V47" i="4"/>
  <c r="S47" i="4"/>
  <c r="P47" i="4"/>
  <c r="M47" i="4"/>
  <c r="J47" i="4"/>
  <c r="G47" i="4"/>
  <c r="C47" i="4"/>
  <c r="L48" i="1" s="1"/>
  <c r="B47" i="4"/>
  <c r="D47" i="4" s="1"/>
  <c r="CA46" i="4"/>
  <c r="BX46" i="4"/>
  <c r="BU46" i="4"/>
  <c r="BR46" i="4"/>
  <c r="BO46" i="4"/>
  <c r="BL46" i="4"/>
  <c r="BI46" i="4"/>
  <c r="BF46" i="4"/>
  <c r="BC46" i="4"/>
  <c r="AZ46" i="4"/>
  <c r="AW46" i="4"/>
  <c r="AT46" i="4"/>
  <c r="AQ46" i="4"/>
  <c r="AN46" i="4"/>
  <c r="AK46" i="4"/>
  <c r="AH46" i="4"/>
  <c r="AE46" i="4"/>
  <c r="AB46" i="4"/>
  <c r="Y46" i="4"/>
  <c r="V46" i="4"/>
  <c r="S46" i="4"/>
  <c r="P46" i="4"/>
  <c r="M46" i="4"/>
  <c r="J46" i="4"/>
  <c r="G46" i="4"/>
  <c r="C46" i="4"/>
  <c r="B46" i="4"/>
  <c r="D46" i="4" s="1"/>
  <c r="BZ45" i="4"/>
  <c r="BZ51" i="4" s="1"/>
  <c r="BY45" i="4"/>
  <c r="CA45" i="4" s="1"/>
  <c r="BX45" i="4"/>
  <c r="BW45" i="4"/>
  <c r="BV45" i="4"/>
  <c r="BT45" i="4"/>
  <c r="BS45" i="4"/>
  <c r="BQ45" i="4"/>
  <c r="BP45" i="4"/>
  <c r="BP51" i="4" s="1"/>
  <c r="BR51" i="4" s="1"/>
  <c r="BN45" i="4"/>
  <c r="BM45" i="4"/>
  <c r="BK45" i="4"/>
  <c r="BJ45" i="4"/>
  <c r="BH45" i="4"/>
  <c r="BG45" i="4"/>
  <c r="BE45" i="4"/>
  <c r="BD45" i="4"/>
  <c r="BF45" i="4" s="1"/>
  <c r="BC45" i="4"/>
  <c r="BB45" i="4"/>
  <c r="BB51" i="4" s="1"/>
  <c r="BA45" i="4"/>
  <c r="BA51" i="4" s="1"/>
  <c r="BC51" i="4" s="1"/>
  <c r="AZ45" i="4"/>
  <c r="AY45" i="4"/>
  <c r="AX45" i="4"/>
  <c r="AV45" i="4"/>
  <c r="AU45" i="4"/>
  <c r="AS45" i="4"/>
  <c r="AS51" i="4" s="1"/>
  <c r="AR45" i="4"/>
  <c r="AR51" i="4" s="1"/>
  <c r="AP45" i="4"/>
  <c r="AO45" i="4"/>
  <c r="AQ45" i="4" s="1"/>
  <c r="AM45" i="4"/>
  <c r="AM51" i="4" s="1"/>
  <c r="AL45" i="4"/>
  <c r="AK45" i="4"/>
  <c r="AJ45" i="4"/>
  <c r="AJ51" i="4" s="1"/>
  <c r="AI45" i="4"/>
  <c r="AG45" i="4"/>
  <c r="AF45" i="4"/>
  <c r="AH45" i="4" s="1"/>
  <c r="AD45" i="4"/>
  <c r="AC45" i="4"/>
  <c r="AC51" i="4" s="1"/>
  <c r="AB45" i="4"/>
  <c r="AA45" i="4"/>
  <c r="Z45" i="4"/>
  <c r="X45" i="4"/>
  <c r="W45" i="4"/>
  <c r="U45" i="4"/>
  <c r="U51" i="4" s="1"/>
  <c r="T45" i="4"/>
  <c r="T51" i="4" s="1"/>
  <c r="R45" i="4"/>
  <c r="Q45" i="4"/>
  <c r="S45" i="4" s="1"/>
  <c r="O45" i="4"/>
  <c r="O51" i="4" s="1"/>
  <c r="N45" i="4"/>
  <c r="L45" i="4"/>
  <c r="K45" i="4"/>
  <c r="I45" i="4"/>
  <c r="I51" i="4" s="1"/>
  <c r="H45" i="4"/>
  <c r="F45" i="4"/>
  <c r="E45" i="4"/>
  <c r="CA44" i="4"/>
  <c r="BX44" i="4"/>
  <c r="BU44" i="4"/>
  <c r="BR44" i="4"/>
  <c r="BO44" i="4"/>
  <c r="BL44" i="4"/>
  <c r="BI44" i="4"/>
  <c r="BF44" i="4"/>
  <c r="BC44" i="4"/>
  <c r="AZ44" i="4"/>
  <c r="AW44" i="4"/>
  <c r="AT44" i="4"/>
  <c r="AQ44" i="4"/>
  <c r="AN44" i="4"/>
  <c r="AK44" i="4"/>
  <c r="AH44" i="4"/>
  <c r="AE44" i="4"/>
  <c r="AB44" i="4"/>
  <c r="Y44" i="4"/>
  <c r="V44" i="4"/>
  <c r="S44" i="4"/>
  <c r="P44" i="4"/>
  <c r="M44" i="4"/>
  <c r="J44" i="4"/>
  <c r="G44" i="4"/>
  <c r="C44" i="4"/>
  <c r="B44" i="4"/>
  <c r="CA43" i="4"/>
  <c r="BX43" i="4"/>
  <c r="BU43" i="4"/>
  <c r="BR43" i="4"/>
  <c r="BO43" i="4"/>
  <c r="BL43" i="4"/>
  <c r="BI43" i="4"/>
  <c r="BF43" i="4"/>
  <c r="BC43" i="4"/>
  <c r="AZ43" i="4"/>
  <c r="AW43" i="4"/>
  <c r="AT43" i="4"/>
  <c r="AQ43" i="4"/>
  <c r="AN43" i="4"/>
  <c r="AK43" i="4"/>
  <c r="AH43" i="4"/>
  <c r="AE43" i="4"/>
  <c r="AB43" i="4"/>
  <c r="Y43" i="4"/>
  <c r="V43" i="4"/>
  <c r="S43" i="4"/>
  <c r="P43" i="4"/>
  <c r="M43" i="4"/>
  <c r="J43" i="4"/>
  <c r="G43" i="4"/>
  <c r="D43" i="4"/>
  <c r="C43" i="4"/>
  <c r="B43" i="4"/>
  <c r="CA42" i="4"/>
  <c r="BX42" i="4"/>
  <c r="BU42" i="4"/>
  <c r="BR42" i="4"/>
  <c r="BO42" i="4"/>
  <c r="BL42" i="4"/>
  <c r="BI42" i="4"/>
  <c r="BF42" i="4"/>
  <c r="BC42" i="4"/>
  <c r="AZ42" i="4"/>
  <c r="AW42" i="4"/>
  <c r="AT42" i="4"/>
  <c r="AQ42" i="4"/>
  <c r="AN42" i="4"/>
  <c r="AK42" i="4"/>
  <c r="AH42" i="4"/>
  <c r="AE42" i="4"/>
  <c r="AB42" i="4"/>
  <c r="Y42" i="4"/>
  <c r="V42" i="4"/>
  <c r="S42" i="4"/>
  <c r="P42" i="4"/>
  <c r="M42" i="4"/>
  <c r="J42" i="4"/>
  <c r="G42" i="4"/>
  <c r="C42" i="4"/>
  <c r="L43" i="1" s="1"/>
  <c r="B42" i="4"/>
  <c r="CA41" i="4"/>
  <c r="BX41" i="4"/>
  <c r="BU41" i="4"/>
  <c r="BR41" i="4"/>
  <c r="BO41" i="4"/>
  <c r="BL41" i="4"/>
  <c r="BI41" i="4"/>
  <c r="BF41" i="4"/>
  <c r="BC41" i="4"/>
  <c r="AZ41" i="4"/>
  <c r="AW41" i="4"/>
  <c r="AT41" i="4"/>
  <c r="AQ41" i="4"/>
  <c r="AN41" i="4"/>
  <c r="AK41" i="4"/>
  <c r="AH41" i="4"/>
  <c r="AE41" i="4"/>
  <c r="AB41" i="4"/>
  <c r="Y41" i="4"/>
  <c r="V41" i="4"/>
  <c r="S41" i="4"/>
  <c r="P41" i="4"/>
  <c r="M41" i="4"/>
  <c r="J41" i="4"/>
  <c r="G41" i="4"/>
  <c r="D41" i="4"/>
  <c r="C41" i="4"/>
  <c r="B41" i="4"/>
  <c r="CA40" i="4"/>
  <c r="BX40" i="4"/>
  <c r="BU40" i="4"/>
  <c r="BR40" i="4"/>
  <c r="BO40" i="4"/>
  <c r="BL40" i="4"/>
  <c r="BI40" i="4"/>
  <c r="BF40" i="4"/>
  <c r="BC40" i="4"/>
  <c r="AZ40" i="4"/>
  <c r="AW40" i="4"/>
  <c r="AT40" i="4"/>
  <c r="AQ40" i="4"/>
  <c r="AN40" i="4"/>
  <c r="AK40" i="4"/>
  <c r="AH40" i="4"/>
  <c r="AE40" i="4"/>
  <c r="AB40" i="4"/>
  <c r="Y40" i="4"/>
  <c r="V40" i="4"/>
  <c r="S40" i="4"/>
  <c r="P40" i="4"/>
  <c r="M40" i="4"/>
  <c r="J40" i="4"/>
  <c r="G40" i="4"/>
  <c r="C40" i="4"/>
  <c r="B40" i="4"/>
  <c r="D40" i="4" s="1"/>
  <c r="CA39" i="4"/>
  <c r="BX39" i="4"/>
  <c r="BU39" i="4"/>
  <c r="BR39" i="4"/>
  <c r="BO39" i="4"/>
  <c r="BL39" i="4"/>
  <c r="BI39" i="4"/>
  <c r="BF39" i="4"/>
  <c r="BC39" i="4"/>
  <c r="AZ39" i="4"/>
  <c r="AW39" i="4"/>
  <c r="AT39" i="4"/>
  <c r="AQ39" i="4"/>
  <c r="AN39" i="4"/>
  <c r="AK39" i="4"/>
  <c r="AH39" i="4"/>
  <c r="AE39" i="4"/>
  <c r="AB39" i="4"/>
  <c r="Y39" i="4"/>
  <c r="V39" i="4"/>
  <c r="S39" i="4"/>
  <c r="P39" i="4"/>
  <c r="M39" i="4"/>
  <c r="J39" i="4"/>
  <c r="G39" i="4"/>
  <c r="D39" i="4"/>
  <c r="C39" i="4"/>
  <c r="B39" i="4"/>
  <c r="CA38" i="4"/>
  <c r="BX38" i="4"/>
  <c r="BU38" i="4"/>
  <c r="BR38" i="4"/>
  <c r="BO38" i="4"/>
  <c r="BL38" i="4"/>
  <c r="BI38" i="4"/>
  <c r="BF38" i="4"/>
  <c r="BC38" i="4"/>
  <c r="AZ38" i="4"/>
  <c r="AW38" i="4"/>
  <c r="AT38" i="4"/>
  <c r="AQ38" i="4"/>
  <c r="AN38" i="4"/>
  <c r="AK38" i="4"/>
  <c r="AH38" i="4"/>
  <c r="AE38" i="4"/>
  <c r="AB38" i="4"/>
  <c r="Y38" i="4"/>
  <c r="V38" i="4"/>
  <c r="S38" i="4"/>
  <c r="P38" i="4"/>
  <c r="M38" i="4"/>
  <c r="J38" i="4"/>
  <c r="G38" i="4"/>
  <c r="C38" i="4"/>
  <c r="B38" i="4"/>
  <c r="CA37" i="4"/>
  <c r="BX37" i="4"/>
  <c r="BU37" i="4"/>
  <c r="BR37" i="4"/>
  <c r="BO37" i="4"/>
  <c r="BL37" i="4"/>
  <c r="BI37" i="4"/>
  <c r="BF37" i="4"/>
  <c r="BC37" i="4"/>
  <c r="AZ37" i="4"/>
  <c r="AW37" i="4"/>
  <c r="AT37" i="4"/>
  <c r="AQ37" i="4"/>
  <c r="AN37" i="4"/>
  <c r="AK37" i="4"/>
  <c r="AH37" i="4"/>
  <c r="AE37" i="4"/>
  <c r="AB37" i="4"/>
  <c r="Y37" i="4"/>
  <c r="V37" i="4"/>
  <c r="S37" i="4"/>
  <c r="P37" i="4"/>
  <c r="M37" i="4"/>
  <c r="J37" i="4"/>
  <c r="G37" i="4"/>
  <c r="D37" i="4"/>
  <c r="C37" i="4"/>
  <c r="B37" i="4"/>
  <c r="CA36" i="4"/>
  <c r="BX36" i="4"/>
  <c r="BU36" i="4"/>
  <c r="BR36" i="4"/>
  <c r="BO36" i="4"/>
  <c r="BL36" i="4"/>
  <c r="BI36" i="4"/>
  <c r="BF36" i="4"/>
  <c r="BC36" i="4"/>
  <c r="AZ36" i="4"/>
  <c r="AW36" i="4"/>
  <c r="AT36" i="4"/>
  <c r="AQ36" i="4"/>
  <c r="AN36" i="4"/>
  <c r="AK36" i="4"/>
  <c r="AH36" i="4"/>
  <c r="AE36" i="4"/>
  <c r="AB36" i="4"/>
  <c r="Y36" i="4"/>
  <c r="V36" i="4"/>
  <c r="S36" i="4"/>
  <c r="P36" i="4"/>
  <c r="M36" i="4"/>
  <c r="J36" i="4"/>
  <c r="G36" i="4"/>
  <c r="C36" i="4"/>
  <c r="B36" i="4"/>
  <c r="D36" i="4" s="1"/>
  <c r="CA35" i="4"/>
  <c r="BX35" i="4"/>
  <c r="BU35" i="4"/>
  <c r="BR35" i="4"/>
  <c r="BO35" i="4"/>
  <c r="BL35" i="4"/>
  <c r="BI35" i="4"/>
  <c r="BF35" i="4"/>
  <c r="BC35" i="4"/>
  <c r="AZ35" i="4"/>
  <c r="AW35" i="4"/>
  <c r="AT35" i="4"/>
  <c r="AQ35" i="4"/>
  <c r="AN35" i="4"/>
  <c r="AK35" i="4"/>
  <c r="AH35" i="4"/>
  <c r="AE35" i="4"/>
  <c r="AB35" i="4"/>
  <c r="Y35" i="4"/>
  <c r="V35" i="4"/>
  <c r="S35" i="4"/>
  <c r="P35" i="4"/>
  <c r="M35" i="4"/>
  <c r="J35" i="4"/>
  <c r="G35" i="4"/>
  <c r="D35" i="4"/>
  <c r="C35" i="4"/>
  <c r="B35" i="4"/>
  <c r="CA34" i="4"/>
  <c r="BX34" i="4"/>
  <c r="BU34" i="4"/>
  <c r="BR34" i="4"/>
  <c r="BO34" i="4"/>
  <c r="BL34" i="4"/>
  <c r="BI34" i="4"/>
  <c r="BF34" i="4"/>
  <c r="BC34" i="4"/>
  <c r="AZ34" i="4"/>
  <c r="AW34" i="4"/>
  <c r="AT34" i="4"/>
  <c r="AQ34" i="4"/>
  <c r="AN34" i="4"/>
  <c r="AK34" i="4"/>
  <c r="AH34" i="4"/>
  <c r="AE34" i="4"/>
  <c r="AB34" i="4"/>
  <c r="Y34" i="4"/>
  <c r="V34" i="4"/>
  <c r="S34" i="4"/>
  <c r="P34" i="4"/>
  <c r="M34" i="4"/>
  <c r="J34" i="4"/>
  <c r="G34" i="4"/>
  <c r="C34" i="4"/>
  <c r="L35" i="1" s="1"/>
  <c r="B34" i="4"/>
  <c r="CA33" i="4"/>
  <c r="BX33" i="4"/>
  <c r="BU33" i="4"/>
  <c r="BR33" i="4"/>
  <c r="BO33" i="4"/>
  <c r="BL33" i="4"/>
  <c r="BI33" i="4"/>
  <c r="BF33" i="4"/>
  <c r="BC33" i="4"/>
  <c r="AZ33" i="4"/>
  <c r="AW33" i="4"/>
  <c r="AT33" i="4"/>
  <c r="AQ33" i="4"/>
  <c r="AN33" i="4"/>
  <c r="AK33" i="4"/>
  <c r="AH33" i="4"/>
  <c r="AE33" i="4"/>
  <c r="AB33" i="4"/>
  <c r="Y33" i="4"/>
  <c r="V33" i="4"/>
  <c r="S33" i="4"/>
  <c r="P33" i="4"/>
  <c r="M33" i="4"/>
  <c r="J33" i="4"/>
  <c r="G33" i="4"/>
  <c r="D33" i="4"/>
  <c r="C33" i="4"/>
  <c r="B33" i="4"/>
  <c r="CA32" i="4"/>
  <c r="BX32" i="4"/>
  <c r="BU32" i="4"/>
  <c r="BR32" i="4"/>
  <c r="BO32" i="4"/>
  <c r="BL32" i="4"/>
  <c r="BI32" i="4"/>
  <c r="BF32" i="4"/>
  <c r="BC32" i="4"/>
  <c r="AZ32" i="4"/>
  <c r="AW32" i="4"/>
  <c r="AT32" i="4"/>
  <c r="AQ32" i="4"/>
  <c r="AN32" i="4"/>
  <c r="AK32" i="4"/>
  <c r="AH32" i="4"/>
  <c r="AE32" i="4"/>
  <c r="AB32" i="4"/>
  <c r="Y32" i="4"/>
  <c r="V32" i="4"/>
  <c r="S32" i="4"/>
  <c r="P32" i="4"/>
  <c r="M32" i="4"/>
  <c r="J32" i="4"/>
  <c r="G32" i="4"/>
  <c r="C32" i="4"/>
  <c r="B32" i="4"/>
  <c r="D32" i="4" s="1"/>
  <c r="CA31" i="4"/>
  <c r="BX31" i="4"/>
  <c r="BU31" i="4"/>
  <c r="BR31" i="4"/>
  <c r="BO31" i="4"/>
  <c r="BL31" i="4"/>
  <c r="BI31" i="4"/>
  <c r="BF31" i="4"/>
  <c r="BC31" i="4"/>
  <c r="AZ31" i="4"/>
  <c r="AW31" i="4"/>
  <c r="AT31" i="4"/>
  <c r="AQ31" i="4"/>
  <c r="AN31" i="4"/>
  <c r="AK31" i="4"/>
  <c r="AH31" i="4"/>
  <c r="AE31" i="4"/>
  <c r="AB31" i="4"/>
  <c r="Y31" i="4"/>
  <c r="V31" i="4"/>
  <c r="S31" i="4"/>
  <c r="P31" i="4"/>
  <c r="M31" i="4"/>
  <c r="J31" i="4"/>
  <c r="G31" i="4"/>
  <c r="D31" i="4"/>
  <c r="C31" i="4"/>
  <c r="B31" i="4"/>
  <c r="CA30" i="4"/>
  <c r="BX30" i="4"/>
  <c r="BU30" i="4"/>
  <c r="BR30" i="4"/>
  <c r="BO30" i="4"/>
  <c r="BL30" i="4"/>
  <c r="BI30" i="4"/>
  <c r="BF30" i="4"/>
  <c r="BC30" i="4"/>
  <c r="AZ30" i="4"/>
  <c r="AW30" i="4"/>
  <c r="AT30" i="4"/>
  <c r="AQ30" i="4"/>
  <c r="AN30" i="4"/>
  <c r="AK30" i="4"/>
  <c r="AH30" i="4"/>
  <c r="AE30" i="4"/>
  <c r="AB30" i="4"/>
  <c r="Y30" i="4"/>
  <c r="V30" i="4"/>
  <c r="S30" i="4"/>
  <c r="P30" i="4"/>
  <c r="M30" i="4"/>
  <c r="J30" i="4"/>
  <c r="G30" i="4"/>
  <c r="C30" i="4"/>
  <c r="B30" i="4"/>
  <c r="CA29" i="4"/>
  <c r="BX29" i="4"/>
  <c r="BU29" i="4"/>
  <c r="BR29" i="4"/>
  <c r="BO29" i="4"/>
  <c r="BL29" i="4"/>
  <c r="BI29" i="4"/>
  <c r="BF29" i="4"/>
  <c r="BC29" i="4"/>
  <c r="AZ29" i="4"/>
  <c r="AW29" i="4"/>
  <c r="AT29" i="4"/>
  <c r="AQ29" i="4"/>
  <c r="AN29" i="4"/>
  <c r="AK29" i="4"/>
  <c r="AH29" i="4"/>
  <c r="AE29" i="4"/>
  <c r="AB29" i="4"/>
  <c r="Y29" i="4"/>
  <c r="V29" i="4"/>
  <c r="S29" i="4"/>
  <c r="P29" i="4"/>
  <c r="M29" i="4"/>
  <c r="J29" i="4"/>
  <c r="G29" i="4"/>
  <c r="D29" i="4"/>
  <c r="C29" i="4"/>
  <c r="B29" i="4"/>
  <c r="CA28" i="4"/>
  <c r="BX28" i="4"/>
  <c r="BU28" i="4"/>
  <c r="BR28" i="4"/>
  <c r="BO28" i="4"/>
  <c r="BL28" i="4"/>
  <c r="BI28" i="4"/>
  <c r="BF28" i="4"/>
  <c r="BC28" i="4"/>
  <c r="AZ28" i="4"/>
  <c r="AW28" i="4"/>
  <c r="AT28" i="4"/>
  <c r="AQ28" i="4"/>
  <c r="AN28" i="4"/>
  <c r="AK28" i="4"/>
  <c r="AH28" i="4"/>
  <c r="AE28" i="4"/>
  <c r="AB28" i="4"/>
  <c r="Y28" i="4"/>
  <c r="V28" i="4"/>
  <c r="S28" i="4"/>
  <c r="P28" i="4"/>
  <c r="M28" i="4"/>
  <c r="J28" i="4"/>
  <c r="G28" i="4"/>
  <c r="C28" i="4"/>
  <c r="B28" i="4"/>
  <c r="CA27" i="4"/>
  <c r="BX27" i="4"/>
  <c r="BU27" i="4"/>
  <c r="BR27" i="4"/>
  <c r="BO27" i="4"/>
  <c r="BL27" i="4"/>
  <c r="BI27" i="4"/>
  <c r="BF27" i="4"/>
  <c r="BC27" i="4"/>
  <c r="AZ27" i="4"/>
  <c r="AW27" i="4"/>
  <c r="AT27" i="4"/>
  <c r="AQ27" i="4"/>
  <c r="AN27" i="4"/>
  <c r="AK27" i="4"/>
  <c r="AH27" i="4"/>
  <c r="AE27" i="4"/>
  <c r="AB27" i="4"/>
  <c r="Y27" i="4"/>
  <c r="V27" i="4"/>
  <c r="S27" i="4"/>
  <c r="P27" i="4"/>
  <c r="M27" i="4"/>
  <c r="J27" i="4"/>
  <c r="G27" i="4"/>
  <c r="D27" i="4"/>
  <c r="C27" i="4"/>
  <c r="B27" i="4"/>
  <c r="CA26" i="4"/>
  <c r="BX26" i="4"/>
  <c r="BU26" i="4"/>
  <c r="BR26" i="4"/>
  <c r="BO26" i="4"/>
  <c r="BL26" i="4"/>
  <c r="BI26" i="4"/>
  <c r="BF26" i="4"/>
  <c r="BC26" i="4"/>
  <c r="AZ26" i="4"/>
  <c r="AW26" i="4"/>
  <c r="AT26" i="4"/>
  <c r="AQ26" i="4"/>
  <c r="AN26" i="4"/>
  <c r="AK26" i="4"/>
  <c r="AH26" i="4"/>
  <c r="AE26" i="4"/>
  <c r="AB26" i="4"/>
  <c r="Y26" i="4"/>
  <c r="V26" i="4"/>
  <c r="S26" i="4"/>
  <c r="P26" i="4"/>
  <c r="M26" i="4"/>
  <c r="J26" i="4"/>
  <c r="G26" i="4"/>
  <c r="C26" i="4"/>
  <c r="L27" i="1" s="1"/>
  <c r="B26" i="4"/>
  <c r="CA25" i="4"/>
  <c r="BX25" i="4"/>
  <c r="BU25" i="4"/>
  <c r="BR25" i="4"/>
  <c r="BO25" i="4"/>
  <c r="BL25" i="4"/>
  <c r="BI25" i="4"/>
  <c r="BF25" i="4"/>
  <c r="BC25" i="4"/>
  <c r="AZ25" i="4"/>
  <c r="AW25" i="4"/>
  <c r="AT25" i="4"/>
  <c r="AQ25" i="4"/>
  <c r="AN25" i="4"/>
  <c r="AK25" i="4"/>
  <c r="AH25" i="4"/>
  <c r="AE25" i="4"/>
  <c r="AB25" i="4"/>
  <c r="Y25" i="4"/>
  <c r="V25" i="4"/>
  <c r="S25" i="4"/>
  <c r="P25" i="4"/>
  <c r="M25" i="4"/>
  <c r="J25" i="4"/>
  <c r="G25" i="4"/>
  <c r="D25" i="4"/>
  <c r="C25" i="4"/>
  <c r="B25" i="4"/>
  <c r="CA24" i="4"/>
  <c r="BX24" i="4"/>
  <c r="BU24" i="4"/>
  <c r="BR24" i="4"/>
  <c r="BO24" i="4"/>
  <c r="BL24" i="4"/>
  <c r="BI24" i="4"/>
  <c r="BF24" i="4"/>
  <c r="BC24" i="4"/>
  <c r="AZ24" i="4"/>
  <c r="AW24" i="4"/>
  <c r="AT24" i="4"/>
  <c r="AQ24" i="4"/>
  <c r="AN24" i="4"/>
  <c r="AK24" i="4"/>
  <c r="AH24" i="4"/>
  <c r="AE24" i="4"/>
  <c r="AB24" i="4"/>
  <c r="Y24" i="4"/>
  <c r="V24" i="4"/>
  <c r="S24" i="4"/>
  <c r="P24" i="4"/>
  <c r="M24" i="4"/>
  <c r="J24" i="4"/>
  <c r="G24" i="4"/>
  <c r="C24" i="4"/>
  <c r="B24" i="4"/>
  <c r="D24" i="4" s="1"/>
  <c r="CA23" i="4"/>
  <c r="BX23" i="4"/>
  <c r="BU23" i="4"/>
  <c r="BR23" i="4"/>
  <c r="BO23" i="4"/>
  <c r="BL23" i="4"/>
  <c r="BI23" i="4"/>
  <c r="BF23" i="4"/>
  <c r="BC23" i="4"/>
  <c r="AZ23" i="4"/>
  <c r="AW23" i="4"/>
  <c r="AT23" i="4"/>
  <c r="AQ23" i="4"/>
  <c r="AN23" i="4"/>
  <c r="AK23" i="4"/>
  <c r="AH23" i="4"/>
  <c r="AE23" i="4"/>
  <c r="AB23" i="4"/>
  <c r="Y23" i="4"/>
  <c r="V23" i="4"/>
  <c r="S23" i="4"/>
  <c r="P23" i="4"/>
  <c r="M23" i="4"/>
  <c r="J23" i="4"/>
  <c r="G23" i="4"/>
  <c r="D23" i="4"/>
  <c r="C23" i="4"/>
  <c r="B23" i="4"/>
  <c r="CA22" i="4"/>
  <c r="BX22" i="4"/>
  <c r="BU22" i="4"/>
  <c r="BR22" i="4"/>
  <c r="BO22" i="4"/>
  <c r="BL22" i="4"/>
  <c r="BI22" i="4"/>
  <c r="BF22" i="4"/>
  <c r="BC22" i="4"/>
  <c r="AZ22" i="4"/>
  <c r="AW22" i="4"/>
  <c r="AT22" i="4"/>
  <c r="AQ22" i="4"/>
  <c r="AN22" i="4"/>
  <c r="AK22" i="4"/>
  <c r="AH22" i="4"/>
  <c r="AE22" i="4"/>
  <c r="AB22" i="4"/>
  <c r="Y22" i="4"/>
  <c r="V22" i="4"/>
  <c r="S22" i="4"/>
  <c r="P22" i="4"/>
  <c r="M22" i="4"/>
  <c r="J22" i="4"/>
  <c r="G22" i="4"/>
  <c r="C22" i="4"/>
  <c r="L23" i="1" s="1"/>
  <c r="B22" i="4"/>
  <c r="CA21" i="4"/>
  <c r="BX21" i="4"/>
  <c r="BU21" i="4"/>
  <c r="BR21" i="4"/>
  <c r="BO21" i="4"/>
  <c r="BL21" i="4"/>
  <c r="BI21" i="4"/>
  <c r="BF21" i="4"/>
  <c r="BC21" i="4"/>
  <c r="AZ21" i="4"/>
  <c r="AW21" i="4"/>
  <c r="AT21" i="4"/>
  <c r="AQ21" i="4"/>
  <c r="AN21" i="4"/>
  <c r="AK21" i="4"/>
  <c r="AH21" i="4"/>
  <c r="AE21" i="4"/>
  <c r="AB21" i="4"/>
  <c r="Y21" i="4"/>
  <c r="V21" i="4"/>
  <c r="S21" i="4"/>
  <c r="P21" i="4"/>
  <c r="M21" i="4"/>
  <c r="J21" i="4"/>
  <c r="G21" i="4"/>
  <c r="D21" i="4"/>
  <c r="C21" i="4"/>
  <c r="B21" i="4"/>
  <c r="CA20" i="4"/>
  <c r="BX20" i="4"/>
  <c r="BU20" i="4"/>
  <c r="BR20" i="4"/>
  <c r="BO20" i="4"/>
  <c r="BL20" i="4"/>
  <c r="BI20" i="4"/>
  <c r="BF20" i="4"/>
  <c r="BC20" i="4"/>
  <c r="AZ20" i="4"/>
  <c r="AW20" i="4"/>
  <c r="AT20" i="4"/>
  <c r="AQ20" i="4"/>
  <c r="AN20" i="4"/>
  <c r="AK20" i="4"/>
  <c r="AH20" i="4"/>
  <c r="AE20" i="4"/>
  <c r="AB20" i="4"/>
  <c r="Y20" i="4"/>
  <c r="V20" i="4"/>
  <c r="S20" i="4"/>
  <c r="P20" i="4"/>
  <c r="M20" i="4"/>
  <c r="J20" i="4"/>
  <c r="G20" i="4"/>
  <c r="C20" i="4"/>
  <c r="B20" i="4"/>
  <c r="D20" i="4" s="1"/>
  <c r="CA19" i="4"/>
  <c r="BX19" i="4"/>
  <c r="BU19" i="4"/>
  <c r="BR19" i="4"/>
  <c r="BO19" i="4"/>
  <c r="BL19" i="4"/>
  <c r="BI19" i="4"/>
  <c r="BF19" i="4"/>
  <c r="BC19" i="4"/>
  <c r="AZ19" i="4"/>
  <c r="AW19" i="4"/>
  <c r="AT19" i="4"/>
  <c r="AQ19" i="4"/>
  <c r="AN19" i="4"/>
  <c r="AK19" i="4"/>
  <c r="AH19" i="4"/>
  <c r="AE19" i="4"/>
  <c r="AB19" i="4"/>
  <c r="Y19" i="4"/>
  <c r="V19" i="4"/>
  <c r="S19" i="4"/>
  <c r="P19" i="4"/>
  <c r="M19" i="4"/>
  <c r="J19" i="4"/>
  <c r="G19" i="4"/>
  <c r="D19" i="4"/>
  <c r="C19" i="4"/>
  <c r="B19" i="4"/>
  <c r="CA18" i="4"/>
  <c r="BX18" i="4"/>
  <c r="BU18" i="4"/>
  <c r="BR18" i="4"/>
  <c r="BO18" i="4"/>
  <c r="BL18" i="4"/>
  <c r="BI18" i="4"/>
  <c r="BF18" i="4"/>
  <c r="BC18" i="4"/>
  <c r="AZ18" i="4"/>
  <c r="AW18" i="4"/>
  <c r="AT18" i="4"/>
  <c r="AQ18" i="4"/>
  <c r="AN18" i="4"/>
  <c r="AK18" i="4"/>
  <c r="AH18" i="4"/>
  <c r="AE18" i="4"/>
  <c r="AB18" i="4"/>
  <c r="Y18" i="4"/>
  <c r="V18" i="4"/>
  <c r="S18" i="4"/>
  <c r="P18" i="4"/>
  <c r="M18" i="4"/>
  <c r="J18" i="4"/>
  <c r="G18" i="4"/>
  <c r="C18" i="4"/>
  <c r="B18" i="4"/>
  <c r="CA17" i="4"/>
  <c r="BX17" i="4"/>
  <c r="BU17" i="4"/>
  <c r="BR17" i="4"/>
  <c r="BO17" i="4"/>
  <c r="BL17" i="4"/>
  <c r="BI17" i="4"/>
  <c r="BF17" i="4"/>
  <c r="BC17" i="4"/>
  <c r="AZ17" i="4"/>
  <c r="AW17" i="4"/>
  <c r="AT17" i="4"/>
  <c r="AQ17" i="4"/>
  <c r="AN17" i="4"/>
  <c r="AK17" i="4"/>
  <c r="AH17" i="4"/>
  <c r="AE17" i="4"/>
  <c r="AB17" i="4"/>
  <c r="Y17" i="4"/>
  <c r="V17" i="4"/>
  <c r="S17" i="4"/>
  <c r="P17" i="4"/>
  <c r="M17" i="4"/>
  <c r="J17" i="4"/>
  <c r="G17" i="4"/>
  <c r="D17" i="4"/>
  <c r="C17" i="4"/>
  <c r="B17" i="4"/>
  <c r="CA16" i="4"/>
  <c r="BX16" i="4"/>
  <c r="BU16" i="4"/>
  <c r="BR16" i="4"/>
  <c r="BO16" i="4"/>
  <c r="BL16" i="4"/>
  <c r="BI16" i="4"/>
  <c r="BF16" i="4"/>
  <c r="BC16" i="4"/>
  <c r="AZ16" i="4"/>
  <c r="AW16" i="4"/>
  <c r="AT16" i="4"/>
  <c r="AQ16" i="4"/>
  <c r="AN16" i="4"/>
  <c r="AK16" i="4"/>
  <c r="AH16" i="4"/>
  <c r="AE16" i="4"/>
  <c r="AB16" i="4"/>
  <c r="Y16" i="4"/>
  <c r="V16" i="4"/>
  <c r="S16" i="4"/>
  <c r="P16" i="4"/>
  <c r="M16" i="4"/>
  <c r="J16" i="4"/>
  <c r="G16" i="4"/>
  <c r="C16" i="4"/>
  <c r="B16" i="4"/>
  <c r="D16" i="4" s="1"/>
  <c r="CA15" i="4"/>
  <c r="BX15" i="4"/>
  <c r="BU15" i="4"/>
  <c r="BR15" i="4"/>
  <c r="BO15" i="4"/>
  <c r="BL15" i="4"/>
  <c r="BI15" i="4"/>
  <c r="BF15" i="4"/>
  <c r="BC15" i="4"/>
  <c r="AZ15" i="4"/>
  <c r="AW15" i="4"/>
  <c r="AT15" i="4"/>
  <c r="AQ15" i="4"/>
  <c r="AN15" i="4"/>
  <c r="AK15" i="4"/>
  <c r="AH15" i="4"/>
  <c r="AE15" i="4"/>
  <c r="AB15" i="4"/>
  <c r="Y15" i="4"/>
  <c r="V15" i="4"/>
  <c r="S15" i="4"/>
  <c r="P15" i="4"/>
  <c r="M15" i="4"/>
  <c r="J15" i="4"/>
  <c r="G15" i="4"/>
  <c r="D15" i="4"/>
  <c r="C15" i="4"/>
  <c r="B15" i="4"/>
  <c r="CA14" i="4"/>
  <c r="BX14" i="4"/>
  <c r="BU14" i="4"/>
  <c r="BR14" i="4"/>
  <c r="BO14" i="4"/>
  <c r="BL14" i="4"/>
  <c r="BI14" i="4"/>
  <c r="BF14" i="4"/>
  <c r="BC14" i="4"/>
  <c r="AZ14" i="4"/>
  <c r="AW14" i="4"/>
  <c r="AT14" i="4"/>
  <c r="AQ14" i="4"/>
  <c r="AN14" i="4"/>
  <c r="AK14" i="4"/>
  <c r="AH14" i="4"/>
  <c r="AE14" i="4"/>
  <c r="AB14" i="4"/>
  <c r="Y14" i="4"/>
  <c r="V14" i="4"/>
  <c r="S14" i="4"/>
  <c r="P14" i="4"/>
  <c r="M14" i="4"/>
  <c r="J14" i="4"/>
  <c r="G14" i="4"/>
  <c r="C14" i="4"/>
  <c r="B14" i="4"/>
  <c r="CA13" i="4"/>
  <c r="BX13" i="4"/>
  <c r="BU13" i="4"/>
  <c r="BR13" i="4"/>
  <c r="BO13" i="4"/>
  <c r="BL13" i="4"/>
  <c r="BI13" i="4"/>
  <c r="BF13" i="4"/>
  <c r="BC13" i="4"/>
  <c r="AZ13" i="4"/>
  <c r="AW13" i="4"/>
  <c r="AT13" i="4"/>
  <c r="AQ13" i="4"/>
  <c r="AN13" i="4"/>
  <c r="AK13" i="4"/>
  <c r="AH13" i="4"/>
  <c r="AE13" i="4"/>
  <c r="AB13" i="4"/>
  <c r="Y13" i="4"/>
  <c r="V13" i="4"/>
  <c r="S13" i="4"/>
  <c r="P13" i="4"/>
  <c r="M13" i="4"/>
  <c r="J13" i="4"/>
  <c r="G13" i="4"/>
  <c r="D13" i="4"/>
  <c r="C13" i="4"/>
  <c r="B13" i="4"/>
  <c r="CA12" i="4"/>
  <c r="BX12" i="4"/>
  <c r="BU12" i="4"/>
  <c r="BR12" i="4"/>
  <c r="BO12" i="4"/>
  <c r="BL12" i="4"/>
  <c r="BI12" i="4"/>
  <c r="BF12" i="4"/>
  <c r="BC12" i="4"/>
  <c r="AZ12" i="4"/>
  <c r="AW12" i="4"/>
  <c r="AT12" i="4"/>
  <c r="AQ12" i="4"/>
  <c r="AN12" i="4"/>
  <c r="AK12" i="4"/>
  <c r="AH12" i="4"/>
  <c r="AE12" i="4"/>
  <c r="AB12" i="4"/>
  <c r="Y12" i="4"/>
  <c r="V12" i="4"/>
  <c r="S12" i="4"/>
  <c r="P12" i="4"/>
  <c r="M12" i="4"/>
  <c r="J12" i="4"/>
  <c r="G12" i="4"/>
  <c r="C12" i="4"/>
  <c r="L13" i="1" s="1"/>
  <c r="B12" i="4"/>
  <c r="CA11" i="4"/>
  <c r="BX11" i="4"/>
  <c r="BU11" i="4"/>
  <c r="BR11" i="4"/>
  <c r="BO11" i="4"/>
  <c r="BL11" i="4"/>
  <c r="BI11" i="4"/>
  <c r="BF11" i="4"/>
  <c r="BC11" i="4"/>
  <c r="AZ11" i="4"/>
  <c r="AW11" i="4"/>
  <c r="AT11" i="4"/>
  <c r="AQ11" i="4"/>
  <c r="AN11" i="4"/>
  <c r="AK11" i="4"/>
  <c r="AH11" i="4"/>
  <c r="AE11" i="4"/>
  <c r="AB11" i="4"/>
  <c r="Y11" i="4"/>
  <c r="V11" i="4"/>
  <c r="S11" i="4"/>
  <c r="P11" i="4"/>
  <c r="M11" i="4"/>
  <c r="J11" i="4"/>
  <c r="G11" i="4"/>
  <c r="D11" i="4"/>
  <c r="C11" i="4"/>
  <c r="B11" i="4"/>
  <c r="CA10" i="4"/>
  <c r="BX10" i="4"/>
  <c r="BU10" i="4"/>
  <c r="BR10" i="4"/>
  <c r="BO10" i="4"/>
  <c r="BL10" i="4"/>
  <c r="BI10" i="4"/>
  <c r="BF10" i="4"/>
  <c r="BC10" i="4"/>
  <c r="AZ10" i="4"/>
  <c r="AW10" i="4"/>
  <c r="AT10" i="4"/>
  <c r="AQ10" i="4"/>
  <c r="AN10" i="4"/>
  <c r="AK10" i="4"/>
  <c r="AH10" i="4"/>
  <c r="AE10" i="4"/>
  <c r="AB10" i="4"/>
  <c r="Y10" i="4"/>
  <c r="V10" i="4"/>
  <c r="S10" i="4"/>
  <c r="P10" i="4"/>
  <c r="M10" i="4"/>
  <c r="J10" i="4"/>
  <c r="G10" i="4"/>
  <c r="C10" i="4"/>
  <c r="L11" i="1" s="1"/>
  <c r="B10" i="4"/>
  <c r="CA9" i="4"/>
  <c r="BX9" i="4"/>
  <c r="BU9" i="4"/>
  <c r="BR9" i="4"/>
  <c r="BO9" i="4"/>
  <c r="BL9" i="4"/>
  <c r="BI9" i="4"/>
  <c r="BF9" i="4"/>
  <c r="BC9" i="4"/>
  <c r="AZ9" i="4"/>
  <c r="AW9" i="4"/>
  <c r="AT9" i="4"/>
  <c r="AQ9" i="4"/>
  <c r="AN9" i="4"/>
  <c r="AK9" i="4"/>
  <c r="AH9" i="4"/>
  <c r="AE9" i="4"/>
  <c r="AB9" i="4"/>
  <c r="Y9" i="4"/>
  <c r="V9" i="4"/>
  <c r="S9" i="4"/>
  <c r="P9" i="4"/>
  <c r="M9" i="4"/>
  <c r="J9" i="4"/>
  <c r="G9" i="4"/>
  <c r="D9" i="4"/>
  <c r="C9" i="4"/>
  <c r="B9" i="4"/>
  <c r="CA8" i="4"/>
  <c r="BX8" i="4"/>
  <c r="BU8" i="4"/>
  <c r="BR8" i="4"/>
  <c r="BO8" i="4"/>
  <c r="BL8" i="4"/>
  <c r="BI8" i="4"/>
  <c r="BF8" i="4"/>
  <c r="BC8" i="4"/>
  <c r="AZ8" i="4"/>
  <c r="AW8" i="4"/>
  <c r="AT8" i="4"/>
  <c r="AQ8" i="4"/>
  <c r="AN8" i="4"/>
  <c r="AK8" i="4"/>
  <c r="AH8" i="4"/>
  <c r="AE8" i="4"/>
  <c r="AB8" i="4"/>
  <c r="Y8" i="4"/>
  <c r="V8" i="4"/>
  <c r="S8" i="4"/>
  <c r="P8" i="4"/>
  <c r="M8" i="4"/>
  <c r="J8" i="4"/>
  <c r="G8" i="4"/>
  <c r="C8" i="4"/>
  <c r="B8" i="4"/>
  <c r="D8" i="4" s="1"/>
  <c r="CA7" i="4"/>
  <c r="BX7" i="4"/>
  <c r="BU7" i="4"/>
  <c r="BR7" i="4"/>
  <c r="BO7" i="4"/>
  <c r="BL7" i="4"/>
  <c r="BI7" i="4"/>
  <c r="BF7" i="4"/>
  <c r="BC7" i="4"/>
  <c r="AZ7" i="4"/>
  <c r="AW7" i="4"/>
  <c r="AT7" i="4"/>
  <c r="AQ7" i="4"/>
  <c r="AN7" i="4"/>
  <c r="AK7" i="4"/>
  <c r="AH7" i="4"/>
  <c r="AE7" i="4"/>
  <c r="AB7" i="4"/>
  <c r="Y7" i="4"/>
  <c r="V7" i="4"/>
  <c r="S7" i="4"/>
  <c r="P7" i="4"/>
  <c r="M7" i="4"/>
  <c r="J7" i="4"/>
  <c r="G7" i="4"/>
  <c r="D7" i="4"/>
  <c r="C7" i="4"/>
  <c r="B7" i="4"/>
  <c r="BS51" i="3"/>
  <c r="BP51" i="3"/>
  <c r="BK51" i="3"/>
  <c r="BH51" i="3"/>
  <c r="AZ51" i="3"/>
  <c r="AX51" i="3"/>
  <c r="AU51" i="3"/>
  <c r="AS51" i="3"/>
  <c r="AI51" i="3"/>
  <c r="AH51" i="3"/>
  <c r="AC51" i="3"/>
  <c r="W51" i="3"/>
  <c r="U51" i="3"/>
  <c r="K51" i="3"/>
  <c r="E51" i="3"/>
  <c r="BZ50" i="3"/>
  <c r="BY50" i="3"/>
  <c r="BW50" i="3"/>
  <c r="BV50" i="3"/>
  <c r="BX50" i="3" s="1"/>
  <c r="BT50" i="3"/>
  <c r="BU50" i="3" s="1"/>
  <c r="BS50" i="3"/>
  <c r="BQ50" i="3"/>
  <c r="BP50" i="3"/>
  <c r="BN50" i="3"/>
  <c r="BN51" i="3" s="1"/>
  <c r="BM50" i="3"/>
  <c r="BL50" i="3"/>
  <c r="BK50" i="3"/>
  <c r="BJ50" i="3"/>
  <c r="BH50" i="3"/>
  <c r="BG50" i="3"/>
  <c r="BI50" i="3" s="1"/>
  <c r="BE50" i="3"/>
  <c r="BF50" i="3" s="1"/>
  <c r="BD50" i="3"/>
  <c r="BB50" i="3"/>
  <c r="BA50" i="3"/>
  <c r="BC50" i="3" s="1"/>
  <c r="AY50" i="3"/>
  <c r="AY51" i="3" s="1"/>
  <c r="AX50" i="3"/>
  <c r="AV50" i="3"/>
  <c r="AW50" i="3" s="1"/>
  <c r="AU50" i="3"/>
  <c r="AS50" i="3"/>
  <c r="AR50" i="3"/>
  <c r="AP50" i="3"/>
  <c r="AO50" i="3"/>
  <c r="AQ50" i="3" s="1"/>
  <c r="AM50" i="3"/>
  <c r="AN50" i="3" s="1"/>
  <c r="AL50" i="3"/>
  <c r="AJ50" i="3"/>
  <c r="AK50" i="3" s="1"/>
  <c r="AI50" i="3"/>
  <c r="AH50" i="3"/>
  <c r="AG50" i="3"/>
  <c r="AF50" i="3"/>
  <c r="AE50" i="3"/>
  <c r="AD50" i="3"/>
  <c r="AC50" i="3"/>
  <c r="AA50" i="3"/>
  <c r="Z50" i="3"/>
  <c r="AB50" i="3" s="1"/>
  <c r="X50" i="3"/>
  <c r="W50" i="3"/>
  <c r="U50" i="3"/>
  <c r="T50" i="3"/>
  <c r="V50" i="3" s="1"/>
  <c r="R50" i="3"/>
  <c r="Q50" i="3"/>
  <c r="P50" i="3"/>
  <c r="O50" i="3"/>
  <c r="O51" i="3" s="1"/>
  <c r="N50" i="3"/>
  <c r="L50" i="3"/>
  <c r="M50" i="3" s="1"/>
  <c r="K50" i="3"/>
  <c r="I50" i="3"/>
  <c r="J50" i="3" s="1"/>
  <c r="H50" i="3"/>
  <c r="G50" i="3"/>
  <c r="F50" i="3"/>
  <c r="E50" i="3"/>
  <c r="B50" i="3"/>
  <c r="CA49" i="3"/>
  <c r="BX49" i="3"/>
  <c r="BU49" i="3"/>
  <c r="BR49" i="3"/>
  <c r="BO49" i="3"/>
  <c r="BL49" i="3"/>
  <c r="BI49" i="3"/>
  <c r="BF49" i="3"/>
  <c r="BC49" i="3"/>
  <c r="AZ49" i="3"/>
  <c r="AW49" i="3"/>
  <c r="AQ49" i="3"/>
  <c r="AN49" i="3"/>
  <c r="AK49" i="3"/>
  <c r="AH49" i="3"/>
  <c r="AE49" i="3"/>
  <c r="AB49" i="3"/>
  <c r="Y49" i="3"/>
  <c r="V49" i="3"/>
  <c r="S49" i="3"/>
  <c r="P49" i="3"/>
  <c r="M49" i="3"/>
  <c r="J49" i="3"/>
  <c r="G49" i="3"/>
  <c r="D49" i="3"/>
  <c r="C49" i="3"/>
  <c r="B49" i="3"/>
  <c r="CA48" i="3"/>
  <c r="BX48" i="3"/>
  <c r="BU48" i="3"/>
  <c r="BR48" i="3"/>
  <c r="BO48" i="3"/>
  <c r="BL48" i="3"/>
  <c r="BI48" i="3"/>
  <c r="BF48" i="3"/>
  <c r="BC48" i="3"/>
  <c r="AZ48" i="3"/>
  <c r="AW48" i="3"/>
  <c r="AQ48" i="3"/>
  <c r="AN48" i="3"/>
  <c r="AK48" i="3"/>
  <c r="AH48" i="3"/>
  <c r="AE48" i="3"/>
  <c r="AB48" i="3"/>
  <c r="Y48" i="3"/>
  <c r="V48" i="3"/>
  <c r="S48" i="3"/>
  <c r="P48" i="3"/>
  <c r="M48" i="3"/>
  <c r="J48" i="3"/>
  <c r="G48" i="3"/>
  <c r="C48" i="3"/>
  <c r="B48" i="3"/>
  <c r="D48" i="3" s="1"/>
  <c r="CA47" i="3"/>
  <c r="BX47" i="3"/>
  <c r="BU47" i="3"/>
  <c r="BR47" i="3"/>
  <c r="BO47" i="3"/>
  <c r="BL47" i="3"/>
  <c r="BI47" i="3"/>
  <c r="BF47" i="3"/>
  <c r="BC47" i="3"/>
  <c r="AZ47" i="3"/>
  <c r="AW47" i="3"/>
  <c r="AQ47" i="3"/>
  <c r="AN47" i="3"/>
  <c r="AK47" i="3"/>
  <c r="AH47" i="3"/>
  <c r="AE47" i="3"/>
  <c r="AB47" i="3"/>
  <c r="Y47" i="3"/>
  <c r="V47" i="3"/>
  <c r="S47" i="3"/>
  <c r="P47" i="3"/>
  <c r="M47" i="3"/>
  <c r="J47" i="3"/>
  <c r="G47" i="3"/>
  <c r="C47" i="3"/>
  <c r="I48" i="1" s="1"/>
  <c r="B47" i="3"/>
  <c r="CA46" i="3"/>
  <c r="BX46" i="3"/>
  <c r="BU46" i="3"/>
  <c r="BR46" i="3"/>
  <c r="BO46" i="3"/>
  <c r="BL46" i="3"/>
  <c r="BI46" i="3"/>
  <c r="BF46" i="3"/>
  <c r="BC46" i="3"/>
  <c r="AZ46" i="3"/>
  <c r="AW46" i="3"/>
  <c r="AQ46" i="3"/>
  <c r="AN46" i="3"/>
  <c r="AK46" i="3"/>
  <c r="AH46" i="3"/>
  <c r="AE46" i="3"/>
  <c r="AB46" i="3"/>
  <c r="Y46" i="3"/>
  <c r="V46" i="3"/>
  <c r="S46" i="3"/>
  <c r="P46" i="3"/>
  <c r="M46" i="3"/>
  <c r="J46" i="3"/>
  <c r="G46" i="3"/>
  <c r="C46" i="3"/>
  <c r="B46" i="3"/>
  <c r="BZ45" i="3"/>
  <c r="BY45" i="3"/>
  <c r="BW45" i="3"/>
  <c r="BV45" i="3"/>
  <c r="BU45" i="3"/>
  <c r="BT45" i="3"/>
  <c r="BS45" i="3"/>
  <c r="BQ45" i="3"/>
  <c r="BP45" i="3"/>
  <c r="BR45" i="3" s="1"/>
  <c r="BN45" i="3"/>
  <c r="BM45" i="3"/>
  <c r="BK45" i="3"/>
  <c r="BJ45" i="3"/>
  <c r="BH45" i="3"/>
  <c r="BG45" i="3"/>
  <c r="BI45" i="3" s="1"/>
  <c r="BE45" i="3"/>
  <c r="BD45" i="3"/>
  <c r="BD51" i="3" s="1"/>
  <c r="BB45" i="3"/>
  <c r="BA45" i="3"/>
  <c r="AY45" i="3"/>
  <c r="AX45" i="3"/>
  <c r="AZ45" i="3" s="1"/>
  <c r="AW45" i="3"/>
  <c r="AV45" i="3"/>
  <c r="AU45" i="3"/>
  <c r="AT45" i="3"/>
  <c r="AS45" i="3"/>
  <c r="AR45" i="3"/>
  <c r="AR51" i="3" s="1"/>
  <c r="AT51" i="3" s="1"/>
  <c r="AP45" i="3"/>
  <c r="AP51" i="3" s="1"/>
  <c r="AO45" i="3"/>
  <c r="AM45" i="3"/>
  <c r="AL45" i="3"/>
  <c r="AJ45" i="3"/>
  <c r="AJ51" i="3" s="1"/>
  <c r="AI45" i="3"/>
  <c r="AH45" i="3"/>
  <c r="AG45" i="3"/>
  <c r="AG51" i="3" s="1"/>
  <c r="AF45" i="3"/>
  <c r="AF51" i="3" s="1"/>
  <c r="AD45" i="3"/>
  <c r="AC45" i="3"/>
  <c r="AA45" i="3"/>
  <c r="AA51" i="3" s="1"/>
  <c r="Z45" i="3"/>
  <c r="Y45" i="3"/>
  <c r="X45" i="3"/>
  <c r="W45" i="3"/>
  <c r="U45" i="3"/>
  <c r="T45" i="3"/>
  <c r="V45" i="3" s="1"/>
  <c r="R45" i="3"/>
  <c r="R51" i="3" s="1"/>
  <c r="Q45" i="3"/>
  <c r="O45" i="3"/>
  <c r="N45" i="3"/>
  <c r="L45" i="3"/>
  <c r="K45" i="3"/>
  <c r="M45" i="3" s="1"/>
  <c r="I45" i="3"/>
  <c r="H45" i="3"/>
  <c r="H51" i="3" s="1"/>
  <c r="F45" i="3"/>
  <c r="E45" i="3"/>
  <c r="CA44" i="3"/>
  <c r="BX44" i="3"/>
  <c r="BU44" i="3"/>
  <c r="BR44" i="3"/>
  <c r="BO44" i="3"/>
  <c r="BL44" i="3"/>
  <c r="BI44" i="3"/>
  <c r="BF44" i="3"/>
  <c r="BC44" i="3"/>
  <c r="AZ44" i="3"/>
  <c r="AW44" i="3"/>
  <c r="AT44" i="3"/>
  <c r="AQ44" i="3"/>
  <c r="AN44" i="3"/>
  <c r="AK44" i="3"/>
  <c r="AH44" i="3"/>
  <c r="AE44" i="3"/>
  <c r="AB44" i="3"/>
  <c r="Y44" i="3"/>
  <c r="V44" i="3"/>
  <c r="S44" i="3"/>
  <c r="P44" i="3"/>
  <c r="M44" i="3"/>
  <c r="J44" i="3"/>
  <c r="G44" i="3"/>
  <c r="C44" i="3"/>
  <c r="B44" i="3"/>
  <c r="CA43" i="3"/>
  <c r="BX43" i="3"/>
  <c r="BU43" i="3"/>
  <c r="BR43" i="3"/>
  <c r="BO43" i="3"/>
  <c r="BL43" i="3"/>
  <c r="BI43" i="3"/>
  <c r="BF43" i="3"/>
  <c r="BC43" i="3"/>
  <c r="AZ43" i="3"/>
  <c r="AW43" i="3"/>
  <c r="AT43" i="3"/>
  <c r="AQ43" i="3"/>
  <c r="AN43" i="3"/>
  <c r="AK43" i="3"/>
  <c r="AH43" i="3"/>
  <c r="AE43" i="3"/>
  <c r="AB43" i="3"/>
  <c r="Y43" i="3"/>
  <c r="V43" i="3"/>
  <c r="S43" i="3"/>
  <c r="P43" i="3"/>
  <c r="M43" i="3"/>
  <c r="J43" i="3"/>
  <c r="G43" i="3"/>
  <c r="C43" i="3"/>
  <c r="I44" i="1" s="1"/>
  <c r="B43" i="3"/>
  <c r="D43" i="3" s="1"/>
  <c r="CA42" i="3"/>
  <c r="BX42" i="3"/>
  <c r="BU42" i="3"/>
  <c r="BR42" i="3"/>
  <c r="BO42" i="3"/>
  <c r="BL42" i="3"/>
  <c r="BI42" i="3"/>
  <c r="BF42" i="3"/>
  <c r="BC42" i="3"/>
  <c r="AZ42" i="3"/>
  <c r="AW42" i="3"/>
  <c r="AT42" i="3"/>
  <c r="AQ42" i="3"/>
  <c r="AN42" i="3"/>
  <c r="AK42" i="3"/>
  <c r="AH42" i="3"/>
  <c r="AE42" i="3"/>
  <c r="AB42" i="3"/>
  <c r="Y42" i="3"/>
  <c r="V42" i="3"/>
  <c r="S42" i="3"/>
  <c r="P42" i="3"/>
  <c r="M42" i="3"/>
  <c r="J42" i="3"/>
  <c r="G42" i="3"/>
  <c r="C42" i="3"/>
  <c r="B42" i="3"/>
  <c r="D42" i="3" s="1"/>
  <c r="CA41" i="3"/>
  <c r="BX41" i="3"/>
  <c r="BU41" i="3"/>
  <c r="BR41" i="3"/>
  <c r="BO41" i="3"/>
  <c r="BL41" i="3"/>
  <c r="BI41" i="3"/>
  <c r="BF41" i="3"/>
  <c r="BC41" i="3"/>
  <c r="AZ41" i="3"/>
  <c r="AW41" i="3"/>
  <c r="AT41" i="3"/>
  <c r="AQ41" i="3"/>
  <c r="AN41" i="3"/>
  <c r="AK41" i="3"/>
  <c r="AH41" i="3"/>
  <c r="AE41" i="3"/>
  <c r="AB41" i="3"/>
  <c r="Y41" i="3"/>
  <c r="V41" i="3"/>
  <c r="S41" i="3"/>
  <c r="P41" i="3"/>
  <c r="M41" i="3"/>
  <c r="J41" i="3"/>
  <c r="G41" i="3"/>
  <c r="C41" i="3"/>
  <c r="B41" i="3"/>
  <c r="D41" i="3" s="1"/>
  <c r="CA40" i="3"/>
  <c r="BX40" i="3"/>
  <c r="BU40" i="3"/>
  <c r="BR40" i="3"/>
  <c r="BO40" i="3"/>
  <c r="BL40" i="3"/>
  <c r="BI40" i="3"/>
  <c r="BF40" i="3"/>
  <c r="BC40" i="3"/>
  <c r="AZ40" i="3"/>
  <c r="AW40" i="3"/>
  <c r="AT40" i="3"/>
  <c r="AQ40" i="3"/>
  <c r="AN40" i="3"/>
  <c r="AK40" i="3"/>
  <c r="AH40" i="3"/>
  <c r="AE40" i="3"/>
  <c r="AB40" i="3"/>
  <c r="Y40" i="3"/>
  <c r="V40" i="3"/>
  <c r="S40" i="3"/>
  <c r="P40" i="3"/>
  <c r="M40" i="3"/>
  <c r="J40" i="3"/>
  <c r="G40" i="3"/>
  <c r="C40" i="3"/>
  <c r="B40" i="3"/>
  <c r="D40" i="3" s="1"/>
  <c r="CA39" i="3"/>
  <c r="BX39" i="3"/>
  <c r="BU39" i="3"/>
  <c r="BR39" i="3"/>
  <c r="BO39" i="3"/>
  <c r="BL39" i="3"/>
  <c r="BI39" i="3"/>
  <c r="BF39" i="3"/>
  <c r="BC39" i="3"/>
  <c r="AZ39" i="3"/>
  <c r="AW39" i="3"/>
  <c r="AT39" i="3"/>
  <c r="AQ39" i="3"/>
  <c r="AN39" i="3"/>
  <c r="AK39" i="3"/>
  <c r="AH39" i="3"/>
  <c r="AE39" i="3"/>
  <c r="AB39" i="3"/>
  <c r="Y39" i="3"/>
  <c r="V39" i="3"/>
  <c r="S39" i="3"/>
  <c r="P39" i="3"/>
  <c r="M39" i="3"/>
  <c r="J39" i="3"/>
  <c r="G39" i="3"/>
  <c r="C39" i="3"/>
  <c r="I40" i="1" s="1"/>
  <c r="B39" i="3"/>
  <c r="CA38" i="3"/>
  <c r="BX38" i="3"/>
  <c r="BU38" i="3"/>
  <c r="BR38" i="3"/>
  <c r="BO38" i="3"/>
  <c r="BL38" i="3"/>
  <c r="BI38" i="3"/>
  <c r="BF38" i="3"/>
  <c r="BC38" i="3"/>
  <c r="AZ38" i="3"/>
  <c r="AW38" i="3"/>
  <c r="AT38" i="3"/>
  <c r="AQ38" i="3"/>
  <c r="AN38" i="3"/>
  <c r="AK38" i="3"/>
  <c r="AH38" i="3"/>
  <c r="AE38" i="3"/>
  <c r="AB38" i="3"/>
  <c r="Y38" i="3"/>
  <c r="V38" i="3"/>
  <c r="S38" i="3"/>
  <c r="P38" i="3"/>
  <c r="M38" i="3"/>
  <c r="J38" i="3"/>
  <c r="G38" i="3"/>
  <c r="C38" i="3"/>
  <c r="B38" i="3"/>
  <c r="CA37" i="3"/>
  <c r="BX37" i="3"/>
  <c r="BU37" i="3"/>
  <c r="BR37" i="3"/>
  <c r="BO37" i="3"/>
  <c r="BL37" i="3"/>
  <c r="BI37" i="3"/>
  <c r="BF37" i="3"/>
  <c r="BC37" i="3"/>
  <c r="AZ37" i="3"/>
  <c r="AW37" i="3"/>
  <c r="AT37" i="3"/>
  <c r="AQ37" i="3"/>
  <c r="AN37" i="3"/>
  <c r="AK37" i="3"/>
  <c r="AH37" i="3"/>
  <c r="AE37" i="3"/>
  <c r="AB37" i="3"/>
  <c r="Y37" i="3"/>
  <c r="V37" i="3"/>
  <c r="S37" i="3"/>
  <c r="P37" i="3"/>
  <c r="M37" i="3"/>
  <c r="J37" i="3"/>
  <c r="G37" i="3"/>
  <c r="C37" i="3"/>
  <c r="I38" i="1" s="1"/>
  <c r="B37" i="3"/>
  <c r="D37" i="3" s="1"/>
  <c r="CA36" i="3"/>
  <c r="BX36" i="3"/>
  <c r="BU36" i="3"/>
  <c r="BR36" i="3"/>
  <c r="BO36" i="3"/>
  <c r="BL36" i="3"/>
  <c r="BI36" i="3"/>
  <c r="BF36" i="3"/>
  <c r="BC36" i="3"/>
  <c r="AZ36" i="3"/>
  <c r="AW36" i="3"/>
  <c r="AT36" i="3"/>
  <c r="AQ36" i="3"/>
  <c r="AN36" i="3"/>
  <c r="AK36" i="3"/>
  <c r="AH36" i="3"/>
  <c r="AE36" i="3"/>
  <c r="AB36" i="3"/>
  <c r="Y36" i="3"/>
  <c r="V36" i="3"/>
  <c r="S36" i="3"/>
  <c r="P36" i="3"/>
  <c r="M36" i="3"/>
  <c r="J36" i="3"/>
  <c r="G36" i="3"/>
  <c r="C36" i="3"/>
  <c r="B36" i="3"/>
  <c r="D36" i="3" s="1"/>
  <c r="CA35" i="3"/>
  <c r="BX35" i="3"/>
  <c r="BU35" i="3"/>
  <c r="BR35" i="3"/>
  <c r="BO35" i="3"/>
  <c r="BL35" i="3"/>
  <c r="BI35" i="3"/>
  <c r="BF35" i="3"/>
  <c r="BC35" i="3"/>
  <c r="AZ35" i="3"/>
  <c r="AW35" i="3"/>
  <c r="AT35" i="3"/>
  <c r="AQ35" i="3"/>
  <c r="AN35" i="3"/>
  <c r="AK35" i="3"/>
  <c r="AH35" i="3"/>
  <c r="AE35" i="3"/>
  <c r="AB35" i="3"/>
  <c r="Y35" i="3"/>
  <c r="V35" i="3"/>
  <c r="S35" i="3"/>
  <c r="P35" i="3"/>
  <c r="M35" i="3"/>
  <c r="J35" i="3"/>
  <c r="G35" i="3"/>
  <c r="C35" i="3"/>
  <c r="B35" i="3"/>
  <c r="CA34" i="3"/>
  <c r="BX34" i="3"/>
  <c r="BU34" i="3"/>
  <c r="BR34" i="3"/>
  <c r="BO34" i="3"/>
  <c r="BL34" i="3"/>
  <c r="BI34" i="3"/>
  <c r="BF34" i="3"/>
  <c r="BC34" i="3"/>
  <c r="AZ34" i="3"/>
  <c r="AW34" i="3"/>
  <c r="AT34" i="3"/>
  <c r="AQ34" i="3"/>
  <c r="AN34" i="3"/>
  <c r="AK34" i="3"/>
  <c r="AH34" i="3"/>
  <c r="AE34" i="3"/>
  <c r="AB34" i="3"/>
  <c r="Y34" i="3"/>
  <c r="V34" i="3"/>
  <c r="S34" i="3"/>
  <c r="P34" i="3"/>
  <c r="M34" i="3"/>
  <c r="J34" i="3"/>
  <c r="G34" i="3"/>
  <c r="C34" i="3"/>
  <c r="B34" i="3"/>
  <c r="D34" i="3" s="1"/>
  <c r="CA33" i="3"/>
  <c r="BX33" i="3"/>
  <c r="BU33" i="3"/>
  <c r="BR33" i="3"/>
  <c r="BO33" i="3"/>
  <c r="BL33" i="3"/>
  <c r="BI33" i="3"/>
  <c r="BF33" i="3"/>
  <c r="BC33" i="3"/>
  <c r="AZ33" i="3"/>
  <c r="AW33" i="3"/>
  <c r="AT33" i="3"/>
  <c r="AQ33" i="3"/>
  <c r="AN33" i="3"/>
  <c r="AK33" i="3"/>
  <c r="AH33" i="3"/>
  <c r="AE33" i="3"/>
  <c r="AB33" i="3"/>
  <c r="Y33" i="3"/>
  <c r="V33" i="3"/>
  <c r="S33" i="3"/>
  <c r="P33" i="3"/>
  <c r="M33" i="3"/>
  <c r="J33" i="3"/>
  <c r="G33" i="3"/>
  <c r="D33" i="3"/>
  <c r="C33" i="3"/>
  <c r="B33" i="3"/>
  <c r="CA32" i="3"/>
  <c r="BX32" i="3"/>
  <c r="BU32" i="3"/>
  <c r="BR32" i="3"/>
  <c r="BO32" i="3"/>
  <c r="BL32" i="3"/>
  <c r="BI32" i="3"/>
  <c r="BF32" i="3"/>
  <c r="BC32" i="3"/>
  <c r="AZ32" i="3"/>
  <c r="AW32" i="3"/>
  <c r="AT32" i="3"/>
  <c r="AQ32" i="3"/>
  <c r="AN32" i="3"/>
  <c r="AK32" i="3"/>
  <c r="AH32" i="3"/>
  <c r="AE32" i="3"/>
  <c r="AB32" i="3"/>
  <c r="Y32" i="3"/>
  <c r="V32" i="3"/>
  <c r="S32" i="3"/>
  <c r="P32" i="3"/>
  <c r="M32" i="3"/>
  <c r="J32" i="3"/>
  <c r="G32" i="3"/>
  <c r="C32" i="3"/>
  <c r="B32" i="3"/>
  <c r="D32" i="3" s="1"/>
  <c r="CA31" i="3"/>
  <c r="BX31" i="3"/>
  <c r="BU31" i="3"/>
  <c r="BR31" i="3"/>
  <c r="BO31" i="3"/>
  <c r="BL31" i="3"/>
  <c r="BI31" i="3"/>
  <c r="BF31" i="3"/>
  <c r="BC31" i="3"/>
  <c r="AZ31" i="3"/>
  <c r="AW31" i="3"/>
  <c r="AT31" i="3"/>
  <c r="AQ31" i="3"/>
  <c r="AN31" i="3"/>
  <c r="AK31" i="3"/>
  <c r="AH31" i="3"/>
  <c r="AE31" i="3"/>
  <c r="AB31" i="3"/>
  <c r="Y31" i="3"/>
  <c r="V31" i="3"/>
  <c r="S31" i="3"/>
  <c r="P31" i="3"/>
  <c r="M31" i="3"/>
  <c r="J31" i="3"/>
  <c r="G31" i="3"/>
  <c r="C31" i="3"/>
  <c r="I32" i="1" s="1"/>
  <c r="B31" i="3"/>
  <c r="D31" i="3" s="1"/>
  <c r="CA30" i="3"/>
  <c r="BX30" i="3"/>
  <c r="BU30" i="3"/>
  <c r="BR30" i="3"/>
  <c r="BO30" i="3"/>
  <c r="BL30" i="3"/>
  <c r="BI30" i="3"/>
  <c r="BF30" i="3"/>
  <c r="BC30" i="3"/>
  <c r="AZ30" i="3"/>
  <c r="AW30" i="3"/>
  <c r="AT30" i="3"/>
  <c r="AQ30" i="3"/>
  <c r="AN30" i="3"/>
  <c r="AK30" i="3"/>
  <c r="AH30" i="3"/>
  <c r="AE30" i="3"/>
  <c r="AB30" i="3"/>
  <c r="Y30" i="3"/>
  <c r="V30" i="3"/>
  <c r="S30" i="3"/>
  <c r="P30" i="3"/>
  <c r="M30" i="3"/>
  <c r="J30" i="3"/>
  <c r="G30" i="3"/>
  <c r="C30" i="3"/>
  <c r="B30" i="3"/>
  <c r="CA29" i="3"/>
  <c r="BX29" i="3"/>
  <c r="BU29" i="3"/>
  <c r="BR29" i="3"/>
  <c r="BO29" i="3"/>
  <c r="BL29" i="3"/>
  <c r="BI29" i="3"/>
  <c r="BF29" i="3"/>
  <c r="BC29" i="3"/>
  <c r="AZ29" i="3"/>
  <c r="AW29" i="3"/>
  <c r="AT29" i="3"/>
  <c r="AQ29" i="3"/>
  <c r="AN29" i="3"/>
  <c r="AK29" i="3"/>
  <c r="AH29" i="3"/>
  <c r="AE29" i="3"/>
  <c r="AB29" i="3"/>
  <c r="Y29" i="3"/>
  <c r="V29" i="3"/>
  <c r="S29" i="3"/>
  <c r="P29" i="3"/>
  <c r="M29" i="3"/>
  <c r="J29" i="3"/>
  <c r="G29" i="3"/>
  <c r="C29" i="3"/>
  <c r="B29" i="3"/>
  <c r="D29" i="3" s="1"/>
  <c r="CA28" i="3"/>
  <c r="BX28" i="3"/>
  <c r="BU28" i="3"/>
  <c r="BR28" i="3"/>
  <c r="BO28" i="3"/>
  <c r="BL28" i="3"/>
  <c r="BI28" i="3"/>
  <c r="BF28" i="3"/>
  <c r="BC28" i="3"/>
  <c r="AZ28" i="3"/>
  <c r="AW28" i="3"/>
  <c r="AT28" i="3"/>
  <c r="AQ28" i="3"/>
  <c r="AN28" i="3"/>
  <c r="AK28" i="3"/>
  <c r="AH28" i="3"/>
  <c r="AE28" i="3"/>
  <c r="AB28" i="3"/>
  <c r="Y28" i="3"/>
  <c r="V28" i="3"/>
  <c r="S28" i="3"/>
  <c r="P28" i="3"/>
  <c r="M28" i="3"/>
  <c r="J28" i="3"/>
  <c r="G28" i="3"/>
  <c r="C28" i="3"/>
  <c r="I29" i="1" s="1"/>
  <c r="B28" i="3"/>
  <c r="CA27" i="3"/>
  <c r="BX27" i="3"/>
  <c r="BU27" i="3"/>
  <c r="BR27" i="3"/>
  <c r="BO27" i="3"/>
  <c r="BL27" i="3"/>
  <c r="BI27" i="3"/>
  <c r="BF27" i="3"/>
  <c r="BC27" i="3"/>
  <c r="AZ27" i="3"/>
  <c r="AW27" i="3"/>
  <c r="AT27" i="3"/>
  <c r="AQ27" i="3"/>
  <c r="AN27" i="3"/>
  <c r="AK27" i="3"/>
  <c r="AH27" i="3"/>
  <c r="AE27" i="3"/>
  <c r="AB27" i="3"/>
  <c r="Y27" i="3"/>
  <c r="V27" i="3"/>
  <c r="S27" i="3"/>
  <c r="P27" i="3"/>
  <c r="M27" i="3"/>
  <c r="J27" i="3"/>
  <c r="G27" i="3"/>
  <c r="C27" i="3"/>
  <c r="B27" i="3"/>
  <c r="D27" i="3" s="1"/>
  <c r="CA26" i="3"/>
  <c r="BX26" i="3"/>
  <c r="BU26" i="3"/>
  <c r="BR26" i="3"/>
  <c r="BO26" i="3"/>
  <c r="BL26" i="3"/>
  <c r="BI26" i="3"/>
  <c r="BF26" i="3"/>
  <c r="BC26" i="3"/>
  <c r="AZ26" i="3"/>
  <c r="AW26" i="3"/>
  <c r="AT26" i="3"/>
  <c r="AQ26" i="3"/>
  <c r="AN26" i="3"/>
  <c r="AK26" i="3"/>
  <c r="AH26" i="3"/>
  <c r="AE26" i="3"/>
  <c r="AB26" i="3"/>
  <c r="Y26" i="3"/>
  <c r="V26" i="3"/>
  <c r="S26" i="3"/>
  <c r="P26" i="3"/>
  <c r="M26" i="3"/>
  <c r="J26" i="3"/>
  <c r="G26" i="3"/>
  <c r="C26" i="3"/>
  <c r="B26" i="3"/>
  <c r="D26" i="3" s="1"/>
  <c r="CA25" i="3"/>
  <c r="BX25" i="3"/>
  <c r="BU25" i="3"/>
  <c r="BR25" i="3"/>
  <c r="BO25" i="3"/>
  <c r="BL25" i="3"/>
  <c r="BI25" i="3"/>
  <c r="BF25" i="3"/>
  <c r="BC25" i="3"/>
  <c r="AZ25" i="3"/>
  <c r="AW25" i="3"/>
  <c r="AT25" i="3"/>
  <c r="AQ25" i="3"/>
  <c r="AN25" i="3"/>
  <c r="AK25" i="3"/>
  <c r="AH25" i="3"/>
  <c r="AE25" i="3"/>
  <c r="AB25" i="3"/>
  <c r="Y25" i="3"/>
  <c r="V25" i="3"/>
  <c r="S25" i="3"/>
  <c r="P25" i="3"/>
  <c r="M25" i="3"/>
  <c r="J25" i="3"/>
  <c r="G25" i="3"/>
  <c r="D25" i="3"/>
  <c r="C25" i="3"/>
  <c r="B25" i="3"/>
  <c r="CA24" i="3"/>
  <c r="BX24" i="3"/>
  <c r="BU24" i="3"/>
  <c r="BR24" i="3"/>
  <c r="BO24" i="3"/>
  <c r="BL24" i="3"/>
  <c r="BI24" i="3"/>
  <c r="BF24" i="3"/>
  <c r="BC24" i="3"/>
  <c r="AZ24" i="3"/>
  <c r="AW24" i="3"/>
  <c r="AT24" i="3"/>
  <c r="AQ24" i="3"/>
  <c r="AN24" i="3"/>
  <c r="AK24" i="3"/>
  <c r="AH24" i="3"/>
  <c r="AE24" i="3"/>
  <c r="AB24" i="3"/>
  <c r="Y24" i="3"/>
  <c r="V24" i="3"/>
  <c r="S24" i="3"/>
  <c r="P24" i="3"/>
  <c r="M24" i="3"/>
  <c r="J24" i="3"/>
  <c r="G24" i="3"/>
  <c r="C24" i="3"/>
  <c r="B24" i="3"/>
  <c r="CA23" i="3"/>
  <c r="BX23" i="3"/>
  <c r="BU23" i="3"/>
  <c r="BR23" i="3"/>
  <c r="BO23" i="3"/>
  <c r="BL23" i="3"/>
  <c r="BI23" i="3"/>
  <c r="BF23" i="3"/>
  <c r="BC23" i="3"/>
  <c r="AZ23" i="3"/>
  <c r="AW23" i="3"/>
  <c r="AT23" i="3"/>
  <c r="AQ23" i="3"/>
  <c r="AN23" i="3"/>
  <c r="AK23" i="3"/>
  <c r="AH23" i="3"/>
  <c r="AE23" i="3"/>
  <c r="AB23" i="3"/>
  <c r="Y23" i="3"/>
  <c r="V23" i="3"/>
  <c r="S23" i="3"/>
  <c r="P23" i="3"/>
  <c r="M23" i="3"/>
  <c r="J23" i="3"/>
  <c r="G23" i="3"/>
  <c r="C23" i="3"/>
  <c r="D23" i="3" s="1"/>
  <c r="B23" i="3"/>
  <c r="CA22" i="3"/>
  <c r="BX22" i="3"/>
  <c r="BU22" i="3"/>
  <c r="BR22" i="3"/>
  <c r="BO22" i="3"/>
  <c r="BL22" i="3"/>
  <c r="BI22" i="3"/>
  <c r="BF22" i="3"/>
  <c r="BC22" i="3"/>
  <c r="AZ22" i="3"/>
  <c r="AW22" i="3"/>
  <c r="AT22" i="3"/>
  <c r="AQ22" i="3"/>
  <c r="AN22" i="3"/>
  <c r="AK22" i="3"/>
  <c r="AH22" i="3"/>
  <c r="AE22" i="3"/>
  <c r="AB22" i="3"/>
  <c r="Y22" i="3"/>
  <c r="V22" i="3"/>
  <c r="S22" i="3"/>
  <c r="P22" i="3"/>
  <c r="M22" i="3"/>
  <c r="J22" i="3"/>
  <c r="G22" i="3"/>
  <c r="C22" i="3"/>
  <c r="B22" i="3"/>
  <c r="D22" i="3" s="1"/>
  <c r="CA21" i="3"/>
  <c r="BX21" i="3"/>
  <c r="BU21" i="3"/>
  <c r="BR21" i="3"/>
  <c r="BO21" i="3"/>
  <c r="BL21" i="3"/>
  <c r="BI21" i="3"/>
  <c r="BF21" i="3"/>
  <c r="BC21" i="3"/>
  <c r="AZ21" i="3"/>
  <c r="AW21" i="3"/>
  <c r="AT21" i="3"/>
  <c r="AQ21" i="3"/>
  <c r="AN21" i="3"/>
  <c r="AK21" i="3"/>
  <c r="AH21" i="3"/>
  <c r="AE21" i="3"/>
  <c r="AB21" i="3"/>
  <c r="Y21" i="3"/>
  <c r="V21" i="3"/>
  <c r="S21" i="3"/>
  <c r="P21" i="3"/>
  <c r="M21" i="3"/>
  <c r="J21" i="3"/>
  <c r="G21" i="3"/>
  <c r="C21" i="3"/>
  <c r="I22" i="1" s="1"/>
  <c r="B21" i="3"/>
  <c r="D21" i="3" s="1"/>
  <c r="CA20" i="3"/>
  <c r="BX20" i="3"/>
  <c r="BU20" i="3"/>
  <c r="BR20" i="3"/>
  <c r="BO20" i="3"/>
  <c r="BL20" i="3"/>
  <c r="BI20" i="3"/>
  <c r="BF20" i="3"/>
  <c r="BC20" i="3"/>
  <c r="AZ20" i="3"/>
  <c r="AW20" i="3"/>
  <c r="AT20" i="3"/>
  <c r="AQ20" i="3"/>
  <c r="AN20" i="3"/>
  <c r="AK20" i="3"/>
  <c r="AH20" i="3"/>
  <c r="AE20" i="3"/>
  <c r="AB20" i="3"/>
  <c r="Y20" i="3"/>
  <c r="V20" i="3"/>
  <c r="S20" i="3"/>
  <c r="P20" i="3"/>
  <c r="M20" i="3"/>
  <c r="J20" i="3"/>
  <c r="G20" i="3"/>
  <c r="C20" i="3"/>
  <c r="B20" i="3"/>
  <c r="CA19" i="3"/>
  <c r="BX19" i="3"/>
  <c r="BU19" i="3"/>
  <c r="BR19" i="3"/>
  <c r="BO19" i="3"/>
  <c r="BL19" i="3"/>
  <c r="BI19" i="3"/>
  <c r="BF19" i="3"/>
  <c r="BC19" i="3"/>
  <c r="AZ19" i="3"/>
  <c r="AW19" i="3"/>
  <c r="AT19" i="3"/>
  <c r="AQ19" i="3"/>
  <c r="AN19" i="3"/>
  <c r="AK19" i="3"/>
  <c r="AH19" i="3"/>
  <c r="AE19" i="3"/>
  <c r="AB19" i="3"/>
  <c r="Y19" i="3"/>
  <c r="V19" i="3"/>
  <c r="S19" i="3"/>
  <c r="P19" i="3"/>
  <c r="M19" i="3"/>
  <c r="J19" i="3"/>
  <c r="G19" i="3"/>
  <c r="C19" i="3"/>
  <c r="I20" i="1" s="1"/>
  <c r="B19" i="3"/>
  <c r="D19" i="3" s="1"/>
  <c r="CA18" i="3"/>
  <c r="BX18" i="3"/>
  <c r="BU18" i="3"/>
  <c r="BR18" i="3"/>
  <c r="BO18" i="3"/>
  <c r="BL18" i="3"/>
  <c r="BI18" i="3"/>
  <c r="BF18" i="3"/>
  <c r="BC18" i="3"/>
  <c r="AZ18" i="3"/>
  <c r="AW18" i="3"/>
  <c r="AT18" i="3"/>
  <c r="AQ18" i="3"/>
  <c r="AN18" i="3"/>
  <c r="AK18" i="3"/>
  <c r="AH18" i="3"/>
  <c r="AE18" i="3"/>
  <c r="AB18" i="3"/>
  <c r="Y18" i="3"/>
  <c r="V18" i="3"/>
  <c r="S18" i="3"/>
  <c r="P18" i="3"/>
  <c r="M18" i="3"/>
  <c r="J18" i="3"/>
  <c r="G18" i="3"/>
  <c r="C18" i="3"/>
  <c r="B18" i="3"/>
  <c r="D18" i="3" s="1"/>
  <c r="CA17" i="3"/>
  <c r="BX17" i="3"/>
  <c r="BU17" i="3"/>
  <c r="BR17" i="3"/>
  <c r="BO17" i="3"/>
  <c r="BL17" i="3"/>
  <c r="BI17" i="3"/>
  <c r="BF17" i="3"/>
  <c r="BC17" i="3"/>
  <c r="AZ17" i="3"/>
  <c r="AW17" i="3"/>
  <c r="AT17" i="3"/>
  <c r="AQ17" i="3"/>
  <c r="AN17" i="3"/>
  <c r="AK17" i="3"/>
  <c r="AH17" i="3"/>
  <c r="AE17" i="3"/>
  <c r="AB17" i="3"/>
  <c r="Y17" i="3"/>
  <c r="V17" i="3"/>
  <c r="S17" i="3"/>
  <c r="P17" i="3"/>
  <c r="M17" i="3"/>
  <c r="J17" i="3"/>
  <c r="G17" i="3"/>
  <c r="C17" i="3"/>
  <c r="B17" i="3"/>
  <c r="H18" i="1" s="1"/>
  <c r="CA16" i="3"/>
  <c r="BX16" i="3"/>
  <c r="BU16" i="3"/>
  <c r="BR16" i="3"/>
  <c r="BO16" i="3"/>
  <c r="BL16" i="3"/>
  <c r="BI16" i="3"/>
  <c r="BF16" i="3"/>
  <c r="BC16" i="3"/>
  <c r="AZ16" i="3"/>
  <c r="AW16" i="3"/>
  <c r="AT16" i="3"/>
  <c r="AQ16" i="3"/>
  <c r="AN16" i="3"/>
  <c r="AK16" i="3"/>
  <c r="AH16" i="3"/>
  <c r="AE16" i="3"/>
  <c r="AB16" i="3"/>
  <c r="Y16" i="3"/>
  <c r="V16" i="3"/>
  <c r="S16" i="3"/>
  <c r="P16" i="3"/>
  <c r="M16" i="3"/>
  <c r="J16" i="3"/>
  <c r="G16" i="3"/>
  <c r="C16" i="3"/>
  <c r="I17" i="1" s="1"/>
  <c r="B16" i="3"/>
  <c r="CA15" i="3"/>
  <c r="BX15" i="3"/>
  <c r="BU15" i="3"/>
  <c r="BR15" i="3"/>
  <c r="BO15" i="3"/>
  <c r="BL15" i="3"/>
  <c r="BI15" i="3"/>
  <c r="BF15" i="3"/>
  <c r="BC15" i="3"/>
  <c r="AZ15" i="3"/>
  <c r="AW15" i="3"/>
  <c r="AT15" i="3"/>
  <c r="AQ15" i="3"/>
  <c r="AN15" i="3"/>
  <c r="AK15" i="3"/>
  <c r="AH15" i="3"/>
  <c r="AE15" i="3"/>
  <c r="AB15" i="3"/>
  <c r="Y15" i="3"/>
  <c r="V15" i="3"/>
  <c r="S15" i="3"/>
  <c r="P15" i="3"/>
  <c r="M15" i="3"/>
  <c r="J15" i="3"/>
  <c r="G15" i="3"/>
  <c r="C15" i="3"/>
  <c r="B15" i="3"/>
  <c r="D15" i="3" s="1"/>
  <c r="CA14" i="3"/>
  <c r="BX14" i="3"/>
  <c r="BU14" i="3"/>
  <c r="BR14" i="3"/>
  <c r="BO14" i="3"/>
  <c r="BL14" i="3"/>
  <c r="BI14" i="3"/>
  <c r="BF14" i="3"/>
  <c r="BC14" i="3"/>
  <c r="AZ14" i="3"/>
  <c r="AW14" i="3"/>
  <c r="AT14" i="3"/>
  <c r="AQ14" i="3"/>
  <c r="AN14" i="3"/>
  <c r="AK14" i="3"/>
  <c r="AH14" i="3"/>
  <c r="AE14" i="3"/>
  <c r="AB14" i="3"/>
  <c r="Y14" i="3"/>
  <c r="V14" i="3"/>
  <c r="S14" i="3"/>
  <c r="P14" i="3"/>
  <c r="M14" i="3"/>
  <c r="J14" i="3"/>
  <c r="G14" i="3"/>
  <c r="C14" i="3"/>
  <c r="B14" i="3"/>
  <c r="D14" i="3" s="1"/>
  <c r="CA13" i="3"/>
  <c r="BX13" i="3"/>
  <c r="BU13" i="3"/>
  <c r="BR13" i="3"/>
  <c r="BO13" i="3"/>
  <c r="BL13" i="3"/>
  <c r="BI13" i="3"/>
  <c r="BF13" i="3"/>
  <c r="BC13" i="3"/>
  <c r="AZ13" i="3"/>
  <c r="AW13" i="3"/>
  <c r="AT13" i="3"/>
  <c r="AQ13" i="3"/>
  <c r="AN13" i="3"/>
  <c r="AK13" i="3"/>
  <c r="AH13" i="3"/>
  <c r="AE13" i="3"/>
  <c r="AB13" i="3"/>
  <c r="Y13" i="3"/>
  <c r="V13" i="3"/>
  <c r="S13" i="3"/>
  <c r="P13" i="3"/>
  <c r="M13" i="3"/>
  <c r="J13" i="3"/>
  <c r="G13" i="3"/>
  <c r="D13" i="3"/>
  <c r="C13" i="3"/>
  <c r="B13" i="3"/>
  <c r="CA12" i="3"/>
  <c r="BX12" i="3"/>
  <c r="BU12" i="3"/>
  <c r="BR12" i="3"/>
  <c r="BO12" i="3"/>
  <c r="BL12" i="3"/>
  <c r="BI12" i="3"/>
  <c r="BF12" i="3"/>
  <c r="BC12" i="3"/>
  <c r="AZ12" i="3"/>
  <c r="AW12" i="3"/>
  <c r="AT12" i="3"/>
  <c r="AQ12" i="3"/>
  <c r="AN12" i="3"/>
  <c r="AK12" i="3"/>
  <c r="AH12" i="3"/>
  <c r="AE12" i="3"/>
  <c r="AB12" i="3"/>
  <c r="Y12" i="3"/>
  <c r="V12" i="3"/>
  <c r="S12" i="3"/>
  <c r="P12" i="3"/>
  <c r="M12" i="3"/>
  <c r="J12" i="3"/>
  <c r="G12" i="3"/>
  <c r="C12" i="3"/>
  <c r="B12" i="3"/>
  <c r="D12" i="3" s="1"/>
  <c r="CA11" i="3"/>
  <c r="BX11" i="3"/>
  <c r="BU11" i="3"/>
  <c r="BR11" i="3"/>
  <c r="BO11" i="3"/>
  <c r="BL11" i="3"/>
  <c r="BI11" i="3"/>
  <c r="BF11" i="3"/>
  <c r="BC11" i="3"/>
  <c r="AZ11" i="3"/>
  <c r="AW11" i="3"/>
  <c r="AT11" i="3"/>
  <c r="AQ11" i="3"/>
  <c r="AN11" i="3"/>
  <c r="AK11" i="3"/>
  <c r="AH11" i="3"/>
  <c r="AE11" i="3"/>
  <c r="AB11" i="3"/>
  <c r="Y11" i="3"/>
  <c r="V11" i="3"/>
  <c r="S11" i="3"/>
  <c r="P11" i="3"/>
  <c r="M11" i="3"/>
  <c r="J11" i="3"/>
  <c r="G11" i="3"/>
  <c r="C11" i="3"/>
  <c r="I12" i="1" s="1"/>
  <c r="B11" i="3"/>
  <c r="D11" i="3" s="1"/>
  <c r="CA10" i="3"/>
  <c r="BX10" i="3"/>
  <c r="BU10" i="3"/>
  <c r="BR10" i="3"/>
  <c r="BO10" i="3"/>
  <c r="BL10" i="3"/>
  <c r="BI10" i="3"/>
  <c r="BF10" i="3"/>
  <c r="BC10" i="3"/>
  <c r="AZ10" i="3"/>
  <c r="AW10" i="3"/>
  <c r="AT10" i="3"/>
  <c r="AQ10" i="3"/>
  <c r="AN10" i="3"/>
  <c r="AK10" i="3"/>
  <c r="AH10" i="3"/>
  <c r="AE10" i="3"/>
  <c r="AB10" i="3"/>
  <c r="Y10" i="3"/>
  <c r="V10" i="3"/>
  <c r="S10" i="3"/>
  <c r="P10" i="3"/>
  <c r="M10" i="3"/>
  <c r="J10" i="3"/>
  <c r="G10" i="3"/>
  <c r="C10" i="3"/>
  <c r="B10" i="3"/>
  <c r="D10" i="3" s="1"/>
  <c r="CA9" i="3"/>
  <c r="BX9" i="3"/>
  <c r="BU9" i="3"/>
  <c r="BR9" i="3"/>
  <c r="BO9" i="3"/>
  <c r="BL9" i="3"/>
  <c r="BI9" i="3"/>
  <c r="BF9" i="3"/>
  <c r="BC9" i="3"/>
  <c r="AZ9" i="3"/>
  <c r="AW9" i="3"/>
  <c r="AT9" i="3"/>
  <c r="AQ9" i="3"/>
  <c r="AN9" i="3"/>
  <c r="AK9" i="3"/>
  <c r="AH9" i="3"/>
  <c r="AE9" i="3"/>
  <c r="AB9" i="3"/>
  <c r="Y9" i="3"/>
  <c r="V9" i="3"/>
  <c r="S9" i="3"/>
  <c r="P9" i="3"/>
  <c r="M9" i="3"/>
  <c r="J9" i="3"/>
  <c r="G9" i="3"/>
  <c r="C9" i="3"/>
  <c r="B9" i="3"/>
  <c r="CA8" i="3"/>
  <c r="BX8" i="3"/>
  <c r="BU8" i="3"/>
  <c r="BR8" i="3"/>
  <c r="BO8" i="3"/>
  <c r="BL8" i="3"/>
  <c r="BI8" i="3"/>
  <c r="BF8" i="3"/>
  <c r="BC8" i="3"/>
  <c r="AZ8" i="3"/>
  <c r="AW8" i="3"/>
  <c r="AT8" i="3"/>
  <c r="AQ8" i="3"/>
  <c r="AN8" i="3"/>
  <c r="AK8" i="3"/>
  <c r="AH8" i="3"/>
  <c r="AE8" i="3"/>
  <c r="AB8" i="3"/>
  <c r="Y8" i="3"/>
  <c r="V8" i="3"/>
  <c r="S8" i="3"/>
  <c r="P8" i="3"/>
  <c r="M8" i="3"/>
  <c r="J8" i="3"/>
  <c r="G8" i="3"/>
  <c r="C8" i="3"/>
  <c r="B8" i="3"/>
  <c r="D8" i="3" s="1"/>
  <c r="CA7" i="3"/>
  <c r="BX7" i="3"/>
  <c r="BU7" i="3"/>
  <c r="BR7" i="3"/>
  <c r="BO7" i="3"/>
  <c r="BL7" i="3"/>
  <c r="BI7" i="3"/>
  <c r="BF7" i="3"/>
  <c r="BC7" i="3"/>
  <c r="AZ7" i="3"/>
  <c r="AW7" i="3"/>
  <c r="AT7" i="3"/>
  <c r="AQ7" i="3"/>
  <c r="AN7" i="3"/>
  <c r="AK7" i="3"/>
  <c r="AH7" i="3"/>
  <c r="AE7" i="3"/>
  <c r="AB7" i="3"/>
  <c r="Y7" i="3"/>
  <c r="V7" i="3"/>
  <c r="S7" i="3"/>
  <c r="P7" i="3"/>
  <c r="M7" i="3"/>
  <c r="J7" i="3"/>
  <c r="G7" i="3"/>
  <c r="D7" i="3"/>
  <c r="C7" i="3"/>
  <c r="C45" i="3" s="1"/>
  <c r="B7" i="3"/>
  <c r="H8" i="1" s="1"/>
  <c r="O51" i="2"/>
  <c r="K51" i="2"/>
  <c r="P50" i="2"/>
  <c r="O50" i="2"/>
  <c r="N50" i="2"/>
  <c r="N51" i="2" s="1"/>
  <c r="L50" i="2"/>
  <c r="K50" i="2"/>
  <c r="I50" i="2"/>
  <c r="I51" i="2" s="1"/>
  <c r="H50" i="2"/>
  <c r="F50" i="2"/>
  <c r="E50" i="2"/>
  <c r="P49" i="2"/>
  <c r="M49" i="2"/>
  <c r="J49" i="2"/>
  <c r="G49" i="2"/>
  <c r="D49" i="2"/>
  <c r="C49" i="2"/>
  <c r="B49" i="2"/>
  <c r="P48" i="2"/>
  <c r="M48" i="2"/>
  <c r="J48" i="2"/>
  <c r="G48" i="2"/>
  <c r="C48" i="2"/>
  <c r="F49" i="1" s="1"/>
  <c r="B48" i="2"/>
  <c r="D48" i="2" s="1"/>
  <c r="P47" i="2"/>
  <c r="M47" i="2"/>
  <c r="J47" i="2"/>
  <c r="G47" i="2"/>
  <c r="C47" i="2"/>
  <c r="B47" i="2"/>
  <c r="P46" i="2"/>
  <c r="M46" i="2"/>
  <c r="J46" i="2"/>
  <c r="G46" i="2"/>
  <c r="D46" i="2"/>
  <c r="C46" i="2"/>
  <c r="B46" i="2"/>
  <c r="P45" i="2"/>
  <c r="O45" i="2"/>
  <c r="N45" i="2"/>
  <c r="F45" i="2"/>
  <c r="C45" i="2" s="1"/>
  <c r="E45" i="2"/>
  <c r="B45" i="2" s="1"/>
  <c r="D45" i="2" s="1"/>
  <c r="P44" i="2"/>
  <c r="G44" i="2"/>
  <c r="C44" i="2"/>
  <c r="F45" i="1" s="1"/>
  <c r="B44" i="2"/>
  <c r="P43" i="2"/>
  <c r="G43" i="2"/>
  <c r="D43" i="2"/>
  <c r="C43" i="2"/>
  <c r="B43" i="2"/>
  <c r="P42" i="2"/>
  <c r="G42" i="2"/>
  <c r="D42" i="2"/>
  <c r="C42" i="2"/>
  <c r="F43" i="1" s="1"/>
  <c r="B42" i="2"/>
  <c r="P41" i="2"/>
  <c r="G41" i="2"/>
  <c r="C41" i="2"/>
  <c r="F42" i="1" s="1"/>
  <c r="B41" i="2"/>
  <c r="P40" i="2"/>
  <c r="G40" i="2"/>
  <c r="C40" i="2"/>
  <c r="B40" i="2"/>
  <c r="D40" i="2" s="1"/>
  <c r="P39" i="2"/>
  <c r="G39" i="2"/>
  <c r="C39" i="2"/>
  <c r="F40" i="1" s="1"/>
  <c r="B39" i="2"/>
  <c r="P38" i="2"/>
  <c r="G38" i="2"/>
  <c r="D38" i="2"/>
  <c r="C38" i="2"/>
  <c r="B38" i="2"/>
  <c r="P37" i="2"/>
  <c r="G37" i="2"/>
  <c r="C37" i="2"/>
  <c r="D37" i="2" s="1"/>
  <c r="B37" i="2"/>
  <c r="P36" i="2"/>
  <c r="G36" i="2"/>
  <c r="C36" i="2"/>
  <c r="B36" i="2"/>
  <c r="D36" i="2" s="1"/>
  <c r="P35" i="2"/>
  <c r="G35" i="2"/>
  <c r="C35" i="2"/>
  <c r="D35" i="2" s="1"/>
  <c r="B35" i="2"/>
  <c r="P34" i="2"/>
  <c r="G34" i="2"/>
  <c r="C34" i="2"/>
  <c r="F35" i="1" s="1"/>
  <c r="C35" i="1" s="1"/>
  <c r="B34" i="2"/>
  <c r="D34" i="2" s="1"/>
  <c r="P33" i="2"/>
  <c r="G33" i="2"/>
  <c r="C33" i="2"/>
  <c r="B33" i="2"/>
  <c r="P32" i="2"/>
  <c r="G32" i="2"/>
  <c r="C32" i="2"/>
  <c r="F33" i="1" s="1"/>
  <c r="B32" i="2"/>
  <c r="P31" i="2"/>
  <c r="G31" i="2"/>
  <c r="C31" i="2"/>
  <c r="B31" i="2"/>
  <c r="P30" i="2"/>
  <c r="G30" i="2"/>
  <c r="C30" i="2"/>
  <c r="B30" i="2"/>
  <c r="D30" i="2" s="1"/>
  <c r="P29" i="2"/>
  <c r="G29" i="2"/>
  <c r="C29" i="2"/>
  <c r="F30" i="1" s="1"/>
  <c r="B29" i="2"/>
  <c r="P28" i="2"/>
  <c r="G28" i="2"/>
  <c r="C28" i="2"/>
  <c r="F29" i="1" s="1"/>
  <c r="B28" i="2"/>
  <c r="P27" i="2"/>
  <c r="G27" i="2"/>
  <c r="D27" i="2"/>
  <c r="C27" i="2"/>
  <c r="B27" i="2"/>
  <c r="P26" i="2"/>
  <c r="G26" i="2"/>
  <c r="C26" i="2"/>
  <c r="F27" i="1" s="1"/>
  <c r="B26" i="2"/>
  <c r="D26" i="2" s="1"/>
  <c r="P25" i="2"/>
  <c r="G25" i="2"/>
  <c r="C25" i="2"/>
  <c r="F26" i="1" s="1"/>
  <c r="C26" i="1" s="1"/>
  <c r="B25" i="2"/>
  <c r="P24" i="2"/>
  <c r="G24" i="2"/>
  <c r="C24" i="2"/>
  <c r="D24" i="2" s="1"/>
  <c r="B24" i="2"/>
  <c r="P23" i="2"/>
  <c r="G23" i="2"/>
  <c r="C23" i="2"/>
  <c r="F24" i="1" s="1"/>
  <c r="B23" i="2"/>
  <c r="P22" i="2"/>
  <c r="G22" i="2"/>
  <c r="C22" i="2"/>
  <c r="B22" i="2"/>
  <c r="P21" i="2"/>
  <c r="G21" i="2"/>
  <c r="C21" i="2"/>
  <c r="F22" i="1" s="1"/>
  <c r="G22" i="1" s="1"/>
  <c r="B21" i="2"/>
  <c r="P20" i="2"/>
  <c r="G20" i="2"/>
  <c r="C20" i="2"/>
  <c r="B20" i="2"/>
  <c r="P19" i="2"/>
  <c r="G19" i="2"/>
  <c r="D19" i="2"/>
  <c r="C19" i="2"/>
  <c r="B19" i="2"/>
  <c r="P18" i="2"/>
  <c r="G18" i="2"/>
  <c r="C18" i="2"/>
  <c r="B18" i="2"/>
  <c r="E19" i="1" s="1"/>
  <c r="P17" i="2"/>
  <c r="G17" i="2"/>
  <c r="C17" i="2"/>
  <c r="B17" i="2"/>
  <c r="D17" i="2" s="1"/>
  <c r="P16" i="2"/>
  <c r="G16" i="2"/>
  <c r="C16" i="2"/>
  <c r="F17" i="1" s="1"/>
  <c r="C17" i="1" s="1"/>
  <c r="B16" i="2"/>
  <c r="D16" i="2" s="1"/>
  <c r="P15" i="2"/>
  <c r="G15" i="2"/>
  <c r="C15" i="2"/>
  <c r="B15" i="2"/>
  <c r="P14" i="2"/>
  <c r="G14" i="2"/>
  <c r="D14" i="2"/>
  <c r="C14" i="2"/>
  <c r="B14" i="2"/>
  <c r="P13" i="2"/>
  <c r="G13" i="2"/>
  <c r="D13" i="2"/>
  <c r="C13" i="2"/>
  <c r="B13" i="2"/>
  <c r="E14" i="1" s="1"/>
  <c r="P12" i="2"/>
  <c r="G12" i="2"/>
  <c r="C12" i="2"/>
  <c r="B12" i="2"/>
  <c r="D12" i="2" s="1"/>
  <c r="P11" i="2"/>
  <c r="G11" i="2"/>
  <c r="D11" i="2"/>
  <c r="C11" i="2"/>
  <c r="B11" i="2"/>
  <c r="P10" i="2"/>
  <c r="G10" i="2"/>
  <c r="C10" i="2"/>
  <c r="B10" i="2"/>
  <c r="P9" i="2"/>
  <c r="G9" i="2"/>
  <c r="C9" i="2"/>
  <c r="B9" i="2"/>
  <c r="P8" i="2"/>
  <c r="G8" i="2"/>
  <c r="C8" i="2"/>
  <c r="B8" i="2"/>
  <c r="D8" i="2" s="1"/>
  <c r="P7" i="2"/>
  <c r="G7" i="2"/>
  <c r="C7" i="2"/>
  <c r="F8" i="1" s="1"/>
  <c r="G8" i="1" s="1"/>
  <c r="B7" i="2"/>
  <c r="O50" i="1"/>
  <c r="N50" i="1"/>
  <c r="P50" i="1" s="1"/>
  <c r="L50" i="1"/>
  <c r="I50" i="1"/>
  <c r="H50" i="1"/>
  <c r="F50" i="1"/>
  <c r="E50" i="1"/>
  <c r="G50" i="1" s="1"/>
  <c r="O49" i="1"/>
  <c r="N49" i="1"/>
  <c r="P49" i="1" s="1"/>
  <c r="L49" i="1"/>
  <c r="K49" i="1"/>
  <c r="M49" i="1" s="1"/>
  <c r="I49" i="1"/>
  <c r="H49" i="1"/>
  <c r="J49" i="1" s="1"/>
  <c r="E49" i="1"/>
  <c r="N48" i="1"/>
  <c r="P48" i="1" s="1"/>
  <c r="K48" i="1"/>
  <c r="M48" i="1" s="1"/>
  <c r="J48" i="1"/>
  <c r="H48" i="1"/>
  <c r="F48" i="1"/>
  <c r="O47" i="1"/>
  <c r="N47" i="1"/>
  <c r="M47" i="1"/>
  <c r="L47" i="1"/>
  <c r="K47" i="1"/>
  <c r="I47" i="1"/>
  <c r="J47" i="1" s="1"/>
  <c r="H47" i="1"/>
  <c r="F47" i="1"/>
  <c r="E47" i="1"/>
  <c r="C47" i="1"/>
  <c r="O45" i="1"/>
  <c r="L45" i="1"/>
  <c r="K45" i="1"/>
  <c r="M45" i="1" s="1"/>
  <c r="I45" i="1"/>
  <c r="O44" i="1"/>
  <c r="N44" i="1"/>
  <c r="P44" i="1" s="1"/>
  <c r="L44" i="1"/>
  <c r="K44" i="1"/>
  <c r="H44" i="1"/>
  <c r="F44" i="1"/>
  <c r="E44" i="1"/>
  <c r="G44" i="1" s="1"/>
  <c r="P43" i="1"/>
  <c r="O43" i="1"/>
  <c r="N43" i="1"/>
  <c r="K43" i="1"/>
  <c r="M43" i="1" s="1"/>
  <c r="J43" i="1"/>
  <c r="I43" i="1"/>
  <c r="H43" i="1"/>
  <c r="B43" i="1" s="1"/>
  <c r="G43" i="1"/>
  <c r="E43" i="1"/>
  <c r="O42" i="1"/>
  <c r="N42" i="1"/>
  <c r="L42" i="1"/>
  <c r="K42" i="1"/>
  <c r="I42" i="1"/>
  <c r="H42" i="1"/>
  <c r="J42" i="1" s="1"/>
  <c r="O41" i="1"/>
  <c r="N41" i="1"/>
  <c r="P41" i="1" s="1"/>
  <c r="L41" i="1"/>
  <c r="I41" i="1"/>
  <c r="C41" i="1" s="1"/>
  <c r="H41" i="1"/>
  <c r="F41" i="1"/>
  <c r="E41" i="1"/>
  <c r="N40" i="1"/>
  <c r="L40" i="1"/>
  <c r="K40" i="1"/>
  <c r="H40" i="1"/>
  <c r="J40" i="1" s="1"/>
  <c r="O39" i="1"/>
  <c r="N39" i="1"/>
  <c r="L39" i="1"/>
  <c r="K39" i="1"/>
  <c r="I39" i="1"/>
  <c r="F39" i="1"/>
  <c r="E39" i="1"/>
  <c r="G39" i="1" s="1"/>
  <c r="P38" i="1"/>
  <c r="O38" i="1"/>
  <c r="N38" i="1"/>
  <c r="L38" i="1"/>
  <c r="M38" i="1" s="1"/>
  <c r="K38" i="1"/>
  <c r="H38" i="1"/>
  <c r="J38" i="1" s="1"/>
  <c r="F38" i="1"/>
  <c r="C38" i="1" s="1"/>
  <c r="E38" i="1"/>
  <c r="O37" i="1"/>
  <c r="L37" i="1"/>
  <c r="K37" i="1"/>
  <c r="I37" i="1"/>
  <c r="H37" i="1"/>
  <c r="J37" i="1" s="1"/>
  <c r="F37" i="1"/>
  <c r="C37" i="1"/>
  <c r="N36" i="1"/>
  <c r="L36" i="1"/>
  <c r="K36" i="1"/>
  <c r="I36" i="1"/>
  <c r="H36" i="1"/>
  <c r="F36" i="1"/>
  <c r="E36" i="1"/>
  <c r="O35" i="1"/>
  <c r="K35" i="1"/>
  <c r="M35" i="1" s="1"/>
  <c r="I35" i="1"/>
  <c r="H35" i="1"/>
  <c r="J35" i="1" s="1"/>
  <c r="E35" i="1"/>
  <c r="G35" i="1" s="1"/>
  <c r="O34" i="1"/>
  <c r="P34" i="1" s="1"/>
  <c r="N34" i="1"/>
  <c r="L34" i="1"/>
  <c r="K34" i="1"/>
  <c r="I34" i="1"/>
  <c r="H34" i="1"/>
  <c r="J34" i="1" s="1"/>
  <c r="F34" i="1"/>
  <c r="O33" i="1"/>
  <c r="N33" i="1"/>
  <c r="L33" i="1"/>
  <c r="M33" i="1" s="1"/>
  <c r="K33" i="1"/>
  <c r="I33" i="1"/>
  <c r="H33" i="1"/>
  <c r="J33" i="1" s="1"/>
  <c r="E33" i="1"/>
  <c r="P32" i="1"/>
  <c r="O32" i="1"/>
  <c r="L32" i="1"/>
  <c r="M32" i="1" s="1"/>
  <c r="K32" i="1"/>
  <c r="H32" i="1"/>
  <c r="F32" i="1"/>
  <c r="O31" i="1"/>
  <c r="N31" i="1"/>
  <c r="L31" i="1"/>
  <c r="K31" i="1"/>
  <c r="M31" i="1" s="1"/>
  <c r="I31" i="1"/>
  <c r="F31" i="1"/>
  <c r="E31" i="1"/>
  <c r="O30" i="1"/>
  <c r="P30" i="1" s="1"/>
  <c r="N30" i="1"/>
  <c r="L30" i="1"/>
  <c r="K30" i="1"/>
  <c r="M30" i="1" s="1"/>
  <c r="I30" i="1"/>
  <c r="H30" i="1"/>
  <c r="J30" i="1" s="1"/>
  <c r="O29" i="1"/>
  <c r="L29" i="1"/>
  <c r="M29" i="1" s="1"/>
  <c r="K29" i="1"/>
  <c r="E29" i="1"/>
  <c r="O28" i="1"/>
  <c r="N28" i="1"/>
  <c r="L28" i="1"/>
  <c r="K28" i="1"/>
  <c r="M28" i="1" s="1"/>
  <c r="I28" i="1"/>
  <c r="H28" i="1"/>
  <c r="B28" i="1" s="1"/>
  <c r="F28" i="1"/>
  <c r="E28" i="1"/>
  <c r="O27" i="1"/>
  <c r="N27" i="1"/>
  <c r="P27" i="1" s="1"/>
  <c r="I27" i="1"/>
  <c r="H27" i="1"/>
  <c r="J27" i="1" s="1"/>
  <c r="E27" i="1"/>
  <c r="G27" i="1" s="1"/>
  <c r="N26" i="1"/>
  <c r="P26" i="1" s="1"/>
  <c r="L26" i="1"/>
  <c r="K26" i="1"/>
  <c r="M26" i="1" s="1"/>
  <c r="I26" i="1"/>
  <c r="H26" i="1"/>
  <c r="J26" i="1" s="1"/>
  <c r="E26" i="1"/>
  <c r="O25" i="1"/>
  <c r="L25" i="1"/>
  <c r="J25" i="1"/>
  <c r="I25" i="1"/>
  <c r="H25" i="1"/>
  <c r="E25" i="1"/>
  <c r="L24" i="1"/>
  <c r="K24" i="1"/>
  <c r="I24" i="1"/>
  <c r="H24" i="1"/>
  <c r="E24" i="1"/>
  <c r="N23" i="1"/>
  <c r="K23" i="1"/>
  <c r="I23" i="1"/>
  <c r="H23" i="1"/>
  <c r="J23" i="1" s="1"/>
  <c r="F23" i="1"/>
  <c r="O22" i="1"/>
  <c r="N22" i="1"/>
  <c r="L22" i="1"/>
  <c r="M22" i="1" s="1"/>
  <c r="K22" i="1"/>
  <c r="E22" i="1"/>
  <c r="O21" i="1"/>
  <c r="N21" i="1"/>
  <c r="L21" i="1"/>
  <c r="I21" i="1"/>
  <c r="H21" i="1"/>
  <c r="J21" i="1" s="1"/>
  <c r="F21" i="1"/>
  <c r="O20" i="1"/>
  <c r="N20" i="1"/>
  <c r="L20" i="1"/>
  <c r="K20" i="1"/>
  <c r="M20" i="1" s="1"/>
  <c r="H20" i="1"/>
  <c r="F20" i="1"/>
  <c r="E20" i="1"/>
  <c r="O19" i="1"/>
  <c r="N19" i="1"/>
  <c r="P19" i="1" s="1"/>
  <c r="L19" i="1"/>
  <c r="K19" i="1"/>
  <c r="I19" i="1"/>
  <c r="J19" i="1" s="1"/>
  <c r="H19" i="1"/>
  <c r="F19" i="1"/>
  <c r="O18" i="1"/>
  <c r="N18" i="1"/>
  <c r="L18" i="1"/>
  <c r="K18" i="1"/>
  <c r="M18" i="1" s="1"/>
  <c r="I18" i="1"/>
  <c r="F18" i="1"/>
  <c r="C18" i="1" s="1"/>
  <c r="E18" i="1"/>
  <c r="O17" i="1"/>
  <c r="P17" i="1" s="1"/>
  <c r="N17" i="1"/>
  <c r="L17" i="1"/>
  <c r="K17" i="1"/>
  <c r="M17" i="1" s="1"/>
  <c r="J17" i="1"/>
  <c r="H17" i="1"/>
  <c r="E17" i="1"/>
  <c r="B17" i="1" s="1"/>
  <c r="O16" i="1"/>
  <c r="N16" i="1"/>
  <c r="P16" i="1" s="1"/>
  <c r="L16" i="1"/>
  <c r="K16" i="1"/>
  <c r="M16" i="1" s="1"/>
  <c r="I16" i="1"/>
  <c r="H16" i="1"/>
  <c r="J16" i="1" s="1"/>
  <c r="F16" i="1"/>
  <c r="O15" i="1"/>
  <c r="N15" i="1"/>
  <c r="P15" i="1" s="1"/>
  <c r="L15" i="1"/>
  <c r="C15" i="1" s="1"/>
  <c r="K15" i="1"/>
  <c r="I15" i="1"/>
  <c r="H15" i="1"/>
  <c r="J15" i="1" s="1"/>
  <c r="F15" i="1"/>
  <c r="E15" i="1"/>
  <c r="G15" i="1" s="1"/>
  <c r="O14" i="1"/>
  <c r="P14" i="1" s="1"/>
  <c r="N14" i="1"/>
  <c r="L14" i="1"/>
  <c r="K14" i="1"/>
  <c r="I14" i="1"/>
  <c r="H14" i="1"/>
  <c r="F14" i="1"/>
  <c r="G14" i="1" s="1"/>
  <c r="O13" i="1"/>
  <c r="N13" i="1"/>
  <c r="P13" i="1" s="1"/>
  <c r="K13" i="1"/>
  <c r="M13" i="1" s="1"/>
  <c r="I13" i="1"/>
  <c r="H13" i="1"/>
  <c r="J13" i="1" s="1"/>
  <c r="F13" i="1"/>
  <c r="E13" i="1"/>
  <c r="O12" i="1"/>
  <c r="P12" i="1" s="1"/>
  <c r="N12" i="1"/>
  <c r="L12" i="1"/>
  <c r="M12" i="1" s="1"/>
  <c r="K12" i="1"/>
  <c r="H12" i="1"/>
  <c r="F12" i="1"/>
  <c r="E12" i="1"/>
  <c r="B12" i="1" s="1"/>
  <c r="O11" i="1"/>
  <c r="N11" i="1"/>
  <c r="I11" i="1"/>
  <c r="H11" i="1"/>
  <c r="F11" i="1"/>
  <c r="E11" i="1"/>
  <c r="O10" i="1"/>
  <c r="N10" i="1"/>
  <c r="P10" i="1" s="1"/>
  <c r="L10" i="1"/>
  <c r="K10" i="1"/>
  <c r="I10" i="1"/>
  <c r="F10" i="1"/>
  <c r="E10" i="1"/>
  <c r="O9" i="1"/>
  <c r="L9" i="1"/>
  <c r="K9" i="1"/>
  <c r="M9" i="1" s="1"/>
  <c r="J9" i="1"/>
  <c r="I9" i="1"/>
  <c r="H9" i="1"/>
  <c r="F9" i="1"/>
  <c r="C9" i="1" s="1"/>
  <c r="N8" i="1"/>
  <c r="L8" i="1"/>
  <c r="K8" i="1"/>
  <c r="B8" i="1" s="1"/>
  <c r="I8" i="1"/>
  <c r="J8" i="1" s="1"/>
  <c r="E8" i="1"/>
  <c r="D17" i="1" l="1"/>
  <c r="M40" i="1"/>
  <c r="C49" i="1"/>
  <c r="C27" i="1"/>
  <c r="C43" i="1"/>
  <c r="B14" i="1"/>
  <c r="D14" i="1" s="1"/>
  <c r="M19" i="1"/>
  <c r="P21" i="1"/>
  <c r="C23" i="1"/>
  <c r="B36" i="1"/>
  <c r="P42" i="1"/>
  <c r="C33" i="1"/>
  <c r="J18" i="1"/>
  <c r="C48" i="1"/>
  <c r="J12" i="1"/>
  <c r="M23" i="1"/>
  <c r="J32" i="1"/>
  <c r="G11" i="1"/>
  <c r="I46" i="1"/>
  <c r="J14" i="1"/>
  <c r="P18" i="1"/>
  <c r="P20" i="1"/>
  <c r="P28" i="1"/>
  <c r="J36" i="1"/>
  <c r="J28" i="1"/>
  <c r="C10" i="1"/>
  <c r="B20" i="1"/>
  <c r="D20" i="1" s="1"/>
  <c r="G24" i="1"/>
  <c r="C29" i="1"/>
  <c r="J11" i="1"/>
  <c r="M14" i="1"/>
  <c r="C16" i="1"/>
  <c r="G17" i="1"/>
  <c r="G29" i="1"/>
  <c r="C31" i="1"/>
  <c r="M37" i="1"/>
  <c r="C39" i="1"/>
  <c r="C30" i="1"/>
  <c r="M10" i="1"/>
  <c r="P11" i="1"/>
  <c r="M15" i="1"/>
  <c r="J20" i="1"/>
  <c r="P22" i="1"/>
  <c r="J24" i="1"/>
  <c r="P39" i="1"/>
  <c r="M42" i="1"/>
  <c r="C44" i="1"/>
  <c r="B50" i="1"/>
  <c r="C42" i="1"/>
  <c r="B19" i="1"/>
  <c r="G19" i="1"/>
  <c r="C40" i="1"/>
  <c r="D15" i="2"/>
  <c r="E16" i="1"/>
  <c r="Z51" i="3"/>
  <c r="AB51" i="3" s="1"/>
  <c r="AB45" i="3"/>
  <c r="BO45" i="4"/>
  <c r="BM51" i="4"/>
  <c r="BO51" i="4" s="1"/>
  <c r="D44" i="5"/>
  <c r="N45" i="1"/>
  <c r="P45" i="1" s="1"/>
  <c r="P45" i="5"/>
  <c r="N51" i="5"/>
  <c r="P51" i="5" s="1"/>
  <c r="L46" i="1"/>
  <c r="L52" i="1" s="1"/>
  <c r="G10" i="1"/>
  <c r="B15" i="1"/>
  <c r="D15" i="1" s="1"/>
  <c r="C20" i="1"/>
  <c r="G31" i="1"/>
  <c r="G41" i="1"/>
  <c r="D32" i="2"/>
  <c r="C50" i="2"/>
  <c r="Q51" i="3"/>
  <c r="S51" i="3" s="1"/>
  <c r="S45" i="3"/>
  <c r="L51" i="4"/>
  <c r="M45" i="4"/>
  <c r="G20" i="1"/>
  <c r="C21" i="1"/>
  <c r="P33" i="1"/>
  <c r="E37" i="1"/>
  <c r="B44" i="1"/>
  <c r="J44" i="1"/>
  <c r="D23" i="2"/>
  <c r="B50" i="2"/>
  <c r="D50" i="2" s="1"/>
  <c r="H51" i="2"/>
  <c r="J51" i="2" s="1"/>
  <c r="D38" i="3"/>
  <c r="H39" i="1"/>
  <c r="J39" i="1" s="1"/>
  <c r="BO50" i="3"/>
  <c r="CA50" i="3"/>
  <c r="BY51" i="3"/>
  <c r="CA51" i="3" s="1"/>
  <c r="D10" i="4"/>
  <c r="K11" i="1"/>
  <c r="M11" i="1" s="1"/>
  <c r="D26" i="4"/>
  <c r="K27" i="1"/>
  <c r="M27" i="1" s="1"/>
  <c r="D42" i="4"/>
  <c r="N51" i="4"/>
  <c r="P51" i="4" s="1"/>
  <c r="P45" i="4"/>
  <c r="AU51" i="4"/>
  <c r="AW51" i="4" s="1"/>
  <c r="AW45" i="4"/>
  <c r="E32" i="1"/>
  <c r="D31" i="2"/>
  <c r="C12" i="1"/>
  <c r="B26" i="1"/>
  <c r="D26" i="1" s="1"/>
  <c r="G26" i="1"/>
  <c r="M39" i="1"/>
  <c r="O51" i="1"/>
  <c r="J50" i="2"/>
  <c r="N25" i="1"/>
  <c r="P25" i="1" s="1"/>
  <c r="D24" i="5"/>
  <c r="G12" i="1"/>
  <c r="B13" i="1"/>
  <c r="D13" i="1" s="1"/>
  <c r="B18" i="1"/>
  <c r="D18" i="1" s="1"/>
  <c r="G18" i="1"/>
  <c r="H22" i="1"/>
  <c r="M24" i="1"/>
  <c r="B27" i="1"/>
  <c r="D27" i="1" s="1"/>
  <c r="K41" i="1"/>
  <c r="M41" i="1" s="1"/>
  <c r="F51" i="1"/>
  <c r="I51" i="1"/>
  <c r="I52" i="1" s="1"/>
  <c r="D44" i="2"/>
  <c r="E45" i="1"/>
  <c r="E48" i="1"/>
  <c r="D47" i="2"/>
  <c r="BM51" i="3"/>
  <c r="BO51" i="3" s="1"/>
  <c r="BX45" i="3"/>
  <c r="D22" i="5"/>
  <c r="D12" i="1"/>
  <c r="B33" i="1"/>
  <c r="D33" i="1" s="1"/>
  <c r="G33" i="1"/>
  <c r="G38" i="1"/>
  <c r="B38" i="1"/>
  <c r="D38" i="1" s="1"/>
  <c r="P47" i="1"/>
  <c r="N51" i="1"/>
  <c r="D28" i="3"/>
  <c r="H29" i="1"/>
  <c r="J29" i="1" s="1"/>
  <c r="F51" i="2"/>
  <c r="AK51" i="3"/>
  <c r="D23" i="5"/>
  <c r="N24" i="1"/>
  <c r="C28" i="1"/>
  <c r="D28" i="1" s="1"/>
  <c r="D18" i="2"/>
  <c r="E21" i="1"/>
  <c r="D20" i="2"/>
  <c r="D22" i="2"/>
  <c r="E23" i="1"/>
  <c r="C45" i="1"/>
  <c r="H10" i="1"/>
  <c r="J10" i="1" s="1"/>
  <c r="D9" i="3"/>
  <c r="BC45" i="3"/>
  <c r="BB51" i="3"/>
  <c r="BW51" i="3"/>
  <c r="BV51" i="3"/>
  <c r="BX51" i="3" s="1"/>
  <c r="M50" i="4"/>
  <c r="K51" i="4"/>
  <c r="M51" i="4" s="1"/>
  <c r="AH50" i="4"/>
  <c r="AF51" i="4"/>
  <c r="AH51" i="4" s="1"/>
  <c r="K51" i="5"/>
  <c r="M50" i="5"/>
  <c r="M8" i="1"/>
  <c r="C11" i="1"/>
  <c r="D43" i="1"/>
  <c r="C22" i="1"/>
  <c r="E30" i="1"/>
  <c r="D29" i="2"/>
  <c r="E51" i="1"/>
  <c r="G51" i="1" s="1"/>
  <c r="B47" i="1"/>
  <c r="G47" i="1"/>
  <c r="B49" i="1"/>
  <c r="G49" i="1"/>
  <c r="G45" i="4"/>
  <c r="E51" i="4"/>
  <c r="D28" i="5"/>
  <c r="N29" i="1"/>
  <c r="P29" i="1" s="1"/>
  <c r="E9" i="1"/>
  <c r="C13" i="1"/>
  <c r="K25" i="1"/>
  <c r="M25" i="1" s="1"/>
  <c r="B35" i="1"/>
  <c r="D35" i="1" s="1"/>
  <c r="G13" i="1"/>
  <c r="C14" i="1"/>
  <c r="C19" i="1"/>
  <c r="C24" i="1"/>
  <c r="P31" i="1"/>
  <c r="H51" i="1"/>
  <c r="K51" i="1"/>
  <c r="D39" i="2"/>
  <c r="E40" i="1"/>
  <c r="B45" i="3"/>
  <c r="P45" i="3"/>
  <c r="N51" i="3"/>
  <c r="P51" i="3" s="1"/>
  <c r="AK45" i="3"/>
  <c r="BF51" i="3"/>
  <c r="BO45" i="3"/>
  <c r="D39" i="5"/>
  <c r="L51" i="5"/>
  <c r="M45" i="5"/>
  <c r="G45" i="3"/>
  <c r="F51" i="3"/>
  <c r="G51" i="3" s="1"/>
  <c r="AV51" i="3"/>
  <c r="AW51" i="3" s="1"/>
  <c r="AB51" i="4"/>
  <c r="C45" i="5"/>
  <c r="N9" i="1"/>
  <c r="P9" i="1" s="1"/>
  <c r="F25" i="1"/>
  <c r="C25" i="1" s="1"/>
  <c r="M34" i="1"/>
  <c r="M36" i="1"/>
  <c r="B39" i="1"/>
  <c r="D39" i="1" s="1"/>
  <c r="C50" i="1"/>
  <c r="C51" i="1" s="1"/>
  <c r="D10" i="2"/>
  <c r="T51" i="3"/>
  <c r="V51" i="3" s="1"/>
  <c r="AM51" i="3"/>
  <c r="AL51" i="4"/>
  <c r="AN51" i="4" s="1"/>
  <c r="AN45" i="4"/>
  <c r="D7" i="5"/>
  <c r="G45" i="5"/>
  <c r="S45" i="5"/>
  <c r="Q51" i="5"/>
  <c r="S51" i="5" s="1"/>
  <c r="C50" i="5"/>
  <c r="BE51" i="3"/>
  <c r="BF45" i="3"/>
  <c r="BG51" i="3"/>
  <c r="BI51" i="3" s="1"/>
  <c r="K21" i="1"/>
  <c r="M21" i="1" s="1"/>
  <c r="D33" i="2"/>
  <c r="E34" i="1"/>
  <c r="L51" i="2"/>
  <c r="M51" i="2" s="1"/>
  <c r="M50" i="2"/>
  <c r="D17" i="3"/>
  <c r="D44" i="3"/>
  <c r="H45" i="1"/>
  <c r="J45" i="1" s="1"/>
  <c r="I51" i="3"/>
  <c r="J51" i="3" s="1"/>
  <c r="J45" i="3"/>
  <c r="C50" i="3"/>
  <c r="C51" i="3" s="1"/>
  <c r="BR50" i="3"/>
  <c r="BQ51" i="3"/>
  <c r="BR51" i="3" s="1"/>
  <c r="B45" i="4"/>
  <c r="V51" i="4"/>
  <c r="AE45" i="4"/>
  <c r="BR45" i="4"/>
  <c r="BF50" i="4"/>
  <c r="D31" i="5"/>
  <c r="O8" i="1"/>
  <c r="G28" i="1"/>
  <c r="J41" i="1"/>
  <c r="M44" i="1"/>
  <c r="J50" i="1"/>
  <c r="D28" i="2"/>
  <c r="E51" i="2"/>
  <c r="G45" i="2"/>
  <c r="P51" i="2"/>
  <c r="D39" i="3"/>
  <c r="BL45" i="3"/>
  <c r="BJ51" i="3"/>
  <c r="BL51" i="3" s="1"/>
  <c r="BT51" i="3"/>
  <c r="BU51" i="3" s="1"/>
  <c r="D46" i="3"/>
  <c r="Y50" i="3"/>
  <c r="AD51" i="4"/>
  <c r="AE51" i="4" s="1"/>
  <c r="BH51" i="4"/>
  <c r="BI45" i="4"/>
  <c r="M50" i="1"/>
  <c r="AB50" i="4"/>
  <c r="AA51" i="4"/>
  <c r="D36" i="5"/>
  <c r="N37" i="1"/>
  <c r="P37" i="1" s="1"/>
  <c r="T51" i="5"/>
  <c r="V51" i="5" s="1"/>
  <c r="C32" i="1"/>
  <c r="C34" i="1"/>
  <c r="G36" i="1"/>
  <c r="D7" i="2"/>
  <c r="D21" i="2"/>
  <c r="G50" i="2"/>
  <c r="D30" i="3"/>
  <c r="H31" i="1"/>
  <c r="J31" i="1" s="1"/>
  <c r="D35" i="3"/>
  <c r="D12" i="4"/>
  <c r="D28" i="4"/>
  <c r="D44" i="4"/>
  <c r="V45" i="4"/>
  <c r="BJ51" i="4"/>
  <c r="BL51" i="4" s="1"/>
  <c r="BL45" i="4"/>
  <c r="Q51" i="4"/>
  <c r="S51" i="4" s="1"/>
  <c r="AI51" i="4"/>
  <c r="AK51" i="4" s="1"/>
  <c r="BD51" i="4"/>
  <c r="BF51" i="4" s="1"/>
  <c r="D34" i="5"/>
  <c r="D35" i="5"/>
  <c r="O36" i="1"/>
  <c r="P36" i="1" s="1"/>
  <c r="D41" i="2"/>
  <c r="D24" i="3"/>
  <c r="AN45" i="3"/>
  <c r="AL51" i="3"/>
  <c r="AN51" i="3" s="1"/>
  <c r="D47" i="3"/>
  <c r="AZ50" i="3"/>
  <c r="L51" i="3"/>
  <c r="M51" i="3" s="1"/>
  <c r="D22" i="4"/>
  <c r="D38" i="4"/>
  <c r="W51" i="4"/>
  <c r="Y51" i="4" s="1"/>
  <c r="BG51" i="4"/>
  <c r="BI51" i="4" s="1"/>
  <c r="D25" i="5"/>
  <c r="D25" i="2"/>
  <c r="D20" i="3"/>
  <c r="AE45" i="3"/>
  <c r="AD51" i="3"/>
  <c r="AE51" i="3" s="1"/>
  <c r="AO51" i="3"/>
  <c r="AQ51" i="3" s="1"/>
  <c r="BA51" i="3"/>
  <c r="BC51" i="3" s="1"/>
  <c r="D18" i="4"/>
  <c r="D34" i="4"/>
  <c r="F51" i="4"/>
  <c r="Y45" i="4"/>
  <c r="AT51" i="4"/>
  <c r="BS51" i="4"/>
  <c r="BU51" i="4" s="1"/>
  <c r="D48" i="4"/>
  <c r="AZ51" i="4"/>
  <c r="D41" i="5"/>
  <c r="U51" i="5"/>
  <c r="E42" i="1"/>
  <c r="L51" i="1"/>
  <c r="D9" i="2"/>
  <c r="D16" i="3"/>
  <c r="X51" i="3"/>
  <c r="Y51" i="3" s="1"/>
  <c r="AQ45" i="3"/>
  <c r="CA45" i="3"/>
  <c r="BZ51" i="3"/>
  <c r="S50" i="3"/>
  <c r="C45" i="4"/>
  <c r="C51" i="4" s="1"/>
  <c r="D14" i="4"/>
  <c r="D30" i="4"/>
  <c r="J45" i="4"/>
  <c r="AT45" i="4"/>
  <c r="BK51" i="4"/>
  <c r="BU45" i="4"/>
  <c r="AO51" i="4"/>
  <c r="AQ51" i="4" s="1"/>
  <c r="B45" i="5"/>
  <c r="E51" i="5"/>
  <c r="G51" i="5" s="1"/>
  <c r="B50" i="5"/>
  <c r="H51" i="5"/>
  <c r="J51" i="5" s="1"/>
  <c r="B50" i="4"/>
  <c r="D50" i="4" s="1"/>
  <c r="B29" i="1" l="1"/>
  <c r="D29" i="1" s="1"/>
  <c r="B11" i="1"/>
  <c r="D11" i="1" s="1"/>
  <c r="D19" i="1"/>
  <c r="M51" i="1"/>
  <c r="D49" i="1"/>
  <c r="J51" i="1"/>
  <c r="D44" i="1"/>
  <c r="C51" i="5"/>
  <c r="B10" i="1"/>
  <c r="D10" i="1" s="1"/>
  <c r="B34" i="1"/>
  <c r="D34" i="1" s="1"/>
  <c r="G34" i="1"/>
  <c r="P24" i="1"/>
  <c r="B24" i="1"/>
  <c r="D24" i="1" s="1"/>
  <c r="P51" i="1"/>
  <c r="N46" i="1"/>
  <c r="B41" i="1"/>
  <c r="D41" i="1" s="1"/>
  <c r="B51" i="5"/>
  <c r="D51" i="5" s="1"/>
  <c r="D45" i="5"/>
  <c r="D50" i="3"/>
  <c r="G51" i="2"/>
  <c r="B51" i="2"/>
  <c r="D51" i="2" s="1"/>
  <c r="G23" i="1"/>
  <c r="B23" i="1"/>
  <c r="D23" i="1" s="1"/>
  <c r="G45" i="1"/>
  <c r="B45" i="1"/>
  <c r="D45" i="1" s="1"/>
  <c r="D50" i="5"/>
  <c r="G9" i="1"/>
  <c r="E46" i="1"/>
  <c r="B9" i="1"/>
  <c r="G37" i="1"/>
  <c r="B37" i="1"/>
  <c r="D37" i="1" s="1"/>
  <c r="B51" i="3"/>
  <c r="D51" i="3" s="1"/>
  <c r="D45" i="3"/>
  <c r="K46" i="1"/>
  <c r="C51" i="2"/>
  <c r="B31" i="1"/>
  <c r="D31" i="1" s="1"/>
  <c r="B42" i="1"/>
  <c r="D42" i="1" s="1"/>
  <c r="G42" i="1"/>
  <c r="B25" i="1"/>
  <c r="D25" i="1" s="1"/>
  <c r="G16" i="1"/>
  <c r="B16" i="1"/>
  <c r="D16" i="1" s="1"/>
  <c r="H46" i="1"/>
  <c r="B21" i="1"/>
  <c r="D21" i="1" s="1"/>
  <c r="G21" i="1"/>
  <c r="D50" i="1"/>
  <c r="B32" i="1"/>
  <c r="D32" i="1" s="1"/>
  <c r="G32" i="1"/>
  <c r="G25" i="1"/>
  <c r="F46" i="1"/>
  <c r="F52" i="1" s="1"/>
  <c r="O46" i="1"/>
  <c r="O52" i="1" s="1"/>
  <c r="C8" i="1"/>
  <c r="D47" i="1"/>
  <c r="P8" i="1"/>
  <c r="B51" i="4"/>
  <c r="D51" i="4" s="1"/>
  <c r="D45" i="4"/>
  <c r="B40" i="1"/>
  <c r="D40" i="1" s="1"/>
  <c r="G40" i="1"/>
  <c r="G51" i="4"/>
  <c r="G30" i="1"/>
  <c r="B30" i="1"/>
  <c r="D30" i="1" s="1"/>
  <c r="M51" i="5"/>
  <c r="B48" i="1"/>
  <c r="D48" i="1" s="1"/>
  <c r="G48" i="1"/>
  <c r="J22" i="1"/>
  <c r="B22" i="1"/>
  <c r="D22" i="1" s="1"/>
  <c r="C36" i="1"/>
  <c r="D36" i="1" s="1"/>
  <c r="E52" i="1" l="1"/>
  <c r="G52" i="1" s="1"/>
  <c r="G46" i="1"/>
  <c r="N52" i="1"/>
  <c r="P52" i="1" s="1"/>
  <c r="P46" i="1"/>
  <c r="B51" i="1"/>
  <c r="D51" i="1" s="1"/>
  <c r="C46" i="1"/>
  <c r="C52" i="1" s="1"/>
  <c r="D8" i="1"/>
  <c r="D9" i="1"/>
  <c r="B46" i="1"/>
  <c r="J46" i="1"/>
  <c r="H52" i="1"/>
  <c r="J52" i="1" s="1"/>
  <c r="M46" i="1"/>
  <c r="K52" i="1"/>
  <c r="M52" i="1" s="1"/>
  <c r="B52" i="1" l="1"/>
  <c r="D52" i="1" s="1"/>
  <c r="D46" i="1"/>
</calcChain>
</file>

<file path=xl/sharedStrings.xml><?xml version="1.0" encoding="utf-8"?>
<sst xmlns="http://schemas.openxmlformats.org/spreadsheetml/2006/main" count="537" uniqueCount="127">
  <si>
    <t>Сведения о предоставленных из бюджета Саратовской области межбюджетных трансфертах бюджетам муниципальных образований</t>
  </si>
  <si>
    <t>за 9 месяцев 2017 года</t>
  </si>
  <si>
    <t>(тыс.рублей)</t>
  </si>
  <si>
    <t>Наименование муниципальных образований</t>
  </si>
  <si>
    <t>Всего</t>
  </si>
  <si>
    <t>в том числе</t>
  </si>
  <si>
    <t>Дотации</t>
  </si>
  <si>
    <t>Субвенции</t>
  </si>
  <si>
    <t>Субсидии</t>
  </si>
  <si>
    <t xml:space="preserve">Иные межбюджетные трансферты
</t>
  </si>
  <si>
    <t>план</t>
  </si>
  <si>
    <t>факт</t>
  </si>
  <si>
    <t>% исполнения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</si>
  <si>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</si>
  <si>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</si>
  <si>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</si>
  <si>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</si>
  <si>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</si>
  <si>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</si>
  <si>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</si>
  <si>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</si>
  <si>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</si>
  <si>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</si>
  <si>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</si>
  <si>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</si>
  <si>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</si>
  <si>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</si>
  <si>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</si>
  <si>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</si>
  <si>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</si>
  <si>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</si>
  <si>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</si>
  <si>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</si>
  <si>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</si>
  <si>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</si>
  <si>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</si>
  <si>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</si>
  <si>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</si>
  <si>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</si>
  <si>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</si>
  <si>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</si>
  <si>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</si>
  <si>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</si>
  <si>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</si>
  <si>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</si>
  <si>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</si>
  <si>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</si>
  <si>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</si>
  <si>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</si>
  <si>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</si>
  <si>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</si>
  <si>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Итого по муниципальным районам области</t>
  </si>
  <si>
    <t>г. Саратов</t>
  </si>
  <si>
    <t>ЗАТО Михайловский</t>
  </si>
  <si>
    <t>ЗАТО Светлый</t>
  </si>
  <si>
    <t>ЗАТО Шиханы</t>
  </si>
  <si>
    <t>Итого по городским округам области</t>
  </si>
  <si>
    <t>Дотации, всего</t>
  </si>
  <si>
    <t>из них</t>
  </si>
  <si>
    <t>на выравнивание бюджетной обеспеченности муниципальных районов (городских округов) области</t>
  </si>
  <si>
    <t>на выравнивание
бюджетной обеспеченности поселений области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</si>
  <si>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</si>
  <si>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поддержку мер по обеспечению сбалансированности бюджетов</t>
  </si>
  <si>
    <t xml:space="preserve"> </t>
  </si>
  <si>
    <t>Продолжение таблицы</t>
  </si>
  <si>
    <t>Субвенции, всего</t>
  </si>
  <si>
    <t>на финансовое обеспечение образовательной деятельности муниципальных дошкольных образовательных организаций</t>
  </si>
  <si>
    <t>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</si>
  <si>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на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</si>
  <si>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общеобразовательных учреждений</t>
  </si>
  <si>
    <t>на предоставление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</t>
  </si>
  <si>
    <t xml:space="preserve">на осуществление переданных полномочий по предоставлению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
</t>
  </si>
  <si>
    <t>на предоставление субсидии частным дошкольным образовательным организациям на возмещение затрат на обеспечение образовательной деятельности</t>
  </si>
  <si>
    <t>на организацию осуществления переданных полномочий по предоставлению субсидии частным дошкольным образовательным организациям на возмещение затрат на обеспечение образовательной деятельности</t>
  </si>
  <si>
    <t>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</si>
  <si>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</si>
  <si>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</si>
  <si>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</si>
  <si>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
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</si>
  <si>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 xml:space="preserve"> на исполнение государственных полномочий по расчету и предоставлению дотаций бюджетам поселений</t>
  </si>
  <si>
    <t xml:space="preserve">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
</t>
  </si>
  <si>
    <t>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</si>
  <si>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</si>
  <si>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</si>
  <si>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на осуществление органами местного самоуправления отдельных государственных полномочий по осуществлению деятельности по опеке
и попечительству в отношении совершеннолетних граждан</t>
  </si>
  <si>
    <t>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</si>
  <si>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на осуществление органами местного самоуправления отдельных государственных полномочий по государственному управлению охраной труда</t>
  </si>
  <si>
    <t>на осуществление органами местного самоуправления отдельных государственных полномочий по проведению мероприятий по отлову и содержанию безнадзорных животных</t>
  </si>
  <si>
    <t xml:space="preserve">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безнадзорных животных
</t>
  </si>
  <si>
    <t>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</si>
  <si>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</si>
  <si>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%  исполнения</t>
  </si>
  <si>
    <t>Субсидии, всего</t>
  </si>
  <si>
    <t xml:space="preserve"> на обеспечение деятельности муниципальных
бизнес-инкубаторов</t>
  </si>
  <si>
    <t>на реализацию мероприятий по обеспечению доступности приоритетных объектов и услуг в приоритетных сферах жизнедеятельности инвалидов
и других маломобильных групп населения</t>
  </si>
  <si>
    <t>на приобретение искусственного
покрытия для футбольных полей профильных спортивных школ,
включая его доставку и сертификацию полей</t>
  </si>
  <si>
    <t xml:space="preserve">на обеспечение мероприятий по переселению граждан из аварийного жилищного фонда
</t>
  </si>
  <si>
    <t>на поддержку творческой
деятельности муниципальных театров в городах с численностью населения до 300 тысяч человек</t>
  </si>
  <si>
    <t>на создание в общеобразовательных организациях, расположенных в сельской местности, условий для занятий физической культурой и спортом</t>
  </si>
  <si>
    <t>на создание в дошкольных образовательных организациях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</si>
  <si>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>на реализацию мероприятий по содействию созданию (исходя из прогнозируемой потребности) новых мест в общеобразовательных организациях</t>
  </si>
  <si>
    <t>на обеспечение развития и укрепления материально-технической базы муниципальных домов культуры</t>
  </si>
  <si>
    <t>на обеспечение расходных обязательств, связанных с повышением оплаты труда отдельным категориям работников бюджетной сферы в целях реализации Указов Президента Российской Федерации от 7 мая 2012 года № 597 «О мероприятиях по реализации государственной социальной политики» и от 1 июня 2012 года № 761 «О национальной стратегии действий в интересах детей на 2012 - 2017 годы»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</si>
  <si>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</si>
  <si>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
городских поселений области в рамках
приоритетного проекта «Безопасные и качественные дороги» за счет средств областного дорожного фонда</t>
  </si>
  <si>
    <t>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</si>
  <si>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 и реконструкцию автомобильных дорог</t>
  </si>
  <si>
    <t xml:space="preserve">на исполнение муниципальных программ в целях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
на 2015-2020 годы
</t>
  </si>
  <si>
    <t>на поддержку муниципальных программ формирования современной городской среды</t>
  </si>
  <si>
    <t>на поддержку обустройства мест массового отдыха населения (городских парков)</t>
  </si>
  <si>
    <t>на обеспечение жильем молодых семей</t>
  </si>
  <si>
    <t>на поддержку отрасли культуры на комплектование книжных фондов муниципальных общедоступных библиотек</t>
  </si>
  <si>
    <t>на поддержку отрасли культуры на государственную поддержку муниципальных учреждений культуры, находящихся на территории сельских поселений</t>
  </si>
  <si>
    <t>на поддержку отрасли культуры на подключение муниципальных общедоступных библиотек к информационно-теле­коммуникационной сети «Интернет» и развитие библиотечного дела с учетом задачи расширения информационных технологий и оцифровки</t>
  </si>
  <si>
    <t>на поддержку отрасли культуры на государственную поддержку лучших работников муниципальных учреждений культуры, находящихся на территории сельских поселений</t>
  </si>
  <si>
    <t xml:space="preserve">на софинансирование расходных обязательств по реализации мероприятий муниципальных программ развития малого и среднего предпринимательства
монопрофильных муниципальных образований
</t>
  </si>
  <si>
    <t xml:space="preserve">  на грантовую поддержку местных инициатив граждан, проживающих в сельской местности, в рамках реализации муниципальных программ по устойчивому развитию сельских территорий *</t>
  </si>
  <si>
    <t xml:space="preserve"> на реализацию проектов развития муниципальных образований области, основанных на местных инициативах  *</t>
  </si>
  <si>
    <t>* в соответствии с распределением, утвержденным правовым актом Правительства области</t>
  </si>
  <si>
    <t xml:space="preserve">Иные межбюджетные трансферты, всего
</t>
  </si>
  <si>
    <t>на погашение кредиторской задолженности за выполненные в 2016 году объемы работ по капитальному ремонту, ремонту и содержанию автомобильных дорог общего пользования местного значения за счет неиспользованного остатка средств областного дорожного фонда прошлого года</t>
  </si>
  <si>
    <t>на осуществление
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</si>
  <si>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 xml:space="preserve"> в целях обеспечения надлежащего осуществления полномочий по решению вопросов местного значения</t>
  </si>
  <si>
    <t>на капитальный ремонт зданий муниципальных общеобразовательных учреждений</t>
  </si>
  <si>
    <t xml:space="preserve"> в целях проведения работ по благоустройству набережной и строительству эллингов, а также для благоустройства пешеходной зоны </t>
  </si>
  <si>
    <t>за счет средств, выделяемых из резервного фонда Правительства Саратовской области*</t>
  </si>
  <si>
    <t>* в соответствии с бюджетной росписью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</si>
</sst>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2"/>
      <color theme="1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2"/>
      <color rgb="FFFFFF00"/>
      <name val="Times New Roman"/>
      <family val="2"/>
      <charset val="204"/>
    </font>
    <font>
      <sz val="12"/>
      <name val="Times New Roman"/>
      <family val="2"/>
      <charset val="204"/>
    </font>
    <font>
      <sz val="1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6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164" fontId="5" fillId="0" borderId="11" xfId="0" applyNumberFormat="1" applyFont="1" applyBorder="1" applyAlignment="1">
      <alignment wrapText="1"/>
    </xf>
    <xf numFmtId="164" fontId="6" fillId="0" borderId="11" xfId="0" applyNumberFormat="1" applyFont="1" applyBorder="1"/>
    <xf numFmtId="165" fontId="6" fillId="0" borderId="11" xfId="0" applyNumberFormat="1" applyFont="1" applyBorder="1"/>
    <xf numFmtId="164" fontId="6" fillId="0" borderId="12" xfId="0" applyNumberFormat="1" applyFont="1" applyBorder="1"/>
    <xf numFmtId="0" fontId="4" fillId="0" borderId="4" xfId="0" applyFont="1" applyBorder="1" applyAlignment="1">
      <alignment wrapText="1"/>
    </xf>
    <xf numFmtId="164" fontId="5" fillId="0" borderId="5" xfId="0" applyNumberFormat="1" applyFont="1" applyBorder="1" applyAlignment="1">
      <alignment wrapText="1"/>
    </xf>
    <xf numFmtId="164" fontId="6" fillId="0" borderId="5" xfId="0" applyNumberFormat="1" applyFont="1" applyBorder="1"/>
    <xf numFmtId="165" fontId="6" fillId="0" borderId="5" xfId="0" applyNumberFormat="1" applyFont="1" applyBorder="1"/>
    <xf numFmtId="164" fontId="6" fillId="0" borderId="6" xfId="0" applyNumberFormat="1" applyFont="1" applyBorder="1"/>
    <xf numFmtId="0" fontId="7" fillId="7" borderId="4" xfId="0" applyFont="1" applyFill="1" applyBorder="1" applyAlignment="1">
      <alignment wrapText="1"/>
    </xf>
    <xf numFmtId="164" fontId="5" fillId="7" borderId="5" xfId="0" applyNumberFormat="1" applyFont="1" applyFill="1" applyBorder="1"/>
    <xf numFmtId="165" fontId="5" fillId="7" borderId="5" xfId="0" applyNumberFormat="1" applyFont="1" applyFill="1" applyBorder="1"/>
    <xf numFmtId="164" fontId="5" fillId="7" borderId="6" xfId="0" applyNumberFormat="1" applyFont="1" applyFill="1" applyBorder="1"/>
    <xf numFmtId="0" fontId="7" fillId="2" borderId="7" xfId="0" applyFont="1" applyFill="1" applyBorder="1" applyAlignment="1">
      <alignment wrapText="1"/>
    </xf>
    <xf numFmtId="164" fontId="5" fillId="2" borderId="8" xfId="0" applyNumberFormat="1" applyFont="1" applyFill="1" applyBorder="1"/>
    <xf numFmtId="165" fontId="5" fillId="2" borderId="8" xfId="0" applyNumberFormat="1" applyFont="1" applyFill="1" applyBorder="1"/>
    <xf numFmtId="164" fontId="5" fillId="2" borderId="9" xfId="0" applyNumberFormat="1" applyFont="1" applyFill="1" applyBorder="1"/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64" fontId="5" fillId="8" borderId="11" xfId="0" applyNumberFormat="1" applyFont="1" applyFill="1" applyBorder="1"/>
    <xf numFmtId="164" fontId="6" fillId="8" borderId="11" xfId="0" applyNumberFormat="1" applyFont="1" applyFill="1" applyBorder="1"/>
    <xf numFmtId="164" fontId="6" fillId="8" borderId="12" xfId="0" applyNumberFormat="1" applyFont="1" applyFill="1" applyBorder="1"/>
    <xf numFmtId="164" fontId="5" fillId="8" borderId="5" xfId="0" applyNumberFormat="1" applyFont="1" applyFill="1" applyBorder="1"/>
    <xf numFmtId="164" fontId="6" fillId="8" borderId="5" xfId="0" applyNumberFormat="1" applyFont="1" applyFill="1" applyBorder="1"/>
    <xf numFmtId="164" fontId="6" fillId="8" borderId="6" xfId="0" applyNumberFormat="1" applyFont="1" applyFill="1" applyBorder="1"/>
    <xf numFmtId="0" fontId="7" fillId="9" borderId="4" xfId="0" applyFont="1" applyFill="1" applyBorder="1" applyAlignment="1">
      <alignment wrapText="1"/>
    </xf>
    <xf numFmtId="164" fontId="5" fillId="9" borderId="5" xfId="0" applyNumberFormat="1" applyFont="1" applyFill="1" applyBorder="1"/>
    <xf numFmtId="164" fontId="5" fillId="9" borderId="6" xfId="0" applyNumberFormat="1" applyFont="1" applyFill="1" applyBorder="1"/>
    <xf numFmtId="0" fontId="7" fillId="3" borderId="7" xfId="0" applyFont="1" applyFill="1" applyBorder="1" applyAlignment="1">
      <alignment wrapText="1"/>
    </xf>
    <xf numFmtId="164" fontId="5" fillId="3" borderId="8" xfId="0" applyNumberFormat="1" applyFont="1" applyFill="1" applyBorder="1"/>
    <xf numFmtId="164" fontId="5" fillId="3" borderId="9" xfId="0" applyNumberFormat="1" applyFont="1" applyFill="1" applyBorder="1"/>
    <xf numFmtId="0" fontId="7" fillId="0" borderId="0" xfId="0" applyFont="1" applyFill="1" applyBorder="1" applyAlignment="1">
      <alignment wrapText="1"/>
    </xf>
    <xf numFmtId="164" fontId="5" fillId="0" borderId="0" xfId="0" applyNumberFormat="1" applyFont="1" applyFill="1" applyBorder="1"/>
    <xf numFmtId="165" fontId="5" fillId="0" borderId="0" xfId="0" applyNumberFormat="1" applyFont="1" applyFill="1" applyBorder="1"/>
    <xf numFmtId="0" fontId="0" fillId="0" borderId="0" xfId="0" applyFill="1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5" fillId="0" borderId="11" xfId="0" applyNumberFormat="1" applyFont="1" applyBorder="1"/>
    <xf numFmtId="164" fontId="6" fillId="0" borderId="21" xfId="0" applyNumberFormat="1" applyFont="1" applyBorder="1"/>
    <xf numFmtId="164" fontId="6" fillId="0" borderId="10" xfId="0" applyNumberFormat="1" applyFont="1" applyBorder="1"/>
    <xf numFmtId="164" fontId="5" fillId="0" borderId="5" xfId="0" applyNumberFormat="1" applyFont="1" applyBorder="1"/>
    <xf numFmtId="164" fontId="6" fillId="0" borderId="19" xfId="0" applyNumberFormat="1" applyFont="1" applyBorder="1"/>
    <xf numFmtId="164" fontId="6" fillId="0" borderId="4" xfId="0" applyNumberFormat="1" applyFont="1" applyBorder="1"/>
    <xf numFmtId="0" fontId="7" fillId="10" borderId="4" xfId="0" applyFont="1" applyFill="1" applyBorder="1" applyAlignment="1">
      <alignment wrapText="1"/>
    </xf>
    <xf numFmtId="164" fontId="5" fillId="10" borderId="5" xfId="0" applyNumberFormat="1" applyFont="1" applyFill="1" applyBorder="1"/>
    <xf numFmtId="164" fontId="5" fillId="10" borderId="19" xfId="0" applyNumberFormat="1" applyFont="1" applyFill="1" applyBorder="1"/>
    <xf numFmtId="164" fontId="5" fillId="10" borderId="4" xfId="0" applyNumberFormat="1" applyFont="1" applyFill="1" applyBorder="1"/>
    <xf numFmtId="164" fontId="5" fillId="10" borderId="6" xfId="0" applyNumberFormat="1" applyFont="1" applyFill="1" applyBorder="1"/>
    <xf numFmtId="165" fontId="5" fillId="10" borderId="5" xfId="0" applyNumberFormat="1" applyFont="1" applyFill="1" applyBorder="1"/>
    <xf numFmtId="0" fontId="7" fillId="4" borderId="7" xfId="0" applyFont="1" applyFill="1" applyBorder="1" applyAlignment="1">
      <alignment wrapText="1"/>
    </xf>
    <xf numFmtId="164" fontId="5" fillId="4" borderId="8" xfId="0" applyNumberFormat="1" applyFont="1" applyFill="1" applyBorder="1"/>
    <xf numFmtId="165" fontId="5" fillId="4" borderId="8" xfId="0" applyNumberFormat="1" applyFont="1" applyFill="1" applyBorder="1"/>
    <xf numFmtId="164" fontId="5" fillId="4" borderId="20" xfId="0" applyNumberFormat="1" applyFont="1" applyFill="1" applyBorder="1"/>
    <xf numFmtId="164" fontId="5" fillId="4" borderId="7" xfId="0" applyNumberFormat="1" applyFont="1" applyFill="1" applyBorder="1"/>
    <xf numFmtId="164" fontId="5" fillId="4" borderId="9" xfId="0" applyNumberFormat="1" applyFont="1" applyFill="1" applyBorder="1"/>
    <xf numFmtId="0" fontId="0" fillId="0" borderId="0" xfId="0" applyFill="1" applyBorder="1"/>
    <xf numFmtId="0" fontId="2" fillId="0" borderId="0" xfId="0" applyFont="1"/>
    <xf numFmtId="0" fontId="2" fillId="0" borderId="0" xfId="0" applyFont="1" applyAlignment="1"/>
    <xf numFmtId="0" fontId="4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0" xfId="0" applyFont="1" applyFill="1"/>
    <xf numFmtId="0" fontId="4" fillId="0" borderId="0" xfId="0" applyFont="1" applyFill="1" applyBorder="1" applyAlignment="1"/>
    <xf numFmtId="0" fontId="3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164" fontId="6" fillId="8" borderId="10" xfId="0" applyNumberFormat="1" applyFont="1" applyFill="1" applyBorder="1"/>
    <xf numFmtId="164" fontId="6" fillId="8" borderId="4" xfId="0" applyNumberFormat="1" applyFont="1" applyFill="1" applyBorder="1"/>
    <xf numFmtId="0" fontId="7" fillId="11" borderId="4" xfId="0" applyFont="1" applyFill="1" applyBorder="1" applyAlignment="1">
      <alignment wrapText="1"/>
    </xf>
    <xf numFmtId="164" fontId="5" fillId="11" borderId="5" xfId="0" applyNumberFormat="1" applyFont="1" applyFill="1" applyBorder="1"/>
    <xf numFmtId="164" fontId="5" fillId="11" borderId="6" xfId="0" applyNumberFormat="1" applyFont="1" applyFill="1" applyBorder="1"/>
    <xf numFmtId="164" fontId="5" fillId="11" borderId="4" xfId="0" applyNumberFormat="1" applyFont="1" applyFill="1" applyBorder="1"/>
    <xf numFmtId="0" fontId="7" fillId="5" borderId="7" xfId="0" applyFont="1" applyFill="1" applyBorder="1" applyAlignment="1">
      <alignment wrapText="1"/>
    </xf>
    <xf numFmtId="164" fontId="5" fillId="5" borderId="8" xfId="0" applyNumberFormat="1" applyFont="1" applyFill="1" applyBorder="1"/>
    <xf numFmtId="164" fontId="5" fillId="5" borderId="9" xfId="0" applyNumberFormat="1" applyFont="1" applyFill="1" applyBorder="1"/>
    <xf numFmtId="164" fontId="5" fillId="5" borderId="7" xfId="0" applyNumberFormat="1" applyFont="1" applyFill="1" applyBorder="1"/>
    <xf numFmtId="0" fontId="1" fillId="0" borderId="0" xfId="0" applyFont="1" applyFill="1"/>
    <xf numFmtId="0" fontId="1" fillId="0" borderId="0" xfId="0" applyFont="1"/>
    <xf numFmtId="164" fontId="0" fillId="0" borderId="0" xfId="0" applyNumberForma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wrapText="1"/>
    </xf>
    <xf numFmtId="164" fontId="5" fillId="12" borderId="5" xfId="0" applyNumberFormat="1" applyFont="1" applyFill="1" applyBorder="1"/>
    <xf numFmtId="164" fontId="5" fillId="12" borderId="6" xfId="0" applyNumberFormat="1" applyFont="1" applyFill="1" applyBorder="1"/>
    <xf numFmtId="0" fontId="7" fillId="6" borderId="7" xfId="0" applyFont="1" applyFill="1" applyBorder="1" applyAlignment="1">
      <alignment wrapText="1"/>
    </xf>
    <xf numFmtId="164" fontId="5" fillId="6" borderId="8" xfId="0" applyNumberFormat="1" applyFont="1" applyFill="1" applyBorder="1"/>
    <xf numFmtId="164" fontId="5" fillId="6" borderId="9" xfId="0" applyNumberFormat="1" applyFont="1" applyFill="1" applyBorder="1"/>
  </cellXfs>
  <cellStyles count="3">
    <cellStyle name="Обычный" xfId="0" builtinId="0"/>
    <cellStyle name="Обычный 2 11" xfId="1"/>
    <cellStyle name="Обычный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showZeros="0" tabSelected="1" zoomScale="85" zoomScaleNormal="85" zoomScaleSheetLayoutView="85" workbookViewId="0">
      <pane xSplit="1" ySplit="7" topLeftCell="B36" activePane="bottomRight" state="frozen"/>
      <selection activeCell="E5" sqref="E5:G6"/>
      <selection pane="topRight" activeCell="E5" sqref="E5:G6"/>
      <selection pane="bottomLeft" activeCell="E5" sqref="E5:G6"/>
      <selection pane="bottomRight" activeCell="E5" sqref="E5:G6"/>
    </sheetView>
  </sheetViews>
  <sheetFormatPr defaultRowHeight="15.75" x14ac:dyDescent="0.25"/>
  <cols>
    <col min="1" max="1" width="20.625" customWidth="1"/>
    <col min="2" max="2" width="14" customWidth="1"/>
    <col min="3" max="3" width="13.75" customWidth="1"/>
    <col min="4" max="4" width="12.375" customWidth="1"/>
    <col min="5" max="5" width="15.5" customWidth="1"/>
    <col min="6" max="6" width="13.625" customWidth="1"/>
    <col min="7" max="7" width="11" customWidth="1"/>
    <col min="8" max="8" width="13.125" customWidth="1"/>
    <col min="9" max="9" width="13.5" customWidth="1"/>
    <col min="10" max="10" width="12.75" customWidth="1"/>
    <col min="11" max="11" width="13" customWidth="1"/>
    <col min="12" max="12" width="12.75" customWidth="1"/>
    <col min="13" max="13" width="11.375" customWidth="1"/>
    <col min="14" max="14" width="11.25" customWidth="1"/>
    <col min="15" max="15" width="12.125" customWidth="1"/>
    <col min="16" max="16" width="11.25" customWidth="1"/>
  </cols>
  <sheetData>
    <row r="1" spans="1:16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thickBot="1" x14ac:dyDescent="0.3">
      <c r="O3" s="3" t="s">
        <v>2</v>
      </c>
      <c r="P3" s="3"/>
    </row>
    <row r="4" spans="1:16" ht="15.75" customHeight="1" x14ac:dyDescent="0.25">
      <c r="A4" s="4" t="s">
        <v>3</v>
      </c>
      <c r="B4" s="5" t="s">
        <v>4</v>
      </c>
      <c r="C4" s="5"/>
      <c r="D4" s="5"/>
      <c r="E4" s="6" t="s">
        <v>5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16" ht="17.25" customHeight="1" x14ac:dyDescent="0.25">
      <c r="A5" s="8"/>
      <c r="B5" s="9"/>
      <c r="C5" s="9"/>
      <c r="D5" s="9"/>
      <c r="E5" s="10" t="s">
        <v>6</v>
      </c>
      <c r="F5" s="10"/>
      <c r="G5" s="10"/>
      <c r="H5" s="11" t="s">
        <v>7</v>
      </c>
      <c r="I5" s="11"/>
      <c r="J5" s="11"/>
      <c r="K5" s="12" t="s">
        <v>8</v>
      </c>
      <c r="L5" s="12"/>
      <c r="M5" s="12"/>
      <c r="N5" s="13" t="s">
        <v>9</v>
      </c>
      <c r="O5" s="13"/>
      <c r="P5" s="14"/>
    </row>
    <row r="6" spans="1:16" ht="249.75" customHeight="1" x14ac:dyDescent="0.25">
      <c r="A6" s="8"/>
      <c r="B6" s="9"/>
      <c r="C6" s="9"/>
      <c r="D6" s="9"/>
      <c r="E6" s="10"/>
      <c r="F6" s="10"/>
      <c r="G6" s="10"/>
      <c r="H6" s="11"/>
      <c r="I6" s="11"/>
      <c r="J6" s="11"/>
      <c r="K6" s="12"/>
      <c r="L6" s="12"/>
      <c r="M6" s="12"/>
      <c r="N6" s="13"/>
      <c r="O6" s="13"/>
      <c r="P6" s="14"/>
    </row>
    <row r="7" spans="1:16" ht="30.75" customHeight="1" thickBot="1" x14ac:dyDescent="0.3">
      <c r="A7" s="15"/>
      <c r="B7" s="16" t="s">
        <v>10</v>
      </c>
      <c r="C7" s="16" t="s">
        <v>11</v>
      </c>
      <c r="D7" s="16" t="s">
        <v>12</v>
      </c>
      <c r="E7" s="17" t="s">
        <v>10</v>
      </c>
      <c r="F7" s="17" t="s">
        <v>11</v>
      </c>
      <c r="G7" s="18" t="s">
        <v>12</v>
      </c>
      <c r="H7" s="19" t="s">
        <v>10</v>
      </c>
      <c r="I7" s="19" t="s">
        <v>11</v>
      </c>
      <c r="J7" s="19" t="s">
        <v>12</v>
      </c>
      <c r="K7" s="20" t="s">
        <v>10</v>
      </c>
      <c r="L7" s="20" t="s">
        <v>11</v>
      </c>
      <c r="M7" s="20" t="s">
        <v>12</v>
      </c>
      <c r="N7" s="21" t="s">
        <v>10</v>
      </c>
      <c r="O7" s="21" t="s">
        <v>11</v>
      </c>
      <c r="P7" s="22" t="s">
        <v>12</v>
      </c>
    </row>
    <row r="8" spans="1:16" x14ac:dyDescent="0.25">
      <c r="A8" s="23" t="s">
        <v>13</v>
      </c>
      <c r="B8" s="24">
        <f>E8+H8+K8+N8</f>
        <v>299993.23569999996</v>
      </c>
      <c r="C8" s="24">
        <f>F8+I8+L8+O8</f>
        <v>191370.66810000001</v>
      </c>
      <c r="D8" s="24">
        <f>IF(B8&lt;&gt;0,C8/B8%,0)</f>
        <v>63.79166105310955</v>
      </c>
      <c r="E8" s="25">
        <f>Дотации!B7</f>
        <v>74067.399999999994</v>
      </c>
      <c r="F8" s="25">
        <f>Дотации!C7</f>
        <v>51647</v>
      </c>
      <c r="G8" s="26">
        <f t="shared" ref="G8:G52" si="0">IF(E8&lt;&gt;0,F8/E8%,0)</f>
        <v>69.729732648911664</v>
      </c>
      <c r="H8" s="25">
        <f>Субвенции!B7</f>
        <v>181411.29999999996</v>
      </c>
      <c r="I8" s="25">
        <f>Субвенции!C7</f>
        <v>121724.62007</v>
      </c>
      <c r="J8" s="25">
        <f t="shared" ref="J8:J52" si="1">IF(H8&lt;&gt;0,I8/H8%,0)</f>
        <v>67.09869785950491</v>
      </c>
      <c r="K8" s="25">
        <f>Субсидии!B7</f>
        <v>24935.0357</v>
      </c>
      <c r="L8" s="25">
        <f>Субсидии!C7</f>
        <v>7709.8210399999998</v>
      </c>
      <c r="M8" s="25">
        <f t="shared" ref="M8:M52" si="2">IF(K8&lt;&gt;0,L8/K8%,0)</f>
        <v>30.919631047490338</v>
      </c>
      <c r="N8" s="25">
        <f>Иные!B7</f>
        <v>19579.5</v>
      </c>
      <c r="O8" s="25">
        <f>Иные!C7</f>
        <v>10289.226990000001</v>
      </c>
      <c r="P8" s="27">
        <f t="shared" ref="P8:P52" si="3">IF(N8&lt;&gt;0,O8/N8%,0)</f>
        <v>52.551020148624843</v>
      </c>
    </row>
    <row r="9" spans="1:16" x14ac:dyDescent="0.25">
      <c r="A9" s="28" t="s">
        <v>14</v>
      </c>
      <c r="B9" s="29">
        <f t="shared" ref="B9:C45" si="4">E9+H9+K9+N9</f>
        <v>262091.79622000002</v>
      </c>
      <c r="C9" s="29">
        <f t="shared" si="4"/>
        <v>180898.91782</v>
      </c>
      <c r="D9" s="29">
        <f t="shared" ref="D9:D52" si="5">IF(B9&lt;&gt;0,C9/B9%,0)</f>
        <v>69.021205710747751</v>
      </c>
      <c r="E9" s="30">
        <f>Дотации!B8</f>
        <v>65902.399999999994</v>
      </c>
      <c r="F9" s="30">
        <f>Дотации!C8</f>
        <v>46955</v>
      </c>
      <c r="G9" s="31">
        <f t="shared" si="0"/>
        <v>71.249301998106304</v>
      </c>
      <c r="H9" s="30">
        <f>Субвенции!B8</f>
        <v>172420.80000000002</v>
      </c>
      <c r="I9" s="30">
        <f>Субвенции!C8</f>
        <v>121864.95874999998</v>
      </c>
      <c r="J9" s="30">
        <f t="shared" si="1"/>
        <v>70.678803688418085</v>
      </c>
      <c r="K9" s="30">
        <f>Субсидии!B8</f>
        <v>17403.956920000001</v>
      </c>
      <c r="L9" s="30">
        <f>Субсидии!C8</f>
        <v>6200.9197699999995</v>
      </c>
      <c r="M9" s="30">
        <f t="shared" si="2"/>
        <v>35.629367496733607</v>
      </c>
      <c r="N9" s="30">
        <f>Иные!B8</f>
        <v>6364.6392999999998</v>
      </c>
      <c r="O9" s="30">
        <f>Иные!C8</f>
        <v>5878.0392999999995</v>
      </c>
      <c r="P9" s="32">
        <f t="shared" si="3"/>
        <v>92.354633513952621</v>
      </c>
    </row>
    <row r="10" spans="1:16" x14ac:dyDescent="0.25">
      <c r="A10" s="28" t="s">
        <v>15</v>
      </c>
      <c r="B10" s="29">
        <f t="shared" si="4"/>
        <v>395225.43066000007</v>
      </c>
      <c r="C10" s="29">
        <f t="shared" si="4"/>
        <v>280601.82737000001</v>
      </c>
      <c r="D10" s="29">
        <f t="shared" si="5"/>
        <v>70.997918049305099</v>
      </c>
      <c r="E10" s="30">
        <f>Дотации!B9</f>
        <v>84308.5</v>
      </c>
      <c r="F10" s="30">
        <f>Дотации!C9</f>
        <v>60069</v>
      </c>
      <c r="G10" s="31">
        <f t="shared" si="0"/>
        <v>71.249043690731057</v>
      </c>
      <c r="H10" s="30">
        <f>Субвенции!B9</f>
        <v>277287.30000000005</v>
      </c>
      <c r="I10" s="30">
        <f>Субвенции!C9</f>
        <v>204653.44992999997</v>
      </c>
      <c r="J10" s="30">
        <f t="shared" si="1"/>
        <v>73.805561931613866</v>
      </c>
      <c r="K10" s="30">
        <f>Субсидии!B9</f>
        <v>26122.930659999998</v>
      </c>
      <c r="L10" s="30">
        <f>Субсидии!C9</f>
        <v>11733.87744</v>
      </c>
      <c r="M10" s="30">
        <f t="shared" si="2"/>
        <v>44.917921318710114</v>
      </c>
      <c r="N10" s="30">
        <f>Иные!B9</f>
        <v>7506.7</v>
      </c>
      <c r="O10" s="30">
        <f>Иные!C9</f>
        <v>4145.5</v>
      </c>
      <c r="P10" s="32">
        <f t="shared" si="3"/>
        <v>55.223999893428541</v>
      </c>
    </row>
    <row r="11" spans="1:16" x14ac:dyDescent="0.25">
      <c r="A11" s="28" t="s">
        <v>16</v>
      </c>
      <c r="B11" s="29">
        <f t="shared" si="4"/>
        <v>358516.3964599999</v>
      </c>
      <c r="C11" s="29">
        <f t="shared" si="4"/>
        <v>253467.35366000002</v>
      </c>
      <c r="D11" s="29">
        <f t="shared" si="5"/>
        <v>70.698957192123757</v>
      </c>
      <c r="E11" s="30">
        <f>Дотации!B10</f>
        <v>68822.3</v>
      </c>
      <c r="F11" s="30">
        <f>Дотации!C10</f>
        <v>48707</v>
      </c>
      <c r="G11" s="31">
        <f t="shared" si="0"/>
        <v>70.772118920756782</v>
      </c>
      <c r="H11" s="30">
        <f>Субвенции!B10</f>
        <v>248967.84153999994</v>
      </c>
      <c r="I11" s="30">
        <f>Субвенции!C10</f>
        <v>174410.15366000001</v>
      </c>
      <c r="J11" s="30">
        <f t="shared" si="1"/>
        <v>70.053285830482949</v>
      </c>
      <c r="K11" s="30">
        <f>Субсидии!B10</f>
        <v>20857.954919999996</v>
      </c>
      <c r="L11" s="30">
        <f>Субсидии!C10</f>
        <v>10481.900000000001</v>
      </c>
      <c r="M11" s="30">
        <f t="shared" si="2"/>
        <v>50.253728326688716</v>
      </c>
      <c r="N11" s="30">
        <f>Иные!B10</f>
        <v>19868.300000000003</v>
      </c>
      <c r="O11" s="30">
        <f>Иные!C10</f>
        <v>19868.300000000003</v>
      </c>
      <c r="P11" s="32">
        <f t="shared" si="3"/>
        <v>100</v>
      </c>
    </row>
    <row r="12" spans="1:16" x14ac:dyDescent="0.25">
      <c r="A12" s="28" t="s">
        <v>17</v>
      </c>
      <c r="B12" s="29">
        <f t="shared" si="4"/>
        <v>1466626.794</v>
      </c>
      <c r="C12" s="29">
        <f t="shared" si="4"/>
        <v>960394.14728999999</v>
      </c>
      <c r="D12" s="29">
        <f t="shared" si="5"/>
        <v>65.483199353713701</v>
      </c>
      <c r="E12" s="30">
        <f>Дотации!B11</f>
        <v>0</v>
      </c>
      <c r="F12" s="30">
        <f>Дотации!C11</f>
        <v>0</v>
      </c>
      <c r="G12" s="31">
        <f t="shared" si="0"/>
        <v>0</v>
      </c>
      <c r="H12" s="30">
        <f>Субвенции!B11</f>
        <v>1337118.9000000001</v>
      </c>
      <c r="I12" s="30">
        <f>Субвенции!C11</f>
        <v>927636.59132000001</v>
      </c>
      <c r="J12" s="30">
        <f t="shared" si="1"/>
        <v>69.375774384761129</v>
      </c>
      <c r="K12" s="30">
        <f>Субсидии!B11</f>
        <v>125681.7</v>
      </c>
      <c r="L12" s="30">
        <f>Субсидии!C11</f>
        <v>29915.862429999997</v>
      </c>
      <c r="M12" s="30">
        <f t="shared" si="2"/>
        <v>23.80287856545543</v>
      </c>
      <c r="N12" s="30">
        <f>Иные!B11</f>
        <v>3826.194</v>
      </c>
      <c r="O12" s="30">
        <f>Иные!C11</f>
        <v>2841.6935399999998</v>
      </c>
      <c r="P12" s="32">
        <f t="shared" si="3"/>
        <v>74.269457847667937</v>
      </c>
    </row>
    <row r="13" spans="1:16" x14ac:dyDescent="0.25">
      <c r="A13" s="28" t="s">
        <v>18</v>
      </c>
      <c r="B13" s="29">
        <f t="shared" si="4"/>
        <v>985035.68115999969</v>
      </c>
      <c r="C13" s="29">
        <f t="shared" si="4"/>
        <v>666217.81243999989</v>
      </c>
      <c r="D13" s="29">
        <f t="shared" si="5"/>
        <v>67.63387613080647</v>
      </c>
      <c r="E13" s="30">
        <f>Дотации!B12</f>
        <v>124929.60000000001</v>
      </c>
      <c r="F13" s="30">
        <f>Дотации!C12</f>
        <v>89012</v>
      </c>
      <c r="G13" s="31">
        <f t="shared" si="0"/>
        <v>71.249727846723275</v>
      </c>
      <c r="H13" s="30">
        <f>Субвенции!B12</f>
        <v>707421.89999999979</v>
      </c>
      <c r="I13" s="30">
        <f>Субвенции!C12</f>
        <v>473503.47337999998</v>
      </c>
      <c r="J13" s="30">
        <f t="shared" si="1"/>
        <v>66.933674710946903</v>
      </c>
      <c r="K13" s="30">
        <f>Субсидии!B12</f>
        <v>100587.70539999999</v>
      </c>
      <c r="L13" s="30">
        <f>Субсидии!C12</f>
        <v>51976.967229999995</v>
      </c>
      <c r="M13" s="30">
        <f t="shared" si="2"/>
        <v>51.673280569734516</v>
      </c>
      <c r="N13" s="30">
        <f>Иные!B12</f>
        <v>52096.475760000001</v>
      </c>
      <c r="O13" s="30">
        <f>Иные!C12</f>
        <v>51725.371829999996</v>
      </c>
      <c r="P13" s="32">
        <f t="shared" si="3"/>
        <v>99.287660202372194</v>
      </c>
    </row>
    <row r="14" spans="1:16" x14ac:dyDescent="0.25">
      <c r="A14" s="28" t="s">
        <v>19</v>
      </c>
      <c r="B14" s="29">
        <f t="shared" si="4"/>
        <v>157391.69912</v>
      </c>
      <c r="C14" s="29">
        <f t="shared" si="4"/>
        <v>108431.94488999998</v>
      </c>
      <c r="D14" s="29">
        <f t="shared" si="5"/>
        <v>68.893051854868361</v>
      </c>
      <c r="E14" s="30">
        <f>Дотации!B13</f>
        <v>40176.9</v>
      </c>
      <c r="F14" s="30">
        <f>Дотации!C13</f>
        <v>29818</v>
      </c>
      <c r="G14" s="31">
        <f t="shared" si="0"/>
        <v>74.216776306783245</v>
      </c>
      <c r="H14" s="30">
        <f>Субвенции!B13</f>
        <v>101653.00000000001</v>
      </c>
      <c r="I14" s="30">
        <f>Субвенции!C13</f>
        <v>70663.753189999989</v>
      </c>
      <c r="J14" s="30">
        <f t="shared" si="1"/>
        <v>69.514675602294048</v>
      </c>
      <c r="K14" s="30">
        <f>Субсидии!B13</f>
        <v>10474.49912</v>
      </c>
      <c r="L14" s="30">
        <f>Субсидии!C13</f>
        <v>2862.8916999999997</v>
      </c>
      <c r="M14" s="30">
        <f t="shared" si="2"/>
        <v>27.332015280173128</v>
      </c>
      <c r="N14" s="30">
        <f>Иные!B13</f>
        <v>5087.2999999999993</v>
      </c>
      <c r="O14" s="30">
        <f>Иные!C13</f>
        <v>5087.2999999999993</v>
      </c>
      <c r="P14" s="32">
        <f t="shared" si="3"/>
        <v>100</v>
      </c>
    </row>
    <row r="15" spans="1:16" x14ac:dyDescent="0.25">
      <c r="A15" s="28" t="s">
        <v>20</v>
      </c>
      <c r="B15" s="29">
        <f t="shared" si="4"/>
        <v>803045.33279999986</v>
      </c>
      <c r="C15" s="29">
        <f t="shared" si="4"/>
        <v>528996.28486000001</v>
      </c>
      <c r="D15" s="29">
        <f t="shared" si="5"/>
        <v>65.873776143562708</v>
      </c>
      <c r="E15" s="30">
        <f>Дотации!B14</f>
        <v>67551.7</v>
      </c>
      <c r="F15" s="30">
        <f>Дотации!C14</f>
        <v>45240</v>
      </c>
      <c r="G15" s="31">
        <f t="shared" si="0"/>
        <v>66.970927452602979</v>
      </c>
      <c r="H15" s="30">
        <f>Субвенции!B14</f>
        <v>624242.39999999991</v>
      </c>
      <c r="I15" s="30">
        <f>Субвенции!C14</f>
        <v>440144.23819</v>
      </c>
      <c r="J15" s="30">
        <f t="shared" si="1"/>
        <v>70.508545749215386</v>
      </c>
      <c r="K15" s="30">
        <f>Субсидии!B14</f>
        <v>82526.632799999992</v>
      </c>
      <c r="L15" s="30">
        <f>Субсидии!C14</f>
        <v>20865.04667</v>
      </c>
      <c r="M15" s="30">
        <f t="shared" si="2"/>
        <v>25.282803819908185</v>
      </c>
      <c r="N15" s="30">
        <f>Иные!B14</f>
        <v>28724.6</v>
      </c>
      <c r="O15" s="30">
        <f>Иные!C14</f>
        <v>22747</v>
      </c>
      <c r="P15" s="32">
        <f t="shared" si="3"/>
        <v>79.189962610445406</v>
      </c>
    </row>
    <row r="16" spans="1:16" x14ac:dyDescent="0.25">
      <c r="A16" s="28" t="s">
        <v>21</v>
      </c>
      <c r="B16" s="29">
        <f t="shared" si="4"/>
        <v>169094.44</v>
      </c>
      <c r="C16" s="29">
        <f t="shared" si="4"/>
        <v>109124.28586000002</v>
      </c>
      <c r="D16" s="29">
        <f t="shared" si="5"/>
        <v>64.53452038990757</v>
      </c>
      <c r="E16" s="30">
        <f>Дотации!B15</f>
        <v>34748.800000000003</v>
      </c>
      <c r="F16" s="30">
        <f>Дотации!C15</f>
        <v>24585</v>
      </c>
      <c r="G16" s="31">
        <f t="shared" si="0"/>
        <v>70.750644626577028</v>
      </c>
      <c r="H16" s="30">
        <f>Субвенции!B15</f>
        <v>102818.8</v>
      </c>
      <c r="I16" s="30">
        <f>Субвенции!C15</f>
        <v>74635.818840000022</v>
      </c>
      <c r="J16" s="30">
        <f t="shared" si="1"/>
        <v>72.589661462689719</v>
      </c>
      <c r="K16" s="30">
        <f>Субсидии!B15</f>
        <v>8095.0399999999991</v>
      </c>
      <c r="L16" s="30">
        <f>Субсидии!C15</f>
        <v>2841.6670199999999</v>
      </c>
      <c r="M16" s="30">
        <f t="shared" si="2"/>
        <v>35.103804551923155</v>
      </c>
      <c r="N16" s="30">
        <f>Иные!B15</f>
        <v>23431.8</v>
      </c>
      <c r="O16" s="30">
        <f>Иные!C15</f>
        <v>7061.8</v>
      </c>
      <c r="P16" s="32">
        <f t="shared" si="3"/>
        <v>30.13767614950623</v>
      </c>
    </row>
    <row r="17" spans="1:16" x14ac:dyDescent="0.25">
      <c r="A17" s="28" t="s">
        <v>22</v>
      </c>
      <c r="B17" s="29">
        <f t="shared" si="4"/>
        <v>274274.08540000004</v>
      </c>
      <c r="C17" s="29">
        <f t="shared" si="4"/>
        <v>192957.75003</v>
      </c>
      <c r="D17" s="29">
        <f t="shared" si="5"/>
        <v>70.352162417601832</v>
      </c>
      <c r="E17" s="30">
        <f>Дотации!B16</f>
        <v>77960.5</v>
      </c>
      <c r="F17" s="30">
        <f>Дотации!C16</f>
        <v>55301</v>
      </c>
      <c r="G17" s="31">
        <f t="shared" si="0"/>
        <v>70.93463997793755</v>
      </c>
      <c r="H17" s="30">
        <f>Субвенции!B16</f>
        <v>174022.50000000006</v>
      </c>
      <c r="I17" s="30">
        <f>Субвенции!C16</f>
        <v>125509.88629000001</v>
      </c>
      <c r="J17" s="30">
        <f t="shared" si="1"/>
        <v>72.122792334324572</v>
      </c>
      <c r="K17" s="30">
        <f>Субсидии!B16</f>
        <v>16670.482400000001</v>
      </c>
      <c r="L17" s="30">
        <f>Субсидии!C16</f>
        <v>6726.2607400000006</v>
      </c>
      <c r="M17" s="30">
        <f t="shared" si="2"/>
        <v>40.348326932638734</v>
      </c>
      <c r="N17" s="30">
        <f>Иные!B16</f>
        <v>5620.6030000000001</v>
      </c>
      <c r="O17" s="30">
        <f>Иные!C16</f>
        <v>5420.6030000000001</v>
      </c>
      <c r="P17" s="32">
        <f t="shared" si="3"/>
        <v>96.441662931895394</v>
      </c>
    </row>
    <row r="18" spans="1:16" x14ac:dyDescent="0.25">
      <c r="A18" s="28" t="s">
        <v>23</v>
      </c>
      <c r="B18" s="29">
        <f t="shared" si="4"/>
        <v>153497.08529999998</v>
      </c>
      <c r="C18" s="29">
        <f t="shared" si="4"/>
        <v>102842.76263</v>
      </c>
      <c r="D18" s="29">
        <f t="shared" si="5"/>
        <v>66.999814640780031</v>
      </c>
      <c r="E18" s="30">
        <f>Дотации!B17</f>
        <v>29733.600000000002</v>
      </c>
      <c r="F18" s="30">
        <f>Дотации!C17</f>
        <v>21980</v>
      </c>
      <c r="G18" s="31">
        <f t="shared" si="0"/>
        <v>73.923103828665205</v>
      </c>
      <c r="H18" s="30">
        <f>Субвенции!B17</f>
        <v>103165.29999999999</v>
      </c>
      <c r="I18" s="30">
        <f>Субвенции!C17</f>
        <v>73296.204630000007</v>
      </c>
      <c r="J18" s="30">
        <f t="shared" si="1"/>
        <v>71.047343079504472</v>
      </c>
      <c r="K18" s="30">
        <f>Субсидии!B17</f>
        <v>10705.027300000002</v>
      </c>
      <c r="L18" s="30">
        <f>Субсидии!C17</f>
        <v>5723.4000000000005</v>
      </c>
      <c r="M18" s="30">
        <f t="shared" si="2"/>
        <v>53.464599758657315</v>
      </c>
      <c r="N18" s="30">
        <f>Иные!B17</f>
        <v>9893.1579999999994</v>
      </c>
      <c r="O18" s="30">
        <f>Иные!C17</f>
        <v>1843.1579999999999</v>
      </c>
      <c r="P18" s="32">
        <f t="shared" si="3"/>
        <v>18.630633413516694</v>
      </c>
    </row>
    <row r="19" spans="1:16" x14ac:dyDescent="0.25">
      <c r="A19" s="28" t="s">
        <v>24</v>
      </c>
      <c r="B19" s="29">
        <f t="shared" si="4"/>
        <v>246009.92285999996</v>
      </c>
      <c r="C19" s="29">
        <f t="shared" si="4"/>
        <v>168462.50372000001</v>
      </c>
      <c r="D19" s="29">
        <f t="shared" si="5"/>
        <v>68.477930386519063</v>
      </c>
      <c r="E19" s="30">
        <f>Дотации!B18</f>
        <v>43653.8</v>
      </c>
      <c r="F19" s="30">
        <f>Дотации!C18</f>
        <v>32071</v>
      </c>
      <c r="G19" s="31">
        <f t="shared" si="0"/>
        <v>73.466685603544249</v>
      </c>
      <c r="H19" s="30">
        <f>Субвенции!B18</f>
        <v>175765.09999999998</v>
      </c>
      <c r="I19" s="30">
        <f>Субвенции!C18</f>
        <v>123889.65997999998</v>
      </c>
      <c r="J19" s="30">
        <f t="shared" si="1"/>
        <v>70.485926944541319</v>
      </c>
      <c r="K19" s="30">
        <f>Субсидии!B18</f>
        <v>19446.747339999998</v>
      </c>
      <c r="L19" s="30">
        <f>Субсидии!C18</f>
        <v>7661.3437400000003</v>
      </c>
      <c r="M19" s="30">
        <f t="shared" si="2"/>
        <v>39.396530463690389</v>
      </c>
      <c r="N19" s="30">
        <f>Иные!B18</f>
        <v>7144.2755200000001</v>
      </c>
      <c r="O19" s="30">
        <f>Иные!C18</f>
        <v>4840.5</v>
      </c>
      <c r="P19" s="32">
        <f t="shared" si="3"/>
        <v>67.753545988663092</v>
      </c>
    </row>
    <row r="20" spans="1:16" x14ac:dyDescent="0.25">
      <c r="A20" s="28" t="s">
        <v>25</v>
      </c>
      <c r="B20" s="29">
        <f t="shared" si="4"/>
        <v>505949.19049999997</v>
      </c>
      <c r="C20" s="29">
        <f t="shared" si="4"/>
        <v>343427.07374000008</v>
      </c>
      <c r="D20" s="29">
        <f t="shared" si="5"/>
        <v>67.877779071177329</v>
      </c>
      <c r="E20" s="30">
        <f>Дотации!B19</f>
        <v>93682.6</v>
      </c>
      <c r="F20" s="30">
        <f>Дотации!C19</f>
        <v>66750</v>
      </c>
      <c r="G20" s="31">
        <f t="shared" si="0"/>
        <v>71.251224880607495</v>
      </c>
      <c r="H20" s="30">
        <f>Субвенции!B19</f>
        <v>362600.39999999997</v>
      </c>
      <c r="I20" s="30">
        <f>Субвенции!C19</f>
        <v>254058.70116000006</v>
      </c>
      <c r="J20" s="30">
        <f t="shared" si="1"/>
        <v>70.065753143129484</v>
      </c>
      <c r="K20" s="30">
        <f>Субсидии!B19</f>
        <v>28914.390499999994</v>
      </c>
      <c r="L20" s="30">
        <f>Субсидии!C19</f>
        <v>10595.281510000001</v>
      </c>
      <c r="M20" s="30">
        <f t="shared" si="2"/>
        <v>36.643627366103402</v>
      </c>
      <c r="N20" s="30">
        <f>Иные!B19</f>
        <v>20751.8</v>
      </c>
      <c r="O20" s="30">
        <f>Иные!C19</f>
        <v>12023.09107</v>
      </c>
      <c r="P20" s="32">
        <f t="shared" si="3"/>
        <v>57.937581655567229</v>
      </c>
    </row>
    <row r="21" spans="1:16" x14ac:dyDescent="0.25">
      <c r="A21" s="28" t="s">
        <v>26</v>
      </c>
      <c r="B21" s="29">
        <f t="shared" si="4"/>
        <v>256307.8</v>
      </c>
      <c r="C21" s="29">
        <f t="shared" si="4"/>
        <v>174718.29113000003</v>
      </c>
      <c r="D21" s="29">
        <f t="shared" si="5"/>
        <v>68.167371859147494</v>
      </c>
      <c r="E21" s="30">
        <f>Дотации!B20</f>
        <v>65534.5</v>
      </c>
      <c r="F21" s="30">
        <f>Дотации!C20</f>
        <v>46795</v>
      </c>
      <c r="G21" s="31">
        <f t="shared" si="0"/>
        <v>71.405137751871152</v>
      </c>
      <c r="H21" s="30">
        <f>Субвенции!B20</f>
        <v>155610</v>
      </c>
      <c r="I21" s="30">
        <f>Субвенции!C20</f>
        <v>111196.17758</v>
      </c>
      <c r="J21" s="30">
        <f t="shared" si="1"/>
        <v>71.458246629393997</v>
      </c>
      <c r="K21" s="30">
        <f>Субсидии!B20</f>
        <v>15503.5</v>
      </c>
      <c r="L21" s="30">
        <f>Субсидии!C20</f>
        <v>8054.5430500000002</v>
      </c>
      <c r="M21" s="30">
        <f t="shared" si="2"/>
        <v>51.953062534266458</v>
      </c>
      <c r="N21" s="30">
        <f>Иные!B20</f>
        <v>19659.8</v>
      </c>
      <c r="O21" s="30">
        <f>Иные!C20</f>
        <v>8672.5704999999998</v>
      </c>
      <c r="P21" s="32">
        <f t="shared" si="3"/>
        <v>44.113218344031985</v>
      </c>
    </row>
    <row r="22" spans="1:16" x14ac:dyDescent="0.25">
      <c r="A22" s="28" t="s">
        <v>27</v>
      </c>
      <c r="B22" s="29">
        <f t="shared" si="4"/>
        <v>390794.79000000004</v>
      </c>
      <c r="C22" s="29">
        <f t="shared" si="4"/>
        <v>261752.09914000001</v>
      </c>
      <c r="D22" s="29">
        <f t="shared" si="5"/>
        <v>66.979423942678451</v>
      </c>
      <c r="E22" s="30">
        <f>Дотации!B21</f>
        <v>77961.8</v>
      </c>
      <c r="F22" s="30">
        <f>Дотации!C21</f>
        <v>55548</v>
      </c>
      <c r="G22" s="31">
        <f t="shared" si="0"/>
        <v>71.250278982783868</v>
      </c>
      <c r="H22" s="30">
        <f>Субвенции!B21</f>
        <v>258110.40000000005</v>
      </c>
      <c r="I22" s="30">
        <f>Субвенции!C21</f>
        <v>181022.06637000002</v>
      </c>
      <c r="J22" s="30">
        <f t="shared" si="1"/>
        <v>70.133580967678938</v>
      </c>
      <c r="K22" s="30">
        <f>Субсидии!B21</f>
        <v>42290.1</v>
      </c>
      <c r="L22" s="30">
        <f>Субсидии!C21</f>
        <v>12749.54277</v>
      </c>
      <c r="M22" s="30">
        <f t="shared" si="2"/>
        <v>30.147818922159086</v>
      </c>
      <c r="N22" s="30">
        <f>Иные!B21</f>
        <v>12432.49</v>
      </c>
      <c r="O22" s="30">
        <f>Иные!C21</f>
        <v>12432.49</v>
      </c>
      <c r="P22" s="32">
        <f t="shared" si="3"/>
        <v>100</v>
      </c>
    </row>
    <row r="23" spans="1:16" x14ac:dyDescent="0.25">
      <c r="A23" s="28" t="s">
        <v>28</v>
      </c>
      <c r="B23" s="29">
        <f t="shared" si="4"/>
        <v>454055.17208000005</v>
      </c>
      <c r="C23" s="29">
        <f t="shared" si="4"/>
        <v>328978.71745000005</v>
      </c>
      <c r="D23" s="29">
        <f t="shared" si="5"/>
        <v>72.453467701505943</v>
      </c>
      <c r="E23" s="30">
        <f>Дотации!B22</f>
        <v>92950.8</v>
      </c>
      <c r="F23" s="30">
        <f>Дотации!C22</f>
        <v>76228</v>
      </c>
      <c r="G23" s="31">
        <f t="shared" si="0"/>
        <v>82.008976792023304</v>
      </c>
      <c r="H23" s="30">
        <f>Субвенции!B22</f>
        <v>316541.60000000003</v>
      </c>
      <c r="I23" s="30">
        <f>Субвенции!C22</f>
        <v>223213.45496</v>
      </c>
      <c r="J23" s="30">
        <f t="shared" si="1"/>
        <v>70.516309691996241</v>
      </c>
      <c r="K23" s="30">
        <f>Субсидии!B22</f>
        <v>26449.872079999997</v>
      </c>
      <c r="L23" s="30">
        <f>Субсидии!C22</f>
        <v>11424.362490000001</v>
      </c>
      <c r="M23" s="30">
        <f t="shared" si="2"/>
        <v>43.192505640276813</v>
      </c>
      <c r="N23" s="30">
        <f>Иные!B22</f>
        <v>18112.900000000001</v>
      </c>
      <c r="O23" s="30">
        <f>Иные!C22</f>
        <v>18112.900000000001</v>
      </c>
      <c r="P23" s="32">
        <f t="shared" si="3"/>
        <v>100</v>
      </c>
    </row>
    <row r="24" spans="1:16" x14ac:dyDescent="0.25">
      <c r="A24" s="28" t="s">
        <v>29</v>
      </c>
      <c r="B24" s="29">
        <f t="shared" si="4"/>
        <v>380044.0376299998</v>
      </c>
      <c r="C24" s="29">
        <f t="shared" si="4"/>
        <v>255882.88399999999</v>
      </c>
      <c r="D24" s="29">
        <f t="shared" si="5"/>
        <v>67.329798303300933</v>
      </c>
      <c r="E24" s="30">
        <f>Дотации!B23</f>
        <v>82843.600000000006</v>
      </c>
      <c r="F24" s="30">
        <f>Дотации!C23</f>
        <v>58302</v>
      </c>
      <c r="G24" s="31">
        <f t="shared" si="0"/>
        <v>70.375985592127819</v>
      </c>
      <c r="H24" s="30">
        <f>Субвенции!B23</f>
        <v>271058.19999999984</v>
      </c>
      <c r="I24" s="30">
        <f>Субвенции!C23</f>
        <v>183147.31242999999</v>
      </c>
      <c r="J24" s="30">
        <f t="shared" si="1"/>
        <v>67.567523295735043</v>
      </c>
      <c r="K24" s="30">
        <f>Субсидии!B23</f>
        <v>24598.567629999998</v>
      </c>
      <c r="L24" s="30">
        <f>Субсидии!C23</f>
        <v>13125.571570000002</v>
      </c>
      <c r="M24" s="30">
        <f t="shared" si="2"/>
        <v>53.359088900738584</v>
      </c>
      <c r="N24" s="30">
        <f>Иные!B23</f>
        <v>1543.67</v>
      </c>
      <c r="O24" s="30">
        <f>Иные!C23</f>
        <v>1308</v>
      </c>
      <c r="P24" s="32">
        <f t="shared" si="3"/>
        <v>84.733135968179724</v>
      </c>
    </row>
    <row r="25" spans="1:16" x14ac:dyDescent="0.25">
      <c r="A25" s="28" t="s">
        <v>30</v>
      </c>
      <c r="B25" s="29">
        <f t="shared" si="4"/>
        <v>198994.91093000004</v>
      </c>
      <c r="C25" s="29">
        <f t="shared" si="4"/>
        <v>130708.91764000004</v>
      </c>
      <c r="D25" s="29">
        <f t="shared" si="5"/>
        <v>65.684552951195428</v>
      </c>
      <c r="E25" s="30">
        <f>Дотации!B24</f>
        <v>50362.400000000001</v>
      </c>
      <c r="F25" s="30">
        <f>Дотации!C24</f>
        <v>39710</v>
      </c>
      <c r="G25" s="31">
        <f t="shared" si="0"/>
        <v>78.848506028306829</v>
      </c>
      <c r="H25" s="30">
        <f>Субвенции!B24</f>
        <v>103977.60000000003</v>
      </c>
      <c r="I25" s="30">
        <f>Субвенции!C24</f>
        <v>74673.396330000032</v>
      </c>
      <c r="J25" s="30">
        <f t="shared" si="1"/>
        <v>71.816810861185502</v>
      </c>
      <c r="K25" s="30">
        <f>Субсидии!B24</f>
        <v>42600.81093</v>
      </c>
      <c r="L25" s="30">
        <f>Субсидии!C24</f>
        <v>14271.42131</v>
      </c>
      <c r="M25" s="30">
        <f t="shared" si="2"/>
        <v>33.500351280754366</v>
      </c>
      <c r="N25" s="30">
        <f>Иные!B24</f>
        <v>2054.1</v>
      </c>
      <c r="O25" s="30">
        <f>Иные!C24</f>
        <v>2054.1</v>
      </c>
      <c r="P25" s="32">
        <f t="shared" si="3"/>
        <v>100</v>
      </c>
    </row>
    <row r="26" spans="1:16" x14ac:dyDescent="0.25">
      <c r="A26" s="28" t="s">
        <v>31</v>
      </c>
      <c r="B26" s="29">
        <f t="shared" si="4"/>
        <v>253614.42600000006</v>
      </c>
      <c r="C26" s="29">
        <f t="shared" si="4"/>
        <v>173583.65782999998</v>
      </c>
      <c r="D26" s="29">
        <f t="shared" si="5"/>
        <v>68.443921178994742</v>
      </c>
      <c r="E26" s="30">
        <f>Дотации!B25</f>
        <v>58890.2</v>
      </c>
      <c r="F26" s="30">
        <f>Дотации!C25</f>
        <v>41695</v>
      </c>
      <c r="G26" s="31">
        <f t="shared" si="0"/>
        <v>70.801253858876365</v>
      </c>
      <c r="H26" s="30">
        <f>Субвенции!B25</f>
        <v>174926.60000000003</v>
      </c>
      <c r="I26" s="30">
        <f>Субвенции!C25</f>
        <v>119441.95792999999</v>
      </c>
      <c r="J26" s="30">
        <f t="shared" si="1"/>
        <v>68.281186469067578</v>
      </c>
      <c r="K26" s="30">
        <f>Субсидии!B25</f>
        <v>14307.425999999999</v>
      </c>
      <c r="L26" s="30">
        <f>Субсидии!C25</f>
        <v>6956.4999000000007</v>
      </c>
      <c r="M26" s="30">
        <f t="shared" si="2"/>
        <v>48.621603215001784</v>
      </c>
      <c r="N26" s="30">
        <f>Иные!B25</f>
        <v>5490.2</v>
      </c>
      <c r="O26" s="30">
        <f>Иные!C25</f>
        <v>5490.2</v>
      </c>
      <c r="P26" s="32">
        <f t="shared" si="3"/>
        <v>100</v>
      </c>
    </row>
    <row r="27" spans="1:16" x14ac:dyDescent="0.25">
      <c r="A27" s="28" t="s">
        <v>32</v>
      </c>
      <c r="B27" s="29">
        <f t="shared" si="4"/>
        <v>708190.70093999989</v>
      </c>
      <c r="C27" s="29">
        <f t="shared" si="4"/>
        <v>491821.82387000002</v>
      </c>
      <c r="D27" s="29">
        <f t="shared" si="5"/>
        <v>69.447653466388658</v>
      </c>
      <c r="E27" s="30">
        <f>Дотации!B26</f>
        <v>148892.9</v>
      </c>
      <c r="F27" s="30">
        <f>Дотации!C26</f>
        <v>111085</v>
      </c>
      <c r="G27" s="31">
        <f t="shared" si="0"/>
        <v>74.607318414780025</v>
      </c>
      <c r="H27" s="30">
        <f>Субвенции!B26</f>
        <v>504101.99999999994</v>
      </c>
      <c r="I27" s="30">
        <f>Субвенции!C26</f>
        <v>352590.53599000006</v>
      </c>
      <c r="J27" s="30">
        <f t="shared" si="1"/>
        <v>69.944284289687417</v>
      </c>
      <c r="K27" s="30">
        <f>Субсидии!B26</f>
        <v>41138.889949999997</v>
      </c>
      <c r="L27" s="30">
        <f>Субсидии!C26</f>
        <v>18556.923699999999</v>
      </c>
      <c r="M27" s="30">
        <f t="shared" si="2"/>
        <v>45.10798352253547</v>
      </c>
      <c r="N27" s="30">
        <f>Иные!B26</f>
        <v>14056.91099</v>
      </c>
      <c r="O27" s="30">
        <f>Иные!C26</f>
        <v>9589.3641800000005</v>
      </c>
      <c r="P27" s="32">
        <f t="shared" si="3"/>
        <v>68.218146837678745</v>
      </c>
    </row>
    <row r="28" spans="1:16" ht="15" customHeight="1" x14ac:dyDescent="0.25">
      <c r="A28" s="28" t="s">
        <v>33</v>
      </c>
      <c r="B28" s="29">
        <f t="shared" si="4"/>
        <v>277749.2</v>
      </c>
      <c r="C28" s="29">
        <f t="shared" si="4"/>
        <v>191281.49173000001</v>
      </c>
      <c r="D28" s="29">
        <f t="shared" si="5"/>
        <v>68.868422206076559</v>
      </c>
      <c r="E28" s="30">
        <f>Дотации!B27</f>
        <v>97962.9</v>
      </c>
      <c r="F28" s="30">
        <f>Дотации!C27</f>
        <v>72725</v>
      </c>
      <c r="G28" s="31">
        <f t="shared" si="0"/>
        <v>74.237287789561151</v>
      </c>
      <c r="H28" s="30">
        <f>Субвенции!B27</f>
        <v>144664.1</v>
      </c>
      <c r="I28" s="30">
        <f>Субвенции!C27</f>
        <v>100838.63753000001</v>
      </c>
      <c r="J28" s="30">
        <f t="shared" si="1"/>
        <v>69.705364032956339</v>
      </c>
      <c r="K28" s="30">
        <f>Субсидии!B27</f>
        <v>17776.899999999998</v>
      </c>
      <c r="L28" s="30">
        <f>Субсидии!C27</f>
        <v>10052.367920000001</v>
      </c>
      <c r="M28" s="30">
        <f t="shared" si="2"/>
        <v>56.547361575977824</v>
      </c>
      <c r="N28" s="30">
        <f>Иные!B27</f>
        <v>17345.3</v>
      </c>
      <c r="O28" s="30">
        <f>Иные!C27</f>
        <v>7665.4862800000001</v>
      </c>
      <c r="P28" s="32">
        <f t="shared" si="3"/>
        <v>44.193448830518932</v>
      </c>
    </row>
    <row r="29" spans="1:16" x14ac:dyDescent="0.25">
      <c r="A29" s="28" t="s">
        <v>34</v>
      </c>
      <c r="B29" s="29">
        <f t="shared" si="4"/>
        <v>407022.82273000001</v>
      </c>
      <c r="C29" s="29">
        <f t="shared" si="4"/>
        <v>286354.27116</v>
      </c>
      <c r="D29" s="29">
        <f t="shared" si="5"/>
        <v>70.353369680685958</v>
      </c>
      <c r="E29" s="30">
        <f>Дотации!B28</f>
        <v>126699.9</v>
      </c>
      <c r="F29" s="30">
        <f>Дотации!C28</f>
        <v>93772</v>
      </c>
      <c r="G29" s="31">
        <f t="shared" si="0"/>
        <v>74.011108138206893</v>
      </c>
      <c r="H29" s="30">
        <f>Субвенции!B28</f>
        <v>248475.09999999998</v>
      </c>
      <c r="I29" s="30">
        <f>Субвенции!C28</f>
        <v>178065.59888000001</v>
      </c>
      <c r="J29" s="30">
        <f t="shared" si="1"/>
        <v>71.663357366593289</v>
      </c>
      <c r="K29" s="30">
        <f>Субсидии!B28</f>
        <v>20822.122729999995</v>
      </c>
      <c r="L29" s="30">
        <f>Субсидии!C28</f>
        <v>3490.9722800000004</v>
      </c>
      <c r="M29" s="30">
        <f t="shared" si="2"/>
        <v>16.765688711316137</v>
      </c>
      <c r="N29" s="30">
        <f>Иные!B28</f>
        <v>11025.699999999999</v>
      </c>
      <c r="O29" s="30">
        <f>Иные!C28</f>
        <v>11025.699999999999</v>
      </c>
      <c r="P29" s="32">
        <f t="shared" si="3"/>
        <v>100</v>
      </c>
    </row>
    <row r="30" spans="1:16" x14ac:dyDescent="0.25">
      <c r="A30" s="28" t="s">
        <v>35</v>
      </c>
      <c r="B30" s="29">
        <f t="shared" si="4"/>
        <v>309968.84800000006</v>
      </c>
      <c r="C30" s="29">
        <f t="shared" si="4"/>
        <v>215584.81463000001</v>
      </c>
      <c r="D30" s="29">
        <f t="shared" si="5"/>
        <v>69.550477740266331</v>
      </c>
      <c r="E30" s="30">
        <f>Дотации!B29</f>
        <v>78815.8</v>
      </c>
      <c r="F30" s="30">
        <f>Дотации!C29</f>
        <v>56157</v>
      </c>
      <c r="G30" s="31">
        <f t="shared" si="0"/>
        <v>71.250942069991041</v>
      </c>
      <c r="H30" s="30">
        <f>Субвенции!B29</f>
        <v>186124.30000000002</v>
      </c>
      <c r="I30" s="30">
        <f>Субвенции!C29</f>
        <v>123551.82382000002</v>
      </c>
      <c r="J30" s="30">
        <f t="shared" si="1"/>
        <v>66.381350430867982</v>
      </c>
      <c r="K30" s="30">
        <f>Субсидии!B29</f>
        <v>15750.733999999999</v>
      </c>
      <c r="L30" s="30">
        <f>Субсидии!C29</f>
        <v>6747.4774100000013</v>
      </c>
      <c r="M30" s="30">
        <f t="shared" si="2"/>
        <v>42.839129973244432</v>
      </c>
      <c r="N30" s="30">
        <f>Иные!B29</f>
        <v>29278.013999999999</v>
      </c>
      <c r="O30" s="30">
        <f>Иные!C29</f>
        <v>29128.513399999996</v>
      </c>
      <c r="P30" s="32">
        <f t="shared" si="3"/>
        <v>99.489375884580127</v>
      </c>
    </row>
    <row r="31" spans="1:16" x14ac:dyDescent="0.25">
      <c r="A31" s="28" t="s">
        <v>36</v>
      </c>
      <c r="B31" s="29">
        <f t="shared" si="4"/>
        <v>254516.90000000002</v>
      </c>
      <c r="C31" s="29">
        <f t="shared" si="4"/>
        <v>164511.89958000003</v>
      </c>
      <c r="D31" s="29">
        <f t="shared" si="5"/>
        <v>64.636925712988017</v>
      </c>
      <c r="E31" s="30">
        <f>Дотации!B30</f>
        <v>42321</v>
      </c>
      <c r="F31" s="30">
        <f>Дотации!C30</f>
        <v>31153</v>
      </c>
      <c r="G31" s="31">
        <f t="shared" si="0"/>
        <v>73.611209564991384</v>
      </c>
      <c r="H31" s="30">
        <f>Субвенции!B30</f>
        <v>172868.30000000002</v>
      </c>
      <c r="I31" s="30">
        <f>Субвенции!C30</f>
        <v>120858.74134000002</v>
      </c>
      <c r="J31" s="30">
        <f t="shared" si="1"/>
        <v>69.913767498147436</v>
      </c>
      <c r="K31" s="30">
        <f>Субсидии!B30</f>
        <v>35919.5</v>
      </c>
      <c r="L31" s="30">
        <f>Субсидии!C30</f>
        <v>9092.0582400000003</v>
      </c>
      <c r="M31" s="30">
        <f t="shared" si="2"/>
        <v>25.312318489956709</v>
      </c>
      <c r="N31" s="30">
        <f>Иные!B30</f>
        <v>3408.1</v>
      </c>
      <c r="O31" s="30">
        <f>Иные!C30</f>
        <v>3408.1</v>
      </c>
      <c r="P31" s="32">
        <f t="shared" si="3"/>
        <v>100.00000000000001</v>
      </c>
    </row>
    <row r="32" spans="1:16" x14ac:dyDescent="0.25">
      <c r="A32" s="28" t="s">
        <v>37</v>
      </c>
      <c r="B32" s="29">
        <f t="shared" si="4"/>
        <v>456766.30499999988</v>
      </c>
      <c r="C32" s="29">
        <f t="shared" si="4"/>
        <v>304877.15069000004</v>
      </c>
      <c r="D32" s="29">
        <f t="shared" si="5"/>
        <v>66.746856620695809</v>
      </c>
      <c r="E32" s="30">
        <f>Дотации!B31</f>
        <v>115087.6</v>
      </c>
      <c r="F32" s="30">
        <f>Дотации!C31</f>
        <v>89175</v>
      </c>
      <c r="G32" s="31">
        <f t="shared" si="0"/>
        <v>77.484455319252461</v>
      </c>
      <c r="H32" s="30">
        <f>Субвенции!B31</f>
        <v>281178.99999999988</v>
      </c>
      <c r="I32" s="30">
        <f>Субвенции!C31</f>
        <v>197112.81110000008</v>
      </c>
      <c r="J32" s="30">
        <f t="shared" si="1"/>
        <v>70.102251981833689</v>
      </c>
      <c r="K32" s="30">
        <f>Субсидии!B31</f>
        <v>37426.875</v>
      </c>
      <c r="L32" s="30">
        <f>Субсидии!C31</f>
        <v>6021.6145900000001</v>
      </c>
      <c r="M32" s="30">
        <f t="shared" si="2"/>
        <v>16.089012481004627</v>
      </c>
      <c r="N32" s="30">
        <f>Иные!B31</f>
        <v>23072.829999999998</v>
      </c>
      <c r="O32" s="30">
        <f>Иные!C31</f>
        <v>12567.725</v>
      </c>
      <c r="P32" s="32">
        <f t="shared" si="3"/>
        <v>54.469802794022236</v>
      </c>
    </row>
    <row r="33" spans="1:16" x14ac:dyDescent="0.25">
      <c r="A33" s="28" t="s">
        <v>38</v>
      </c>
      <c r="B33" s="29">
        <f t="shared" si="4"/>
        <v>253375.875</v>
      </c>
      <c r="C33" s="29">
        <f t="shared" si="4"/>
        <v>168362.28287000002</v>
      </c>
      <c r="D33" s="29">
        <f t="shared" si="5"/>
        <v>66.447637475351598</v>
      </c>
      <c r="E33" s="30">
        <f>Дотации!B32</f>
        <v>71131.199999999997</v>
      </c>
      <c r="F33" s="30">
        <f>Дотации!C32</f>
        <v>50056</v>
      </c>
      <c r="G33" s="31">
        <f t="shared" si="0"/>
        <v>70.371370087950154</v>
      </c>
      <c r="H33" s="30">
        <f>Субвенции!B32</f>
        <v>147779.30000000002</v>
      </c>
      <c r="I33" s="30">
        <f>Субвенции!C32</f>
        <v>99211.52141000003</v>
      </c>
      <c r="J33" s="30">
        <f t="shared" si="1"/>
        <v>67.134924451530097</v>
      </c>
      <c r="K33" s="30">
        <f>Субсидии!B32</f>
        <v>23945.975000000002</v>
      </c>
      <c r="L33" s="30">
        <f>Субсидии!C32</f>
        <v>15135.36146</v>
      </c>
      <c r="M33" s="30">
        <f t="shared" si="2"/>
        <v>63.206286066865097</v>
      </c>
      <c r="N33" s="30">
        <f>Иные!B32</f>
        <v>10519.4</v>
      </c>
      <c r="O33" s="30">
        <f>Иные!C32</f>
        <v>3959.4</v>
      </c>
      <c r="P33" s="32">
        <f t="shared" si="3"/>
        <v>37.639028841949163</v>
      </c>
    </row>
    <row r="34" spans="1:16" x14ac:dyDescent="0.25">
      <c r="A34" s="28" t="s">
        <v>39</v>
      </c>
      <c r="B34" s="29">
        <f t="shared" si="4"/>
        <v>643139.71403999999</v>
      </c>
      <c r="C34" s="29">
        <f t="shared" si="4"/>
        <v>444279.79952</v>
      </c>
      <c r="D34" s="29">
        <f t="shared" si="5"/>
        <v>69.079826641271296</v>
      </c>
      <c r="E34" s="30">
        <f>Дотации!B33</f>
        <v>134329</v>
      </c>
      <c r="F34" s="30">
        <f>Дотации!C33</f>
        <v>102208</v>
      </c>
      <c r="G34" s="31">
        <f t="shared" si="0"/>
        <v>76.087814247109705</v>
      </c>
      <c r="H34" s="30">
        <f>Субвенции!B33</f>
        <v>423359.4</v>
      </c>
      <c r="I34" s="30">
        <f>Субвенции!C33</f>
        <v>297319.6189</v>
      </c>
      <c r="J34" s="30">
        <f t="shared" si="1"/>
        <v>70.228656526818583</v>
      </c>
      <c r="K34" s="30">
        <f>Субсидии!B33</f>
        <v>67370.215150000004</v>
      </c>
      <c r="L34" s="30">
        <f>Субсидии!C33</f>
        <v>26721.10972</v>
      </c>
      <c r="M34" s="30">
        <f t="shared" si="2"/>
        <v>39.663090967581688</v>
      </c>
      <c r="N34" s="30">
        <f>Иные!B33</f>
        <v>18081.098889999997</v>
      </c>
      <c r="O34" s="30">
        <f>Иные!C33</f>
        <v>18031.070899999999</v>
      </c>
      <c r="P34" s="32">
        <f t="shared" si="3"/>
        <v>99.723313332312628</v>
      </c>
    </row>
    <row r="35" spans="1:16" x14ac:dyDescent="0.25">
      <c r="A35" s="28" t="s">
        <v>40</v>
      </c>
      <c r="B35" s="29">
        <f t="shared" si="4"/>
        <v>242217.69132999997</v>
      </c>
      <c r="C35" s="29">
        <f t="shared" si="4"/>
        <v>165875.85073000001</v>
      </c>
      <c r="D35" s="29">
        <f t="shared" si="5"/>
        <v>68.482136799829775</v>
      </c>
      <c r="E35" s="30">
        <f>Дотации!B34</f>
        <v>73644.399999999994</v>
      </c>
      <c r="F35" s="30">
        <f>Дотации!C34</f>
        <v>55121</v>
      </c>
      <c r="G35" s="31">
        <f t="shared" si="0"/>
        <v>74.847510469227814</v>
      </c>
      <c r="H35" s="30">
        <f>Субвенции!B34</f>
        <v>149276.09999999998</v>
      </c>
      <c r="I35" s="30">
        <f>Субвенции!C34</f>
        <v>99801.206580000013</v>
      </c>
      <c r="J35" s="30">
        <f t="shared" si="1"/>
        <v>66.856788581695284</v>
      </c>
      <c r="K35" s="30">
        <f>Субсидии!B34</f>
        <v>16193.674750000002</v>
      </c>
      <c r="L35" s="30">
        <f>Субсидии!C34</f>
        <v>7850.1275700000006</v>
      </c>
      <c r="M35" s="30">
        <f t="shared" si="2"/>
        <v>48.476505124323303</v>
      </c>
      <c r="N35" s="30">
        <f>Иные!B34</f>
        <v>3103.5165799999995</v>
      </c>
      <c r="O35" s="30">
        <f>Иные!C34</f>
        <v>3103.5165799999995</v>
      </c>
      <c r="P35" s="32">
        <f t="shared" si="3"/>
        <v>100</v>
      </c>
    </row>
    <row r="36" spans="1:16" x14ac:dyDescent="0.25">
      <c r="A36" s="28" t="s">
        <v>41</v>
      </c>
      <c r="B36" s="29">
        <f t="shared" si="4"/>
        <v>168979.09500000003</v>
      </c>
      <c r="C36" s="29">
        <f t="shared" si="4"/>
        <v>109676.05359000001</v>
      </c>
      <c r="D36" s="29">
        <f t="shared" si="5"/>
        <v>64.905101776051055</v>
      </c>
      <c r="E36" s="30">
        <f>Дотации!B35</f>
        <v>47145.5</v>
      </c>
      <c r="F36" s="30">
        <f>Дотации!C35</f>
        <v>33591</v>
      </c>
      <c r="G36" s="31">
        <f t="shared" si="0"/>
        <v>71.249642065520575</v>
      </c>
      <c r="H36" s="30">
        <f>Субвенции!B35</f>
        <v>106739.60000000003</v>
      </c>
      <c r="I36" s="30">
        <f>Субвенции!C35</f>
        <v>71250.033400000015</v>
      </c>
      <c r="J36" s="30">
        <f t="shared" si="1"/>
        <v>66.751265134963958</v>
      </c>
      <c r="K36" s="30">
        <f>Субсидии!B35</f>
        <v>13709</v>
      </c>
      <c r="L36" s="30">
        <f>Субсидии!C35</f>
        <v>3494.9595899999999</v>
      </c>
      <c r="M36" s="30">
        <f t="shared" si="2"/>
        <v>25.493906120067109</v>
      </c>
      <c r="N36" s="30">
        <f>Иные!B35</f>
        <v>1384.9949999999999</v>
      </c>
      <c r="O36" s="30">
        <f>Иные!C35</f>
        <v>1340.0606</v>
      </c>
      <c r="P36" s="32">
        <f t="shared" si="3"/>
        <v>96.755627276632765</v>
      </c>
    </row>
    <row r="37" spans="1:16" x14ac:dyDescent="0.25">
      <c r="A37" s="28" t="s">
        <v>42</v>
      </c>
      <c r="B37" s="29">
        <f t="shared" si="4"/>
        <v>505619.18981999991</v>
      </c>
      <c r="C37" s="29">
        <f t="shared" si="4"/>
        <v>344850.32411999995</v>
      </c>
      <c r="D37" s="29">
        <f t="shared" si="5"/>
        <v>68.203567242526233</v>
      </c>
      <c r="E37" s="30">
        <f>Дотации!B36</f>
        <v>116001.5</v>
      </c>
      <c r="F37" s="30">
        <f>Дотации!C36</f>
        <v>84649</v>
      </c>
      <c r="G37" s="31">
        <f t="shared" si="0"/>
        <v>72.972332254324286</v>
      </c>
      <c r="H37" s="30">
        <f>Субвенции!B36</f>
        <v>352816.79999999993</v>
      </c>
      <c r="I37" s="30">
        <f>Субвенции!C36</f>
        <v>242844.32814999999</v>
      </c>
      <c r="J37" s="30">
        <f t="shared" si="1"/>
        <v>68.830148720242363</v>
      </c>
      <c r="K37" s="30">
        <f>Субсидии!B36</f>
        <v>34283.589819999994</v>
      </c>
      <c r="L37" s="30">
        <f>Субсидии!C36</f>
        <v>14839.695970000002</v>
      </c>
      <c r="M37" s="30">
        <f t="shared" si="2"/>
        <v>43.285128680844792</v>
      </c>
      <c r="N37" s="30">
        <f>Иные!B36</f>
        <v>2517.3000000000002</v>
      </c>
      <c r="O37" s="30">
        <f>Иные!C36</f>
        <v>2517.3000000000002</v>
      </c>
      <c r="P37" s="32">
        <f t="shared" si="3"/>
        <v>100</v>
      </c>
    </row>
    <row r="38" spans="1:16" x14ac:dyDescent="0.25">
      <c r="A38" s="28" t="s">
        <v>43</v>
      </c>
      <c r="B38" s="29">
        <f t="shared" si="4"/>
        <v>239411.19969000001</v>
      </c>
      <c r="C38" s="29">
        <f t="shared" si="4"/>
        <v>157666.06585000001</v>
      </c>
      <c r="D38" s="29">
        <f t="shared" si="5"/>
        <v>65.855760321218412</v>
      </c>
      <c r="E38" s="30">
        <f>Дотации!B37</f>
        <v>47188.6</v>
      </c>
      <c r="F38" s="30">
        <f>Дотации!C37</f>
        <v>33623</v>
      </c>
      <c r="G38" s="31">
        <f t="shared" si="0"/>
        <v>71.252378752495318</v>
      </c>
      <c r="H38" s="30">
        <f>Субвенции!B37</f>
        <v>160557.30000000002</v>
      </c>
      <c r="I38" s="30">
        <f>Субвенции!C37</f>
        <v>113463.22954</v>
      </c>
      <c r="J38" s="30">
        <f t="shared" si="1"/>
        <v>70.668371690356025</v>
      </c>
      <c r="K38" s="30">
        <f>Субсидии!B37</f>
        <v>18144.399999999998</v>
      </c>
      <c r="L38" s="30">
        <f>Субсидии!C37</f>
        <v>5516.1</v>
      </c>
      <c r="M38" s="30">
        <f t="shared" si="2"/>
        <v>30.401115495690135</v>
      </c>
      <c r="N38" s="30">
        <f>Иные!B37</f>
        <v>13520.89969</v>
      </c>
      <c r="O38" s="30">
        <f>Иные!C37</f>
        <v>5063.7363099999993</v>
      </c>
      <c r="P38" s="32">
        <f t="shared" si="3"/>
        <v>37.451178738831395</v>
      </c>
    </row>
    <row r="39" spans="1:16" x14ac:dyDescent="0.25">
      <c r="A39" s="28" t="s">
        <v>44</v>
      </c>
      <c r="B39" s="29">
        <f t="shared" si="4"/>
        <v>401508.16911999998</v>
      </c>
      <c r="C39" s="29">
        <f t="shared" si="4"/>
        <v>274598.30534999998</v>
      </c>
      <c r="D39" s="29">
        <f t="shared" si="5"/>
        <v>68.391710672250341</v>
      </c>
      <c r="E39" s="30">
        <f>Дотации!B38</f>
        <v>0</v>
      </c>
      <c r="F39" s="30">
        <f>Дотации!C38</f>
        <v>0</v>
      </c>
      <c r="G39" s="31">
        <f t="shared" si="0"/>
        <v>0</v>
      </c>
      <c r="H39" s="30">
        <f>Субвенции!B38</f>
        <v>370897.6</v>
      </c>
      <c r="I39" s="30">
        <f>Субвенции!C38</f>
        <v>259760.37395000001</v>
      </c>
      <c r="J39" s="30">
        <f t="shared" si="1"/>
        <v>70.035603883659547</v>
      </c>
      <c r="K39" s="30">
        <f>Субсидии!B38</f>
        <v>22618.642300000003</v>
      </c>
      <c r="L39" s="30">
        <f>Субсидии!C38</f>
        <v>6949.2271900000005</v>
      </c>
      <c r="M39" s="30">
        <f t="shared" si="2"/>
        <v>30.723449700603823</v>
      </c>
      <c r="N39" s="30">
        <f>Иные!B38</f>
        <v>7991.9268200000006</v>
      </c>
      <c r="O39" s="30">
        <f>Иные!C38</f>
        <v>7888.7042099999999</v>
      </c>
      <c r="P39" s="32">
        <f t="shared" si="3"/>
        <v>98.708413974191018</v>
      </c>
    </row>
    <row r="40" spans="1:16" x14ac:dyDescent="0.25">
      <c r="A40" s="28" t="s">
        <v>45</v>
      </c>
      <c r="B40" s="29">
        <f t="shared" si="4"/>
        <v>244670.45893000002</v>
      </c>
      <c r="C40" s="29">
        <f t="shared" si="4"/>
        <v>176438.64876999997</v>
      </c>
      <c r="D40" s="29">
        <f t="shared" si="5"/>
        <v>72.112771415726527</v>
      </c>
      <c r="E40" s="30">
        <f>Дотации!B39</f>
        <v>41448.9</v>
      </c>
      <c r="F40" s="30">
        <f>Дотации!C39</f>
        <v>32096</v>
      </c>
      <c r="G40" s="31">
        <f t="shared" si="0"/>
        <v>77.435106842401126</v>
      </c>
      <c r="H40" s="30">
        <f>Субвенции!B39</f>
        <v>171318.60000000003</v>
      </c>
      <c r="I40" s="30">
        <f>Субвенции!C39</f>
        <v>122326.90945999997</v>
      </c>
      <c r="J40" s="30">
        <f t="shared" si="1"/>
        <v>71.403168984570229</v>
      </c>
      <c r="K40" s="30">
        <f>Субсидии!B39</f>
        <v>14583.700300000002</v>
      </c>
      <c r="L40" s="30">
        <f>Субсидии!C39</f>
        <v>4929.3296800000007</v>
      </c>
      <c r="M40" s="30">
        <f t="shared" si="2"/>
        <v>33.800267275103018</v>
      </c>
      <c r="N40" s="30">
        <f>Иные!B39</f>
        <v>17319.25863</v>
      </c>
      <c r="O40" s="30">
        <f>Иные!C39</f>
        <v>17086.409630000002</v>
      </c>
      <c r="P40" s="32">
        <f t="shared" si="3"/>
        <v>98.655548687305441</v>
      </c>
    </row>
    <row r="41" spans="1:16" x14ac:dyDescent="0.25">
      <c r="A41" s="28" t="s">
        <v>46</v>
      </c>
      <c r="B41" s="29">
        <f t="shared" si="4"/>
        <v>244947.62699999998</v>
      </c>
      <c r="C41" s="29">
        <f t="shared" si="4"/>
        <v>179087.59329000002</v>
      </c>
      <c r="D41" s="29">
        <f t="shared" si="5"/>
        <v>73.112605940861002</v>
      </c>
      <c r="E41" s="30">
        <f>Дотации!B40</f>
        <v>0</v>
      </c>
      <c r="F41" s="30">
        <f>Дотации!C40</f>
        <v>0</v>
      </c>
      <c r="G41" s="31">
        <f t="shared" si="0"/>
        <v>0</v>
      </c>
      <c r="H41" s="30">
        <f>Субвенции!B40</f>
        <v>221560.3</v>
      </c>
      <c r="I41" s="30">
        <f>Субвенции!C40</f>
        <v>167048.49329000001</v>
      </c>
      <c r="J41" s="30">
        <f t="shared" si="1"/>
        <v>75.396401471743815</v>
      </c>
      <c r="K41" s="30">
        <f>Субсидии!B40</f>
        <v>23387.326999999997</v>
      </c>
      <c r="L41" s="30">
        <f>Субсидии!C40</f>
        <v>12039.1</v>
      </c>
      <c r="M41" s="30">
        <f t="shared" si="2"/>
        <v>51.477024287555402</v>
      </c>
      <c r="N41" s="30">
        <f>Иные!B40</f>
        <v>0</v>
      </c>
      <c r="O41" s="30">
        <f>Иные!C40</f>
        <v>0</v>
      </c>
      <c r="P41" s="32">
        <f t="shared" si="3"/>
        <v>0</v>
      </c>
    </row>
    <row r="42" spans="1:16" x14ac:dyDescent="0.25">
      <c r="A42" s="28" t="s">
        <v>47</v>
      </c>
      <c r="B42" s="29">
        <f t="shared" si="4"/>
        <v>173412.95900000006</v>
      </c>
      <c r="C42" s="29">
        <f t="shared" si="4"/>
        <v>113368.97005000002</v>
      </c>
      <c r="D42" s="29">
        <f t="shared" si="5"/>
        <v>65.375143071055021</v>
      </c>
      <c r="E42" s="30">
        <f>Дотации!B41</f>
        <v>61307.3</v>
      </c>
      <c r="F42" s="30">
        <f>Дотации!C41</f>
        <v>43008</v>
      </c>
      <c r="G42" s="31">
        <f t="shared" si="0"/>
        <v>70.151515398655633</v>
      </c>
      <c r="H42" s="30">
        <f>Субвенции!B41</f>
        <v>99984.000000000029</v>
      </c>
      <c r="I42" s="30">
        <f>Субвенции!C41</f>
        <v>63160.62905000001</v>
      </c>
      <c r="J42" s="30">
        <f t="shared" si="1"/>
        <v>63.170736367818847</v>
      </c>
      <c r="K42" s="30">
        <f>Субсидии!B41</f>
        <v>10111.418</v>
      </c>
      <c r="L42" s="30">
        <f>Субсидии!C41</f>
        <v>5253.1</v>
      </c>
      <c r="M42" s="30">
        <f t="shared" si="2"/>
        <v>51.952159430062139</v>
      </c>
      <c r="N42" s="30">
        <f>Иные!B41</f>
        <v>2010.241</v>
      </c>
      <c r="O42" s="30">
        <f>Иные!C41</f>
        <v>1947.241</v>
      </c>
      <c r="P42" s="32">
        <f t="shared" si="3"/>
        <v>96.866047404266453</v>
      </c>
    </row>
    <row r="43" spans="1:16" x14ac:dyDescent="0.25">
      <c r="A43" s="28" t="s">
        <v>48</v>
      </c>
      <c r="B43" s="29">
        <f t="shared" si="4"/>
        <v>254411.00000000006</v>
      </c>
      <c r="C43" s="29">
        <f t="shared" si="4"/>
        <v>188660.81258000003</v>
      </c>
      <c r="D43" s="29">
        <f t="shared" si="5"/>
        <v>74.155918014551247</v>
      </c>
      <c r="E43" s="30">
        <f>Дотации!B42</f>
        <v>67377.399999999994</v>
      </c>
      <c r="F43" s="30">
        <f>Дотации!C42</f>
        <v>55806</v>
      </c>
      <c r="G43" s="31">
        <f t="shared" si="0"/>
        <v>82.825992098240675</v>
      </c>
      <c r="H43" s="30">
        <f>Субвенции!B42</f>
        <v>156635.80000000005</v>
      </c>
      <c r="I43" s="30">
        <f>Субвенции!C42</f>
        <v>116332.5766</v>
      </c>
      <c r="J43" s="30">
        <f t="shared" si="1"/>
        <v>74.269468793213278</v>
      </c>
      <c r="K43" s="30">
        <f>Субсидии!B42</f>
        <v>20787.099999999999</v>
      </c>
      <c r="L43" s="30">
        <f>Субсидии!C42</f>
        <v>12341.535980000001</v>
      </c>
      <c r="M43" s="30">
        <f t="shared" si="2"/>
        <v>59.371129113729197</v>
      </c>
      <c r="N43" s="30">
        <f>Иные!B42</f>
        <v>9610.7000000000007</v>
      </c>
      <c r="O43" s="30">
        <f>Иные!C42</f>
        <v>4180.7</v>
      </c>
      <c r="P43" s="32">
        <f t="shared" si="3"/>
        <v>43.500473430655404</v>
      </c>
    </row>
    <row r="44" spans="1:16" x14ac:dyDescent="0.25">
      <c r="A44" s="28" t="s">
        <v>49</v>
      </c>
      <c r="B44" s="29">
        <f t="shared" si="4"/>
        <v>255746.49492</v>
      </c>
      <c r="C44" s="29">
        <f t="shared" si="4"/>
        <v>172246.53867999997</v>
      </c>
      <c r="D44" s="29">
        <f t="shared" si="5"/>
        <v>67.350498286938546</v>
      </c>
      <c r="E44" s="30">
        <f>Дотации!B43</f>
        <v>62682.6</v>
      </c>
      <c r="F44" s="30">
        <f>Дотации!C43</f>
        <v>45910</v>
      </c>
      <c r="G44" s="31">
        <f t="shared" si="0"/>
        <v>73.242016125687186</v>
      </c>
      <c r="H44" s="30">
        <f>Субвенции!B43</f>
        <v>164249.9</v>
      </c>
      <c r="I44" s="30">
        <f>Субвенции!C43</f>
        <v>111039.44150999996</v>
      </c>
      <c r="J44" s="30">
        <f t="shared" si="1"/>
        <v>67.603962930875426</v>
      </c>
      <c r="K44" s="30">
        <f>Субсидии!B43</f>
        <v>23035.986919999996</v>
      </c>
      <c r="L44" s="30">
        <f>Субсидии!C43</f>
        <v>11040.49158</v>
      </c>
      <c r="M44" s="30">
        <f t="shared" si="2"/>
        <v>47.927148154501566</v>
      </c>
      <c r="N44" s="30">
        <f>Иные!B43</f>
        <v>5778.0079999999998</v>
      </c>
      <c r="O44" s="30">
        <f>Иные!C43</f>
        <v>4256.6055900000001</v>
      </c>
      <c r="P44" s="32">
        <f t="shared" si="3"/>
        <v>73.66908439725249</v>
      </c>
    </row>
    <row r="45" spans="1:16" x14ac:dyDescent="0.25">
      <c r="A45" s="28" t="s">
        <v>50</v>
      </c>
      <c r="B45" s="29">
        <f t="shared" si="4"/>
        <v>2830199.0252199997</v>
      </c>
      <c r="C45" s="29">
        <f t="shared" si="4"/>
        <v>2030959.7707400003</v>
      </c>
      <c r="D45" s="29">
        <f t="shared" si="5"/>
        <v>71.760316240732493</v>
      </c>
      <c r="E45" s="30">
        <f>Дотации!B44</f>
        <v>0</v>
      </c>
      <c r="F45" s="30">
        <f>Дотации!C44</f>
        <v>0</v>
      </c>
      <c r="G45" s="31">
        <f t="shared" si="0"/>
        <v>0</v>
      </c>
      <c r="H45" s="30">
        <f>Субвенции!B44</f>
        <v>1742479.8999999997</v>
      </c>
      <c r="I45" s="30">
        <f>Субвенции!C44</f>
        <v>1183584.0391500003</v>
      </c>
      <c r="J45" s="30">
        <f t="shared" si="1"/>
        <v>67.925262102019119</v>
      </c>
      <c r="K45" s="30">
        <f>Субсидии!B44</f>
        <v>1084762.8252200002</v>
      </c>
      <c r="L45" s="30">
        <f>Субсидии!C44</f>
        <v>844495.43159000005</v>
      </c>
      <c r="M45" s="30">
        <f t="shared" si="2"/>
        <v>77.850698047172514</v>
      </c>
      <c r="N45" s="30">
        <f>Иные!B44</f>
        <v>2956.3</v>
      </c>
      <c r="O45" s="30">
        <f>Иные!C44</f>
        <v>2880.3</v>
      </c>
      <c r="P45" s="32">
        <f t="shared" si="3"/>
        <v>97.429218956127585</v>
      </c>
    </row>
    <row r="46" spans="1:16" ht="43.5" x14ac:dyDescent="0.25">
      <c r="A46" s="33" t="s">
        <v>51</v>
      </c>
      <c r="B46" s="34">
        <f>SUM(B8:B45)</f>
        <v>16882415.502560001</v>
      </c>
      <c r="C46" s="34">
        <f>SUM(C8:C45)</f>
        <v>11593320.3674</v>
      </c>
      <c r="D46" s="34">
        <f t="shared" si="5"/>
        <v>68.67098114983618</v>
      </c>
      <c r="E46" s="34">
        <f t="shared" ref="E46:F46" si="6">SUM(E8:E45)</f>
        <v>2566117.8999999994</v>
      </c>
      <c r="F46" s="34">
        <f t="shared" si="6"/>
        <v>1880548</v>
      </c>
      <c r="G46" s="35">
        <f t="shared" si="0"/>
        <v>73.283772347326703</v>
      </c>
      <c r="H46" s="34">
        <f t="shared" ref="H46:I46" si="7">SUM(H8:H45)</f>
        <v>11654187.341539999</v>
      </c>
      <c r="I46" s="34">
        <f t="shared" si="7"/>
        <v>8098846.4246400008</v>
      </c>
      <c r="J46" s="34">
        <f t="shared" si="1"/>
        <v>69.49301729321445</v>
      </c>
      <c r="K46" s="34">
        <f t="shared" ref="K46:L46" si="8">SUM(K8:K45)</f>
        <v>2199941.2558400002</v>
      </c>
      <c r="L46" s="34">
        <f t="shared" si="8"/>
        <v>1266444.1648499998</v>
      </c>
      <c r="M46" s="34">
        <f t="shared" si="2"/>
        <v>57.567181009405424</v>
      </c>
      <c r="N46" s="34">
        <f t="shared" ref="N46:O46" si="9">SUM(N8:N45)</f>
        <v>462169.00517999992</v>
      </c>
      <c r="O46" s="34">
        <f t="shared" si="9"/>
        <v>347481.77791</v>
      </c>
      <c r="P46" s="36">
        <f t="shared" si="3"/>
        <v>75.185002459147398</v>
      </c>
    </row>
    <row r="47" spans="1:16" x14ac:dyDescent="0.25">
      <c r="A47" s="28" t="s">
        <v>52</v>
      </c>
      <c r="B47" s="29">
        <f t="shared" ref="B47:C50" si="10">E47+H47+K47+N47</f>
        <v>8274693.1305499971</v>
      </c>
      <c r="C47" s="29">
        <f t="shared" si="10"/>
        <v>5091150.8318899991</v>
      </c>
      <c r="D47" s="29">
        <f t="shared" si="5"/>
        <v>61.526763005791416</v>
      </c>
      <c r="E47" s="30">
        <f>Дотации!B46</f>
        <v>36015.699999999997</v>
      </c>
      <c r="F47" s="30">
        <f>Дотации!C46</f>
        <v>25659</v>
      </c>
      <c r="G47" s="31">
        <f t="shared" si="0"/>
        <v>71.243929730645249</v>
      </c>
      <c r="H47" s="30">
        <f>Субвенции!B46</f>
        <v>4542214.5584599972</v>
      </c>
      <c r="I47" s="30">
        <f>Субвенции!C46</f>
        <v>3146441.3892299989</v>
      </c>
      <c r="J47" s="30">
        <f t="shared" si="1"/>
        <v>69.271086795529442</v>
      </c>
      <c r="K47" s="30">
        <f>Субсидии!B46</f>
        <v>3507848.8720899997</v>
      </c>
      <c r="L47" s="30">
        <f>Субсидии!C46</f>
        <v>1817580.0424600001</v>
      </c>
      <c r="M47" s="30">
        <f t="shared" si="2"/>
        <v>51.814662168643359</v>
      </c>
      <c r="N47" s="30">
        <f>Иные!B46</f>
        <v>188614</v>
      </c>
      <c r="O47" s="30">
        <f>Иные!C46</f>
        <v>101470.4002</v>
      </c>
      <c r="P47" s="32">
        <f t="shared" si="3"/>
        <v>53.797915425154017</v>
      </c>
    </row>
    <row r="48" spans="1:16" x14ac:dyDescent="0.25">
      <c r="A48" s="28" t="s">
        <v>53</v>
      </c>
      <c r="B48" s="29">
        <f t="shared" si="10"/>
        <v>78846</v>
      </c>
      <c r="C48" s="29">
        <f t="shared" si="10"/>
        <v>56982.824339999999</v>
      </c>
      <c r="D48" s="29">
        <f t="shared" si="5"/>
        <v>72.271040179590585</v>
      </c>
      <c r="E48" s="30">
        <f>Дотации!B47</f>
        <v>55976</v>
      </c>
      <c r="F48" s="30">
        <f>Дотации!C47</f>
        <v>41033</v>
      </c>
      <c r="G48" s="31">
        <f t="shared" si="0"/>
        <v>73.304630555952556</v>
      </c>
      <c r="H48" s="30">
        <f>Субвенции!B47</f>
        <v>22870.000000000004</v>
      </c>
      <c r="I48" s="30">
        <f>Субвенции!C47</f>
        <v>15949.824339999999</v>
      </c>
      <c r="J48" s="30">
        <f t="shared" si="1"/>
        <v>69.741252033231291</v>
      </c>
      <c r="K48" s="30">
        <f>Субсидии!B47</f>
        <v>0</v>
      </c>
      <c r="L48" s="30">
        <f>Субсидии!C47</f>
        <v>0</v>
      </c>
      <c r="M48" s="30">
        <f t="shared" si="2"/>
        <v>0</v>
      </c>
      <c r="N48" s="30">
        <f>Иные!B47</f>
        <v>0</v>
      </c>
      <c r="O48" s="30">
        <f>Иные!C47</f>
        <v>0</v>
      </c>
      <c r="P48" s="32">
        <f t="shared" si="3"/>
        <v>0</v>
      </c>
    </row>
    <row r="49" spans="1:16" x14ac:dyDescent="0.25">
      <c r="A49" s="28" t="s">
        <v>54</v>
      </c>
      <c r="B49" s="29">
        <f t="shared" si="10"/>
        <v>152854.9</v>
      </c>
      <c r="C49" s="29">
        <f t="shared" si="10"/>
        <v>103400.49349000001</v>
      </c>
      <c r="D49" s="29">
        <f t="shared" si="5"/>
        <v>67.646175222384116</v>
      </c>
      <c r="E49" s="30">
        <f>Дотации!B48</f>
        <v>54609.9</v>
      </c>
      <c r="F49" s="30">
        <f>Дотации!C48</f>
        <v>40389</v>
      </c>
      <c r="G49" s="31">
        <f t="shared" si="0"/>
        <v>73.959117302906606</v>
      </c>
      <c r="H49" s="30">
        <f>Субвенции!B48</f>
        <v>95339.7</v>
      </c>
      <c r="I49" s="30">
        <f>Субвенции!C48</f>
        <v>61288.193490000012</v>
      </c>
      <c r="J49" s="30">
        <f t="shared" si="1"/>
        <v>64.284021755889754</v>
      </c>
      <c r="K49" s="30">
        <f>Субсидии!B48</f>
        <v>2905.3</v>
      </c>
      <c r="L49" s="30">
        <f>Субсидии!C48</f>
        <v>1723.3</v>
      </c>
      <c r="M49" s="30">
        <f t="shared" si="2"/>
        <v>59.315733314976072</v>
      </c>
      <c r="N49" s="30">
        <f>Иные!B48</f>
        <v>0</v>
      </c>
      <c r="O49" s="30">
        <f>Иные!C48</f>
        <v>0</v>
      </c>
      <c r="P49" s="32">
        <f t="shared" si="3"/>
        <v>0</v>
      </c>
    </row>
    <row r="50" spans="1:16" x14ac:dyDescent="0.25">
      <c r="A50" s="28" t="s">
        <v>55</v>
      </c>
      <c r="B50" s="29">
        <f t="shared" si="10"/>
        <v>131319.5</v>
      </c>
      <c r="C50" s="29">
        <f t="shared" si="10"/>
        <v>94271.783400000015</v>
      </c>
      <c r="D50" s="29">
        <f t="shared" si="5"/>
        <v>71.788107173725166</v>
      </c>
      <c r="E50" s="30">
        <f>Дотации!B49</f>
        <v>68809.2</v>
      </c>
      <c r="F50" s="30">
        <f>Дотации!C49</f>
        <v>50649</v>
      </c>
      <c r="G50" s="31">
        <f t="shared" si="0"/>
        <v>73.607889642664063</v>
      </c>
      <c r="H50" s="30">
        <f>Субвенции!B49</f>
        <v>58452.000000000007</v>
      </c>
      <c r="I50" s="30">
        <f>Субвенции!C49</f>
        <v>41378.84626000002</v>
      </c>
      <c r="J50" s="30">
        <f t="shared" si="1"/>
        <v>70.791155580647398</v>
      </c>
      <c r="K50" s="30">
        <f>Субсидии!B49</f>
        <v>4058.2999999999997</v>
      </c>
      <c r="L50" s="30">
        <f>Субсидии!C49</f>
        <v>2243.93714</v>
      </c>
      <c r="M50" s="30">
        <f t="shared" si="2"/>
        <v>55.292539733385901</v>
      </c>
      <c r="N50" s="30">
        <f>Иные!B49</f>
        <v>0</v>
      </c>
      <c r="O50" s="30">
        <f>Иные!C49</f>
        <v>0</v>
      </c>
      <c r="P50" s="32">
        <f t="shared" si="3"/>
        <v>0</v>
      </c>
    </row>
    <row r="51" spans="1:16" ht="29.25" x14ac:dyDescent="0.25">
      <c r="A51" s="33" t="s">
        <v>56</v>
      </c>
      <c r="B51" s="34">
        <f>SUM(B47:B50)</f>
        <v>8637713.5305499975</v>
      </c>
      <c r="C51" s="34">
        <f>SUM(C47:C50)</f>
        <v>5345805.9331199992</v>
      </c>
      <c r="D51" s="34">
        <f t="shared" si="5"/>
        <v>61.88913205112523</v>
      </c>
      <c r="E51" s="34">
        <f t="shared" ref="E51:F51" si="11">SUM(E47:E50)</f>
        <v>215410.8</v>
      </c>
      <c r="F51" s="34">
        <f t="shared" si="11"/>
        <v>157730</v>
      </c>
      <c r="G51" s="35">
        <f t="shared" si="0"/>
        <v>73.222883903685428</v>
      </c>
      <c r="H51" s="34">
        <f t="shared" ref="H51:I51" si="12">SUM(H47:H50)</f>
        <v>4718876.2584599974</v>
      </c>
      <c r="I51" s="34">
        <f t="shared" si="12"/>
        <v>3265058.2533199987</v>
      </c>
      <c r="J51" s="34">
        <f t="shared" si="1"/>
        <v>69.19143614894341</v>
      </c>
      <c r="K51" s="34">
        <f t="shared" ref="K51:L51" si="13">SUM(K47:K50)</f>
        <v>3514812.4720899994</v>
      </c>
      <c r="L51" s="34">
        <f t="shared" si="13"/>
        <v>1821547.2796000002</v>
      </c>
      <c r="M51" s="34">
        <f t="shared" si="2"/>
        <v>51.824878114104926</v>
      </c>
      <c r="N51" s="34">
        <f t="shared" ref="N51:O51" si="14">SUM(N47:N50)</f>
        <v>188614</v>
      </c>
      <c r="O51" s="34">
        <f t="shared" si="14"/>
        <v>101470.4002</v>
      </c>
      <c r="P51" s="36">
        <f t="shared" si="3"/>
        <v>53.797915425154017</v>
      </c>
    </row>
    <row r="52" spans="1:16" ht="16.5" thickBot="1" x14ac:dyDescent="0.3">
      <c r="A52" s="37" t="s">
        <v>4</v>
      </c>
      <c r="B52" s="38">
        <f>B46+B51</f>
        <v>25520129.03311</v>
      </c>
      <c r="C52" s="38">
        <f>C46+C51</f>
        <v>16939126.300519999</v>
      </c>
      <c r="D52" s="38">
        <f t="shared" si="5"/>
        <v>66.375551152359193</v>
      </c>
      <c r="E52" s="38">
        <f t="shared" ref="E52:F52" si="15">E46+E51</f>
        <v>2781528.6999999993</v>
      </c>
      <c r="F52" s="38">
        <f t="shared" si="15"/>
        <v>2038278</v>
      </c>
      <c r="G52" s="39">
        <f t="shared" si="0"/>
        <v>73.279056944478072</v>
      </c>
      <c r="H52" s="38">
        <f t="shared" ref="H52:I52" si="16">H46+H51</f>
        <v>16373063.599999998</v>
      </c>
      <c r="I52" s="38">
        <f t="shared" si="16"/>
        <v>11363904.677959999</v>
      </c>
      <c r="J52" s="38">
        <f t="shared" si="1"/>
        <v>69.406098672700452</v>
      </c>
      <c r="K52" s="38">
        <f t="shared" ref="K52:L52" si="17">K46+K51</f>
        <v>5714753.7279300001</v>
      </c>
      <c r="L52" s="38">
        <f t="shared" si="17"/>
        <v>3087991.4444500003</v>
      </c>
      <c r="M52" s="38">
        <f t="shared" si="2"/>
        <v>54.035424647573286</v>
      </c>
      <c r="N52" s="38">
        <f t="shared" ref="N52:O52" si="18">N46+N51</f>
        <v>650783.00517999986</v>
      </c>
      <c r="O52" s="38">
        <f t="shared" si="18"/>
        <v>448952.17810999998</v>
      </c>
      <c r="P52" s="40">
        <f t="shared" si="3"/>
        <v>68.986463158457013</v>
      </c>
    </row>
    <row r="55" spans="1:16" x14ac:dyDescent="0.25">
      <c r="B55" s="41"/>
    </row>
    <row r="57" spans="1:16" x14ac:dyDescent="0.25">
      <c r="E57" s="41"/>
    </row>
  </sheetData>
  <mergeCells count="10">
    <mergeCell ref="A1:P1"/>
    <mergeCell ref="A2:P2"/>
    <mergeCell ref="O3:P3"/>
    <mergeCell ref="A4:A7"/>
    <mergeCell ref="B4:D6"/>
    <mergeCell ref="E4:P4"/>
    <mergeCell ref="E5:G6"/>
    <mergeCell ref="H5:J6"/>
    <mergeCell ref="K5:M6"/>
    <mergeCell ref="N5:P6"/>
  </mergeCells>
  <pageMargins left="0.31496062992125984" right="0.31496062992125984" top="0.74803149606299213" bottom="0.74803149606299213" header="0.31496062992125984" footer="0.31496062992125984"/>
  <pageSetup paperSize="8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showZeros="0" zoomScale="85" zoomScaleNormal="85" zoomScaleSheetLayoutView="80" workbookViewId="0">
      <pane xSplit="1" ySplit="6" topLeftCell="B7" activePane="bottomRight" state="frozen"/>
      <selection activeCell="E5" sqref="E5:G6"/>
      <selection pane="topRight" activeCell="E5" sqref="E5:G6"/>
      <selection pane="bottomLeft" activeCell="E5" sqref="E5:G6"/>
      <selection pane="bottomRight" activeCell="E5" sqref="E5:G6"/>
    </sheetView>
  </sheetViews>
  <sheetFormatPr defaultRowHeight="15.75" x14ac:dyDescent="0.25"/>
  <cols>
    <col min="1" max="1" width="20.625" customWidth="1"/>
    <col min="2" max="2" width="11.75" customWidth="1"/>
    <col min="3" max="3" width="12.25" customWidth="1"/>
    <col min="4" max="4" width="11.125" customWidth="1"/>
    <col min="5" max="5" width="11.375" customWidth="1"/>
    <col min="6" max="6" width="11.75" customWidth="1"/>
    <col min="7" max="7" width="10.125" customWidth="1"/>
    <col min="8" max="8" width="10.375" customWidth="1"/>
    <col min="9" max="9" width="10.5" customWidth="1"/>
    <col min="10" max="10" width="10.25" customWidth="1"/>
    <col min="11" max="11" width="11.625" customWidth="1"/>
    <col min="12" max="12" width="10.5" customWidth="1"/>
    <col min="13" max="13" width="10.875" customWidth="1"/>
    <col min="14" max="14" width="10.625" customWidth="1"/>
    <col min="15" max="15" width="11.125" customWidth="1"/>
    <col min="16" max="16" width="10.375" customWidth="1"/>
  </cols>
  <sheetData>
    <row r="1" spans="1:16" ht="4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thickBot="1" x14ac:dyDescent="0.3">
      <c r="O3" s="43" t="s">
        <v>2</v>
      </c>
      <c r="P3" s="43"/>
    </row>
    <row r="4" spans="1:16" ht="17.25" customHeight="1" x14ac:dyDescent="0.25">
      <c r="A4" s="44" t="s">
        <v>3</v>
      </c>
      <c r="B4" s="45" t="s">
        <v>57</v>
      </c>
      <c r="C4" s="45"/>
      <c r="D4" s="45"/>
      <c r="E4" s="45" t="s">
        <v>58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</row>
    <row r="5" spans="1:16" ht="81.75" customHeight="1" x14ac:dyDescent="0.25">
      <c r="A5" s="47"/>
      <c r="B5" s="10"/>
      <c r="C5" s="10"/>
      <c r="D5" s="10"/>
      <c r="E5" s="48" t="s">
        <v>59</v>
      </c>
      <c r="F5" s="48"/>
      <c r="G5" s="48"/>
      <c r="H5" s="48" t="s">
        <v>60</v>
      </c>
      <c r="I5" s="48"/>
      <c r="J5" s="48"/>
      <c r="K5" s="48" t="s">
        <v>61</v>
      </c>
      <c r="L5" s="48"/>
      <c r="M5" s="48"/>
      <c r="N5" s="48" t="s">
        <v>62</v>
      </c>
      <c r="O5" s="48"/>
      <c r="P5" s="49"/>
    </row>
    <row r="6" spans="1:16" ht="30.75" customHeight="1" thickBot="1" x14ac:dyDescent="0.3">
      <c r="A6" s="50"/>
      <c r="B6" s="17" t="s">
        <v>10</v>
      </c>
      <c r="C6" s="17" t="s">
        <v>11</v>
      </c>
      <c r="D6" s="18" t="s">
        <v>12</v>
      </c>
      <c r="E6" s="51" t="s">
        <v>10</v>
      </c>
      <c r="F6" s="51" t="s">
        <v>11</v>
      </c>
      <c r="G6" s="52" t="s">
        <v>12</v>
      </c>
      <c r="H6" s="52" t="s">
        <v>10</v>
      </c>
      <c r="I6" s="52" t="s">
        <v>11</v>
      </c>
      <c r="J6" s="52" t="s">
        <v>12</v>
      </c>
      <c r="K6" s="52" t="s">
        <v>10</v>
      </c>
      <c r="L6" s="52" t="s">
        <v>11</v>
      </c>
      <c r="M6" s="52" t="s">
        <v>12</v>
      </c>
      <c r="N6" s="52" t="s">
        <v>10</v>
      </c>
      <c r="O6" s="52" t="s">
        <v>11</v>
      </c>
      <c r="P6" s="53" t="s">
        <v>12</v>
      </c>
    </row>
    <row r="7" spans="1:16" x14ac:dyDescent="0.25">
      <c r="A7" s="23" t="s">
        <v>13</v>
      </c>
      <c r="B7" s="54">
        <f>E7+H7+K7+N7</f>
        <v>74067.399999999994</v>
      </c>
      <c r="C7" s="54">
        <f>F7+I7+L7+O7</f>
        <v>51647</v>
      </c>
      <c r="D7" s="54">
        <f>IF(B7&lt;&gt;0,C7/B7%,0)</f>
        <v>69.729732648911664</v>
      </c>
      <c r="E7" s="55">
        <v>50847</v>
      </c>
      <c r="F7" s="55">
        <v>36228</v>
      </c>
      <c r="G7" s="55">
        <f>IF(E7&lt;&gt;0,F7/E7%,0)</f>
        <v>71.249041241371174</v>
      </c>
      <c r="H7" s="55"/>
      <c r="I7" s="55"/>
      <c r="J7" s="55"/>
      <c r="K7" s="55"/>
      <c r="L7" s="55"/>
      <c r="M7" s="55"/>
      <c r="N7" s="55">
        <v>23220.400000000001</v>
      </c>
      <c r="O7" s="55">
        <v>15419</v>
      </c>
      <c r="P7" s="56">
        <f>IF(N7&lt;&gt;0,O7/N7%,0)</f>
        <v>66.40281821157258</v>
      </c>
    </row>
    <row r="8" spans="1:16" x14ac:dyDescent="0.25">
      <c r="A8" s="28" t="s">
        <v>14</v>
      </c>
      <c r="B8" s="57">
        <f t="shared" ref="B8:C51" si="0">E8+H8+K8+N8</f>
        <v>65902.399999999994</v>
      </c>
      <c r="C8" s="57">
        <f t="shared" si="0"/>
        <v>46955</v>
      </c>
      <c r="D8" s="57">
        <f t="shared" ref="D8:D51" si="1">IF(B8&lt;&gt;0,C8/B8%,0)</f>
        <v>71.249301998106304</v>
      </c>
      <c r="E8" s="58">
        <v>65902.399999999994</v>
      </c>
      <c r="F8" s="58">
        <v>46955</v>
      </c>
      <c r="G8" s="58">
        <f t="shared" ref="G8:G51" si="2">IF(E8&lt;&gt;0,F8/E8%,0)</f>
        <v>71.249301998106304</v>
      </c>
      <c r="H8" s="58"/>
      <c r="I8" s="58"/>
      <c r="J8" s="58"/>
      <c r="K8" s="58"/>
      <c r="L8" s="58"/>
      <c r="M8" s="58"/>
      <c r="N8" s="58">
        <v>0</v>
      </c>
      <c r="O8" s="58">
        <v>0</v>
      </c>
      <c r="P8" s="59">
        <f t="shared" ref="P8:P51" si="3">IF(N8&lt;&gt;0,O8/N8%,0)</f>
        <v>0</v>
      </c>
    </row>
    <row r="9" spans="1:16" x14ac:dyDescent="0.25">
      <c r="A9" s="28" t="s">
        <v>15</v>
      </c>
      <c r="B9" s="57">
        <f t="shared" si="0"/>
        <v>84308.5</v>
      </c>
      <c r="C9" s="57">
        <f t="shared" si="0"/>
        <v>60069</v>
      </c>
      <c r="D9" s="57">
        <f t="shared" si="1"/>
        <v>71.249043690731057</v>
      </c>
      <c r="E9" s="58">
        <v>84308.5</v>
      </c>
      <c r="F9" s="58">
        <v>60069</v>
      </c>
      <c r="G9" s="58">
        <f t="shared" si="2"/>
        <v>71.249043690731057</v>
      </c>
      <c r="H9" s="58"/>
      <c r="I9" s="58"/>
      <c r="J9" s="58"/>
      <c r="K9" s="58"/>
      <c r="L9" s="58"/>
      <c r="M9" s="58"/>
      <c r="N9" s="58">
        <v>0</v>
      </c>
      <c r="O9" s="58">
        <v>0</v>
      </c>
      <c r="P9" s="59">
        <f t="shared" si="3"/>
        <v>0</v>
      </c>
    </row>
    <row r="10" spans="1:16" x14ac:dyDescent="0.25">
      <c r="A10" s="28" t="s">
        <v>16</v>
      </c>
      <c r="B10" s="57">
        <f t="shared" si="0"/>
        <v>68822.3</v>
      </c>
      <c r="C10" s="57">
        <f t="shared" si="0"/>
        <v>48707</v>
      </c>
      <c r="D10" s="57">
        <f t="shared" si="1"/>
        <v>70.772118920756782</v>
      </c>
      <c r="E10" s="58">
        <v>62002.6</v>
      </c>
      <c r="F10" s="58">
        <v>44178</v>
      </c>
      <c r="G10" s="58">
        <f t="shared" si="2"/>
        <v>71.251850728840409</v>
      </c>
      <c r="H10" s="58"/>
      <c r="I10" s="58"/>
      <c r="J10" s="58"/>
      <c r="K10" s="58"/>
      <c r="L10" s="58"/>
      <c r="M10" s="58"/>
      <c r="N10" s="58">
        <v>6819.7</v>
      </c>
      <c r="O10" s="58">
        <v>4529</v>
      </c>
      <c r="P10" s="59">
        <f t="shared" si="3"/>
        <v>66.410545918442153</v>
      </c>
    </row>
    <row r="11" spans="1:16" x14ac:dyDescent="0.25">
      <c r="A11" s="28" t="s">
        <v>17</v>
      </c>
      <c r="B11" s="57">
        <f t="shared" si="0"/>
        <v>0</v>
      </c>
      <c r="C11" s="57">
        <f t="shared" si="0"/>
        <v>0</v>
      </c>
      <c r="D11" s="57">
        <f t="shared" si="1"/>
        <v>0</v>
      </c>
      <c r="E11" s="58">
        <v>0</v>
      </c>
      <c r="F11" s="58">
        <v>0</v>
      </c>
      <c r="G11" s="58">
        <f t="shared" si="2"/>
        <v>0</v>
      </c>
      <c r="H11" s="58"/>
      <c r="I11" s="58"/>
      <c r="J11" s="58"/>
      <c r="K11" s="58"/>
      <c r="L11" s="58"/>
      <c r="M11" s="58"/>
      <c r="N11" s="58">
        <v>0</v>
      </c>
      <c r="O11" s="58">
        <v>0</v>
      </c>
      <c r="P11" s="59">
        <f t="shared" si="3"/>
        <v>0</v>
      </c>
    </row>
    <row r="12" spans="1:16" x14ac:dyDescent="0.25">
      <c r="A12" s="28" t="s">
        <v>18</v>
      </c>
      <c r="B12" s="57">
        <f t="shared" si="0"/>
        <v>124929.60000000001</v>
      </c>
      <c r="C12" s="57">
        <f t="shared" si="0"/>
        <v>89012</v>
      </c>
      <c r="D12" s="57">
        <f t="shared" si="1"/>
        <v>71.249727846723275</v>
      </c>
      <c r="E12" s="58">
        <v>124929.60000000001</v>
      </c>
      <c r="F12" s="58">
        <v>89012</v>
      </c>
      <c r="G12" s="58">
        <f t="shared" si="2"/>
        <v>71.249727846723275</v>
      </c>
      <c r="H12" s="58"/>
      <c r="I12" s="58"/>
      <c r="J12" s="58"/>
      <c r="K12" s="58"/>
      <c r="L12" s="58"/>
      <c r="M12" s="58"/>
      <c r="N12" s="58">
        <v>0</v>
      </c>
      <c r="O12" s="58">
        <v>0</v>
      </c>
      <c r="P12" s="59">
        <f t="shared" si="3"/>
        <v>0</v>
      </c>
    </row>
    <row r="13" spans="1:16" x14ac:dyDescent="0.25">
      <c r="A13" s="28" t="s">
        <v>19</v>
      </c>
      <c r="B13" s="57">
        <f t="shared" si="0"/>
        <v>40176.9</v>
      </c>
      <c r="C13" s="57">
        <f t="shared" si="0"/>
        <v>29818</v>
      </c>
      <c r="D13" s="57">
        <f t="shared" si="1"/>
        <v>74.216776306783245</v>
      </c>
      <c r="E13" s="58">
        <v>35882.400000000001</v>
      </c>
      <c r="F13" s="58">
        <v>26966</v>
      </c>
      <c r="G13" s="58">
        <f t="shared" si="2"/>
        <v>75.151048982230847</v>
      </c>
      <c r="H13" s="58"/>
      <c r="I13" s="58"/>
      <c r="J13" s="58"/>
      <c r="K13" s="58"/>
      <c r="L13" s="58"/>
      <c r="M13" s="58"/>
      <c r="N13" s="58">
        <v>4294.5</v>
      </c>
      <c r="O13" s="58">
        <v>2852</v>
      </c>
      <c r="P13" s="59">
        <f t="shared" si="3"/>
        <v>66.410525090231687</v>
      </c>
    </row>
    <row r="14" spans="1:16" x14ac:dyDescent="0.25">
      <c r="A14" s="28" t="s">
        <v>20</v>
      </c>
      <c r="B14" s="57">
        <f t="shared" si="0"/>
        <v>67551.7</v>
      </c>
      <c r="C14" s="57">
        <f t="shared" si="0"/>
        <v>45240</v>
      </c>
      <c r="D14" s="57">
        <f t="shared" si="1"/>
        <v>66.970927452602979</v>
      </c>
      <c r="E14" s="58">
        <v>6757.4</v>
      </c>
      <c r="F14" s="58">
        <v>4815</v>
      </c>
      <c r="G14" s="58">
        <f t="shared" si="2"/>
        <v>71.25521650338888</v>
      </c>
      <c r="H14" s="58"/>
      <c r="I14" s="58"/>
      <c r="J14" s="58"/>
      <c r="K14" s="58"/>
      <c r="L14" s="58"/>
      <c r="M14" s="58"/>
      <c r="N14" s="58">
        <v>60794.3</v>
      </c>
      <c r="O14" s="58">
        <v>40425</v>
      </c>
      <c r="P14" s="59">
        <f t="shared" si="3"/>
        <v>66.494720722172971</v>
      </c>
    </row>
    <row r="15" spans="1:16" x14ac:dyDescent="0.25">
      <c r="A15" s="28" t="s">
        <v>21</v>
      </c>
      <c r="B15" s="57">
        <f t="shared" si="0"/>
        <v>34748.800000000003</v>
      </c>
      <c r="C15" s="57">
        <f t="shared" si="0"/>
        <v>24585</v>
      </c>
      <c r="D15" s="57">
        <f t="shared" si="1"/>
        <v>70.750644626577028</v>
      </c>
      <c r="E15" s="58">
        <v>34748.800000000003</v>
      </c>
      <c r="F15" s="58">
        <v>24585</v>
      </c>
      <c r="G15" s="58">
        <f t="shared" si="2"/>
        <v>70.750644626577028</v>
      </c>
      <c r="H15" s="58"/>
      <c r="I15" s="58"/>
      <c r="J15" s="58"/>
      <c r="K15" s="58"/>
      <c r="L15" s="58"/>
      <c r="M15" s="58"/>
      <c r="N15" s="58">
        <v>0</v>
      </c>
      <c r="O15" s="58">
        <v>0</v>
      </c>
      <c r="P15" s="59">
        <f t="shared" si="3"/>
        <v>0</v>
      </c>
    </row>
    <row r="16" spans="1:16" x14ac:dyDescent="0.25">
      <c r="A16" s="28" t="s">
        <v>22</v>
      </c>
      <c r="B16" s="57">
        <f t="shared" si="0"/>
        <v>77960.5</v>
      </c>
      <c r="C16" s="57">
        <f t="shared" si="0"/>
        <v>55301</v>
      </c>
      <c r="D16" s="57">
        <f t="shared" si="1"/>
        <v>70.93463997793755</v>
      </c>
      <c r="E16" s="58">
        <v>76846.8</v>
      </c>
      <c r="F16" s="58">
        <v>54559</v>
      </c>
      <c r="G16" s="58">
        <f t="shared" si="2"/>
        <v>70.99710072507898</v>
      </c>
      <c r="H16" s="58"/>
      <c r="I16" s="58"/>
      <c r="J16" s="58"/>
      <c r="K16" s="58"/>
      <c r="L16" s="58"/>
      <c r="M16" s="58"/>
      <c r="N16" s="58">
        <v>1113.7</v>
      </c>
      <c r="O16" s="58">
        <v>742</v>
      </c>
      <c r="P16" s="59">
        <f t="shared" si="3"/>
        <v>66.6247642991829</v>
      </c>
    </row>
    <row r="17" spans="1:16" x14ac:dyDescent="0.25">
      <c r="A17" s="28" t="s">
        <v>23</v>
      </c>
      <c r="B17" s="57">
        <f t="shared" si="0"/>
        <v>29733.600000000002</v>
      </c>
      <c r="C17" s="57">
        <f t="shared" si="0"/>
        <v>21980</v>
      </c>
      <c r="D17" s="57">
        <f t="shared" si="1"/>
        <v>73.923103828665205</v>
      </c>
      <c r="E17" s="58">
        <v>28525.9</v>
      </c>
      <c r="F17" s="58">
        <v>21175</v>
      </c>
      <c r="G17" s="58">
        <f t="shared" si="2"/>
        <v>74.230786758699978</v>
      </c>
      <c r="H17" s="58"/>
      <c r="I17" s="58"/>
      <c r="J17" s="58"/>
      <c r="K17" s="58"/>
      <c r="L17" s="58"/>
      <c r="M17" s="58"/>
      <c r="N17" s="58">
        <v>1207.7</v>
      </c>
      <c r="O17" s="58">
        <v>805</v>
      </c>
      <c r="P17" s="59">
        <f t="shared" si="3"/>
        <v>66.655626397284095</v>
      </c>
    </row>
    <row r="18" spans="1:16" x14ac:dyDescent="0.25">
      <c r="A18" s="28" t="s">
        <v>24</v>
      </c>
      <c r="B18" s="57">
        <f t="shared" si="0"/>
        <v>43653.8</v>
      </c>
      <c r="C18" s="57">
        <f t="shared" si="0"/>
        <v>32071</v>
      </c>
      <c r="D18" s="57">
        <f t="shared" si="1"/>
        <v>73.466685603544249</v>
      </c>
      <c r="E18" s="58">
        <v>27695.4</v>
      </c>
      <c r="F18" s="58">
        <v>21459</v>
      </c>
      <c r="G18" s="58">
        <f t="shared" si="2"/>
        <v>77.482181156437534</v>
      </c>
      <c r="H18" s="58"/>
      <c r="I18" s="58"/>
      <c r="J18" s="58"/>
      <c r="K18" s="58"/>
      <c r="L18" s="58"/>
      <c r="M18" s="58"/>
      <c r="N18" s="58">
        <v>15958.4</v>
      </c>
      <c r="O18" s="58">
        <v>10612</v>
      </c>
      <c r="P18" s="59">
        <f t="shared" si="3"/>
        <v>66.497894525766995</v>
      </c>
    </row>
    <row r="19" spans="1:16" x14ac:dyDescent="0.25">
      <c r="A19" s="28" t="s">
        <v>25</v>
      </c>
      <c r="B19" s="57">
        <f t="shared" si="0"/>
        <v>93682.6</v>
      </c>
      <c r="C19" s="57">
        <f t="shared" si="0"/>
        <v>66750</v>
      </c>
      <c r="D19" s="57">
        <f t="shared" si="1"/>
        <v>71.251224880607495</v>
      </c>
      <c r="E19" s="58">
        <v>93682.6</v>
      </c>
      <c r="F19" s="58">
        <v>66750</v>
      </c>
      <c r="G19" s="58">
        <f t="shared" si="2"/>
        <v>71.251224880607495</v>
      </c>
      <c r="H19" s="58"/>
      <c r="I19" s="58"/>
      <c r="J19" s="58"/>
      <c r="K19" s="58"/>
      <c r="L19" s="58"/>
      <c r="M19" s="58"/>
      <c r="N19" s="58">
        <v>0</v>
      </c>
      <c r="O19" s="58">
        <v>0</v>
      </c>
      <c r="P19" s="59">
        <f t="shared" si="3"/>
        <v>0</v>
      </c>
    </row>
    <row r="20" spans="1:16" x14ac:dyDescent="0.25">
      <c r="A20" s="28" t="s">
        <v>26</v>
      </c>
      <c r="B20" s="57">
        <f t="shared" si="0"/>
        <v>65534.5</v>
      </c>
      <c r="C20" s="57">
        <f t="shared" si="0"/>
        <v>46795</v>
      </c>
      <c r="D20" s="57">
        <f t="shared" si="1"/>
        <v>71.405137751871152</v>
      </c>
      <c r="E20" s="58">
        <v>16049.3</v>
      </c>
      <c r="F20" s="58">
        <v>13937</v>
      </c>
      <c r="G20" s="58">
        <f t="shared" si="2"/>
        <v>86.838678322419042</v>
      </c>
      <c r="H20" s="58"/>
      <c r="I20" s="58"/>
      <c r="J20" s="58"/>
      <c r="K20" s="58"/>
      <c r="L20" s="58"/>
      <c r="M20" s="58"/>
      <c r="N20" s="58">
        <v>49485.2</v>
      </c>
      <c r="O20" s="58">
        <v>32858</v>
      </c>
      <c r="P20" s="59">
        <f t="shared" si="3"/>
        <v>66.399650804685038</v>
      </c>
    </row>
    <row r="21" spans="1:16" x14ac:dyDescent="0.25">
      <c r="A21" s="28" t="s">
        <v>27</v>
      </c>
      <c r="B21" s="57">
        <f t="shared" si="0"/>
        <v>77961.8</v>
      </c>
      <c r="C21" s="57">
        <f t="shared" si="0"/>
        <v>55548</v>
      </c>
      <c r="D21" s="57">
        <f t="shared" si="1"/>
        <v>71.250278982783868</v>
      </c>
      <c r="E21" s="58">
        <v>77961.8</v>
      </c>
      <c r="F21" s="58">
        <v>55548</v>
      </c>
      <c r="G21" s="58">
        <f t="shared" si="2"/>
        <v>71.250278982783868</v>
      </c>
      <c r="H21" s="58"/>
      <c r="I21" s="58"/>
      <c r="J21" s="58"/>
      <c r="K21" s="58"/>
      <c r="L21" s="58"/>
      <c r="M21" s="58"/>
      <c r="N21" s="58">
        <v>0</v>
      </c>
      <c r="O21" s="58">
        <v>0</v>
      </c>
      <c r="P21" s="59">
        <f t="shared" si="3"/>
        <v>0</v>
      </c>
    </row>
    <row r="22" spans="1:16" x14ac:dyDescent="0.25">
      <c r="A22" s="28" t="s">
        <v>28</v>
      </c>
      <c r="B22" s="57">
        <f t="shared" si="0"/>
        <v>92950.8</v>
      </c>
      <c r="C22" s="57">
        <f t="shared" si="0"/>
        <v>76228</v>
      </c>
      <c r="D22" s="57">
        <f t="shared" si="1"/>
        <v>82.008976792023304</v>
      </c>
      <c r="E22" s="58">
        <v>92950.8</v>
      </c>
      <c r="F22" s="58">
        <v>76228</v>
      </c>
      <c r="G22" s="58">
        <f t="shared" si="2"/>
        <v>82.008976792023304</v>
      </c>
      <c r="H22" s="58"/>
      <c r="I22" s="58"/>
      <c r="J22" s="58"/>
      <c r="K22" s="58"/>
      <c r="L22" s="58"/>
      <c r="M22" s="58"/>
      <c r="N22" s="58">
        <v>0</v>
      </c>
      <c r="O22" s="58">
        <v>0</v>
      </c>
      <c r="P22" s="59">
        <f t="shared" si="3"/>
        <v>0</v>
      </c>
    </row>
    <row r="23" spans="1:16" x14ac:dyDescent="0.25">
      <c r="A23" s="28" t="s">
        <v>29</v>
      </c>
      <c r="B23" s="57">
        <f t="shared" si="0"/>
        <v>82843.600000000006</v>
      </c>
      <c r="C23" s="57">
        <f t="shared" si="0"/>
        <v>58302</v>
      </c>
      <c r="D23" s="57">
        <f t="shared" si="1"/>
        <v>70.375985592127819</v>
      </c>
      <c r="E23" s="58">
        <v>72039</v>
      </c>
      <c r="F23" s="58">
        <v>51120</v>
      </c>
      <c r="G23" s="58">
        <f t="shared" si="2"/>
        <v>70.96156248698621</v>
      </c>
      <c r="H23" s="58"/>
      <c r="I23" s="58"/>
      <c r="J23" s="58"/>
      <c r="K23" s="58"/>
      <c r="L23" s="58"/>
      <c r="M23" s="58"/>
      <c r="N23" s="58">
        <v>10804.6</v>
      </c>
      <c r="O23" s="58">
        <v>7182</v>
      </c>
      <c r="P23" s="59">
        <f t="shared" si="3"/>
        <v>66.471687984747234</v>
      </c>
    </row>
    <row r="24" spans="1:16" x14ac:dyDescent="0.25">
      <c r="A24" s="28" t="s">
        <v>30</v>
      </c>
      <c r="B24" s="57">
        <f t="shared" si="0"/>
        <v>50362.400000000001</v>
      </c>
      <c r="C24" s="57">
        <f t="shared" si="0"/>
        <v>39710</v>
      </c>
      <c r="D24" s="57">
        <f t="shared" si="1"/>
        <v>78.848506028306829</v>
      </c>
      <c r="E24" s="58">
        <v>49423.1</v>
      </c>
      <c r="F24" s="58">
        <v>39088</v>
      </c>
      <c r="G24" s="58">
        <f t="shared" si="2"/>
        <v>79.08852338279064</v>
      </c>
      <c r="H24" s="58"/>
      <c r="I24" s="58"/>
      <c r="J24" s="58"/>
      <c r="K24" s="58"/>
      <c r="L24" s="58"/>
      <c r="M24" s="58"/>
      <c r="N24" s="58">
        <v>939.3</v>
      </c>
      <c r="O24" s="58">
        <v>622</v>
      </c>
      <c r="P24" s="59">
        <f t="shared" si="3"/>
        <v>66.21952517832429</v>
      </c>
    </row>
    <row r="25" spans="1:16" x14ac:dyDescent="0.25">
      <c r="A25" s="28" t="s">
        <v>31</v>
      </c>
      <c r="B25" s="57">
        <f t="shared" si="0"/>
        <v>58890.2</v>
      </c>
      <c r="C25" s="57">
        <f t="shared" si="0"/>
        <v>41695</v>
      </c>
      <c r="D25" s="57">
        <f t="shared" si="1"/>
        <v>70.801253858876365</v>
      </c>
      <c r="E25" s="58">
        <v>53382.5</v>
      </c>
      <c r="F25" s="58">
        <v>38034</v>
      </c>
      <c r="G25" s="58">
        <f t="shared" si="2"/>
        <v>71.248068187139978</v>
      </c>
      <c r="H25" s="58"/>
      <c r="I25" s="58"/>
      <c r="J25" s="58"/>
      <c r="K25" s="58"/>
      <c r="L25" s="58"/>
      <c r="M25" s="58"/>
      <c r="N25" s="58">
        <v>5507.7</v>
      </c>
      <c r="O25" s="58">
        <v>3661</v>
      </c>
      <c r="P25" s="59">
        <f t="shared" si="3"/>
        <v>66.470577555059279</v>
      </c>
    </row>
    <row r="26" spans="1:16" x14ac:dyDescent="0.25">
      <c r="A26" s="28" t="s">
        <v>32</v>
      </c>
      <c r="B26" s="57">
        <f t="shared" si="0"/>
        <v>148892.9</v>
      </c>
      <c r="C26" s="57">
        <f t="shared" si="0"/>
        <v>111085</v>
      </c>
      <c r="D26" s="57">
        <f t="shared" si="1"/>
        <v>74.607318414780025</v>
      </c>
      <c r="E26" s="58">
        <v>148892.9</v>
      </c>
      <c r="F26" s="58">
        <v>111085</v>
      </c>
      <c r="G26" s="58">
        <f t="shared" si="2"/>
        <v>74.607318414780025</v>
      </c>
      <c r="H26" s="58"/>
      <c r="I26" s="58"/>
      <c r="J26" s="58"/>
      <c r="K26" s="58"/>
      <c r="L26" s="58"/>
      <c r="M26" s="58"/>
      <c r="N26" s="58">
        <v>0</v>
      </c>
      <c r="O26" s="58">
        <v>0</v>
      </c>
      <c r="P26" s="59">
        <f t="shared" si="3"/>
        <v>0</v>
      </c>
    </row>
    <row r="27" spans="1:16" ht="15" customHeight="1" x14ac:dyDescent="0.25">
      <c r="A27" s="28" t="s">
        <v>33</v>
      </c>
      <c r="B27" s="57">
        <f t="shared" si="0"/>
        <v>97962.9</v>
      </c>
      <c r="C27" s="57">
        <f t="shared" si="0"/>
        <v>72725</v>
      </c>
      <c r="D27" s="57">
        <f t="shared" si="1"/>
        <v>74.237287789561151</v>
      </c>
      <c r="E27" s="58">
        <v>55226.6</v>
      </c>
      <c r="F27" s="58">
        <v>44348</v>
      </c>
      <c r="G27" s="58">
        <f t="shared" si="2"/>
        <v>80.301883512655138</v>
      </c>
      <c r="H27" s="58"/>
      <c r="I27" s="58"/>
      <c r="J27" s="58"/>
      <c r="K27" s="58"/>
      <c r="L27" s="58"/>
      <c r="M27" s="58"/>
      <c r="N27" s="58">
        <v>42736.3</v>
      </c>
      <c r="O27" s="58">
        <v>28377</v>
      </c>
      <c r="P27" s="59">
        <f t="shared" si="3"/>
        <v>66.400226505336207</v>
      </c>
    </row>
    <row r="28" spans="1:16" x14ac:dyDescent="0.25">
      <c r="A28" s="28" t="s">
        <v>34</v>
      </c>
      <c r="B28" s="57">
        <f t="shared" si="0"/>
        <v>126699.9</v>
      </c>
      <c r="C28" s="57">
        <f t="shared" si="0"/>
        <v>93772</v>
      </c>
      <c r="D28" s="57">
        <f t="shared" si="1"/>
        <v>74.011108138206893</v>
      </c>
      <c r="E28" s="58">
        <v>126699.9</v>
      </c>
      <c r="F28" s="58">
        <v>93772</v>
      </c>
      <c r="G28" s="58">
        <f t="shared" si="2"/>
        <v>74.011108138206893</v>
      </c>
      <c r="H28" s="58"/>
      <c r="I28" s="58"/>
      <c r="J28" s="58"/>
      <c r="K28" s="58"/>
      <c r="L28" s="58"/>
      <c r="M28" s="58"/>
      <c r="N28" s="58">
        <v>0</v>
      </c>
      <c r="O28" s="58">
        <v>0</v>
      </c>
      <c r="P28" s="59">
        <f t="shared" si="3"/>
        <v>0</v>
      </c>
    </row>
    <row r="29" spans="1:16" x14ac:dyDescent="0.25">
      <c r="A29" s="28" t="s">
        <v>35</v>
      </c>
      <c r="B29" s="57">
        <f t="shared" si="0"/>
        <v>78815.8</v>
      </c>
      <c r="C29" s="57">
        <f t="shared" si="0"/>
        <v>56157</v>
      </c>
      <c r="D29" s="57">
        <f t="shared" si="1"/>
        <v>71.250942069991041</v>
      </c>
      <c r="E29" s="58">
        <v>78815.8</v>
      </c>
      <c r="F29" s="58">
        <v>56157</v>
      </c>
      <c r="G29" s="58">
        <f t="shared" si="2"/>
        <v>71.250942069991041</v>
      </c>
      <c r="H29" s="58"/>
      <c r="I29" s="58"/>
      <c r="J29" s="58"/>
      <c r="K29" s="58"/>
      <c r="L29" s="58"/>
      <c r="M29" s="58"/>
      <c r="N29" s="58">
        <v>0</v>
      </c>
      <c r="O29" s="58">
        <v>0</v>
      </c>
      <c r="P29" s="59">
        <f t="shared" si="3"/>
        <v>0</v>
      </c>
    </row>
    <row r="30" spans="1:16" x14ac:dyDescent="0.25">
      <c r="A30" s="28" t="s">
        <v>36</v>
      </c>
      <c r="B30" s="57">
        <f t="shared" si="0"/>
        <v>42321</v>
      </c>
      <c r="C30" s="57">
        <f t="shared" si="0"/>
        <v>31153</v>
      </c>
      <c r="D30" s="57">
        <f t="shared" si="1"/>
        <v>73.611209564991384</v>
      </c>
      <c r="E30" s="58">
        <v>42321</v>
      </c>
      <c r="F30" s="58">
        <v>31153</v>
      </c>
      <c r="G30" s="58">
        <f t="shared" si="2"/>
        <v>73.611209564991384</v>
      </c>
      <c r="H30" s="58"/>
      <c r="I30" s="58"/>
      <c r="J30" s="58"/>
      <c r="K30" s="58"/>
      <c r="L30" s="58"/>
      <c r="M30" s="58"/>
      <c r="N30" s="58">
        <v>0</v>
      </c>
      <c r="O30" s="58">
        <v>0</v>
      </c>
      <c r="P30" s="59">
        <f t="shared" si="3"/>
        <v>0</v>
      </c>
    </row>
    <row r="31" spans="1:16" x14ac:dyDescent="0.25">
      <c r="A31" s="28" t="s">
        <v>37</v>
      </c>
      <c r="B31" s="57">
        <f t="shared" si="0"/>
        <v>115087.6</v>
      </c>
      <c r="C31" s="57">
        <f t="shared" si="0"/>
        <v>89175</v>
      </c>
      <c r="D31" s="57">
        <f t="shared" si="1"/>
        <v>77.484455319252461</v>
      </c>
      <c r="E31" s="58">
        <v>115087.6</v>
      </c>
      <c r="F31" s="58">
        <v>89175</v>
      </c>
      <c r="G31" s="58">
        <f t="shared" si="2"/>
        <v>77.484455319252461</v>
      </c>
      <c r="H31" s="58"/>
      <c r="I31" s="58"/>
      <c r="J31" s="58"/>
      <c r="K31" s="58"/>
      <c r="L31" s="58"/>
      <c r="M31" s="58"/>
      <c r="N31" s="58">
        <v>0</v>
      </c>
      <c r="O31" s="58">
        <v>0</v>
      </c>
      <c r="P31" s="59">
        <f t="shared" si="3"/>
        <v>0</v>
      </c>
    </row>
    <row r="32" spans="1:16" x14ac:dyDescent="0.25">
      <c r="A32" s="28" t="s">
        <v>38</v>
      </c>
      <c r="B32" s="57">
        <f t="shared" si="0"/>
        <v>71131.199999999997</v>
      </c>
      <c r="C32" s="57">
        <f t="shared" si="0"/>
        <v>50056</v>
      </c>
      <c r="D32" s="57">
        <f t="shared" si="1"/>
        <v>70.371370087950154</v>
      </c>
      <c r="E32" s="58">
        <v>58287.5</v>
      </c>
      <c r="F32" s="58">
        <v>41529</v>
      </c>
      <c r="G32" s="58">
        <f t="shared" si="2"/>
        <v>71.248552434055327</v>
      </c>
      <c r="H32" s="58"/>
      <c r="I32" s="58"/>
      <c r="J32" s="58"/>
      <c r="K32" s="58"/>
      <c r="L32" s="58"/>
      <c r="M32" s="58"/>
      <c r="N32" s="58">
        <v>12843.7</v>
      </c>
      <c r="O32" s="58">
        <v>8527</v>
      </c>
      <c r="P32" s="59">
        <f t="shared" si="3"/>
        <v>66.390526094505475</v>
      </c>
    </row>
    <row r="33" spans="1:16" x14ac:dyDescent="0.25">
      <c r="A33" s="28" t="s">
        <v>39</v>
      </c>
      <c r="B33" s="57">
        <f t="shared" si="0"/>
        <v>134329</v>
      </c>
      <c r="C33" s="57">
        <f t="shared" si="0"/>
        <v>102208</v>
      </c>
      <c r="D33" s="57">
        <f t="shared" si="1"/>
        <v>76.087814247109705</v>
      </c>
      <c r="E33" s="58">
        <v>134329</v>
      </c>
      <c r="F33" s="58">
        <v>102208</v>
      </c>
      <c r="G33" s="58">
        <f t="shared" si="2"/>
        <v>76.087814247109705</v>
      </c>
      <c r="H33" s="58"/>
      <c r="I33" s="58"/>
      <c r="J33" s="58"/>
      <c r="K33" s="58"/>
      <c r="L33" s="58"/>
      <c r="M33" s="58"/>
      <c r="N33" s="58">
        <v>0</v>
      </c>
      <c r="O33" s="58">
        <v>0</v>
      </c>
      <c r="P33" s="59">
        <f t="shared" si="3"/>
        <v>0</v>
      </c>
    </row>
    <row r="34" spans="1:16" x14ac:dyDescent="0.25">
      <c r="A34" s="28" t="s">
        <v>40</v>
      </c>
      <c r="B34" s="57">
        <f t="shared" si="0"/>
        <v>73644.399999999994</v>
      </c>
      <c r="C34" s="57">
        <f t="shared" si="0"/>
        <v>55121</v>
      </c>
      <c r="D34" s="57">
        <f t="shared" si="1"/>
        <v>74.847510469227814</v>
      </c>
      <c r="E34" s="58">
        <v>73644.399999999994</v>
      </c>
      <c r="F34" s="58">
        <v>55121</v>
      </c>
      <c r="G34" s="58">
        <f t="shared" si="2"/>
        <v>74.847510469227814</v>
      </c>
      <c r="H34" s="58"/>
      <c r="I34" s="58"/>
      <c r="J34" s="58"/>
      <c r="K34" s="58"/>
      <c r="L34" s="58"/>
      <c r="M34" s="58"/>
      <c r="N34" s="58">
        <v>0</v>
      </c>
      <c r="O34" s="58">
        <v>0</v>
      </c>
      <c r="P34" s="59">
        <f t="shared" si="3"/>
        <v>0</v>
      </c>
    </row>
    <row r="35" spans="1:16" x14ac:dyDescent="0.25">
      <c r="A35" s="28" t="s">
        <v>41</v>
      </c>
      <c r="B35" s="57">
        <f t="shared" si="0"/>
        <v>47145.5</v>
      </c>
      <c r="C35" s="57">
        <f t="shared" si="0"/>
        <v>33591</v>
      </c>
      <c r="D35" s="57">
        <f t="shared" si="1"/>
        <v>71.249642065520575</v>
      </c>
      <c r="E35" s="58">
        <v>47145.5</v>
      </c>
      <c r="F35" s="58">
        <v>33591</v>
      </c>
      <c r="G35" s="58">
        <f t="shared" si="2"/>
        <v>71.249642065520575</v>
      </c>
      <c r="H35" s="58"/>
      <c r="I35" s="58"/>
      <c r="J35" s="58"/>
      <c r="K35" s="58"/>
      <c r="L35" s="58"/>
      <c r="M35" s="58"/>
      <c r="N35" s="58">
        <v>0</v>
      </c>
      <c r="O35" s="58">
        <v>0</v>
      </c>
      <c r="P35" s="59">
        <f t="shared" si="3"/>
        <v>0</v>
      </c>
    </row>
    <row r="36" spans="1:16" x14ac:dyDescent="0.25">
      <c r="A36" s="28" t="s">
        <v>42</v>
      </c>
      <c r="B36" s="57">
        <f t="shared" si="0"/>
        <v>116001.5</v>
      </c>
      <c r="C36" s="57">
        <f t="shared" si="0"/>
        <v>84649</v>
      </c>
      <c r="D36" s="57">
        <f t="shared" si="1"/>
        <v>72.972332254324286</v>
      </c>
      <c r="E36" s="58">
        <v>116001.5</v>
      </c>
      <c r="F36" s="58">
        <v>84649</v>
      </c>
      <c r="G36" s="58">
        <f t="shared" si="2"/>
        <v>72.972332254324286</v>
      </c>
      <c r="H36" s="58"/>
      <c r="I36" s="58"/>
      <c r="J36" s="58"/>
      <c r="K36" s="58"/>
      <c r="L36" s="58"/>
      <c r="M36" s="58"/>
      <c r="N36" s="58">
        <v>0</v>
      </c>
      <c r="O36" s="58">
        <v>0</v>
      </c>
      <c r="P36" s="59">
        <f t="shared" si="3"/>
        <v>0</v>
      </c>
    </row>
    <row r="37" spans="1:16" x14ac:dyDescent="0.25">
      <c r="A37" s="28" t="s">
        <v>43</v>
      </c>
      <c r="B37" s="57">
        <f t="shared" si="0"/>
        <v>47188.6</v>
      </c>
      <c r="C37" s="57">
        <f t="shared" si="0"/>
        <v>33623</v>
      </c>
      <c r="D37" s="57">
        <f t="shared" si="1"/>
        <v>71.252378752495318</v>
      </c>
      <c r="E37" s="58">
        <v>47188.6</v>
      </c>
      <c r="F37" s="58">
        <v>33623</v>
      </c>
      <c r="G37" s="58">
        <f t="shared" si="2"/>
        <v>71.252378752495318</v>
      </c>
      <c r="H37" s="58"/>
      <c r="I37" s="58"/>
      <c r="J37" s="58"/>
      <c r="K37" s="58"/>
      <c r="L37" s="58"/>
      <c r="M37" s="58"/>
      <c r="N37" s="58">
        <v>0</v>
      </c>
      <c r="O37" s="58">
        <v>0</v>
      </c>
      <c r="P37" s="59">
        <f t="shared" si="3"/>
        <v>0</v>
      </c>
    </row>
    <row r="38" spans="1:16" x14ac:dyDescent="0.25">
      <c r="A38" s="28" t="s">
        <v>44</v>
      </c>
      <c r="B38" s="57">
        <f t="shared" si="0"/>
        <v>0</v>
      </c>
      <c r="C38" s="57">
        <f t="shared" si="0"/>
        <v>0</v>
      </c>
      <c r="D38" s="57">
        <f t="shared" si="1"/>
        <v>0</v>
      </c>
      <c r="E38" s="58">
        <v>0</v>
      </c>
      <c r="F38" s="58">
        <v>0</v>
      </c>
      <c r="G38" s="58">
        <f t="shared" si="2"/>
        <v>0</v>
      </c>
      <c r="H38" s="58"/>
      <c r="I38" s="58"/>
      <c r="J38" s="58"/>
      <c r="K38" s="58"/>
      <c r="L38" s="58"/>
      <c r="M38" s="58"/>
      <c r="N38" s="58">
        <v>0</v>
      </c>
      <c r="O38" s="58">
        <v>0</v>
      </c>
      <c r="P38" s="59">
        <f t="shared" si="3"/>
        <v>0</v>
      </c>
    </row>
    <row r="39" spans="1:16" x14ac:dyDescent="0.25">
      <c r="A39" s="28" t="s">
        <v>45</v>
      </c>
      <c r="B39" s="57">
        <f t="shared" si="0"/>
        <v>41448.9</v>
      </c>
      <c r="C39" s="57">
        <f t="shared" si="0"/>
        <v>32096</v>
      </c>
      <c r="D39" s="57">
        <f t="shared" si="1"/>
        <v>77.435106842401126</v>
      </c>
      <c r="E39" s="58">
        <v>24729.7</v>
      </c>
      <c r="F39" s="58">
        <v>20996</v>
      </c>
      <c r="G39" s="58">
        <f t="shared" si="2"/>
        <v>84.901959991427319</v>
      </c>
      <c r="H39" s="58"/>
      <c r="I39" s="58"/>
      <c r="J39" s="58"/>
      <c r="K39" s="58"/>
      <c r="L39" s="58"/>
      <c r="M39" s="58"/>
      <c r="N39" s="58">
        <v>16719.2</v>
      </c>
      <c r="O39" s="58">
        <v>11100</v>
      </c>
      <c r="P39" s="59">
        <f t="shared" si="3"/>
        <v>66.390736398870757</v>
      </c>
    </row>
    <row r="40" spans="1:16" x14ac:dyDescent="0.25">
      <c r="A40" s="28" t="s">
        <v>46</v>
      </c>
      <c r="B40" s="57">
        <f t="shared" si="0"/>
        <v>0</v>
      </c>
      <c r="C40" s="57">
        <f t="shared" si="0"/>
        <v>0</v>
      </c>
      <c r="D40" s="57">
        <f t="shared" si="1"/>
        <v>0</v>
      </c>
      <c r="E40" s="58">
        <v>0</v>
      </c>
      <c r="F40" s="58">
        <v>0</v>
      </c>
      <c r="G40" s="58">
        <f t="shared" si="2"/>
        <v>0</v>
      </c>
      <c r="H40" s="58"/>
      <c r="I40" s="58"/>
      <c r="J40" s="58"/>
      <c r="K40" s="58"/>
      <c r="L40" s="58"/>
      <c r="M40" s="58"/>
      <c r="N40" s="58">
        <v>0</v>
      </c>
      <c r="O40" s="58">
        <v>0</v>
      </c>
      <c r="P40" s="59">
        <f t="shared" si="3"/>
        <v>0</v>
      </c>
    </row>
    <row r="41" spans="1:16" x14ac:dyDescent="0.25">
      <c r="A41" s="28" t="s">
        <v>47</v>
      </c>
      <c r="B41" s="57">
        <f t="shared" si="0"/>
        <v>61307.3</v>
      </c>
      <c r="C41" s="57">
        <f t="shared" si="0"/>
        <v>43008</v>
      </c>
      <c r="D41" s="57">
        <f t="shared" si="1"/>
        <v>70.151515398655633</v>
      </c>
      <c r="E41" s="58">
        <v>47128</v>
      </c>
      <c r="F41" s="58">
        <v>33579</v>
      </c>
      <c r="G41" s="58">
        <f t="shared" si="2"/>
        <v>71.250636564250556</v>
      </c>
      <c r="H41" s="58"/>
      <c r="I41" s="58"/>
      <c r="J41" s="58"/>
      <c r="K41" s="58"/>
      <c r="L41" s="58"/>
      <c r="M41" s="58"/>
      <c r="N41" s="58">
        <v>14179.3</v>
      </c>
      <c r="O41" s="58">
        <v>9429</v>
      </c>
      <c r="P41" s="59">
        <f t="shared" si="3"/>
        <v>66.498346180700025</v>
      </c>
    </row>
    <row r="42" spans="1:16" x14ac:dyDescent="0.25">
      <c r="A42" s="28" t="s">
        <v>48</v>
      </c>
      <c r="B42" s="57">
        <f t="shared" si="0"/>
        <v>67377.399999999994</v>
      </c>
      <c r="C42" s="57">
        <f t="shared" si="0"/>
        <v>55806</v>
      </c>
      <c r="D42" s="57">
        <f t="shared" si="1"/>
        <v>82.825992098240675</v>
      </c>
      <c r="E42" s="58">
        <v>67377.399999999994</v>
      </c>
      <c r="F42" s="58">
        <v>55806</v>
      </c>
      <c r="G42" s="58">
        <f t="shared" si="2"/>
        <v>82.825992098240675</v>
      </c>
      <c r="H42" s="58"/>
      <c r="I42" s="58"/>
      <c r="J42" s="58"/>
      <c r="K42" s="58"/>
      <c r="L42" s="58"/>
      <c r="M42" s="58"/>
      <c r="N42" s="58">
        <v>0</v>
      </c>
      <c r="O42" s="58">
        <v>0</v>
      </c>
      <c r="P42" s="59">
        <f t="shared" si="3"/>
        <v>0</v>
      </c>
    </row>
    <row r="43" spans="1:16" x14ac:dyDescent="0.25">
      <c r="A43" s="28" t="s">
        <v>49</v>
      </c>
      <c r="B43" s="57">
        <f t="shared" si="0"/>
        <v>62682.6</v>
      </c>
      <c r="C43" s="57">
        <f t="shared" si="0"/>
        <v>45910</v>
      </c>
      <c r="D43" s="57">
        <f t="shared" si="1"/>
        <v>73.242016125687186</v>
      </c>
      <c r="E43" s="58">
        <v>62682.6</v>
      </c>
      <c r="F43" s="58">
        <v>45910</v>
      </c>
      <c r="G43" s="58">
        <f t="shared" si="2"/>
        <v>73.242016125687186</v>
      </c>
      <c r="H43" s="58"/>
      <c r="I43" s="58"/>
      <c r="J43" s="58"/>
      <c r="K43" s="58"/>
      <c r="L43" s="58"/>
      <c r="M43" s="58"/>
      <c r="N43" s="58">
        <v>0</v>
      </c>
      <c r="O43" s="58">
        <v>0</v>
      </c>
      <c r="P43" s="59">
        <f t="shared" si="3"/>
        <v>0</v>
      </c>
    </row>
    <row r="44" spans="1:16" x14ac:dyDescent="0.25">
      <c r="A44" s="28" t="s">
        <v>50</v>
      </c>
      <c r="B44" s="57">
        <f t="shared" si="0"/>
        <v>0</v>
      </c>
      <c r="C44" s="57">
        <f t="shared" si="0"/>
        <v>0</v>
      </c>
      <c r="D44" s="57">
        <f t="shared" si="1"/>
        <v>0</v>
      </c>
      <c r="E44" s="58">
        <v>0</v>
      </c>
      <c r="F44" s="58">
        <v>0</v>
      </c>
      <c r="G44" s="58">
        <f t="shared" si="2"/>
        <v>0</v>
      </c>
      <c r="H44" s="58"/>
      <c r="I44" s="58"/>
      <c r="J44" s="58"/>
      <c r="K44" s="58"/>
      <c r="L44" s="58"/>
      <c r="M44" s="58"/>
      <c r="N44" s="58">
        <v>0</v>
      </c>
      <c r="O44" s="58">
        <v>0</v>
      </c>
      <c r="P44" s="59">
        <f t="shared" si="3"/>
        <v>0</v>
      </c>
    </row>
    <row r="45" spans="1:16" ht="43.5" x14ac:dyDescent="0.25">
      <c r="A45" s="60" t="s">
        <v>51</v>
      </c>
      <c r="B45" s="61">
        <f t="shared" si="0"/>
        <v>2566117.9000000004</v>
      </c>
      <c r="C45" s="61">
        <f t="shared" si="0"/>
        <v>1880548</v>
      </c>
      <c r="D45" s="61">
        <f t="shared" si="1"/>
        <v>73.283772347326661</v>
      </c>
      <c r="E45" s="61">
        <f>SUM(E7:E44)</f>
        <v>2299493.9000000004</v>
      </c>
      <c r="F45" s="61">
        <f>SUM(F7:F44)</f>
        <v>1703408</v>
      </c>
      <c r="G45" s="61">
        <f t="shared" si="2"/>
        <v>74.077517665952485</v>
      </c>
      <c r="H45" s="61"/>
      <c r="I45" s="61"/>
      <c r="J45" s="61"/>
      <c r="K45" s="61"/>
      <c r="L45" s="61"/>
      <c r="M45" s="61"/>
      <c r="N45" s="61">
        <f>SUM(N7:N44)</f>
        <v>266624</v>
      </c>
      <c r="O45" s="61">
        <f>SUM(O7:O44)</f>
        <v>177140</v>
      </c>
      <c r="P45" s="62">
        <f t="shared" ref="P45" si="4">O45/N45%</f>
        <v>66.438130100816139</v>
      </c>
    </row>
    <row r="46" spans="1:16" x14ac:dyDescent="0.25">
      <c r="A46" s="28" t="s">
        <v>52</v>
      </c>
      <c r="B46" s="57">
        <f t="shared" si="0"/>
        <v>36015.699999999997</v>
      </c>
      <c r="C46" s="57">
        <f t="shared" si="0"/>
        <v>25659</v>
      </c>
      <c r="D46" s="57">
        <f t="shared" si="1"/>
        <v>71.243929730645249</v>
      </c>
      <c r="E46" s="58">
        <v>0</v>
      </c>
      <c r="F46" s="58">
        <v>0</v>
      </c>
      <c r="G46" s="58">
        <f t="shared" si="2"/>
        <v>0</v>
      </c>
      <c r="H46" s="58">
        <v>36015.699999999997</v>
      </c>
      <c r="I46" s="58">
        <v>25659</v>
      </c>
      <c r="J46" s="58">
        <f t="shared" ref="J46:J51" si="5">IF(H46&lt;&gt;0,I46/H46%,0)</f>
        <v>71.243929730645249</v>
      </c>
      <c r="K46" s="58">
        <v>0</v>
      </c>
      <c r="L46" s="58">
        <v>0</v>
      </c>
      <c r="M46" s="58">
        <f t="shared" ref="M46:M51" si="6">IF(K46&lt;&gt;0,L46/K46%,0)</f>
        <v>0</v>
      </c>
      <c r="N46" s="58">
        <v>0</v>
      </c>
      <c r="O46" s="58">
        <v>0</v>
      </c>
      <c r="P46" s="59">
        <f t="shared" si="3"/>
        <v>0</v>
      </c>
    </row>
    <row r="47" spans="1:16" x14ac:dyDescent="0.25">
      <c r="A47" s="28" t="s">
        <v>53</v>
      </c>
      <c r="B47" s="57">
        <f t="shared" si="0"/>
        <v>55976</v>
      </c>
      <c r="C47" s="57">
        <f t="shared" si="0"/>
        <v>41033</v>
      </c>
      <c r="D47" s="57">
        <f t="shared" si="1"/>
        <v>73.304630555952556</v>
      </c>
      <c r="E47" s="58">
        <v>23235.5</v>
      </c>
      <c r="F47" s="58">
        <v>16554</v>
      </c>
      <c r="G47" s="58">
        <f t="shared" si="2"/>
        <v>71.244432011361923</v>
      </c>
      <c r="H47" s="58">
        <v>110.3</v>
      </c>
      <c r="I47" s="58">
        <v>81</v>
      </c>
      <c r="J47" s="58">
        <f t="shared" si="5"/>
        <v>73.436083408884855</v>
      </c>
      <c r="K47" s="58">
        <v>31784</v>
      </c>
      <c r="L47" s="58">
        <v>23838</v>
      </c>
      <c r="M47" s="58">
        <f t="shared" si="6"/>
        <v>75</v>
      </c>
      <c r="N47" s="58">
        <v>846.2</v>
      </c>
      <c r="O47" s="58">
        <v>560</v>
      </c>
      <c r="P47" s="59">
        <f t="shared" si="3"/>
        <v>66.178208461356661</v>
      </c>
    </row>
    <row r="48" spans="1:16" x14ac:dyDescent="0.25">
      <c r="A48" s="28" t="s">
        <v>54</v>
      </c>
      <c r="B48" s="57">
        <f t="shared" si="0"/>
        <v>54609.9</v>
      </c>
      <c r="C48" s="57">
        <f t="shared" si="0"/>
        <v>40389</v>
      </c>
      <c r="D48" s="57">
        <f t="shared" si="1"/>
        <v>73.959117302906606</v>
      </c>
      <c r="E48" s="58">
        <v>14550.4</v>
      </c>
      <c r="F48" s="58">
        <v>10368</v>
      </c>
      <c r="G48" s="58">
        <f t="shared" si="2"/>
        <v>71.255773037167373</v>
      </c>
      <c r="H48" s="58">
        <v>535.5</v>
      </c>
      <c r="I48" s="58">
        <v>378</v>
      </c>
      <c r="J48" s="58">
        <f t="shared" si="5"/>
        <v>70.588235294117638</v>
      </c>
      <c r="K48" s="58">
        <v>39524</v>
      </c>
      <c r="L48" s="58">
        <v>29643</v>
      </c>
      <c r="M48" s="58">
        <f t="shared" si="6"/>
        <v>75</v>
      </c>
      <c r="N48" s="58">
        <v>0</v>
      </c>
      <c r="O48" s="58">
        <v>0</v>
      </c>
      <c r="P48" s="59">
        <f t="shared" si="3"/>
        <v>0</v>
      </c>
    </row>
    <row r="49" spans="1:16" x14ac:dyDescent="0.25">
      <c r="A49" s="28" t="s">
        <v>55</v>
      </c>
      <c r="B49" s="57">
        <f t="shared" si="0"/>
        <v>68809.2</v>
      </c>
      <c r="C49" s="57">
        <f t="shared" si="0"/>
        <v>50649</v>
      </c>
      <c r="D49" s="57">
        <f t="shared" si="1"/>
        <v>73.607889642664063</v>
      </c>
      <c r="E49" s="58">
        <v>25236.2</v>
      </c>
      <c r="F49" s="58">
        <v>17982</v>
      </c>
      <c r="G49" s="58">
        <f t="shared" si="2"/>
        <v>71.25478479327316</v>
      </c>
      <c r="H49" s="58">
        <v>245</v>
      </c>
      <c r="I49" s="58">
        <v>171</v>
      </c>
      <c r="J49" s="58">
        <f t="shared" si="5"/>
        <v>69.795918367346928</v>
      </c>
      <c r="K49" s="58">
        <v>43328</v>
      </c>
      <c r="L49" s="58">
        <v>32496</v>
      </c>
      <c r="M49" s="58">
        <f t="shared" si="6"/>
        <v>75</v>
      </c>
      <c r="N49" s="58">
        <v>0</v>
      </c>
      <c r="O49" s="58">
        <v>0</v>
      </c>
      <c r="P49" s="59">
        <f t="shared" si="3"/>
        <v>0</v>
      </c>
    </row>
    <row r="50" spans="1:16" ht="29.25" x14ac:dyDescent="0.25">
      <c r="A50" s="60" t="s">
        <v>56</v>
      </c>
      <c r="B50" s="61">
        <f t="shared" si="0"/>
        <v>215410.80000000002</v>
      </c>
      <c r="C50" s="61">
        <f t="shared" si="0"/>
        <v>157730</v>
      </c>
      <c r="D50" s="61">
        <f t="shared" si="1"/>
        <v>73.222883903685414</v>
      </c>
      <c r="E50" s="61">
        <f>SUM(E46:E49)</f>
        <v>63022.100000000006</v>
      </c>
      <c r="F50" s="61">
        <f>SUM(F46:F49)</f>
        <v>44904</v>
      </c>
      <c r="G50" s="61">
        <f t="shared" si="2"/>
        <v>71.251196009019054</v>
      </c>
      <c r="H50" s="61">
        <f>SUM(H46:H49)</f>
        <v>36906.5</v>
      </c>
      <c r="I50" s="61">
        <f>SUM(I46:I49)</f>
        <v>26289</v>
      </c>
      <c r="J50" s="61">
        <f t="shared" si="5"/>
        <v>71.23135491038164</v>
      </c>
      <c r="K50" s="61">
        <f t="shared" ref="K50:L50" si="7">SUM(K46:K49)</f>
        <v>114636</v>
      </c>
      <c r="L50" s="61">
        <f t="shared" si="7"/>
        <v>85977</v>
      </c>
      <c r="M50" s="61">
        <f t="shared" si="6"/>
        <v>75</v>
      </c>
      <c r="N50" s="61">
        <f>SUM(N46:N49)</f>
        <v>846.2</v>
      </c>
      <c r="O50" s="61">
        <f>SUM(O46:O49)</f>
        <v>560</v>
      </c>
      <c r="P50" s="62">
        <f t="shared" si="3"/>
        <v>66.178208461356661</v>
      </c>
    </row>
    <row r="51" spans="1:16" ht="16.5" thickBot="1" x14ac:dyDescent="0.3">
      <c r="A51" s="63" t="s">
        <v>4</v>
      </c>
      <c r="B51" s="64">
        <f t="shared" si="0"/>
        <v>2781528.7000000007</v>
      </c>
      <c r="C51" s="64">
        <f t="shared" si="0"/>
        <v>2038278</v>
      </c>
      <c r="D51" s="64">
        <f t="shared" si="1"/>
        <v>73.279056944478029</v>
      </c>
      <c r="E51" s="64">
        <f>E45+E50</f>
        <v>2362516.0000000005</v>
      </c>
      <c r="F51" s="64">
        <f>F45+F50</f>
        <v>1748312</v>
      </c>
      <c r="G51" s="64">
        <f t="shared" si="2"/>
        <v>74.002123160224087</v>
      </c>
      <c r="H51" s="64">
        <f>H45+H50</f>
        <v>36906.5</v>
      </c>
      <c r="I51" s="64">
        <f>I45+I50</f>
        <v>26289</v>
      </c>
      <c r="J51" s="64">
        <f t="shared" si="5"/>
        <v>71.23135491038164</v>
      </c>
      <c r="K51" s="64">
        <f t="shared" ref="K51:L51" si="8">K45+K50</f>
        <v>114636</v>
      </c>
      <c r="L51" s="64">
        <f t="shared" si="8"/>
        <v>85977</v>
      </c>
      <c r="M51" s="64">
        <f t="shared" si="6"/>
        <v>75</v>
      </c>
      <c r="N51" s="64">
        <f t="shared" ref="N51:O51" si="9">N45+N50</f>
        <v>267470.2</v>
      </c>
      <c r="O51" s="64">
        <f t="shared" si="9"/>
        <v>177700</v>
      </c>
      <c r="P51" s="65">
        <f t="shared" si="3"/>
        <v>66.437307782324908</v>
      </c>
    </row>
    <row r="52" spans="1:16" s="69" customFormat="1" x14ac:dyDescent="0.25">
      <c r="A52" s="66"/>
      <c r="B52" s="67"/>
      <c r="C52" s="67"/>
      <c r="D52" s="68"/>
      <c r="E52" s="67"/>
      <c r="F52" s="67"/>
      <c r="G52" s="68"/>
      <c r="H52" s="67"/>
      <c r="I52" s="67"/>
      <c r="J52" s="68"/>
      <c r="K52" s="67"/>
      <c r="L52" s="67"/>
      <c r="M52" s="68"/>
      <c r="N52" s="67"/>
      <c r="O52" s="67"/>
      <c r="P52" s="68"/>
    </row>
    <row r="54" spans="1:16" x14ac:dyDescent="0.25">
      <c r="B54" t="s">
        <v>63</v>
      </c>
    </row>
  </sheetData>
  <mergeCells count="10">
    <mergeCell ref="A1:P1"/>
    <mergeCell ref="A2:P2"/>
    <mergeCell ref="O3:P3"/>
    <mergeCell ref="A4:A6"/>
    <mergeCell ref="B4:D5"/>
    <mergeCell ref="E4:P4"/>
    <mergeCell ref="E5:G5"/>
    <mergeCell ref="H5:J5"/>
    <mergeCell ref="K5:M5"/>
    <mergeCell ref="N5:P5"/>
  </mergeCells>
  <pageMargins left="0.39370078740157483" right="0.31496062992125984" top="0.55118110236220474" bottom="0.55118110236220474" header="0.31496062992125984" footer="0.31496062992125984"/>
  <pageSetup paperSize="8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7"/>
  <sheetViews>
    <sheetView showZeros="0" view="pageBreakPreview" zoomScale="85" zoomScaleNormal="70" zoomScaleSheetLayoutView="85" workbookViewId="0">
      <pane xSplit="1" ySplit="6" topLeftCell="B31" activePane="bottomRight" state="frozen"/>
      <selection activeCell="E5" sqref="E5:G6"/>
      <selection pane="topRight" activeCell="E5" sqref="E5:G6"/>
      <selection pane="bottomLeft" activeCell="E5" sqref="E5:G6"/>
      <selection pane="bottomRight" activeCell="E5" sqref="E5:G6"/>
    </sheetView>
  </sheetViews>
  <sheetFormatPr defaultRowHeight="15.75" x14ac:dyDescent="0.25"/>
  <cols>
    <col min="1" max="1" width="20.625" customWidth="1"/>
    <col min="2" max="2" width="11.875" customWidth="1"/>
    <col min="3" max="3" width="11.75" customWidth="1"/>
    <col min="4" max="4" width="11.625" customWidth="1"/>
    <col min="5" max="5" width="11.125" customWidth="1"/>
    <col min="6" max="6" width="11.875" customWidth="1"/>
    <col min="7" max="7" width="10.25" customWidth="1"/>
    <col min="8" max="8" width="10.375" customWidth="1"/>
    <col min="9" max="9" width="10.25" customWidth="1"/>
    <col min="10" max="10" width="9.875" customWidth="1"/>
    <col min="11" max="11" width="9" customWidth="1"/>
    <col min="12" max="12" width="9.125" customWidth="1"/>
    <col min="13" max="13" width="10.125" customWidth="1"/>
    <col min="14" max="14" width="11" customWidth="1"/>
    <col min="15" max="15" width="10.25" customWidth="1"/>
    <col min="16" max="16" width="10.625" customWidth="1"/>
    <col min="17" max="17" width="8.125" customWidth="1"/>
    <col min="18" max="18" width="8.375" customWidth="1"/>
    <col min="19" max="19" width="9.875" customWidth="1"/>
    <col min="20" max="20" width="9.375" customWidth="1"/>
    <col min="21" max="21" width="9" customWidth="1"/>
    <col min="22" max="22" width="10.375" customWidth="1"/>
    <col min="23" max="24" width="9.625" customWidth="1"/>
    <col min="25" max="25" width="9.75" customWidth="1"/>
    <col min="26" max="26" width="9.125" customWidth="1"/>
    <col min="27" max="27" width="8.5" customWidth="1"/>
    <col min="28" max="28" width="10" customWidth="1"/>
    <col min="29" max="29" width="11" customWidth="1"/>
    <col min="30" max="31" width="10" customWidth="1"/>
    <col min="32" max="32" width="9.625" customWidth="1"/>
    <col min="33" max="33" width="8.625" customWidth="1"/>
    <col min="34" max="34" width="10.25" customWidth="1"/>
    <col min="35" max="36" width="10.5" customWidth="1"/>
    <col min="37" max="37" width="9.875" customWidth="1"/>
    <col min="38" max="38" width="9.375" customWidth="1"/>
    <col min="39" max="39" width="9.625" customWidth="1"/>
    <col min="40" max="40" width="9.875" customWidth="1"/>
    <col min="41" max="42" width="10.5" customWidth="1"/>
    <col min="43" max="43" width="10.375" customWidth="1"/>
    <col min="44" max="45" width="10.5" customWidth="1"/>
    <col min="46" max="46" width="9.875" customWidth="1"/>
    <col min="47" max="47" width="11.375" customWidth="1"/>
    <col min="48" max="48" width="11.25" customWidth="1"/>
    <col min="49" max="49" width="10.25" customWidth="1"/>
    <col min="50" max="51" width="10.5" customWidth="1"/>
    <col min="52" max="52" width="10.375" customWidth="1"/>
    <col min="53" max="53" width="11.375" customWidth="1"/>
    <col min="54" max="55" width="10.5" customWidth="1"/>
    <col min="56" max="56" width="9.625" customWidth="1"/>
    <col min="57" max="57" width="9.375" customWidth="1"/>
    <col min="58" max="58" width="11" customWidth="1"/>
    <col min="59" max="59" width="9.75" customWidth="1"/>
    <col min="60" max="60" width="9.125" customWidth="1"/>
    <col min="61" max="61" width="10.875" customWidth="1"/>
    <col min="62" max="62" width="9.5" customWidth="1"/>
    <col min="63" max="63" width="9.625" customWidth="1"/>
    <col min="64" max="64" width="10.25" customWidth="1"/>
    <col min="65" max="65" width="9.625" customWidth="1"/>
    <col min="66" max="66" width="9.5" customWidth="1"/>
    <col min="67" max="67" width="11.5" customWidth="1"/>
    <col min="68" max="69" width="9" customWidth="1"/>
    <col min="70" max="70" width="10" customWidth="1"/>
    <col min="71" max="71" width="9.375" customWidth="1"/>
    <col min="72" max="72" width="9" customWidth="1"/>
    <col min="73" max="73" width="11.375" customWidth="1"/>
    <col min="74" max="74" width="8.5" customWidth="1"/>
    <col min="75" max="75" width="8.625" customWidth="1"/>
    <col min="76" max="76" width="10.625" customWidth="1"/>
    <col min="77" max="77" width="7.5" customWidth="1"/>
    <col min="78" max="78" width="7.25" customWidth="1"/>
    <col min="79" max="79" width="9.875" customWidth="1"/>
  </cols>
  <sheetData>
    <row r="1" spans="1:80" ht="22.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1" t="s">
        <v>64</v>
      </c>
      <c r="BY1" s="1"/>
      <c r="BZ1" s="1"/>
      <c r="CA1" s="1"/>
    </row>
    <row r="2" spans="1:80" s="69" customFormat="1" ht="22.5" x14ac:dyDescent="0.3">
      <c r="B2" s="71" t="s">
        <v>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</row>
    <row r="3" spans="1:80" s="69" customFormat="1" ht="16.5" thickBot="1" x14ac:dyDescent="0.3">
      <c r="X3" s="69" t="s">
        <v>63</v>
      </c>
      <c r="AM3" s="73" t="s">
        <v>2</v>
      </c>
      <c r="AN3" s="73"/>
      <c r="BZ3" s="73" t="s">
        <v>2</v>
      </c>
      <c r="CA3" s="73"/>
    </row>
    <row r="4" spans="1:80" ht="17.25" customHeight="1" x14ac:dyDescent="0.25">
      <c r="A4" s="74" t="s">
        <v>3</v>
      </c>
      <c r="B4" s="75" t="s">
        <v>65</v>
      </c>
      <c r="C4" s="76"/>
      <c r="D4" s="77"/>
      <c r="E4" s="74" t="s">
        <v>58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9"/>
      <c r="AO4" s="74" t="s">
        <v>58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9"/>
    </row>
    <row r="5" spans="1:80" ht="207" customHeight="1" x14ac:dyDescent="0.25">
      <c r="A5" s="80"/>
      <c r="B5" s="81"/>
      <c r="C5" s="11"/>
      <c r="D5" s="82"/>
      <c r="E5" s="83" t="s">
        <v>66</v>
      </c>
      <c r="F5" s="84"/>
      <c r="G5" s="84"/>
      <c r="H5" s="84" t="s">
        <v>67</v>
      </c>
      <c r="I5" s="84"/>
      <c r="J5" s="84"/>
      <c r="K5" s="84" t="s">
        <v>68</v>
      </c>
      <c r="L5" s="84"/>
      <c r="M5" s="84"/>
      <c r="N5" s="84" t="s">
        <v>69</v>
      </c>
      <c r="O5" s="84"/>
      <c r="P5" s="84"/>
      <c r="Q5" s="84" t="s">
        <v>70</v>
      </c>
      <c r="R5" s="84"/>
      <c r="S5" s="84"/>
      <c r="T5" s="84" t="s">
        <v>71</v>
      </c>
      <c r="U5" s="84"/>
      <c r="V5" s="84"/>
      <c r="W5" s="84" t="s">
        <v>72</v>
      </c>
      <c r="X5" s="84"/>
      <c r="Y5" s="84"/>
      <c r="Z5" s="84" t="s">
        <v>73</v>
      </c>
      <c r="AA5" s="84"/>
      <c r="AB5" s="84"/>
      <c r="AC5" s="84" t="s">
        <v>74</v>
      </c>
      <c r="AD5" s="84"/>
      <c r="AE5" s="84"/>
      <c r="AF5" s="84" t="s">
        <v>75</v>
      </c>
      <c r="AG5" s="84"/>
      <c r="AH5" s="84"/>
      <c r="AI5" s="84" t="s">
        <v>76</v>
      </c>
      <c r="AJ5" s="84"/>
      <c r="AK5" s="84"/>
      <c r="AL5" s="84" t="s">
        <v>77</v>
      </c>
      <c r="AM5" s="84"/>
      <c r="AN5" s="85"/>
      <c r="AO5" s="86" t="s">
        <v>78</v>
      </c>
      <c r="AP5" s="87"/>
      <c r="AQ5" s="87"/>
      <c r="AR5" s="87" t="s">
        <v>79</v>
      </c>
      <c r="AS5" s="87"/>
      <c r="AT5" s="87"/>
      <c r="AU5" s="87" t="s">
        <v>80</v>
      </c>
      <c r="AV5" s="87"/>
      <c r="AW5" s="87"/>
      <c r="AX5" s="87" t="s">
        <v>81</v>
      </c>
      <c r="AY5" s="87"/>
      <c r="AZ5" s="87"/>
      <c r="BA5" s="87" t="s">
        <v>82</v>
      </c>
      <c r="BB5" s="87"/>
      <c r="BC5" s="87"/>
      <c r="BD5" s="87" t="s">
        <v>83</v>
      </c>
      <c r="BE5" s="87"/>
      <c r="BF5" s="87"/>
      <c r="BG5" s="87" t="s">
        <v>84</v>
      </c>
      <c r="BH5" s="87"/>
      <c r="BI5" s="87"/>
      <c r="BJ5" s="87" t="s">
        <v>85</v>
      </c>
      <c r="BK5" s="87"/>
      <c r="BL5" s="87"/>
      <c r="BM5" s="87" t="s">
        <v>86</v>
      </c>
      <c r="BN5" s="87"/>
      <c r="BO5" s="87"/>
      <c r="BP5" s="87" t="s">
        <v>87</v>
      </c>
      <c r="BQ5" s="87"/>
      <c r="BR5" s="87"/>
      <c r="BS5" s="87" t="s">
        <v>88</v>
      </c>
      <c r="BT5" s="87"/>
      <c r="BU5" s="87"/>
      <c r="BV5" s="87" t="s">
        <v>89</v>
      </c>
      <c r="BW5" s="87"/>
      <c r="BX5" s="87"/>
      <c r="BY5" s="87" t="s">
        <v>90</v>
      </c>
      <c r="BZ5" s="87"/>
      <c r="CA5" s="88"/>
    </row>
    <row r="6" spans="1:80" ht="30.75" customHeight="1" thickBot="1" x14ac:dyDescent="0.3">
      <c r="A6" s="80"/>
      <c r="B6" s="89" t="s">
        <v>10</v>
      </c>
      <c r="C6" s="19" t="s">
        <v>11</v>
      </c>
      <c r="D6" s="90" t="s">
        <v>12</v>
      </c>
      <c r="E6" s="91" t="s">
        <v>10</v>
      </c>
      <c r="F6" s="92" t="s">
        <v>11</v>
      </c>
      <c r="G6" s="92" t="s">
        <v>12</v>
      </c>
      <c r="H6" s="92" t="s">
        <v>10</v>
      </c>
      <c r="I6" s="92" t="s">
        <v>11</v>
      </c>
      <c r="J6" s="92" t="s">
        <v>12</v>
      </c>
      <c r="K6" s="92" t="s">
        <v>10</v>
      </c>
      <c r="L6" s="92" t="s">
        <v>11</v>
      </c>
      <c r="M6" s="92" t="s">
        <v>12</v>
      </c>
      <c r="N6" s="92" t="s">
        <v>10</v>
      </c>
      <c r="O6" s="92" t="s">
        <v>11</v>
      </c>
      <c r="P6" s="92" t="s">
        <v>12</v>
      </c>
      <c r="Q6" s="92" t="s">
        <v>10</v>
      </c>
      <c r="R6" s="92" t="s">
        <v>11</v>
      </c>
      <c r="S6" s="92" t="s">
        <v>12</v>
      </c>
      <c r="T6" s="92" t="s">
        <v>10</v>
      </c>
      <c r="U6" s="92" t="s">
        <v>11</v>
      </c>
      <c r="V6" s="92" t="s">
        <v>12</v>
      </c>
      <c r="W6" s="92" t="s">
        <v>10</v>
      </c>
      <c r="X6" s="92" t="s">
        <v>11</v>
      </c>
      <c r="Y6" s="92" t="s">
        <v>12</v>
      </c>
      <c r="Z6" s="92" t="s">
        <v>10</v>
      </c>
      <c r="AA6" s="92" t="s">
        <v>11</v>
      </c>
      <c r="AB6" s="92" t="s">
        <v>12</v>
      </c>
      <c r="AC6" s="92" t="s">
        <v>10</v>
      </c>
      <c r="AD6" s="92" t="s">
        <v>11</v>
      </c>
      <c r="AE6" s="92" t="s">
        <v>12</v>
      </c>
      <c r="AF6" s="92" t="s">
        <v>10</v>
      </c>
      <c r="AG6" s="92" t="s">
        <v>11</v>
      </c>
      <c r="AH6" s="92" t="s">
        <v>12</v>
      </c>
      <c r="AI6" s="92" t="s">
        <v>10</v>
      </c>
      <c r="AJ6" s="92" t="s">
        <v>11</v>
      </c>
      <c r="AK6" s="92" t="s">
        <v>12</v>
      </c>
      <c r="AL6" s="92" t="s">
        <v>10</v>
      </c>
      <c r="AM6" s="92" t="s">
        <v>11</v>
      </c>
      <c r="AN6" s="93" t="s">
        <v>91</v>
      </c>
      <c r="AO6" s="91" t="s">
        <v>10</v>
      </c>
      <c r="AP6" s="92" t="s">
        <v>11</v>
      </c>
      <c r="AQ6" s="92" t="s">
        <v>12</v>
      </c>
      <c r="AR6" s="92" t="s">
        <v>10</v>
      </c>
      <c r="AS6" s="92" t="s">
        <v>11</v>
      </c>
      <c r="AT6" s="92" t="s">
        <v>12</v>
      </c>
      <c r="AU6" s="92" t="s">
        <v>10</v>
      </c>
      <c r="AV6" s="92" t="s">
        <v>11</v>
      </c>
      <c r="AW6" s="92" t="s">
        <v>12</v>
      </c>
      <c r="AX6" s="92" t="s">
        <v>10</v>
      </c>
      <c r="AY6" s="92" t="s">
        <v>11</v>
      </c>
      <c r="AZ6" s="92" t="s">
        <v>12</v>
      </c>
      <c r="BA6" s="92" t="s">
        <v>10</v>
      </c>
      <c r="BB6" s="92" t="s">
        <v>11</v>
      </c>
      <c r="BC6" s="92" t="s">
        <v>12</v>
      </c>
      <c r="BD6" s="92" t="s">
        <v>10</v>
      </c>
      <c r="BE6" s="92" t="s">
        <v>11</v>
      </c>
      <c r="BF6" s="92" t="s">
        <v>12</v>
      </c>
      <c r="BG6" s="92" t="s">
        <v>10</v>
      </c>
      <c r="BH6" s="92" t="s">
        <v>11</v>
      </c>
      <c r="BI6" s="92" t="s">
        <v>12</v>
      </c>
      <c r="BJ6" s="92" t="s">
        <v>10</v>
      </c>
      <c r="BK6" s="92" t="s">
        <v>11</v>
      </c>
      <c r="BL6" s="92" t="s">
        <v>12</v>
      </c>
      <c r="BM6" s="92" t="s">
        <v>10</v>
      </c>
      <c r="BN6" s="92" t="s">
        <v>11</v>
      </c>
      <c r="BO6" s="92" t="s">
        <v>12</v>
      </c>
      <c r="BP6" s="94" t="s">
        <v>10</v>
      </c>
      <c r="BQ6" s="94" t="s">
        <v>11</v>
      </c>
      <c r="BR6" s="94" t="s">
        <v>12</v>
      </c>
      <c r="BS6" s="94" t="s">
        <v>10</v>
      </c>
      <c r="BT6" s="94" t="s">
        <v>11</v>
      </c>
      <c r="BU6" s="94" t="s">
        <v>12</v>
      </c>
      <c r="BV6" s="92" t="s">
        <v>10</v>
      </c>
      <c r="BW6" s="92" t="s">
        <v>11</v>
      </c>
      <c r="BX6" s="92" t="s">
        <v>12</v>
      </c>
      <c r="BY6" s="92" t="s">
        <v>10</v>
      </c>
      <c r="BZ6" s="92" t="s">
        <v>11</v>
      </c>
      <c r="CA6" s="93" t="s">
        <v>12</v>
      </c>
    </row>
    <row r="7" spans="1:80" x14ac:dyDescent="0.25">
      <c r="A7" s="28" t="s">
        <v>13</v>
      </c>
      <c r="B7" s="95">
        <f>E7+H7+K7+N7+Q7+T7+W7+Z7+AC7+AF7+AI7+AL7+AO7+AR7+AU7+AX7+BA7+BD7+BG7+BJ7+BM7+BP7+BS7+BV7+BY7</f>
        <v>181411.29999999996</v>
      </c>
      <c r="C7" s="95">
        <f>F7+I7+L7+O7+R7+U7+X7+AA7+AD7+AG7+AJ7+AM7+AP7+AS7+AV7+AY7+BB7+BE7+BH7+BK7+BN7+BQ7+BT7+BW7+BZ7</f>
        <v>121724.62007</v>
      </c>
      <c r="D7" s="95">
        <f>IF(B7&lt;&gt;0,C7/B7%,0)</f>
        <v>67.09869785950491</v>
      </c>
      <c r="E7" s="25">
        <v>23535.599999999999</v>
      </c>
      <c r="F7" s="25">
        <v>14045.990960000001</v>
      </c>
      <c r="G7" s="25">
        <f t="shared" ref="G7:G51" si="0">IF(E7&lt;&gt;0,F7/E7%,0)</f>
        <v>59.679765801594186</v>
      </c>
      <c r="H7" s="25">
        <v>1125.5</v>
      </c>
      <c r="I7" s="25">
        <v>615.39869999999996</v>
      </c>
      <c r="J7" s="25">
        <f t="shared" ref="J7:J51" si="1">IF(H7&lt;&gt;0,I7/H7%,0)</f>
        <v>54.67780541981341</v>
      </c>
      <c r="K7" s="25">
        <v>81.5</v>
      </c>
      <c r="L7" s="25">
        <v>44.39208</v>
      </c>
      <c r="M7" s="25">
        <f t="shared" ref="M7:M51" si="2">IF(K7&lt;&gt;0,L7/K7%,0)</f>
        <v>54.468809815950927</v>
      </c>
      <c r="N7" s="25">
        <v>147205.1</v>
      </c>
      <c r="O7" s="25">
        <v>102212.54176000001</v>
      </c>
      <c r="P7" s="25">
        <f t="shared" ref="P7:P51" si="3">IF(N7&lt;&gt;0,O7/N7%,0)</f>
        <v>69.435462331128477</v>
      </c>
      <c r="Q7" s="25">
        <v>0</v>
      </c>
      <c r="R7" s="25">
        <v>0</v>
      </c>
      <c r="S7" s="25">
        <f t="shared" ref="S7:S51" si="4">IF(Q7&lt;&gt;0,R7/Q7%,0)</f>
        <v>0</v>
      </c>
      <c r="T7" s="25">
        <v>0</v>
      </c>
      <c r="U7" s="25">
        <v>0</v>
      </c>
      <c r="V7" s="25">
        <f t="shared" ref="V7:V51" si="5">IF(T7&lt;&gt;0,U7/T7%,0)</f>
        <v>0</v>
      </c>
      <c r="W7" s="25">
        <v>0</v>
      </c>
      <c r="X7" s="25">
        <v>0</v>
      </c>
      <c r="Y7" s="25">
        <f t="shared" ref="Y7:Y51" si="6">IF(W7&lt;&gt;0,X7/W7%,0)</f>
        <v>0</v>
      </c>
      <c r="Z7" s="25">
        <v>0</v>
      </c>
      <c r="AA7" s="25">
        <v>0</v>
      </c>
      <c r="AB7" s="25">
        <f t="shared" ref="AB7:AB51" si="7">IF(Z7&lt;&gt;0,AA7/Z7%,0)</f>
        <v>0</v>
      </c>
      <c r="AC7" s="25">
        <v>3464.1</v>
      </c>
      <c r="AD7" s="25">
        <v>1553.0930000000001</v>
      </c>
      <c r="AE7" s="25">
        <f t="shared" ref="AE7:AE51" si="8">IF(AC7&lt;&gt;0,AD7/AC7%,0)</f>
        <v>44.833953985162097</v>
      </c>
      <c r="AF7" s="25">
        <v>926.3</v>
      </c>
      <c r="AG7" s="25">
        <v>604.71600000000001</v>
      </c>
      <c r="AH7" s="25">
        <f t="shared" ref="AH7:AH51" si="9">IF(AF7&lt;&gt;0,AG7/AF7%,0)</f>
        <v>65.28295368671057</v>
      </c>
      <c r="AI7" s="25">
        <v>157.30000000000001</v>
      </c>
      <c r="AJ7" s="25">
        <v>99.049279999999996</v>
      </c>
      <c r="AK7" s="25">
        <f t="shared" ref="AK7:AK51" si="10">IF(AI7&lt;&gt;0,AJ7/AI7%,0)</f>
        <v>62.968391608391599</v>
      </c>
      <c r="AL7" s="25">
        <v>228.6</v>
      </c>
      <c r="AM7" s="25">
        <v>141.63489999999999</v>
      </c>
      <c r="AN7" s="96">
        <f t="shared" ref="AN7:AN51" si="11">IF(AL7&lt;&gt;0,AM7/AL7%,0)</f>
        <v>61.957524059492556</v>
      </c>
      <c r="AO7" s="97">
        <v>0</v>
      </c>
      <c r="AP7" s="25">
        <v>0</v>
      </c>
      <c r="AQ7" s="25">
        <f t="shared" ref="AQ7:AQ51" si="12">IF(AO7&lt;&gt;0,AP7/AO7%,0)</f>
        <v>0</v>
      </c>
      <c r="AR7" s="25">
        <v>677.2</v>
      </c>
      <c r="AS7" s="25">
        <v>486</v>
      </c>
      <c r="AT7" s="25">
        <f>IF(AR7&lt;&gt;0,AS7/AR7%,0)</f>
        <v>71.766095688127578</v>
      </c>
      <c r="AU7" s="25">
        <v>2199.3000000000002</v>
      </c>
      <c r="AV7" s="25">
        <v>809.40953999999999</v>
      </c>
      <c r="AW7" s="25">
        <f t="shared" ref="AW7:AW51" si="13">IF(AU7&lt;&gt;0,AV7/AU7%,0)</f>
        <v>36.803052789523939</v>
      </c>
      <c r="AX7" s="25">
        <v>221.8</v>
      </c>
      <c r="AY7" s="25">
        <v>158.0325</v>
      </c>
      <c r="AZ7" s="25">
        <f t="shared" ref="AZ7:AZ51" si="14">IF(AX7&lt;&gt;0,AY7/AX7%,0)</f>
        <v>71.25</v>
      </c>
      <c r="BA7" s="25">
        <v>209.8</v>
      </c>
      <c r="BB7" s="25">
        <v>146.62520999999998</v>
      </c>
      <c r="BC7" s="25">
        <f t="shared" ref="BC7:BC51" si="15">IF(BA7&lt;&gt;0,BB7/BA7%,0)</f>
        <v>69.888088655862703</v>
      </c>
      <c r="BD7" s="25">
        <v>0</v>
      </c>
      <c r="BE7" s="25">
        <v>0</v>
      </c>
      <c r="BF7" s="25">
        <f t="shared" ref="BF7:BF51" si="16">IF(BD7&lt;&gt;0,BE7/BD7%,0)</f>
        <v>0</v>
      </c>
      <c r="BG7" s="25">
        <v>231.9</v>
      </c>
      <c r="BH7" s="25">
        <v>133.85321999999999</v>
      </c>
      <c r="BI7" s="25">
        <f>IF(BG7&lt;&gt;0,BH7/BG7%,0)</f>
        <v>57.72023285899094</v>
      </c>
      <c r="BJ7" s="25">
        <v>220</v>
      </c>
      <c r="BK7" s="25">
        <v>156.35105999999999</v>
      </c>
      <c r="BL7" s="25">
        <f>IF(BJ7&lt;&gt;0,BK7/BJ7%,0)</f>
        <v>71.068663636363624</v>
      </c>
      <c r="BM7" s="25">
        <v>219.8</v>
      </c>
      <c r="BN7" s="25">
        <v>145.90937</v>
      </c>
      <c r="BO7" s="25">
        <f t="shared" ref="BO7:BO51" si="17">IF(BM7&lt;&gt;0,BN7/BM7%,0)</f>
        <v>66.382788898999095</v>
      </c>
      <c r="BP7" s="25">
        <v>171.6</v>
      </c>
      <c r="BQ7" s="25">
        <v>0</v>
      </c>
      <c r="BR7" s="25">
        <f t="shared" ref="BR7:BR51" si="18">IF(BP7&lt;&gt;0,BQ7/BP7%,0)</f>
        <v>0</v>
      </c>
      <c r="BS7" s="25">
        <v>2.5</v>
      </c>
      <c r="BT7" s="25">
        <v>0</v>
      </c>
      <c r="BU7" s="25">
        <f t="shared" ref="BU7:BU51" si="19">IF(BS7&lt;&gt;0,BT7/BS7%,0)</f>
        <v>0</v>
      </c>
      <c r="BV7" s="25">
        <v>528.9</v>
      </c>
      <c r="BW7" s="25">
        <v>371.62248999999997</v>
      </c>
      <c r="BX7" s="25">
        <f>IF(BV7&lt;&gt;0,BW7/BV7%,0)</f>
        <v>70.263280393269042</v>
      </c>
      <c r="BY7" s="25">
        <v>4.5</v>
      </c>
      <c r="BZ7" s="25">
        <v>0</v>
      </c>
      <c r="CA7" s="27">
        <f t="shared" ref="CA7:CA51" si="20">IF(BY7&lt;&gt;0,BZ7/BY7%,0)</f>
        <v>0</v>
      </c>
      <c r="CB7" s="41"/>
    </row>
    <row r="8" spans="1:80" x14ac:dyDescent="0.25">
      <c r="A8" s="28" t="s">
        <v>14</v>
      </c>
      <c r="B8" s="95">
        <f t="shared" ref="B8:C44" si="21">E8+H8+K8+N8+Q8+T8+W8+Z8+AC8+AF8+AI8+AL8+AO8+AR8+AU8+AX8+BA8+BD8+BG8+BJ8+BM8+BP8+BS8+BV8+BY8</f>
        <v>172420.80000000002</v>
      </c>
      <c r="C8" s="98">
        <f t="shared" si="21"/>
        <v>121864.95874999998</v>
      </c>
      <c r="D8" s="98">
        <f t="shared" ref="D8:D51" si="22">IF(B8&lt;&gt;0,C8/B8%,0)</f>
        <v>70.678803688418085</v>
      </c>
      <c r="E8" s="30">
        <v>24941.599999999999</v>
      </c>
      <c r="F8" s="30">
        <v>16951.8</v>
      </c>
      <c r="G8" s="30">
        <f t="shared" si="0"/>
        <v>67.96596850242166</v>
      </c>
      <c r="H8" s="30">
        <v>1225.3</v>
      </c>
      <c r="I8" s="30">
        <v>1174.9269999999999</v>
      </c>
      <c r="J8" s="30">
        <f t="shared" si="1"/>
        <v>95.888925161185014</v>
      </c>
      <c r="K8" s="30">
        <v>113.2</v>
      </c>
      <c r="L8" s="30">
        <v>67.918869999999998</v>
      </c>
      <c r="M8" s="30">
        <f t="shared" si="2"/>
        <v>59.999001766784446</v>
      </c>
      <c r="N8" s="30">
        <v>133022.79999999999</v>
      </c>
      <c r="O8" s="30">
        <v>95799</v>
      </c>
      <c r="P8" s="30">
        <f t="shared" si="3"/>
        <v>72.016977540692281</v>
      </c>
      <c r="Q8" s="30">
        <v>0</v>
      </c>
      <c r="R8" s="30">
        <v>0</v>
      </c>
      <c r="S8" s="30">
        <f t="shared" si="4"/>
        <v>0</v>
      </c>
      <c r="T8" s="30">
        <v>0</v>
      </c>
      <c r="U8" s="30">
        <v>0</v>
      </c>
      <c r="V8" s="30">
        <f t="shared" si="5"/>
        <v>0</v>
      </c>
      <c r="W8" s="30">
        <v>0</v>
      </c>
      <c r="X8" s="30">
        <v>0</v>
      </c>
      <c r="Y8" s="30">
        <f t="shared" si="6"/>
        <v>0</v>
      </c>
      <c r="Z8" s="30">
        <v>0</v>
      </c>
      <c r="AA8" s="30">
        <v>0</v>
      </c>
      <c r="AB8" s="30">
        <f t="shared" si="7"/>
        <v>0</v>
      </c>
      <c r="AC8" s="30">
        <v>3630</v>
      </c>
      <c r="AD8" s="30">
        <v>2383.0189999999998</v>
      </c>
      <c r="AE8" s="30">
        <f t="shared" si="8"/>
        <v>65.647906336088155</v>
      </c>
      <c r="AF8" s="30">
        <v>1013.6</v>
      </c>
      <c r="AG8" s="30">
        <v>771.57500000000005</v>
      </c>
      <c r="AH8" s="30">
        <f t="shared" si="9"/>
        <v>76.122237569060772</v>
      </c>
      <c r="AI8" s="30">
        <v>138.80000000000001</v>
      </c>
      <c r="AJ8" s="30">
        <v>83.523330000000001</v>
      </c>
      <c r="AK8" s="30">
        <f t="shared" si="10"/>
        <v>60.175309798270888</v>
      </c>
      <c r="AL8" s="30">
        <v>203.8</v>
      </c>
      <c r="AM8" s="30">
        <v>151.91244</v>
      </c>
      <c r="AN8" s="99">
        <f t="shared" si="11"/>
        <v>74.539960745829234</v>
      </c>
      <c r="AO8" s="100">
        <v>0</v>
      </c>
      <c r="AP8" s="30">
        <v>0</v>
      </c>
      <c r="AQ8" s="30">
        <f t="shared" si="12"/>
        <v>0</v>
      </c>
      <c r="AR8" s="30">
        <v>979.6</v>
      </c>
      <c r="AS8" s="30">
        <v>702</v>
      </c>
      <c r="AT8" s="30">
        <f t="shared" ref="AT8:AT45" si="23">IF(AR8&lt;&gt;0,AS8/AR8%,0)</f>
        <v>71.66190281747653</v>
      </c>
      <c r="AU8" s="30">
        <v>4795.5</v>
      </c>
      <c r="AV8" s="30">
        <v>2258.0712100000001</v>
      </c>
      <c r="AW8" s="30">
        <f t="shared" si="13"/>
        <v>47.087294546971123</v>
      </c>
      <c r="AX8" s="30">
        <v>197</v>
      </c>
      <c r="AY8" s="30">
        <v>140.36250000000001</v>
      </c>
      <c r="AZ8" s="30">
        <f t="shared" si="14"/>
        <v>71.25</v>
      </c>
      <c r="BA8" s="30">
        <v>370.1</v>
      </c>
      <c r="BB8" s="30">
        <v>271.71053999999998</v>
      </c>
      <c r="BC8" s="30">
        <f t="shared" si="15"/>
        <v>73.415439070521472</v>
      </c>
      <c r="BD8" s="30">
        <v>13.1</v>
      </c>
      <c r="BE8" s="30">
        <v>3.3070200000000001</v>
      </c>
      <c r="BF8" s="30">
        <f t="shared" si="16"/>
        <v>25.244427480916031</v>
      </c>
      <c r="BG8" s="30">
        <v>207.1</v>
      </c>
      <c r="BH8" s="30">
        <v>131.86774</v>
      </c>
      <c r="BI8" s="30">
        <f t="shared" ref="BI8:BI51" si="24">IF(BG8&lt;&gt;0,BH8/BG8%,0)</f>
        <v>63.673462095605991</v>
      </c>
      <c r="BJ8" s="30">
        <v>195.2</v>
      </c>
      <c r="BK8" s="30">
        <v>144.20824999999999</v>
      </c>
      <c r="BL8" s="30">
        <f t="shared" ref="BL8:BL51" si="25">IF(BJ8&lt;&gt;0,BK8/BJ8%,0)</f>
        <v>73.877177254098356</v>
      </c>
      <c r="BM8" s="30">
        <v>195</v>
      </c>
      <c r="BN8" s="30">
        <v>122.06717999999999</v>
      </c>
      <c r="BO8" s="30">
        <f t="shared" si="17"/>
        <v>62.598553846153841</v>
      </c>
      <c r="BP8" s="30">
        <v>44.6</v>
      </c>
      <c r="BQ8" s="30">
        <v>0</v>
      </c>
      <c r="BR8" s="30">
        <f t="shared" si="18"/>
        <v>0</v>
      </c>
      <c r="BS8" s="30">
        <v>0.6</v>
      </c>
      <c r="BT8" s="30">
        <v>0</v>
      </c>
      <c r="BU8" s="30">
        <f t="shared" si="19"/>
        <v>0</v>
      </c>
      <c r="BV8" s="30">
        <v>1126</v>
      </c>
      <c r="BW8" s="30">
        <v>699.78867000000002</v>
      </c>
      <c r="BX8" s="30">
        <f t="shared" ref="BX8:BX51" si="26">IF(BV8&lt;&gt;0,BW8/BV8%,0)</f>
        <v>62.148194493783308</v>
      </c>
      <c r="BY8" s="30">
        <v>7.9</v>
      </c>
      <c r="BZ8" s="30">
        <v>7.9</v>
      </c>
      <c r="CA8" s="32">
        <f t="shared" si="20"/>
        <v>100</v>
      </c>
      <c r="CB8" s="41"/>
    </row>
    <row r="9" spans="1:80" x14ac:dyDescent="0.25">
      <c r="A9" s="28" t="s">
        <v>15</v>
      </c>
      <c r="B9" s="95">
        <f t="shared" si="21"/>
        <v>277287.30000000005</v>
      </c>
      <c r="C9" s="98">
        <f t="shared" si="21"/>
        <v>204653.44992999997</v>
      </c>
      <c r="D9" s="98">
        <f t="shared" si="22"/>
        <v>73.805561931613866</v>
      </c>
      <c r="E9" s="30">
        <v>29124.799999999999</v>
      </c>
      <c r="F9" s="30">
        <v>20161.161170000003</v>
      </c>
      <c r="G9" s="30">
        <f t="shared" si="0"/>
        <v>69.223346323408236</v>
      </c>
      <c r="H9" s="30">
        <v>2847.9</v>
      </c>
      <c r="I9" s="30">
        <v>2845.6424200000001</v>
      </c>
      <c r="J9" s="30">
        <f t="shared" si="1"/>
        <v>99.920728255907875</v>
      </c>
      <c r="K9" s="30">
        <v>215.3</v>
      </c>
      <c r="L9" s="30">
        <v>140.89743999999999</v>
      </c>
      <c r="M9" s="30">
        <f t="shared" si="2"/>
        <v>65.442378077101708</v>
      </c>
      <c r="N9" s="30">
        <v>227912.9</v>
      </c>
      <c r="O9" s="30">
        <v>171045.81997000001</v>
      </c>
      <c r="P9" s="30">
        <f t="shared" si="3"/>
        <v>75.048766423488985</v>
      </c>
      <c r="Q9" s="30">
        <v>0</v>
      </c>
      <c r="R9" s="30">
        <v>0</v>
      </c>
      <c r="S9" s="30">
        <f t="shared" si="4"/>
        <v>0</v>
      </c>
      <c r="T9" s="30">
        <v>0</v>
      </c>
      <c r="U9" s="30">
        <v>0</v>
      </c>
      <c r="V9" s="30">
        <f t="shared" si="5"/>
        <v>0</v>
      </c>
      <c r="W9" s="30">
        <v>0</v>
      </c>
      <c r="X9" s="30">
        <v>0</v>
      </c>
      <c r="Y9" s="30">
        <f t="shared" si="6"/>
        <v>0</v>
      </c>
      <c r="Z9" s="30">
        <v>0</v>
      </c>
      <c r="AA9" s="30">
        <v>0</v>
      </c>
      <c r="AB9" s="30">
        <f t="shared" si="7"/>
        <v>0</v>
      </c>
      <c r="AC9" s="30">
        <v>5096.8</v>
      </c>
      <c r="AD9" s="30">
        <v>2964.9867899999999</v>
      </c>
      <c r="AE9" s="30">
        <f t="shared" si="8"/>
        <v>58.173496900015692</v>
      </c>
      <c r="AF9" s="30">
        <v>983.4</v>
      </c>
      <c r="AG9" s="30">
        <v>669.56700000000001</v>
      </c>
      <c r="AH9" s="30">
        <f t="shared" si="9"/>
        <v>68.086943258084204</v>
      </c>
      <c r="AI9" s="30">
        <v>185</v>
      </c>
      <c r="AJ9" s="30">
        <v>100.23417999999999</v>
      </c>
      <c r="AK9" s="30">
        <f t="shared" si="10"/>
        <v>54.180637837837835</v>
      </c>
      <c r="AL9" s="30">
        <v>382.1</v>
      </c>
      <c r="AM9" s="30">
        <v>271.15570000000002</v>
      </c>
      <c r="AN9" s="99">
        <f t="shared" si="11"/>
        <v>70.964590421355666</v>
      </c>
      <c r="AO9" s="100">
        <v>0</v>
      </c>
      <c r="AP9" s="30">
        <v>0</v>
      </c>
      <c r="AQ9" s="30">
        <f t="shared" si="12"/>
        <v>0</v>
      </c>
      <c r="AR9" s="30">
        <v>1740.5</v>
      </c>
      <c r="AS9" s="30">
        <v>1242</v>
      </c>
      <c r="AT9" s="30">
        <f t="shared" si="23"/>
        <v>71.358804941108872</v>
      </c>
      <c r="AU9" s="30">
        <v>6272.4</v>
      </c>
      <c r="AV9" s="30">
        <v>3687.3296099999998</v>
      </c>
      <c r="AW9" s="30">
        <f t="shared" si="13"/>
        <v>58.786582647790318</v>
      </c>
      <c r="AX9" s="30">
        <v>197</v>
      </c>
      <c r="AY9" s="30">
        <v>140.36250000000001</v>
      </c>
      <c r="AZ9" s="30">
        <f t="shared" si="14"/>
        <v>71.25</v>
      </c>
      <c r="BA9" s="30">
        <v>555.1</v>
      </c>
      <c r="BB9" s="30">
        <v>399.91931</v>
      </c>
      <c r="BC9" s="30">
        <f t="shared" si="15"/>
        <v>72.044552332912986</v>
      </c>
      <c r="BD9" s="30">
        <v>8.6</v>
      </c>
      <c r="BE9" s="30">
        <v>0</v>
      </c>
      <c r="BF9" s="30">
        <f t="shared" si="16"/>
        <v>0</v>
      </c>
      <c r="BG9" s="30">
        <v>414.3</v>
      </c>
      <c r="BH9" s="30">
        <v>260.02338000000003</v>
      </c>
      <c r="BI9" s="30">
        <f t="shared" si="24"/>
        <v>62.762099927588714</v>
      </c>
      <c r="BJ9" s="30">
        <v>195.2</v>
      </c>
      <c r="BK9" s="30">
        <v>137.51898</v>
      </c>
      <c r="BL9" s="30">
        <f t="shared" si="25"/>
        <v>70.450297131147536</v>
      </c>
      <c r="BM9" s="30">
        <v>195</v>
      </c>
      <c r="BN9" s="30">
        <v>114.50221999999999</v>
      </c>
      <c r="BO9" s="30">
        <f t="shared" si="17"/>
        <v>58.719087179487175</v>
      </c>
      <c r="BP9" s="30">
        <v>115.9</v>
      </c>
      <c r="BQ9" s="30">
        <v>0</v>
      </c>
      <c r="BR9" s="30">
        <f t="shared" si="18"/>
        <v>0</v>
      </c>
      <c r="BS9" s="30">
        <v>1.7</v>
      </c>
      <c r="BT9" s="30">
        <v>0</v>
      </c>
      <c r="BU9" s="30">
        <f t="shared" si="19"/>
        <v>0</v>
      </c>
      <c r="BV9" s="30">
        <v>830.9</v>
      </c>
      <c r="BW9" s="30">
        <v>466.26926000000003</v>
      </c>
      <c r="BX9" s="30">
        <f t="shared" si="26"/>
        <v>56.116170417619458</v>
      </c>
      <c r="BY9" s="30">
        <v>12.5</v>
      </c>
      <c r="BZ9" s="30">
        <v>6.06</v>
      </c>
      <c r="CA9" s="32">
        <f t="shared" si="20"/>
        <v>48.48</v>
      </c>
      <c r="CB9" s="41"/>
    </row>
    <row r="10" spans="1:80" x14ac:dyDescent="0.25">
      <c r="A10" s="28" t="s">
        <v>16</v>
      </c>
      <c r="B10" s="95">
        <f t="shared" si="21"/>
        <v>248967.84153999994</v>
      </c>
      <c r="C10" s="98">
        <f t="shared" si="21"/>
        <v>174410.15366000001</v>
      </c>
      <c r="D10" s="98">
        <f t="shared" si="22"/>
        <v>70.053285830482949</v>
      </c>
      <c r="E10" s="30">
        <v>56020.6</v>
      </c>
      <c r="F10" s="30">
        <v>40336.837100000004</v>
      </c>
      <c r="G10" s="30">
        <f t="shared" si="0"/>
        <v>72.003579219072989</v>
      </c>
      <c r="H10" s="30">
        <v>2584.6999999999998</v>
      </c>
      <c r="I10" s="30">
        <v>2584.6999999999998</v>
      </c>
      <c r="J10" s="30">
        <f t="shared" si="1"/>
        <v>100</v>
      </c>
      <c r="K10" s="30">
        <v>167</v>
      </c>
      <c r="L10" s="30">
        <v>119.67487</v>
      </c>
      <c r="M10" s="30">
        <f t="shared" si="2"/>
        <v>71.661598802395218</v>
      </c>
      <c r="N10" s="30">
        <v>168993.9</v>
      </c>
      <c r="O10" s="30">
        <v>118214.63523</v>
      </c>
      <c r="P10" s="30">
        <f t="shared" si="3"/>
        <v>69.952013196926046</v>
      </c>
      <c r="Q10" s="30">
        <v>0</v>
      </c>
      <c r="R10" s="30">
        <v>0</v>
      </c>
      <c r="S10" s="30">
        <f t="shared" si="4"/>
        <v>0</v>
      </c>
      <c r="T10" s="30">
        <v>0</v>
      </c>
      <c r="U10" s="30">
        <v>0</v>
      </c>
      <c r="V10" s="30">
        <f t="shared" si="5"/>
        <v>0</v>
      </c>
      <c r="W10" s="30">
        <v>0</v>
      </c>
      <c r="X10" s="30">
        <v>0</v>
      </c>
      <c r="Y10" s="30">
        <f t="shared" si="6"/>
        <v>0</v>
      </c>
      <c r="Z10" s="30">
        <v>0</v>
      </c>
      <c r="AA10" s="30">
        <v>0</v>
      </c>
      <c r="AB10" s="30">
        <f t="shared" si="7"/>
        <v>0</v>
      </c>
      <c r="AC10" s="30">
        <v>5781.9</v>
      </c>
      <c r="AD10" s="30">
        <v>3321.7203</v>
      </c>
      <c r="AE10" s="30">
        <f t="shared" si="8"/>
        <v>57.450324287863857</v>
      </c>
      <c r="AF10" s="30">
        <v>1808.3</v>
      </c>
      <c r="AG10" s="30">
        <v>1286.3291499999998</v>
      </c>
      <c r="AH10" s="30">
        <f t="shared" si="9"/>
        <v>71.1347204556766</v>
      </c>
      <c r="AI10" s="30">
        <v>138.80000000000001</v>
      </c>
      <c r="AJ10" s="30">
        <v>104.05522999999999</v>
      </c>
      <c r="AK10" s="30">
        <f t="shared" si="10"/>
        <v>74.967744956772322</v>
      </c>
      <c r="AL10" s="30">
        <v>203.8</v>
      </c>
      <c r="AM10" s="30">
        <v>147.58262999999999</v>
      </c>
      <c r="AN10" s="99">
        <f t="shared" si="11"/>
        <v>72.415421982335616</v>
      </c>
      <c r="AO10" s="100">
        <v>0</v>
      </c>
      <c r="AP10" s="30">
        <v>0</v>
      </c>
      <c r="AQ10" s="30">
        <f t="shared" si="12"/>
        <v>0</v>
      </c>
      <c r="AR10" s="30">
        <v>1246.3</v>
      </c>
      <c r="AS10" s="30">
        <v>891</v>
      </c>
      <c r="AT10" s="30">
        <f t="shared" si="23"/>
        <v>71.491615180935568</v>
      </c>
      <c r="AU10" s="30">
        <v>9145.9415399999998</v>
      </c>
      <c r="AV10" s="30">
        <v>5519.8123800000003</v>
      </c>
      <c r="AW10" s="30">
        <f t="shared" si="13"/>
        <v>60.35258760247882</v>
      </c>
      <c r="AX10" s="30">
        <v>197</v>
      </c>
      <c r="AY10" s="30">
        <v>139.67508999999998</v>
      </c>
      <c r="AZ10" s="30">
        <f t="shared" si="14"/>
        <v>70.901060913705578</v>
      </c>
      <c r="BA10" s="30">
        <v>370.1</v>
      </c>
      <c r="BB10" s="30">
        <v>270.61465999999996</v>
      </c>
      <c r="BC10" s="30">
        <f t="shared" si="15"/>
        <v>73.119335314779775</v>
      </c>
      <c r="BD10" s="30">
        <v>0</v>
      </c>
      <c r="BE10" s="30">
        <v>0</v>
      </c>
      <c r="BF10" s="30">
        <f t="shared" si="16"/>
        <v>0</v>
      </c>
      <c r="BG10" s="30">
        <v>621.29999999999995</v>
      </c>
      <c r="BH10" s="30">
        <v>452.57534000000004</v>
      </c>
      <c r="BI10" s="30">
        <f t="shared" si="24"/>
        <v>72.843286657009514</v>
      </c>
      <c r="BJ10" s="30">
        <v>195.2</v>
      </c>
      <c r="BK10" s="30">
        <v>128.04513</v>
      </c>
      <c r="BL10" s="30">
        <f t="shared" si="25"/>
        <v>65.596890368852456</v>
      </c>
      <c r="BM10" s="30">
        <v>195</v>
      </c>
      <c r="BN10" s="30">
        <v>138.93700000000001</v>
      </c>
      <c r="BO10" s="30">
        <f t="shared" si="17"/>
        <v>71.249743589743602</v>
      </c>
      <c r="BP10" s="30">
        <v>44.6</v>
      </c>
      <c r="BQ10" s="30">
        <v>0</v>
      </c>
      <c r="BR10" s="30">
        <f t="shared" si="18"/>
        <v>0</v>
      </c>
      <c r="BS10" s="30">
        <v>0.6</v>
      </c>
      <c r="BT10" s="30">
        <v>0</v>
      </c>
      <c r="BU10" s="30">
        <f t="shared" si="19"/>
        <v>0</v>
      </c>
      <c r="BV10" s="30">
        <v>1243.4000000000001</v>
      </c>
      <c r="BW10" s="30">
        <v>744.55955000000006</v>
      </c>
      <c r="BX10" s="30">
        <f t="shared" si="26"/>
        <v>59.88093533858774</v>
      </c>
      <c r="BY10" s="30">
        <v>9.4</v>
      </c>
      <c r="BZ10" s="30">
        <v>9.4</v>
      </c>
      <c r="CA10" s="32">
        <f t="shared" si="20"/>
        <v>100</v>
      </c>
      <c r="CB10" s="41"/>
    </row>
    <row r="11" spans="1:80" x14ac:dyDescent="0.25">
      <c r="A11" s="28" t="s">
        <v>17</v>
      </c>
      <c r="B11" s="95">
        <f t="shared" si="21"/>
        <v>1337118.9000000001</v>
      </c>
      <c r="C11" s="98">
        <f t="shared" si="21"/>
        <v>927636.59132000001</v>
      </c>
      <c r="D11" s="98">
        <f t="shared" si="22"/>
        <v>69.375774384761129</v>
      </c>
      <c r="E11" s="30">
        <v>396735.6</v>
      </c>
      <c r="F11" s="30">
        <v>285940.04373000003</v>
      </c>
      <c r="G11" s="30">
        <f t="shared" si="0"/>
        <v>72.073200320314101</v>
      </c>
      <c r="H11" s="30">
        <v>34764</v>
      </c>
      <c r="I11" s="30">
        <v>32831.831680000003</v>
      </c>
      <c r="J11" s="30">
        <f t="shared" si="1"/>
        <v>94.442042572776444</v>
      </c>
      <c r="K11" s="30">
        <v>1489.9</v>
      </c>
      <c r="L11" s="30">
        <v>1074.6846399999999</v>
      </c>
      <c r="M11" s="30">
        <f t="shared" si="2"/>
        <v>72.13132693469359</v>
      </c>
      <c r="N11" s="30">
        <v>733130</v>
      </c>
      <c r="O11" s="30">
        <v>516312.40250999999</v>
      </c>
      <c r="P11" s="30">
        <f t="shared" si="3"/>
        <v>70.425763849521914</v>
      </c>
      <c r="Q11" s="30">
        <v>0</v>
      </c>
      <c r="R11" s="30">
        <v>0</v>
      </c>
      <c r="S11" s="30">
        <f t="shared" si="4"/>
        <v>0</v>
      </c>
      <c r="T11" s="30">
        <v>0</v>
      </c>
      <c r="U11" s="30">
        <v>0</v>
      </c>
      <c r="V11" s="30">
        <f t="shared" si="5"/>
        <v>0</v>
      </c>
      <c r="W11" s="30">
        <v>0</v>
      </c>
      <c r="X11" s="30">
        <v>0</v>
      </c>
      <c r="Y11" s="30">
        <f t="shared" si="6"/>
        <v>0</v>
      </c>
      <c r="Z11" s="30">
        <v>0</v>
      </c>
      <c r="AA11" s="30">
        <v>0</v>
      </c>
      <c r="AB11" s="30">
        <f t="shared" si="7"/>
        <v>0</v>
      </c>
      <c r="AC11" s="30">
        <v>19956.8</v>
      </c>
      <c r="AD11" s="30">
        <v>9143.5198</v>
      </c>
      <c r="AE11" s="30">
        <f t="shared" si="8"/>
        <v>45.816562775595287</v>
      </c>
      <c r="AF11" s="30">
        <v>7049.6</v>
      </c>
      <c r="AG11" s="30">
        <v>4480.14653</v>
      </c>
      <c r="AH11" s="30">
        <f t="shared" si="9"/>
        <v>63.551783505447112</v>
      </c>
      <c r="AI11" s="30">
        <v>1541.1</v>
      </c>
      <c r="AJ11" s="30">
        <v>986.76029000000005</v>
      </c>
      <c r="AK11" s="30">
        <f t="shared" si="10"/>
        <v>64.02960807215625</v>
      </c>
      <c r="AL11" s="30">
        <v>899.9</v>
      </c>
      <c r="AM11" s="30">
        <v>555.44467000000009</v>
      </c>
      <c r="AN11" s="99">
        <f t="shared" si="11"/>
        <v>61.722932548060903</v>
      </c>
      <c r="AO11" s="100">
        <v>1292.8</v>
      </c>
      <c r="AP11" s="30">
        <v>818.86000999999999</v>
      </c>
      <c r="AQ11" s="30">
        <f t="shared" si="12"/>
        <v>63.340037902227728</v>
      </c>
      <c r="AR11" s="30">
        <v>9089.9</v>
      </c>
      <c r="AS11" s="30">
        <v>6477</v>
      </c>
      <c r="AT11" s="30">
        <f t="shared" si="23"/>
        <v>71.254909294931736</v>
      </c>
      <c r="AU11" s="30">
        <v>119268.6</v>
      </c>
      <c r="AV11" s="30">
        <v>61646.430200000003</v>
      </c>
      <c r="AW11" s="30">
        <f t="shared" si="13"/>
        <v>51.687057783859288</v>
      </c>
      <c r="AX11" s="30">
        <v>5387.8</v>
      </c>
      <c r="AY11" s="30">
        <v>3283.3197400000004</v>
      </c>
      <c r="AZ11" s="30">
        <f t="shared" si="14"/>
        <v>60.939896432681252</v>
      </c>
      <c r="BA11" s="30">
        <v>3826.1</v>
      </c>
      <c r="BB11" s="30">
        <v>2687.56873</v>
      </c>
      <c r="BC11" s="30">
        <f t="shared" si="15"/>
        <v>70.243034160110824</v>
      </c>
      <c r="BD11" s="30">
        <v>158.69999999999999</v>
      </c>
      <c r="BE11" s="30">
        <v>0</v>
      </c>
      <c r="BF11" s="30">
        <f t="shared" si="16"/>
        <v>0</v>
      </c>
      <c r="BG11" s="30">
        <v>703.9</v>
      </c>
      <c r="BH11" s="30">
        <v>437.52947999999998</v>
      </c>
      <c r="BI11" s="30">
        <f t="shared" si="24"/>
        <v>62.157903111237388</v>
      </c>
      <c r="BJ11" s="30">
        <v>668.3</v>
      </c>
      <c r="BK11" s="30">
        <v>394.27704</v>
      </c>
      <c r="BL11" s="30">
        <f t="shared" si="25"/>
        <v>58.997013317372442</v>
      </c>
      <c r="BM11" s="30">
        <v>445.1</v>
      </c>
      <c r="BN11" s="30">
        <v>265.05543999999998</v>
      </c>
      <c r="BO11" s="30">
        <f t="shared" si="17"/>
        <v>59.549638283531777</v>
      </c>
      <c r="BP11" s="30">
        <v>180.4</v>
      </c>
      <c r="BQ11" s="30">
        <v>0</v>
      </c>
      <c r="BR11" s="30">
        <f t="shared" si="18"/>
        <v>0</v>
      </c>
      <c r="BS11" s="30">
        <v>2.7</v>
      </c>
      <c r="BT11" s="30">
        <v>0</v>
      </c>
      <c r="BU11" s="30">
        <f t="shared" si="19"/>
        <v>0</v>
      </c>
      <c r="BV11" s="30">
        <v>461.7</v>
      </c>
      <c r="BW11" s="30">
        <v>285.51183000000003</v>
      </c>
      <c r="BX11" s="30">
        <f t="shared" si="26"/>
        <v>61.839252761533473</v>
      </c>
      <c r="BY11" s="30">
        <v>66</v>
      </c>
      <c r="BZ11" s="30">
        <v>16.204999999999998</v>
      </c>
      <c r="CA11" s="32">
        <f t="shared" si="20"/>
        <v>24.553030303030301</v>
      </c>
      <c r="CB11" s="41"/>
    </row>
    <row r="12" spans="1:80" x14ac:dyDescent="0.25">
      <c r="A12" s="28" t="s">
        <v>18</v>
      </c>
      <c r="B12" s="95">
        <f t="shared" si="21"/>
        <v>707421.89999999979</v>
      </c>
      <c r="C12" s="98">
        <f t="shared" si="21"/>
        <v>473503.47337999998</v>
      </c>
      <c r="D12" s="98">
        <f t="shared" si="22"/>
        <v>66.933674710946903</v>
      </c>
      <c r="E12" s="30">
        <v>180343.9</v>
      </c>
      <c r="F12" s="30">
        <v>112099.21122</v>
      </c>
      <c r="G12" s="30">
        <f t="shared" si="0"/>
        <v>62.158582142229378</v>
      </c>
      <c r="H12" s="30">
        <v>7643.5</v>
      </c>
      <c r="I12" s="30">
        <v>4529.0775100000001</v>
      </c>
      <c r="J12" s="30">
        <f t="shared" si="1"/>
        <v>59.253974095636814</v>
      </c>
      <c r="K12" s="30">
        <v>473.8</v>
      </c>
      <c r="L12" s="30">
        <v>207.92382000000001</v>
      </c>
      <c r="M12" s="30">
        <f t="shared" si="2"/>
        <v>43.884301392992825</v>
      </c>
      <c r="N12" s="30">
        <v>436034.1</v>
      </c>
      <c r="O12" s="30">
        <v>307867.84243999998</v>
      </c>
      <c r="P12" s="30">
        <f t="shared" si="3"/>
        <v>70.606368272573178</v>
      </c>
      <c r="Q12" s="30">
        <v>0</v>
      </c>
      <c r="R12" s="30">
        <v>0</v>
      </c>
      <c r="S12" s="30">
        <f t="shared" si="4"/>
        <v>0</v>
      </c>
      <c r="T12" s="30">
        <v>0</v>
      </c>
      <c r="U12" s="30">
        <v>0</v>
      </c>
      <c r="V12" s="30">
        <f t="shared" si="5"/>
        <v>0</v>
      </c>
      <c r="W12" s="30">
        <v>0</v>
      </c>
      <c r="X12" s="30">
        <v>0</v>
      </c>
      <c r="Y12" s="30">
        <f t="shared" si="6"/>
        <v>0</v>
      </c>
      <c r="Z12" s="30">
        <v>0</v>
      </c>
      <c r="AA12" s="30">
        <v>0</v>
      </c>
      <c r="AB12" s="30">
        <f t="shared" si="7"/>
        <v>0</v>
      </c>
      <c r="AC12" s="30">
        <v>13569.7</v>
      </c>
      <c r="AD12" s="30">
        <v>7217.3297699999994</v>
      </c>
      <c r="AE12" s="30">
        <f t="shared" si="8"/>
        <v>53.187098977869809</v>
      </c>
      <c r="AF12" s="30">
        <v>5837.3</v>
      </c>
      <c r="AG12" s="30">
        <v>2643.59753</v>
      </c>
      <c r="AH12" s="30">
        <f t="shared" si="9"/>
        <v>45.288018947115958</v>
      </c>
      <c r="AI12" s="30">
        <v>661</v>
      </c>
      <c r="AJ12" s="30">
        <v>452.09598</v>
      </c>
      <c r="AK12" s="30">
        <f t="shared" si="10"/>
        <v>68.395760968229951</v>
      </c>
      <c r="AL12" s="30">
        <v>608.9</v>
      </c>
      <c r="AM12" s="30">
        <v>449.47164000000004</v>
      </c>
      <c r="AN12" s="99">
        <f t="shared" si="11"/>
        <v>73.816988011167695</v>
      </c>
      <c r="AO12" s="100">
        <v>1237.7</v>
      </c>
      <c r="AP12" s="30">
        <v>854.45093000000008</v>
      </c>
      <c r="AQ12" s="30">
        <f t="shared" si="12"/>
        <v>69.03538256443403</v>
      </c>
      <c r="AR12" s="30">
        <v>4624.5</v>
      </c>
      <c r="AS12" s="30">
        <v>3294</v>
      </c>
      <c r="AT12" s="30">
        <f t="shared" si="23"/>
        <v>71.229322088874483</v>
      </c>
      <c r="AU12" s="30">
        <v>49017.3</v>
      </c>
      <c r="AV12" s="30">
        <v>29171.717000000001</v>
      </c>
      <c r="AW12" s="30">
        <f t="shared" si="13"/>
        <v>59.513104556962546</v>
      </c>
      <c r="AX12" s="30">
        <v>2721.2</v>
      </c>
      <c r="AY12" s="30">
        <v>1653.1782700000001</v>
      </c>
      <c r="AZ12" s="30">
        <f t="shared" si="14"/>
        <v>60.751810598265479</v>
      </c>
      <c r="BA12" s="30">
        <v>1627.1</v>
      </c>
      <c r="BB12" s="30">
        <v>1145.40372</v>
      </c>
      <c r="BC12" s="30">
        <f t="shared" si="15"/>
        <v>70.395410239075659</v>
      </c>
      <c r="BD12" s="30">
        <v>54.2</v>
      </c>
      <c r="BE12" s="30">
        <v>0</v>
      </c>
      <c r="BF12" s="30">
        <f t="shared" si="16"/>
        <v>0</v>
      </c>
      <c r="BG12" s="30">
        <v>225.5</v>
      </c>
      <c r="BH12" s="30">
        <v>163.125</v>
      </c>
      <c r="BI12" s="30">
        <f t="shared" si="24"/>
        <v>72.339246119733929</v>
      </c>
      <c r="BJ12" s="30">
        <v>427.2</v>
      </c>
      <c r="BK12" s="30">
        <v>308.90888000000001</v>
      </c>
      <c r="BL12" s="30">
        <f t="shared" si="25"/>
        <v>72.31013108614232</v>
      </c>
      <c r="BM12" s="30">
        <v>213.4</v>
      </c>
      <c r="BN12" s="30">
        <v>143.90914000000001</v>
      </c>
      <c r="BO12" s="30">
        <f t="shared" si="17"/>
        <v>67.436335520149953</v>
      </c>
      <c r="BP12" s="30">
        <v>185</v>
      </c>
      <c r="BQ12" s="30">
        <v>0</v>
      </c>
      <c r="BR12" s="30">
        <f t="shared" si="18"/>
        <v>0</v>
      </c>
      <c r="BS12" s="30">
        <v>2.7</v>
      </c>
      <c r="BT12" s="30">
        <v>0</v>
      </c>
      <c r="BU12" s="30">
        <f t="shared" si="19"/>
        <v>0</v>
      </c>
      <c r="BV12" s="30">
        <v>1877.5</v>
      </c>
      <c r="BW12" s="30">
        <v>1265.83053</v>
      </c>
      <c r="BX12" s="30">
        <f t="shared" si="26"/>
        <v>67.421066844207729</v>
      </c>
      <c r="BY12" s="30">
        <v>36.4</v>
      </c>
      <c r="BZ12" s="30">
        <v>36.4</v>
      </c>
      <c r="CA12" s="32">
        <f t="shared" si="20"/>
        <v>100</v>
      </c>
      <c r="CB12" s="41"/>
    </row>
    <row r="13" spans="1:80" x14ac:dyDescent="0.25">
      <c r="A13" s="28" t="s">
        <v>19</v>
      </c>
      <c r="B13" s="95">
        <f t="shared" si="21"/>
        <v>101653.00000000001</v>
      </c>
      <c r="C13" s="98">
        <f t="shared" si="21"/>
        <v>70663.753189999989</v>
      </c>
      <c r="D13" s="98">
        <f t="shared" si="22"/>
        <v>69.514675602294048</v>
      </c>
      <c r="E13" s="30">
        <v>17091.400000000001</v>
      </c>
      <c r="F13" s="30">
        <v>13078.454</v>
      </c>
      <c r="G13" s="30">
        <f t="shared" si="0"/>
        <v>76.52067121476297</v>
      </c>
      <c r="H13" s="30">
        <v>1144</v>
      </c>
      <c r="I13" s="30">
        <v>963.16651000000002</v>
      </c>
      <c r="J13" s="30">
        <f t="shared" si="1"/>
        <v>84.192876748251749</v>
      </c>
      <c r="K13" s="30">
        <v>71.099999999999994</v>
      </c>
      <c r="L13" s="30">
        <v>32.708680000000001</v>
      </c>
      <c r="M13" s="30">
        <f t="shared" si="2"/>
        <v>46.003769338959216</v>
      </c>
      <c r="N13" s="30">
        <v>75369.100000000006</v>
      </c>
      <c r="O13" s="30">
        <v>52015.9</v>
      </c>
      <c r="P13" s="30">
        <f t="shared" si="3"/>
        <v>69.014888064206687</v>
      </c>
      <c r="Q13" s="30">
        <v>0</v>
      </c>
      <c r="R13" s="30">
        <v>0</v>
      </c>
      <c r="S13" s="30">
        <f t="shared" si="4"/>
        <v>0</v>
      </c>
      <c r="T13" s="30">
        <v>0</v>
      </c>
      <c r="U13" s="30">
        <v>0</v>
      </c>
      <c r="V13" s="30">
        <f t="shared" si="5"/>
        <v>0</v>
      </c>
      <c r="W13" s="30">
        <v>0</v>
      </c>
      <c r="X13" s="30">
        <v>0</v>
      </c>
      <c r="Y13" s="30">
        <f t="shared" si="6"/>
        <v>0</v>
      </c>
      <c r="Z13" s="30">
        <v>0</v>
      </c>
      <c r="AA13" s="30">
        <v>0</v>
      </c>
      <c r="AB13" s="30">
        <f t="shared" si="7"/>
        <v>0</v>
      </c>
      <c r="AC13" s="30">
        <v>1942.7</v>
      </c>
      <c r="AD13" s="30">
        <v>1178.4970000000001</v>
      </c>
      <c r="AE13" s="30">
        <f t="shared" si="8"/>
        <v>60.662840376795188</v>
      </c>
      <c r="AF13" s="30">
        <v>582.70000000000005</v>
      </c>
      <c r="AG13" s="30">
        <v>448.83</v>
      </c>
      <c r="AH13" s="30">
        <f t="shared" si="9"/>
        <v>77.025913849322109</v>
      </c>
      <c r="AI13" s="30">
        <v>46.3</v>
      </c>
      <c r="AJ13" s="30">
        <v>24.091369999999998</v>
      </c>
      <c r="AK13" s="30">
        <f t="shared" si="10"/>
        <v>52.033196544276457</v>
      </c>
      <c r="AL13" s="30">
        <v>203.8</v>
      </c>
      <c r="AM13" s="30">
        <v>127.46281</v>
      </c>
      <c r="AN13" s="99">
        <f t="shared" si="11"/>
        <v>62.543086359175653</v>
      </c>
      <c r="AO13" s="100">
        <v>0</v>
      </c>
      <c r="AP13" s="30">
        <v>0</v>
      </c>
      <c r="AQ13" s="30">
        <f t="shared" si="12"/>
        <v>0</v>
      </c>
      <c r="AR13" s="30">
        <v>487.3</v>
      </c>
      <c r="AS13" s="30">
        <v>351</v>
      </c>
      <c r="AT13" s="30">
        <f t="shared" si="23"/>
        <v>72.029550584855329</v>
      </c>
      <c r="AU13" s="30">
        <v>3157.2</v>
      </c>
      <c r="AV13" s="30">
        <v>1563.65653</v>
      </c>
      <c r="AW13" s="30">
        <f t="shared" si="13"/>
        <v>49.526685987583939</v>
      </c>
      <c r="AX13" s="30">
        <v>197</v>
      </c>
      <c r="AY13" s="30">
        <v>132.71223999999998</v>
      </c>
      <c r="AZ13" s="30">
        <f t="shared" si="14"/>
        <v>67.366619289340093</v>
      </c>
      <c r="BA13" s="30">
        <v>185</v>
      </c>
      <c r="BB13" s="30">
        <v>101.47011999999999</v>
      </c>
      <c r="BC13" s="30">
        <f t="shared" si="15"/>
        <v>54.848713513513509</v>
      </c>
      <c r="BD13" s="30">
        <v>0</v>
      </c>
      <c r="BE13" s="30">
        <v>0</v>
      </c>
      <c r="BF13" s="30">
        <f t="shared" si="16"/>
        <v>0</v>
      </c>
      <c r="BG13" s="30">
        <v>207.1</v>
      </c>
      <c r="BH13" s="30">
        <v>75.645949999999999</v>
      </c>
      <c r="BI13" s="30">
        <f t="shared" si="24"/>
        <v>36.526291646547563</v>
      </c>
      <c r="BJ13" s="30">
        <v>195.2</v>
      </c>
      <c r="BK13" s="30">
        <v>121.62022999999999</v>
      </c>
      <c r="BL13" s="30">
        <f t="shared" si="25"/>
        <v>62.305445696721307</v>
      </c>
      <c r="BM13" s="30">
        <v>195</v>
      </c>
      <c r="BN13" s="30">
        <v>124.86198</v>
      </c>
      <c r="BO13" s="30">
        <f t="shared" si="17"/>
        <v>64.031784615384623</v>
      </c>
      <c r="BP13" s="30">
        <v>44.6</v>
      </c>
      <c r="BQ13" s="30">
        <v>0</v>
      </c>
      <c r="BR13" s="30">
        <f t="shared" si="18"/>
        <v>0</v>
      </c>
      <c r="BS13" s="30">
        <v>0.6</v>
      </c>
      <c r="BT13" s="30">
        <v>0</v>
      </c>
      <c r="BU13" s="30">
        <f t="shared" si="19"/>
        <v>0</v>
      </c>
      <c r="BV13" s="30">
        <v>529.4</v>
      </c>
      <c r="BW13" s="30">
        <v>323.67577</v>
      </c>
      <c r="BX13" s="30">
        <f t="shared" si="26"/>
        <v>61.140115224782775</v>
      </c>
      <c r="BY13" s="30">
        <v>3.5</v>
      </c>
      <c r="BZ13" s="30">
        <v>0</v>
      </c>
      <c r="CA13" s="32">
        <f t="shared" si="20"/>
        <v>0</v>
      </c>
      <c r="CB13" s="41"/>
    </row>
    <row r="14" spans="1:80" x14ac:dyDescent="0.25">
      <c r="A14" s="28" t="s">
        <v>20</v>
      </c>
      <c r="B14" s="95">
        <f t="shared" si="21"/>
        <v>624242.39999999991</v>
      </c>
      <c r="C14" s="98">
        <f t="shared" si="21"/>
        <v>440144.23819</v>
      </c>
      <c r="D14" s="98">
        <f t="shared" si="22"/>
        <v>70.508545749215386</v>
      </c>
      <c r="E14" s="30">
        <v>202586.7</v>
      </c>
      <c r="F14" s="30">
        <v>139736.79212</v>
      </c>
      <c r="G14" s="30">
        <f t="shared" si="0"/>
        <v>68.97629119779333</v>
      </c>
      <c r="H14" s="30">
        <v>11456.5</v>
      </c>
      <c r="I14" s="30">
        <v>11446.3315</v>
      </c>
      <c r="J14" s="30">
        <f t="shared" si="1"/>
        <v>99.911242526076904</v>
      </c>
      <c r="K14" s="30">
        <v>684.8</v>
      </c>
      <c r="L14" s="30">
        <v>390.16741999999999</v>
      </c>
      <c r="M14" s="30">
        <f t="shared" si="2"/>
        <v>56.975382593457944</v>
      </c>
      <c r="N14" s="30">
        <v>345374.6</v>
      </c>
      <c r="O14" s="30">
        <v>251972.12137000001</v>
      </c>
      <c r="P14" s="30">
        <f t="shared" si="3"/>
        <v>72.956181887724242</v>
      </c>
      <c r="Q14" s="30">
        <v>0</v>
      </c>
      <c r="R14" s="30">
        <v>0</v>
      </c>
      <c r="S14" s="30">
        <f t="shared" si="4"/>
        <v>0</v>
      </c>
      <c r="T14" s="30">
        <v>0</v>
      </c>
      <c r="U14" s="30">
        <v>0</v>
      </c>
      <c r="V14" s="30">
        <f t="shared" si="5"/>
        <v>0</v>
      </c>
      <c r="W14" s="30">
        <v>0</v>
      </c>
      <c r="X14" s="30">
        <v>0</v>
      </c>
      <c r="Y14" s="30">
        <f t="shared" si="6"/>
        <v>0</v>
      </c>
      <c r="Z14" s="30">
        <v>0</v>
      </c>
      <c r="AA14" s="30">
        <v>0</v>
      </c>
      <c r="AB14" s="30">
        <f t="shared" si="7"/>
        <v>0</v>
      </c>
      <c r="AC14" s="30">
        <v>10772.4</v>
      </c>
      <c r="AD14" s="30">
        <v>5300.2153600000001</v>
      </c>
      <c r="AE14" s="30">
        <f t="shared" si="8"/>
        <v>49.201806097062871</v>
      </c>
      <c r="AF14" s="30">
        <v>5119.1000000000004</v>
      </c>
      <c r="AG14" s="30">
        <v>3941.489</v>
      </c>
      <c r="AH14" s="30">
        <f t="shared" si="9"/>
        <v>76.99574143892481</v>
      </c>
      <c r="AI14" s="30">
        <v>661</v>
      </c>
      <c r="AJ14" s="30">
        <v>367.20284999999996</v>
      </c>
      <c r="AK14" s="30">
        <f t="shared" si="10"/>
        <v>55.552624810892574</v>
      </c>
      <c r="AL14" s="30">
        <v>608.9</v>
      </c>
      <c r="AM14" s="30">
        <v>443.49462</v>
      </c>
      <c r="AN14" s="99">
        <f t="shared" si="11"/>
        <v>72.835378551486286</v>
      </c>
      <c r="AO14" s="100">
        <v>1237.7</v>
      </c>
      <c r="AP14" s="30">
        <v>808.20478000000003</v>
      </c>
      <c r="AQ14" s="30">
        <f t="shared" si="12"/>
        <v>65.298923810293289</v>
      </c>
      <c r="AR14" s="30">
        <v>3856.6</v>
      </c>
      <c r="AS14" s="30">
        <v>2745</v>
      </c>
      <c r="AT14" s="30">
        <f t="shared" si="23"/>
        <v>71.176684125914008</v>
      </c>
      <c r="AU14" s="30">
        <v>35580.9</v>
      </c>
      <c r="AV14" s="30">
        <v>19080.351600000002</v>
      </c>
      <c r="AW14" s="30">
        <f t="shared" si="13"/>
        <v>53.625264116422017</v>
      </c>
      <c r="AX14" s="30">
        <v>1731.7</v>
      </c>
      <c r="AY14" s="30">
        <v>1116.9793100000002</v>
      </c>
      <c r="AZ14" s="30">
        <f t="shared" si="14"/>
        <v>64.501894669977489</v>
      </c>
      <c r="BA14" s="30">
        <v>1627.1</v>
      </c>
      <c r="BB14" s="30">
        <v>1051.9300600000001</v>
      </c>
      <c r="BC14" s="30">
        <f t="shared" si="15"/>
        <v>64.650609059062134</v>
      </c>
      <c r="BD14" s="30">
        <v>191.4</v>
      </c>
      <c r="BE14" s="30">
        <v>130.43955</v>
      </c>
      <c r="BF14" s="30">
        <f t="shared" si="16"/>
        <v>68.150235109717855</v>
      </c>
      <c r="BG14" s="30">
        <v>676.4</v>
      </c>
      <c r="BH14" s="30">
        <v>443.92903000000001</v>
      </c>
      <c r="BI14" s="30">
        <f t="shared" si="24"/>
        <v>65.63113985807216</v>
      </c>
      <c r="BJ14" s="30">
        <v>427.2</v>
      </c>
      <c r="BK14" s="30">
        <v>273.90550999999999</v>
      </c>
      <c r="BL14" s="30">
        <f t="shared" si="25"/>
        <v>64.116458333333327</v>
      </c>
      <c r="BM14" s="30">
        <v>213.4</v>
      </c>
      <c r="BN14" s="30">
        <v>118.07474000000001</v>
      </c>
      <c r="BO14" s="30">
        <f t="shared" si="17"/>
        <v>55.330243673851925</v>
      </c>
      <c r="BP14" s="30">
        <v>111.4</v>
      </c>
      <c r="BQ14" s="30">
        <v>0</v>
      </c>
      <c r="BR14" s="30">
        <f t="shared" si="18"/>
        <v>0</v>
      </c>
      <c r="BS14" s="30">
        <v>1.7</v>
      </c>
      <c r="BT14" s="30">
        <v>0</v>
      </c>
      <c r="BU14" s="30">
        <f t="shared" si="19"/>
        <v>0</v>
      </c>
      <c r="BV14" s="30">
        <v>1292.5999999999999</v>
      </c>
      <c r="BW14" s="30">
        <v>747.30936999999994</v>
      </c>
      <c r="BX14" s="30">
        <f t="shared" si="26"/>
        <v>57.81443369952035</v>
      </c>
      <c r="BY14" s="30">
        <v>30.3</v>
      </c>
      <c r="BZ14" s="30">
        <v>30.3</v>
      </c>
      <c r="CA14" s="32">
        <f t="shared" si="20"/>
        <v>100</v>
      </c>
      <c r="CB14" s="41"/>
    </row>
    <row r="15" spans="1:80" x14ac:dyDescent="0.25">
      <c r="A15" s="28" t="s">
        <v>21</v>
      </c>
      <c r="B15" s="95">
        <f t="shared" si="21"/>
        <v>102818.8</v>
      </c>
      <c r="C15" s="98">
        <f t="shared" si="21"/>
        <v>74635.818840000022</v>
      </c>
      <c r="D15" s="98">
        <f t="shared" si="22"/>
        <v>72.589661462689719</v>
      </c>
      <c r="E15" s="30">
        <v>17032.2</v>
      </c>
      <c r="F15" s="30">
        <v>11476.22514</v>
      </c>
      <c r="G15" s="30">
        <f t="shared" si="0"/>
        <v>67.379581850847217</v>
      </c>
      <c r="H15" s="30">
        <v>859.6</v>
      </c>
      <c r="I15" s="30">
        <v>520.94363999999996</v>
      </c>
      <c r="J15" s="30">
        <f t="shared" si="1"/>
        <v>60.60302931596091</v>
      </c>
      <c r="K15" s="30">
        <v>66.2</v>
      </c>
      <c r="L15" s="30">
        <v>44.7</v>
      </c>
      <c r="M15" s="30">
        <f t="shared" si="2"/>
        <v>67.522658610271904</v>
      </c>
      <c r="N15" s="30">
        <v>80033.7</v>
      </c>
      <c r="O15" s="30">
        <v>59511.519630000003</v>
      </c>
      <c r="P15" s="30">
        <f t="shared" si="3"/>
        <v>74.358076197901639</v>
      </c>
      <c r="Q15" s="30">
        <v>0</v>
      </c>
      <c r="R15" s="30">
        <v>0</v>
      </c>
      <c r="S15" s="30">
        <f t="shared" si="4"/>
        <v>0</v>
      </c>
      <c r="T15" s="30">
        <v>0</v>
      </c>
      <c r="U15" s="30">
        <v>0</v>
      </c>
      <c r="V15" s="30">
        <f t="shared" si="5"/>
        <v>0</v>
      </c>
      <c r="W15" s="30">
        <v>0</v>
      </c>
      <c r="X15" s="30">
        <v>0</v>
      </c>
      <c r="Y15" s="30">
        <f t="shared" si="6"/>
        <v>0</v>
      </c>
      <c r="Z15" s="30">
        <v>0</v>
      </c>
      <c r="AA15" s="30">
        <v>0</v>
      </c>
      <c r="AB15" s="30">
        <f t="shared" si="7"/>
        <v>0</v>
      </c>
      <c r="AC15" s="30">
        <v>1475.2</v>
      </c>
      <c r="AD15" s="30">
        <v>1027.1532999999999</v>
      </c>
      <c r="AE15" s="30">
        <f t="shared" si="8"/>
        <v>69.628070770065065</v>
      </c>
      <c r="AF15" s="30">
        <v>297.2</v>
      </c>
      <c r="AG15" s="30">
        <v>218.19800000000001</v>
      </c>
      <c r="AH15" s="30">
        <f t="shared" si="9"/>
        <v>73.417900403768513</v>
      </c>
      <c r="AI15" s="30">
        <v>46.3</v>
      </c>
      <c r="AJ15" s="30">
        <v>29.6</v>
      </c>
      <c r="AK15" s="30">
        <f t="shared" si="10"/>
        <v>63.930885529157678</v>
      </c>
      <c r="AL15" s="30">
        <v>203.8</v>
      </c>
      <c r="AM15" s="30">
        <v>115.59247999999999</v>
      </c>
      <c r="AN15" s="99">
        <f t="shared" si="11"/>
        <v>56.718586849852784</v>
      </c>
      <c r="AO15" s="100">
        <v>0</v>
      </c>
      <c r="AP15" s="30">
        <v>0</v>
      </c>
      <c r="AQ15" s="30">
        <f t="shared" si="12"/>
        <v>0</v>
      </c>
      <c r="AR15" s="30">
        <v>518.20000000000005</v>
      </c>
      <c r="AS15" s="30">
        <v>369</v>
      </c>
      <c r="AT15" s="30">
        <f t="shared" si="23"/>
        <v>71.20802778849864</v>
      </c>
      <c r="AU15" s="30">
        <v>796.8</v>
      </c>
      <c r="AV15" s="30">
        <v>447.64848000000001</v>
      </c>
      <c r="AW15" s="30">
        <f t="shared" si="13"/>
        <v>56.180783132530124</v>
      </c>
      <c r="AX15" s="30">
        <v>197</v>
      </c>
      <c r="AY15" s="30">
        <v>130.71287000000001</v>
      </c>
      <c r="AZ15" s="30">
        <f t="shared" si="14"/>
        <v>66.351710659898487</v>
      </c>
      <c r="BA15" s="30">
        <v>185</v>
      </c>
      <c r="BB15" s="30">
        <v>134.49857999999998</v>
      </c>
      <c r="BC15" s="30">
        <f t="shared" si="15"/>
        <v>72.701935135135116</v>
      </c>
      <c r="BD15" s="30">
        <v>0</v>
      </c>
      <c r="BE15" s="30">
        <v>0</v>
      </c>
      <c r="BF15" s="30">
        <f t="shared" si="16"/>
        <v>0</v>
      </c>
      <c r="BG15" s="30">
        <v>207.1</v>
      </c>
      <c r="BH15" s="30">
        <v>136.99223000000001</v>
      </c>
      <c r="BI15" s="30">
        <f t="shared" si="24"/>
        <v>66.147865765330764</v>
      </c>
      <c r="BJ15" s="30">
        <v>195.2</v>
      </c>
      <c r="BK15" s="30">
        <v>40.676290000000002</v>
      </c>
      <c r="BL15" s="30">
        <f t="shared" si="25"/>
        <v>20.838263319672134</v>
      </c>
      <c r="BM15" s="30">
        <v>195</v>
      </c>
      <c r="BN15" s="30">
        <v>125.69385000000001</v>
      </c>
      <c r="BO15" s="30">
        <f t="shared" si="17"/>
        <v>64.458384615384617</v>
      </c>
      <c r="BP15" s="30">
        <v>44.6</v>
      </c>
      <c r="BQ15" s="30">
        <v>0</v>
      </c>
      <c r="BR15" s="30">
        <f t="shared" si="18"/>
        <v>0</v>
      </c>
      <c r="BS15" s="30">
        <v>0.6</v>
      </c>
      <c r="BT15" s="30">
        <v>0</v>
      </c>
      <c r="BU15" s="30">
        <f t="shared" si="19"/>
        <v>0</v>
      </c>
      <c r="BV15" s="30">
        <v>461.7</v>
      </c>
      <c r="BW15" s="30">
        <v>303.26434999999998</v>
      </c>
      <c r="BX15" s="30">
        <f t="shared" si="26"/>
        <v>65.684286333116745</v>
      </c>
      <c r="BY15" s="30">
        <v>3.4</v>
      </c>
      <c r="BZ15" s="30">
        <v>3.4</v>
      </c>
      <c r="CA15" s="32">
        <f t="shared" si="20"/>
        <v>99.999999999999986</v>
      </c>
      <c r="CB15" s="41"/>
    </row>
    <row r="16" spans="1:80" x14ac:dyDescent="0.25">
      <c r="A16" s="28" t="s">
        <v>22</v>
      </c>
      <c r="B16" s="95">
        <f t="shared" si="21"/>
        <v>174022.50000000006</v>
      </c>
      <c r="C16" s="98">
        <f t="shared" si="21"/>
        <v>125509.88629000001</v>
      </c>
      <c r="D16" s="98">
        <f t="shared" si="22"/>
        <v>72.122792334324572</v>
      </c>
      <c r="E16" s="30">
        <v>30767.4</v>
      </c>
      <c r="F16" s="30">
        <v>20759.7732</v>
      </c>
      <c r="G16" s="30">
        <f t="shared" si="0"/>
        <v>67.473277560014807</v>
      </c>
      <c r="H16" s="30">
        <v>2772.5</v>
      </c>
      <c r="I16" s="30">
        <v>1659.49</v>
      </c>
      <c r="J16" s="30">
        <f t="shared" si="1"/>
        <v>59.855365193868344</v>
      </c>
      <c r="K16" s="30">
        <v>153</v>
      </c>
      <c r="L16" s="30">
        <v>114.75</v>
      </c>
      <c r="M16" s="30">
        <f t="shared" si="2"/>
        <v>75</v>
      </c>
      <c r="N16" s="30">
        <v>128113.1</v>
      </c>
      <c r="O16" s="30">
        <v>95961.19803</v>
      </c>
      <c r="P16" s="30">
        <f t="shared" si="3"/>
        <v>74.903501694986687</v>
      </c>
      <c r="Q16" s="30">
        <v>0</v>
      </c>
      <c r="R16" s="30">
        <v>0</v>
      </c>
      <c r="S16" s="30">
        <f t="shared" si="4"/>
        <v>0</v>
      </c>
      <c r="T16" s="30">
        <v>0</v>
      </c>
      <c r="U16" s="30">
        <v>0</v>
      </c>
      <c r="V16" s="30">
        <f t="shared" si="5"/>
        <v>0</v>
      </c>
      <c r="W16" s="30">
        <v>0</v>
      </c>
      <c r="X16" s="30">
        <v>0</v>
      </c>
      <c r="Y16" s="30">
        <f t="shared" si="6"/>
        <v>0</v>
      </c>
      <c r="Z16" s="30">
        <v>0</v>
      </c>
      <c r="AA16" s="30">
        <v>0</v>
      </c>
      <c r="AB16" s="30">
        <f t="shared" si="7"/>
        <v>0</v>
      </c>
      <c r="AC16" s="30">
        <v>2539.8000000000002</v>
      </c>
      <c r="AD16" s="30">
        <v>1777.21399</v>
      </c>
      <c r="AE16" s="30">
        <f t="shared" si="8"/>
        <v>69.974564532640358</v>
      </c>
      <c r="AF16" s="30">
        <v>607.1</v>
      </c>
      <c r="AG16" s="30">
        <v>410.42104999999998</v>
      </c>
      <c r="AH16" s="30">
        <f t="shared" si="9"/>
        <v>67.603533190578148</v>
      </c>
      <c r="AI16" s="30">
        <v>92.5</v>
      </c>
      <c r="AJ16" s="30">
        <v>61.6</v>
      </c>
      <c r="AK16" s="30">
        <f t="shared" si="10"/>
        <v>66.594594594594597</v>
      </c>
      <c r="AL16" s="30">
        <v>203.8</v>
      </c>
      <c r="AM16" s="30">
        <v>131.75064</v>
      </c>
      <c r="AN16" s="99">
        <f t="shared" si="11"/>
        <v>64.64702649656526</v>
      </c>
      <c r="AO16" s="100">
        <v>0</v>
      </c>
      <c r="AP16" s="30">
        <v>0</v>
      </c>
      <c r="AQ16" s="30">
        <f t="shared" si="12"/>
        <v>0</v>
      </c>
      <c r="AR16" s="30">
        <v>812.6</v>
      </c>
      <c r="AS16" s="30">
        <v>576</v>
      </c>
      <c r="AT16" s="30">
        <f t="shared" si="23"/>
        <v>70.883583558946597</v>
      </c>
      <c r="AU16" s="30">
        <v>5861.7</v>
      </c>
      <c r="AV16" s="30">
        <v>2793.4345899999998</v>
      </c>
      <c r="AW16" s="30">
        <f t="shared" si="13"/>
        <v>47.655707218042544</v>
      </c>
      <c r="AX16" s="30">
        <v>197</v>
      </c>
      <c r="AY16" s="30">
        <v>129.09296000000001</v>
      </c>
      <c r="AZ16" s="30">
        <f t="shared" si="14"/>
        <v>65.529421319796953</v>
      </c>
      <c r="BA16" s="30">
        <v>370.1</v>
      </c>
      <c r="BB16" s="30">
        <v>218.87637000000001</v>
      </c>
      <c r="BC16" s="30">
        <f t="shared" si="15"/>
        <v>59.139791948122131</v>
      </c>
      <c r="BD16" s="30">
        <v>32.6</v>
      </c>
      <c r="BE16" s="30">
        <v>0</v>
      </c>
      <c r="BF16" s="30">
        <f t="shared" si="16"/>
        <v>0</v>
      </c>
      <c r="BG16" s="30">
        <v>207.1</v>
      </c>
      <c r="BH16" s="30">
        <v>131.95217000000002</v>
      </c>
      <c r="BI16" s="30">
        <f t="shared" si="24"/>
        <v>63.714229840656706</v>
      </c>
      <c r="BJ16" s="30">
        <v>195.2</v>
      </c>
      <c r="BK16" s="30">
        <v>132.92514000000003</v>
      </c>
      <c r="BL16" s="30">
        <f t="shared" si="25"/>
        <v>68.096895491803295</v>
      </c>
      <c r="BM16" s="30">
        <v>195</v>
      </c>
      <c r="BN16" s="30">
        <v>121.93310000000001</v>
      </c>
      <c r="BO16" s="30">
        <f t="shared" si="17"/>
        <v>62.529794871794877</v>
      </c>
      <c r="BP16" s="30">
        <v>111.4</v>
      </c>
      <c r="BQ16" s="30">
        <v>0</v>
      </c>
      <c r="BR16" s="30">
        <f t="shared" si="18"/>
        <v>0</v>
      </c>
      <c r="BS16" s="30">
        <v>1.7</v>
      </c>
      <c r="BT16" s="30">
        <v>0</v>
      </c>
      <c r="BU16" s="30">
        <f t="shared" si="19"/>
        <v>0</v>
      </c>
      <c r="BV16" s="30">
        <v>781.7</v>
      </c>
      <c r="BW16" s="30">
        <v>522.27504999999996</v>
      </c>
      <c r="BX16" s="30">
        <f t="shared" si="26"/>
        <v>66.812722271971339</v>
      </c>
      <c r="BY16" s="30">
        <v>7.2</v>
      </c>
      <c r="BZ16" s="30">
        <v>7.2</v>
      </c>
      <c r="CA16" s="32">
        <f t="shared" si="20"/>
        <v>99.999999999999986</v>
      </c>
      <c r="CB16" s="41"/>
    </row>
    <row r="17" spans="1:80" x14ac:dyDescent="0.25">
      <c r="A17" s="28" t="s">
        <v>23</v>
      </c>
      <c r="B17" s="95">
        <f t="shared" si="21"/>
        <v>103165.29999999999</v>
      </c>
      <c r="C17" s="98">
        <f t="shared" si="21"/>
        <v>73296.204630000007</v>
      </c>
      <c r="D17" s="98">
        <f t="shared" si="22"/>
        <v>71.047343079504472</v>
      </c>
      <c r="E17" s="30">
        <v>17585.8</v>
      </c>
      <c r="F17" s="30">
        <v>12497.05</v>
      </c>
      <c r="G17" s="30">
        <f t="shared" si="0"/>
        <v>71.063301072456184</v>
      </c>
      <c r="H17" s="30">
        <v>884.1</v>
      </c>
      <c r="I17" s="30">
        <v>746.02181000000007</v>
      </c>
      <c r="J17" s="30">
        <f t="shared" si="1"/>
        <v>84.38206198393847</v>
      </c>
      <c r="K17" s="30">
        <v>81.2</v>
      </c>
      <c r="L17" s="30">
        <v>57.256279999999997</v>
      </c>
      <c r="M17" s="30">
        <f t="shared" si="2"/>
        <v>70.512660098522161</v>
      </c>
      <c r="N17" s="30">
        <v>76679.3</v>
      </c>
      <c r="O17" s="30">
        <v>55077.55</v>
      </c>
      <c r="P17" s="30">
        <f t="shared" si="3"/>
        <v>71.828446529897903</v>
      </c>
      <c r="Q17" s="30">
        <v>0</v>
      </c>
      <c r="R17" s="30">
        <v>0</v>
      </c>
      <c r="S17" s="30">
        <f t="shared" si="4"/>
        <v>0</v>
      </c>
      <c r="T17" s="30">
        <v>0</v>
      </c>
      <c r="U17" s="30">
        <v>0</v>
      </c>
      <c r="V17" s="30">
        <f t="shared" si="5"/>
        <v>0</v>
      </c>
      <c r="W17" s="30">
        <v>0</v>
      </c>
      <c r="X17" s="30">
        <v>0</v>
      </c>
      <c r="Y17" s="30">
        <f t="shared" si="6"/>
        <v>0</v>
      </c>
      <c r="Z17" s="30">
        <v>0</v>
      </c>
      <c r="AA17" s="30">
        <v>0</v>
      </c>
      <c r="AB17" s="30">
        <f t="shared" si="7"/>
        <v>0</v>
      </c>
      <c r="AC17" s="30">
        <v>1704.4</v>
      </c>
      <c r="AD17" s="30">
        <v>1179.644</v>
      </c>
      <c r="AE17" s="30">
        <f t="shared" si="8"/>
        <v>69.211687397324567</v>
      </c>
      <c r="AF17" s="30">
        <v>548</v>
      </c>
      <c r="AG17" s="30">
        <v>520.6</v>
      </c>
      <c r="AH17" s="30">
        <f t="shared" si="9"/>
        <v>95</v>
      </c>
      <c r="AI17" s="30">
        <v>46.3</v>
      </c>
      <c r="AJ17" s="30">
        <v>28.92</v>
      </c>
      <c r="AK17" s="30">
        <f t="shared" si="10"/>
        <v>62.462203023758107</v>
      </c>
      <c r="AL17" s="30">
        <v>203.8</v>
      </c>
      <c r="AM17" s="30">
        <v>147.31152</v>
      </c>
      <c r="AN17" s="99">
        <f t="shared" si="11"/>
        <v>72.282394504416089</v>
      </c>
      <c r="AO17" s="100">
        <v>0</v>
      </c>
      <c r="AP17" s="30">
        <v>0</v>
      </c>
      <c r="AQ17" s="30">
        <f t="shared" si="12"/>
        <v>0</v>
      </c>
      <c r="AR17" s="30">
        <v>513</v>
      </c>
      <c r="AS17" s="30">
        <v>369</v>
      </c>
      <c r="AT17" s="30">
        <f t="shared" si="23"/>
        <v>71.929824561403507</v>
      </c>
      <c r="AU17" s="30">
        <v>3244.7</v>
      </c>
      <c r="AV17" s="30">
        <v>1647.1436899999999</v>
      </c>
      <c r="AW17" s="30">
        <f t="shared" si="13"/>
        <v>50.764128887108207</v>
      </c>
      <c r="AX17" s="30">
        <v>197</v>
      </c>
      <c r="AY17" s="30">
        <v>135.87639000000001</v>
      </c>
      <c r="AZ17" s="30">
        <f t="shared" si="14"/>
        <v>68.97278680203047</v>
      </c>
      <c r="BA17" s="30">
        <v>185</v>
      </c>
      <c r="BB17" s="30">
        <v>135.52509000000001</v>
      </c>
      <c r="BC17" s="30">
        <f t="shared" si="15"/>
        <v>73.256805405405402</v>
      </c>
      <c r="BD17" s="30">
        <v>0</v>
      </c>
      <c r="BE17" s="30">
        <v>0</v>
      </c>
      <c r="BF17" s="30">
        <f t="shared" si="16"/>
        <v>0</v>
      </c>
      <c r="BG17" s="30">
        <v>207.1</v>
      </c>
      <c r="BH17" s="30">
        <v>139.39797000000002</v>
      </c>
      <c r="BI17" s="30">
        <f t="shared" si="24"/>
        <v>67.309497827136667</v>
      </c>
      <c r="BJ17" s="30">
        <v>195.2</v>
      </c>
      <c r="BK17" s="30">
        <v>146.24692999999999</v>
      </c>
      <c r="BL17" s="30">
        <f t="shared" si="25"/>
        <v>74.921582991803277</v>
      </c>
      <c r="BM17" s="30">
        <v>195</v>
      </c>
      <c r="BN17" s="30">
        <v>138.13133999999999</v>
      </c>
      <c r="BO17" s="30">
        <f t="shared" si="17"/>
        <v>70.836584615384609</v>
      </c>
      <c r="BP17" s="30">
        <v>129.19999999999999</v>
      </c>
      <c r="BQ17" s="30">
        <v>0</v>
      </c>
      <c r="BR17" s="30">
        <f t="shared" si="18"/>
        <v>0</v>
      </c>
      <c r="BS17" s="30">
        <v>1.9</v>
      </c>
      <c r="BT17" s="30">
        <v>0</v>
      </c>
      <c r="BU17" s="30">
        <f t="shared" si="19"/>
        <v>0</v>
      </c>
      <c r="BV17" s="30">
        <v>560.1</v>
      </c>
      <c r="BW17" s="30">
        <v>326.32961</v>
      </c>
      <c r="BX17" s="30">
        <f t="shared" si="26"/>
        <v>58.262740582038923</v>
      </c>
      <c r="BY17" s="30">
        <v>4.2</v>
      </c>
      <c r="BZ17" s="30">
        <v>4.2</v>
      </c>
      <c r="CA17" s="32">
        <f t="shared" si="20"/>
        <v>100</v>
      </c>
      <c r="CB17" s="41"/>
    </row>
    <row r="18" spans="1:80" x14ac:dyDescent="0.25">
      <c r="A18" s="28" t="s">
        <v>24</v>
      </c>
      <c r="B18" s="95">
        <f t="shared" si="21"/>
        <v>175765.09999999998</v>
      </c>
      <c r="C18" s="98">
        <f t="shared" si="21"/>
        <v>123889.65997999998</v>
      </c>
      <c r="D18" s="98">
        <f t="shared" si="22"/>
        <v>70.485926944541319</v>
      </c>
      <c r="E18" s="30">
        <v>27510.5</v>
      </c>
      <c r="F18" s="30">
        <v>17671.946319999999</v>
      </c>
      <c r="G18" s="30">
        <f t="shared" si="0"/>
        <v>64.237096090583591</v>
      </c>
      <c r="H18" s="30">
        <v>1533.6</v>
      </c>
      <c r="I18" s="30">
        <v>1002.9660799999999</v>
      </c>
      <c r="J18" s="30">
        <f t="shared" si="1"/>
        <v>65.399457485654665</v>
      </c>
      <c r="K18" s="30">
        <v>88</v>
      </c>
      <c r="L18" s="30">
        <v>53.050319999999999</v>
      </c>
      <c r="M18" s="30">
        <f t="shared" si="2"/>
        <v>60.284454545454544</v>
      </c>
      <c r="N18" s="30">
        <v>136320.79999999999</v>
      </c>
      <c r="O18" s="30">
        <v>100056.61871</v>
      </c>
      <c r="P18" s="30">
        <f t="shared" si="3"/>
        <v>73.397910450936322</v>
      </c>
      <c r="Q18" s="30">
        <v>0</v>
      </c>
      <c r="R18" s="30">
        <v>0</v>
      </c>
      <c r="S18" s="30">
        <f t="shared" si="4"/>
        <v>0</v>
      </c>
      <c r="T18" s="30">
        <v>0</v>
      </c>
      <c r="U18" s="30">
        <v>0</v>
      </c>
      <c r="V18" s="30">
        <f t="shared" si="5"/>
        <v>0</v>
      </c>
      <c r="W18" s="30">
        <v>0</v>
      </c>
      <c r="X18" s="30">
        <v>0</v>
      </c>
      <c r="Y18" s="30">
        <f t="shared" si="6"/>
        <v>0</v>
      </c>
      <c r="Z18" s="30">
        <v>0</v>
      </c>
      <c r="AA18" s="30">
        <v>0</v>
      </c>
      <c r="AB18" s="30">
        <f t="shared" si="7"/>
        <v>0</v>
      </c>
      <c r="AC18" s="30">
        <v>3113.8</v>
      </c>
      <c r="AD18" s="30">
        <v>1297.0519999999999</v>
      </c>
      <c r="AE18" s="30">
        <f t="shared" si="8"/>
        <v>41.65495536001027</v>
      </c>
      <c r="AF18" s="30">
        <v>711.1</v>
      </c>
      <c r="AG18" s="30">
        <v>405.51034000000004</v>
      </c>
      <c r="AH18" s="30">
        <f t="shared" si="9"/>
        <v>57.025782590352975</v>
      </c>
      <c r="AI18" s="30">
        <v>92.5</v>
      </c>
      <c r="AJ18" s="30">
        <v>54.626309999999997</v>
      </c>
      <c r="AK18" s="30">
        <f t="shared" si="10"/>
        <v>59.055470270270263</v>
      </c>
      <c r="AL18" s="30">
        <v>203.8</v>
      </c>
      <c r="AM18" s="30">
        <v>152.20414000000002</v>
      </c>
      <c r="AN18" s="99">
        <f t="shared" si="11"/>
        <v>74.683091265947013</v>
      </c>
      <c r="AO18" s="100">
        <v>0</v>
      </c>
      <c r="AP18" s="30">
        <v>0</v>
      </c>
      <c r="AQ18" s="30">
        <f t="shared" si="12"/>
        <v>0</v>
      </c>
      <c r="AR18" s="30">
        <v>804</v>
      </c>
      <c r="AS18" s="30">
        <v>576</v>
      </c>
      <c r="AT18" s="30">
        <f t="shared" si="23"/>
        <v>71.641791044776127</v>
      </c>
      <c r="AU18" s="30">
        <v>3371.9</v>
      </c>
      <c r="AV18" s="30">
        <v>1437.1848799999998</v>
      </c>
      <c r="AW18" s="30">
        <f t="shared" si="13"/>
        <v>42.622405172158125</v>
      </c>
      <c r="AX18" s="30">
        <v>197</v>
      </c>
      <c r="AY18" s="30">
        <v>136.87284</v>
      </c>
      <c r="AZ18" s="30">
        <f t="shared" si="14"/>
        <v>69.47859898477158</v>
      </c>
      <c r="BA18" s="30">
        <v>185</v>
      </c>
      <c r="BB18" s="30">
        <v>115.24032000000001</v>
      </c>
      <c r="BC18" s="30">
        <f t="shared" si="15"/>
        <v>62.292064864864869</v>
      </c>
      <c r="BD18" s="30">
        <v>0</v>
      </c>
      <c r="BE18" s="30">
        <v>0</v>
      </c>
      <c r="BF18" s="30">
        <f t="shared" si="16"/>
        <v>0</v>
      </c>
      <c r="BG18" s="30">
        <v>207.1</v>
      </c>
      <c r="BH18" s="30">
        <v>100.83027</v>
      </c>
      <c r="BI18" s="30">
        <f t="shared" si="24"/>
        <v>48.686755190729123</v>
      </c>
      <c r="BJ18" s="30">
        <v>195.2</v>
      </c>
      <c r="BK18" s="30">
        <v>142.18045999999998</v>
      </c>
      <c r="BL18" s="30">
        <f t="shared" si="25"/>
        <v>72.838350409836053</v>
      </c>
      <c r="BM18" s="30">
        <v>195</v>
      </c>
      <c r="BN18" s="30">
        <v>122.42605</v>
      </c>
      <c r="BO18" s="30">
        <f t="shared" si="17"/>
        <v>62.782589743589746</v>
      </c>
      <c r="BP18" s="30">
        <v>44.6</v>
      </c>
      <c r="BQ18" s="30">
        <v>0</v>
      </c>
      <c r="BR18" s="30">
        <f t="shared" si="18"/>
        <v>0</v>
      </c>
      <c r="BS18" s="30">
        <v>0.6</v>
      </c>
      <c r="BT18" s="30">
        <v>0</v>
      </c>
      <c r="BU18" s="30">
        <f t="shared" si="19"/>
        <v>0</v>
      </c>
      <c r="BV18" s="30">
        <v>984.8</v>
      </c>
      <c r="BW18" s="30">
        <v>561.77393999999993</v>
      </c>
      <c r="BX18" s="30">
        <f t="shared" si="26"/>
        <v>57.04446994313566</v>
      </c>
      <c r="BY18" s="30">
        <v>5.8</v>
      </c>
      <c r="BZ18" s="30">
        <v>3.177</v>
      </c>
      <c r="CA18" s="32">
        <f t="shared" si="20"/>
        <v>54.775862068965523</v>
      </c>
      <c r="CB18" s="41"/>
    </row>
    <row r="19" spans="1:80" x14ac:dyDescent="0.25">
      <c r="A19" s="28" t="s">
        <v>25</v>
      </c>
      <c r="B19" s="95">
        <f t="shared" si="21"/>
        <v>362600.39999999997</v>
      </c>
      <c r="C19" s="98">
        <f t="shared" si="21"/>
        <v>254058.70116000006</v>
      </c>
      <c r="D19" s="98">
        <f t="shared" si="22"/>
        <v>70.065753143129484</v>
      </c>
      <c r="E19" s="30">
        <v>86607.5</v>
      </c>
      <c r="F19" s="30">
        <v>54989.986749999996</v>
      </c>
      <c r="G19" s="30">
        <f t="shared" si="0"/>
        <v>63.493331120284033</v>
      </c>
      <c r="H19" s="30">
        <v>4543.7</v>
      </c>
      <c r="I19" s="30">
        <v>4126.2050600000002</v>
      </c>
      <c r="J19" s="30">
        <f t="shared" si="1"/>
        <v>90.81156458392941</v>
      </c>
      <c r="K19" s="30">
        <v>247.6</v>
      </c>
      <c r="L19" s="30">
        <v>183.26337000000001</v>
      </c>
      <c r="M19" s="30">
        <f t="shared" si="2"/>
        <v>74.015900646203562</v>
      </c>
      <c r="N19" s="30">
        <v>252148.9</v>
      </c>
      <c r="O19" s="30">
        <v>182959.67374999999</v>
      </c>
      <c r="P19" s="30">
        <f t="shared" si="3"/>
        <v>72.560171291645531</v>
      </c>
      <c r="Q19" s="30">
        <v>0</v>
      </c>
      <c r="R19" s="30">
        <v>0</v>
      </c>
      <c r="S19" s="30">
        <f t="shared" si="4"/>
        <v>0</v>
      </c>
      <c r="T19" s="30">
        <v>0</v>
      </c>
      <c r="U19" s="30">
        <v>0</v>
      </c>
      <c r="V19" s="30">
        <f t="shared" si="5"/>
        <v>0</v>
      </c>
      <c r="W19" s="30">
        <v>0</v>
      </c>
      <c r="X19" s="30">
        <v>0</v>
      </c>
      <c r="Y19" s="30">
        <f t="shared" si="6"/>
        <v>0</v>
      </c>
      <c r="Z19" s="30">
        <v>0</v>
      </c>
      <c r="AA19" s="30">
        <v>0</v>
      </c>
      <c r="AB19" s="30">
        <f t="shared" si="7"/>
        <v>0</v>
      </c>
      <c r="AC19" s="30">
        <v>5508.1</v>
      </c>
      <c r="AD19" s="30">
        <v>2922.8349399999997</v>
      </c>
      <c r="AE19" s="30">
        <f t="shared" si="8"/>
        <v>53.064304206532192</v>
      </c>
      <c r="AF19" s="30">
        <v>1814.5</v>
      </c>
      <c r="AG19" s="30">
        <v>1371.26259</v>
      </c>
      <c r="AH19" s="30">
        <f t="shared" si="9"/>
        <v>75.572476715348586</v>
      </c>
      <c r="AI19" s="30">
        <v>323.8</v>
      </c>
      <c r="AJ19" s="30">
        <v>215.34376999999998</v>
      </c>
      <c r="AK19" s="30">
        <f t="shared" si="10"/>
        <v>66.505179122915379</v>
      </c>
      <c r="AL19" s="30">
        <v>382.1</v>
      </c>
      <c r="AM19" s="30">
        <v>257.67748999999998</v>
      </c>
      <c r="AN19" s="99">
        <f t="shared" si="11"/>
        <v>67.437186600366388</v>
      </c>
      <c r="AO19" s="100">
        <v>739.5</v>
      </c>
      <c r="AP19" s="30">
        <v>467.35133000000002</v>
      </c>
      <c r="AQ19" s="30">
        <f t="shared" si="12"/>
        <v>63.198286680189327</v>
      </c>
      <c r="AR19" s="30">
        <v>1618.5</v>
      </c>
      <c r="AS19" s="30">
        <v>1152</v>
      </c>
      <c r="AT19" s="30">
        <f t="shared" si="23"/>
        <v>71.177015755329009</v>
      </c>
      <c r="AU19" s="30">
        <v>5764.4</v>
      </c>
      <c r="AV19" s="30">
        <v>3584.2128399999997</v>
      </c>
      <c r="AW19" s="30">
        <f t="shared" si="13"/>
        <v>62.178419956977308</v>
      </c>
      <c r="AX19" s="30">
        <v>565.4</v>
      </c>
      <c r="AY19" s="30">
        <v>352.72627</v>
      </c>
      <c r="AZ19" s="30">
        <f t="shared" si="14"/>
        <v>62.385261761584722</v>
      </c>
      <c r="BA19" s="30">
        <v>740.1</v>
      </c>
      <c r="BB19" s="30">
        <v>454.76679999999999</v>
      </c>
      <c r="BC19" s="30">
        <f t="shared" si="15"/>
        <v>61.446669369004191</v>
      </c>
      <c r="BD19" s="30">
        <v>0</v>
      </c>
      <c r="BE19" s="30">
        <v>0</v>
      </c>
      <c r="BF19" s="30">
        <f t="shared" si="16"/>
        <v>0</v>
      </c>
      <c r="BG19" s="30">
        <v>207.1</v>
      </c>
      <c r="BH19" s="30">
        <v>143.58543</v>
      </c>
      <c r="BI19" s="30">
        <f t="shared" si="24"/>
        <v>69.331448575567364</v>
      </c>
      <c r="BJ19" s="30">
        <v>195.2</v>
      </c>
      <c r="BK19" s="30">
        <v>131.94234</v>
      </c>
      <c r="BL19" s="30">
        <f t="shared" si="25"/>
        <v>67.593411885245899</v>
      </c>
      <c r="BM19" s="30">
        <v>195</v>
      </c>
      <c r="BN19" s="30">
        <v>123.85966999999999</v>
      </c>
      <c r="BO19" s="30">
        <f t="shared" si="17"/>
        <v>63.517779487179489</v>
      </c>
      <c r="BP19" s="30">
        <v>49</v>
      </c>
      <c r="BQ19" s="30">
        <v>0</v>
      </c>
      <c r="BR19" s="30">
        <f t="shared" si="18"/>
        <v>0</v>
      </c>
      <c r="BS19" s="30">
        <v>0.7</v>
      </c>
      <c r="BT19" s="30">
        <v>0</v>
      </c>
      <c r="BU19" s="30">
        <f t="shared" si="19"/>
        <v>0</v>
      </c>
      <c r="BV19" s="30">
        <v>935.6</v>
      </c>
      <c r="BW19" s="30">
        <v>608.30876000000001</v>
      </c>
      <c r="BX19" s="30">
        <f t="shared" si="26"/>
        <v>65.018037622915784</v>
      </c>
      <c r="BY19" s="30">
        <v>13.7</v>
      </c>
      <c r="BZ19" s="30">
        <v>13.7</v>
      </c>
      <c r="CA19" s="32">
        <f t="shared" si="20"/>
        <v>100.00000000000001</v>
      </c>
      <c r="CB19" s="41"/>
    </row>
    <row r="20" spans="1:80" x14ac:dyDescent="0.25">
      <c r="A20" s="28" t="s">
        <v>26</v>
      </c>
      <c r="B20" s="95">
        <f t="shared" si="21"/>
        <v>155610</v>
      </c>
      <c r="C20" s="98">
        <f t="shared" si="21"/>
        <v>111196.17758</v>
      </c>
      <c r="D20" s="98">
        <f t="shared" si="22"/>
        <v>71.458246629393997</v>
      </c>
      <c r="E20" s="30">
        <v>32543.599999999999</v>
      </c>
      <c r="F20" s="30">
        <v>23285.599999999999</v>
      </c>
      <c r="G20" s="30">
        <f t="shared" si="0"/>
        <v>71.552010226281055</v>
      </c>
      <c r="H20" s="30">
        <v>1994.9</v>
      </c>
      <c r="I20" s="30">
        <v>1495.83</v>
      </c>
      <c r="J20" s="30">
        <f t="shared" si="1"/>
        <v>74.982705900045104</v>
      </c>
      <c r="K20" s="30">
        <v>118.1</v>
      </c>
      <c r="L20" s="30">
        <v>64.869739999999993</v>
      </c>
      <c r="M20" s="30">
        <f t="shared" si="2"/>
        <v>54.927806943268408</v>
      </c>
      <c r="N20" s="30">
        <v>113057.3</v>
      </c>
      <c r="O20" s="30">
        <v>81788.267000000007</v>
      </c>
      <c r="P20" s="30">
        <f t="shared" si="3"/>
        <v>72.342314030142234</v>
      </c>
      <c r="Q20" s="30">
        <v>0</v>
      </c>
      <c r="R20" s="30">
        <v>0</v>
      </c>
      <c r="S20" s="30">
        <f t="shared" si="4"/>
        <v>0</v>
      </c>
      <c r="T20" s="30">
        <v>0</v>
      </c>
      <c r="U20" s="30">
        <v>0</v>
      </c>
      <c r="V20" s="30">
        <f t="shared" si="5"/>
        <v>0</v>
      </c>
      <c r="W20" s="30">
        <v>0</v>
      </c>
      <c r="X20" s="30">
        <v>0</v>
      </c>
      <c r="Y20" s="30">
        <f t="shared" si="6"/>
        <v>0</v>
      </c>
      <c r="Z20" s="30">
        <v>0</v>
      </c>
      <c r="AA20" s="30">
        <v>0</v>
      </c>
      <c r="AB20" s="30">
        <f t="shared" si="7"/>
        <v>0</v>
      </c>
      <c r="AC20" s="30">
        <v>2602.5</v>
      </c>
      <c r="AD20" s="30">
        <v>1477.5740000000001</v>
      </c>
      <c r="AE20" s="30">
        <f t="shared" si="8"/>
        <v>56.775177713736795</v>
      </c>
      <c r="AF20" s="30">
        <v>1016.6</v>
      </c>
      <c r="AG20" s="30">
        <v>715.01813000000004</v>
      </c>
      <c r="AH20" s="30">
        <f t="shared" si="9"/>
        <v>70.334264214046826</v>
      </c>
      <c r="AI20" s="30">
        <v>92.5</v>
      </c>
      <c r="AJ20" s="30">
        <v>57.744610000000002</v>
      </c>
      <c r="AK20" s="30">
        <f t="shared" si="10"/>
        <v>62.426605405405404</v>
      </c>
      <c r="AL20" s="30">
        <v>203.8</v>
      </c>
      <c r="AM20" s="30">
        <v>141.21893</v>
      </c>
      <c r="AN20" s="99">
        <f t="shared" si="11"/>
        <v>69.292899901864558</v>
      </c>
      <c r="AO20" s="100">
        <v>0</v>
      </c>
      <c r="AP20" s="30">
        <v>0</v>
      </c>
      <c r="AQ20" s="30">
        <f t="shared" si="12"/>
        <v>0</v>
      </c>
      <c r="AR20" s="30">
        <v>596.70000000000005</v>
      </c>
      <c r="AS20" s="30">
        <v>423</v>
      </c>
      <c r="AT20" s="30">
        <f t="shared" si="23"/>
        <v>70.889894419306174</v>
      </c>
      <c r="AU20" s="30">
        <v>1396.8</v>
      </c>
      <c r="AV20" s="30">
        <v>491.60689000000002</v>
      </c>
      <c r="AW20" s="30">
        <f t="shared" si="13"/>
        <v>35.195224083619706</v>
      </c>
      <c r="AX20" s="30">
        <v>197</v>
      </c>
      <c r="AY20" s="30">
        <v>130.62396000000001</v>
      </c>
      <c r="AZ20" s="30">
        <f t="shared" si="14"/>
        <v>66.306578680203046</v>
      </c>
      <c r="BA20" s="30">
        <v>185</v>
      </c>
      <c r="BB20" s="30">
        <v>115.8746</v>
      </c>
      <c r="BC20" s="30">
        <f t="shared" si="15"/>
        <v>62.634918918918913</v>
      </c>
      <c r="BD20" s="30">
        <v>0</v>
      </c>
      <c r="BE20" s="30">
        <v>0</v>
      </c>
      <c r="BF20" s="30">
        <f t="shared" si="16"/>
        <v>0</v>
      </c>
      <c r="BG20" s="30">
        <v>207.1</v>
      </c>
      <c r="BH20" s="30">
        <v>146.62673000000001</v>
      </c>
      <c r="BI20" s="30">
        <f t="shared" si="24"/>
        <v>70.799966199903437</v>
      </c>
      <c r="BJ20" s="30">
        <v>195.2</v>
      </c>
      <c r="BK20" s="30">
        <v>139.53654999999998</v>
      </c>
      <c r="BL20" s="30">
        <f t="shared" si="25"/>
        <v>71.483888319672118</v>
      </c>
      <c r="BM20" s="30">
        <v>195</v>
      </c>
      <c r="BN20" s="30">
        <v>125.42878</v>
      </c>
      <c r="BO20" s="30">
        <f t="shared" si="17"/>
        <v>64.32245128205129</v>
      </c>
      <c r="BP20" s="30">
        <v>66.8</v>
      </c>
      <c r="BQ20" s="30">
        <v>33.152000000000001</v>
      </c>
      <c r="BR20" s="30">
        <f t="shared" si="18"/>
        <v>49.628742514970064</v>
      </c>
      <c r="BS20" s="30">
        <v>1</v>
      </c>
      <c r="BT20" s="30">
        <v>0.5</v>
      </c>
      <c r="BU20" s="30">
        <f t="shared" si="19"/>
        <v>50</v>
      </c>
      <c r="BV20" s="30">
        <v>935.6</v>
      </c>
      <c r="BW20" s="30">
        <v>563.70566000000008</v>
      </c>
      <c r="BX20" s="30">
        <f t="shared" si="26"/>
        <v>60.250711842667819</v>
      </c>
      <c r="BY20" s="30">
        <v>4.5</v>
      </c>
      <c r="BZ20" s="30">
        <v>0</v>
      </c>
      <c r="CA20" s="32">
        <f t="shared" si="20"/>
        <v>0</v>
      </c>
      <c r="CB20" s="41"/>
    </row>
    <row r="21" spans="1:80" x14ac:dyDescent="0.25">
      <c r="A21" s="28" t="s">
        <v>27</v>
      </c>
      <c r="B21" s="95">
        <f t="shared" si="21"/>
        <v>258110.40000000005</v>
      </c>
      <c r="C21" s="98">
        <f t="shared" si="21"/>
        <v>181022.06637000002</v>
      </c>
      <c r="D21" s="98">
        <f t="shared" si="22"/>
        <v>70.133580967678938</v>
      </c>
      <c r="E21" s="30">
        <v>32334.3</v>
      </c>
      <c r="F21" s="30">
        <v>21713.387070000001</v>
      </c>
      <c r="G21" s="30">
        <f t="shared" si="0"/>
        <v>67.152797710171555</v>
      </c>
      <c r="H21" s="30">
        <v>1921.7</v>
      </c>
      <c r="I21" s="30">
        <v>1432.5085100000001</v>
      </c>
      <c r="J21" s="30">
        <f t="shared" si="1"/>
        <v>74.543815892178813</v>
      </c>
      <c r="K21" s="30">
        <v>152.69999999999999</v>
      </c>
      <c r="L21" s="30">
        <v>112.35</v>
      </c>
      <c r="M21" s="30">
        <f t="shared" si="2"/>
        <v>73.575638506876231</v>
      </c>
      <c r="N21" s="30">
        <v>210431.8</v>
      </c>
      <c r="O21" s="30">
        <v>149734.53015000001</v>
      </c>
      <c r="P21" s="30">
        <f t="shared" si="3"/>
        <v>71.155847238867906</v>
      </c>
      <c r="Q21" s="30">
        <v>0</v>
      </c>
      <c r="R21" s="30">
        <v>0</v>
      </c>
      <c r="S21" s="30">
        <f t="shared" si="4"/>
        <v>0</v>
      </c>
      <c r="T21" s="30">
        <v>0</v>
      </c>
      <c r="U21" s="30">
        <v>0</v>
      </c>
      <c r="V21" s="30">
        <f t="shared" si="5"/>
        <v>0</v>
      </c>
      <c r="W21" s="30">
        <v>0</v>
      </c>
      <c r="X21" s="30">
        <v>0</v>
      </c>
      <c r="Y21" s="30">
        <f t="shared" si="6"/>
        <v>0</v>
      </c>
      <c r="Z21" s="30">
        <v>0</v>
      </c>
      <c r="AA21" s="30">
        <v>0</v>
      </c>
      <c r="AB21" s="30">
        <f t="shared" si="7"/>
        <v>0</v>
      </c>
      <c r="AC21" s="30">
        <v>4070.7</v>
      </c>
      <c r="AD21" s="30">
        <v>2240.1749199999999</v>
      </c>
      <c r="AE21" s="30">
        <f t="shared" si="8"/>
        <v>55.031687916083229</v>
      </c>
      <c r="AF21" s="30">
        <v>1027.2</v>
      </c>
      <c r="AG21" s="30">
        <v>673.63403000000005</v>
      </c>
      <c r="AH21" s="30">
        <f t="shared" si="9"/>
        <v>65.579636876947049</v>
      </c>
      <c r="AI21" s="30">
        <v>185</v>
      </c>
      <c r="AJ21" s="30">
        <v>138.89599999999999</v>
      </c>
      <c r="AK21" s="30">
        <f t="shared" si="10"/>
        <v>75.078918918918902</v>
      </c>
      <c r="AL21" s="30">
        <v>382.1</v>
      </c>
      <c r="AM21" s="30">
        <v>286.05040000000002</v>
      </c>
      <c r="AN21" s="99">
        <f t="shared" si="11"/>
        <v>74.862706097880135</v>
      </c>
      <c r="AO21" s="100">
        <v>0</v>
      </c>
      <c r="AP21" s="30">
        <v>0</v>
      </c>
      <c r="AQ21" s="30">
        <f t="shared" si="12"/>
        <v>0</v>
      </c>
      <c r="AR21" s="30">
        <v>1335.3</v>
      </c>
      <c r="AS21" s="30">
        <v>954</v>
      </c>
      <c r="AT21" s="30">
        <f t="shared" si="23"/>
        <v>71.444619186699626</v>
      </c>
      <c r="AU21" s="30">
        <v>3917.4</v>
      </c>
      <c r="AV21" s="30">
        <v>2217.8999900000003</v>
      </c>
      <c r="AW21" s="30">
        <f t="shared" si="13"/>
        <v>56.616633226119376</v>
      </c>
      <c r="AX21" s="30">
        <v>197</v>
      </c>
      <c r="AY21" s="30">
        <v>139.26523999999998</v>
      </c>
      <c r="AZ21" s="30">
        <f t="shared" si="14"/>
        <v>70.69301522842639</v>
      </c>
      <c r="BA21" s="30">
        <v>555.1</v>
      </c>
      <c r="BB21" s="30">
        <v>372.91606999999999</v>
      </c>
      <c r="BC21" s="30">
        <f t="shared" si="15"/>
        <v>67.179980183750672</v>
      </c>
      <c r="BD21" s="30">
        <v>0</v>
      </c>
      <c r="BE21" s="30">
        <v>0</v>
      </c>
      <c r="BF21" s="30">
        <f t="shared" si="16"/>
        <v>0</v>
      </c>
      <c r="BG21" s="30">
        <v>207.1</v>
      </c>
      <c r="BH21" s="30">
        <v>152.15723</v>
      </c>
      <c r="BI21" s="30">
        <f t="shared" si="24"/>
        <v>73.470415258329325</v>
      </c>
      <c r="BJ21" s="30">
        <v>195.2</v>
      </c>
      <c r="BK21" s="30">
        <v>139.93504999999999</v>
      </c>
      <c r="BL21" s="30">
        <f t="shared" si="25"/>
        <v>71.688037909836055</v>
      </c>
      <c r="BM21" s="30">
        <v>195</v>
      </c>
      <c r="BN21" s="30">
        <v>132.04147</v>
      </c>
      <c r="BO21" s="30">
        <f t="shared" si="17"/>
        <v>67.713574358974356</v>
      </c>
      <c r="BP21" s="30">
        <v>55.7</v>
      </c>
      <c r="BQ21" s="30">
        <v>0</v>
      </c>
      <c r="BR21" s="30">
        <f t="shared" si="18"/>
        <v>0</v>
      </c>
      <c r="BS21" s="30">
        <v>0.8</v>
      </c>
      <c r="BT21" s="30">
        <v>0</v>
      </c>
      <c r="BU21" s="30">
        <f t="shared" si="19"/>
        <v>0</v>
      </c>
      <c r="BV21" s="30">
        <v>935.6</v>
      </c>
      <c r="BW21" s="30">
        <v>571.62023999999997</v>
      </c>
      <c r="BX21" s="30">
        <f t="shared" si="26"/>
        <v>61.096648140230862</v>
      </c>
      <c r="BY21" s="30">
        <v>10.7</v>
      </c>
      <c r="BZ21" s="30">
        <v>10.7</v>
      </c>
      <c r="CA21" s="32">
        <f t="shared" si="20"/>
        <v>100</v>
      </c>
      <c r="CB21" s="41"/>
    </row>
    <row r="22" spans="1:80" x14ac:dyDescent="0.25">
      <c r="A22" s="28" t="s">
        <v>28</v>
      </c>
      <c r="B22" s="95">
        <f t="shared" si="21"/>
        <v>316541.60000000003</v>
      </c>
      <c r="C22" s="98">
        <f t="shared" si="21"/>
        <v>223213.45496</v>
      </c>
      <c r="D22" s="98">
        <f t="shared" si="22"/>
        <v>70.516309691996241</v>
      </c>
      <c r="E22" s="30">
        <v>53876.5</v>
      </c>
      <c r="F22" s="30">
        <v>38007.25851</v>
      </c>
      <c r="G22" s="30">
        <f t="shared" si="0"/>
        <v>70.545151429658574</v>
      </c>
      <c r="H22" s="30">
        <v>4089.2</v>
      </c>
      <c r="I22" s="30">
        <v>2335.2441200000003</v>
      </c>
      <c r="J22" s="30">
        <f t="shared" si="1"/>
        <v>57.107603443216291</v>
      </c>
      <c r="K22" s="30">
        <v>235.7</v>
      </c>
      <c r="L22" s="30">
        <v>137.17160000000001</v>
      </c>
      <c r="M22" s="30">
        <f t="shared" si="2"/>
        <v>58.197539244802726</v>
      </c>
      <c r="N22" s="30">
        <v>224113.5</v>
      </c>
      <c r="O22" s="30">
        <v>162859.54434999998</v>
      </c>
      <c r="P22" s="30">
        <f t="shared" si="3"/>
        <v>72.668332942906147</v>
      </c>
      <c r="Q22" s="30">
        <v>0</v>
      </c>
      <c r="R22" s="30">
        <v>0</v>
      </c>
      <c r="S22" s="30">
        <f t="shared" si="4"/>
        <v>0</v>
      </c>
      <c r="T22" s="30">
        <v>0</v>
      </c>
      <c r="U22" s="30">
        <v>0</v>
      </c>
      <c r="V22" s="30">
        <f t="shared" si="5"/>
        <v>0</v>
      </c>
      <c r="W22" s="30">
        <v>0</v>
      </c>
      <c r="X22" s="30">
        <v>0</v>
      </c>
      <c r="Y22" s="30">
        <f t="shared" si="6"/>
        <v>0</v>
      </c>
      <c r="Z22" s="30">
        <v>0</v>
      </c>
      <c r="AA22" s="30">
        <v>0</v>
      </c>
      <c r="AB22" s="30">
        <f t="shared" si="7"/>
        <v>0</v>
      </c>
      <c r="AC22" s="30">
        <v>4701.8999999999996</v>
      </c>
      <c r="AD22" s="30">
        <v>3028.375</v>
      </c>
      <c r="AE22" s="30">
        <f t="shared" si="8"/>
        <v>64.407473574512437</v>
      </c>
      <c r="AF22" s="30">
        <v>1886.2</v>
      </c>
      <c r="AG22" s="30">
        <v>1409.924</v>
      </c>
      <c r="AH22" s="30">
        <f t="shared" si="9"/>
        <v>74.749443325204112</v>
      </c>
      <c r="AI22" s="30">
        <v>231.3</v>
      </c>
      <c r="AJ22" s="30">
        <v>170.71801000000002</v>
      </c>
      <c r="AK22" s="30">
        <f t="shared" si="10"/>
        <v>73.808045827929107</v>
      </c>
      <c r="AL22" s="30">
        <v>382.1</v>
      </c>
      <c r="AM22" s="30">
        <v>268.22500000000002</v>
      </c>
      <c r="AN22" s="99">
        <f t="shared" si="11"/>
        <v>70.197592253336822</v>
      </c>
      <c r="AO22" s="100">
        <v>0</v>
      </c>
      <c r="AP22" s="30">
        <v>0</v>
      </c>
      <c r="AQ22" s="30">
        <f t="shared" si="12"/>
        <v>0</v>
      </c>
      <c r="AR22" s="30">
        <v>1994.3</v>
      </c>
      <c r="AS22" s="30">
        <v>1422</v>
      </c>
      <c r="AT22" s="30">
        <f t="shared" si="23"/>
        <v>71.30321416035703</v>
      </c>
      <c r="AU22" s="30">
        <v>20928.3</v>
      </c>
      <c r="AV22" s="30">
        <v>10892.959140000001</v>
      </c>
      <c r="AW22" s="30">
        <f t="shared" si="13"/>
        <v>52.048943965826183</v>
      </c>
      <c r="AX22" s="30">
        <v>1373.9</v>
      </c>
      <c r="AY22" s="30">
        <v>974.12497999999994</v>
      </c>
      <c r="AZ22" s="30">
        <f t="shared" si="14"/>
        <v>70.902174830773703</v>
      </c>
      <c r="BA22" s="30">
        <v>740.1</v>
      </c>
      <c r="BB22" s="30">
        <v>470.05032</v>
      </c>
      <c r="BC22" s="30">
        <f t="shared" si="15"/>
        <v>63.511730847182818</v>
      </c>
      <c r="BD22" s="30">
        <v>0</v>
      </c>
      <c r="BE22" s="30">
        <v>0</v>
      </c>
      <c r="BF22" s="30">
        <f t="shared" si="16"/>
        <v>0</v>
      </c>
      <c r="BG22" s="30">
        <v>414.3</v>
      </c>
      <c r="BH22" s="30">
        <v>297.44574</v>
      </c>
      <c r="BI22" s="30">
        <f t="shared" si="24"/>
        <v>71.79477190441709</v>
      </c>
      <c r="BJ22" s="30">
        <v>195.2</v>
      </c>
      <c r="BK22" s="30">
        <v>131.64224999999999</v>
      </c>
      <c r="BL22" s="30">
        <f t="shared" si="25"/>
        <v>67.439677254098356</v>
      </c>
      <c r="BM22" s="30">
        <v>195</v>
      </c>
      <c r="BN22" s="30">
        <v>106.75866000000001</v>
      </c>
      <c r="BO22" s="30">
        <f t="shared" si="17"/>
        <v>54.748030769230773</v>
      </c>
      <c r="BP22" s="30">
        <v>62.4</v>
      </c>
      <c r="BQ22" s="30">
        <v>28.605</v>
      </c>
      <c r="BR22" s="30">
        <f t="shared" si="18"/>
        <v>45.841346153846153</v>
      </c>
      <c r="BS22" s="30">
        <v>0.9</v>
      </c>
      <c r="BT22" s="30">
        <v>0</v>
      </c>
      <c r="BU22" s="30">
        <f t="shared" si="19"/>
        <v>0</v>
      </c>
      <c r="BV22" s="30">
        <v>1108</v>
      </c>
      <c r="BW22" s="30">
        <v>667.50828000000001</v>
      </c>
      <c r="BX22" s="30">
        <f t="shared" si="26"/>
        <v>60.24442960288809</v>
      </c>
      <c r="BY22" s="30">
        <v>12.8</v>
      </c>
      <c r="BZ22" s="30">
        <v>5.9</v>
      </c>
      <c r="CA22" s="32">
        <f t="shared" si="20"/>
        <v>46.09375</v>
      </c>
      <c r="CB22" s="41"/>
    </row>
    <row r="23" spans="1:80" x14ac:dyDescent="0.25">
      <c r="A23" s="28" t="s">
        <v>29</v>
      </c>
      <c r="B23" s="95">
        <f t="shared" si="21"/>
        <v>271058.19999999984</v>
      </c>
      <c r="C23" s="98">
        <f t="shared" si="21"/>
        <v>183147.31242999999</v>
      </c>
      <c r="D23" s="98">
        <f t="shared" si="22"/>
        <v>67.567523295735043</v>
      </c>
      <c r="E23" s="30">
        <v>69340.5</v>
      </c>
      <c r="F23" s="30">
        <v>46214.497490000002</v>
      </c>
      <c r="G23" s="30">
        <f t="shared" si="0"/>
        <v>66.648636064060696</v>
      </c>
      <c r="H23" s="30">
        <v>3903.9</v>
      </c>
      <c r="I23" s="30">
        <v>3903.9</v>
      </c>
      <c r="J23" s="30">
        <f t="shared" si="1"/>
        <v>100</v>
      </c>
      <c r="K23" s="30">
        <v>243.9</v>
      </c>
      <c r="L23" s="30">
        <v>131.64546999999999</v>
      </c>
      <c r="M23" s="30">
        <f t="shared" si="2"/>
        <v>53.975182451824516</v>
      </c>
      <c r="N23" s="30">
        <v>169706.3</v>
      </c>
      <c r="O23" s="30">
        <v>115038.78324999999</v>
      </c>
      <c r="P23" s="30">
        <f t="shared" si="3"/>
        <v>67.786984484370947</v>
      </c>
      <c r="Q23" s="30">
        <v>105.4</v>
      </c>
      <c r="R23" s="30">
        <v>56.624000000000002</v>
      </c>
      <c r="S23" s="30">
        <f t="shared" si="4"/>
        <v>53.72296015180266</v>
      </c>
      <c r="T23" s="30">
        <v>10544.9</v>
      </c>
      <c r="U23" s="30">
        <v>7218.8580000000002</v>
      </c>
      <c r="V23" s="30">
        <f t="shared" si="5"/>
        <v>68.458287892725394</v>
      </c>
      <c r="W23" s="30">
        <v>0</v>
      </c>
      <c r="X23" s="30">
        <v>0</v>
      </c>
      <c r="Y23" s="30">
        <f t="shared" si="6"/>
        <v>0</v>
      </c>
      <c r="Z23" s="30">
        <v>0</v>
      </c>
      <c r="AA23" s="30">
        <v>0</v>
      </c>
      <c r="AB23" s="30">
        <f t="shared" si="7"/>
        <v>0</v>
      </c>
      <c r="AC23" s="30">
        <v>4984.8999999999996</v>
      </c>
      <c r="AD23" s="30">
        <v>3053.6263300000001</v>
      </c>
      <c r="AE23" s="30">
        <f t="shared" si="8"/>
        <v>61.257524323456842</v>
      </c>
      <c r="AF23" s="30">
        <v>2046.4</v>
      </c>
      <c r="AG23" s="30">
        <v>1277.74494</v>
      </c>
      <c r="AH23" s="30">
        <f t="shared" si="9"/>
        <v>62.438669859265048</v>
      </c>
      <c r="AI23" s="30">
        <v>231.3</v>
      </c>
      <c r="AJ23" s="30">
        <v>157.41245999999998</v>
      </c>
      <c r="AK23" s="30">
        <f t="shared" si="10"/>
        <v>68.055538261997398</v>
      </c>
      <c r="AL23" s="30">
        <v>382.1</v>
      </c>
      <c r="AM23" s="30">
        <v>286.57499999999999</v>
      </c>
      <c r="AN23" s="99">
        <f t="shared" si="11"/>
        <v>75</v>
      </c>
      <c r="AO23" s="100">
        <v>0</v>
      </c>
      <c r="AP23" s="30">
        <v>0</v>
      </c>
      <c r="AQ23" s="30">
        <f t="shared" si="12"/>
        <v>0</v>
      </c>
      <c r="AR23" s="30">
        <v>1462.1</v>
      </c>
      <c r="AS23" s="30">
        <v>1044</v>
      </c>
      <c r="AT23" s="30">
        <f t="shared" si="23"/>
        <v>71.404144723343137</v>
      </c>
      <c r="AU23" s="30">
        <v>5413.1</v>
      </c>
      <c r="AV23" s="30">
        <v>3033.8025299999999</v>
      </c>
      <c r="AW23" s="30">
        <f t="shared" si="13"/>
        <v>56.045565941881733</v>
      </c>
      <c r="AX23" s="30">
        <v>381.3</v>
      </c>
      <c r="AY23" s="30">
        <v>254.51967000000002</v>
      </c>
      <c r="AZ23" s="30">
        <f t="shared" si="14"/>
        <v>66.750503540519276</v>
      </c>
      <c r="BA23" s="30">
        <v>555.1</v>
      </c>
      <c r="BB23" s="30">
        <v>338.83515999999997</v>
      </c>
      <c r="BC23" s="30">
        <f t="shared" si="15"/>
        <v>61.040381913168794</v>
      </c>
      <c r="BD23" s="30">
        <v>15.1</v>
      </c>
      <c r="BE23" s="30">
        <v>9.7220400000000016</v>
      </c>
      <c r="BF23" s="30">
        <f t="shared" si="16"/>
        <v>64.384370860927163</v>
      </c>
      <c r="BG23" s="30">
        <v>207.1</v>
      </c>
      <c r="BH23" s="30">
        <v>153.47999999999999</v>
      </c>
      <c r="BI23" s="30">
        <f t="shared" si="24"/>
        <v>74.109126026074364</v>
      </c>
      <c r="BJ23" s="30">
        <v>195.2</v>
      </c>
      <c r="BK23" s="30">
        <v>146.4</v>
      </c>
      <c r="BL23" s="30">
        <f t="shared" si="25"/>
        <v>75</v>
      </c>
      <c r="BM23" s="30">
        <v>195</v>
      </c>
      <c r="BN23" s="30">
        <v>127.48845</v>
      </c>
      <c r="BO23" s="30">
        <f t="shared" si="17"/>
        <v>65.378692307692305</v>
      </c>
      <c r="BP23" s="30">
        <v>44.6</v>
      </c>
      <c r="BQ23" s="30">
        <v>0</v>
      </c>
      <c r="BR23" s="30">
        <f t="shared" si="18"/>
        <v>0</v>
      </c>
      <c r="BS23" s="30">
        <v>0.6</v>
      </c>
      <c r="BT23" s="30">
        <v>0</v>
      </c>
      <c r="BU23" s="30">
        <f t="shared" si="19"/>
        <v>0</v>
      </c>
      <c r="BV23" s="30">
        <v>1089.5</v>
      </c>
      <c r="BW23" s="30">
        <v>689.49764000000005</v>
      </c>
      <c r="BX23" s="30">
        <f t="shared" si="26"/>
        <v>63.285694355208818</v>
      </c>
      <c r="BY23" s="30">
        <v>9.9</v>
      </c>
      <c r="BZ23" s="30">
        <v>9.9</v>
      </c>
      <c r="CA23" s="32">
        <f t="shared" si="20"/>
        <v>100</v>
      </c>
      <c r="CB23" s="41"/>
    </row>
    <row r="24" spans="1:80" x14ac:dyDescent="0.25">
      <c r="A24" s="28" t="s">
        <v>30</v>
      </c>
      <c r="B24" s="95">
        <f t="shared" si="21"/>
        <v>103977.60000000003</v>
      </c>
      <c r="C24" s="98">
        <f t="shared" si="21"/>
        <v>74673.396330000032</v>
      </c>
      <c r="D24" s="98">
        <f t="shared" si="22"/>
        <v>71.816810861185502</v>
      </c>
      <c r="E24" s="30">
        <v>25059.7</v>
      </c>
      <c r="F24" s="30">
        <v>16917.062850000002</v>
      </c>
      <c r="G24" s="30">
        <f t="shared" si="0"/>
        <v>67.507044577548825</v>
      </c>
      <c r="H24" s="30">
        <v>908.7</v>
      </c>
      <c r="I24" s="30">
        <v>501.81603000000001</v>
      </c>
      <c r="J24" s="30">
        <f t="shared" si="1"/>
        <v>55.223509409045896</v>
      </c>
      <c r="K24" s="30">
        <v>84.1</v>
      </c>
      <c r="L24" s="30">
        <v>15.094100000000001</v>
      </c>
      <c r="M24" s="30">
        <f t="shared" si="2"/>
        <v>17.947800237812132</v>
      </c>
      <c r="N24" s="30">
        <v>69853.100000000006</v>
      </c>
      <c r="O24" s="30">
        <v>53085.063700000006</v>
      </c>
      <c r="P24" s="30">
        <f t="shared" si="3"/>
        <v>75.995286823347854</v>
      </c>
      <c r="Q24" s="30">
        <v>0</v>
      </c>
      <c r="R24" s="30">
        <v>0</v>
      </c>
      <c r="S24" s="30">
        <f t="shared" si="4"/>
        <v>0</v>
      </c>
      <c r="T24" s="30">
        <v>0</v>
      </c>
      <c r="U24" s="30">
        <v>0</v>
      </c>
      <c r="V24" s="30">
        <f t="shared" si="5"/>
        <v>0</v>
      </c>
      <c r="W24" s="30">
        <v>0</v>
      </c>
      <c r="X24" s="30">
        <v>0</v>
      </c>
      <c r="Y24" s="30">
        <f t="shared" si="6"/>
        <v>0</v>
      </c>
      <c r="Z24" s="30">
        <v>0</v>
      </c>
      <c r="AA24" s="30">
        <v>0</v>
      </c>
      <c r="AB24" s="30">
        <f t="shared" si="7"/>
        <v>0</v>
      </c>
      <c r="AC24" s="30">
        <v>1755.5</v>
      </c>
      <c r="AD24" s="30">
        <v>516.16800000000001</v>
      </c>
      <c r="AE24" s="30">
        <f t="shared" si="8"/>
        <v>29.402905155226431</v>
      </c>
      <c r="AF24" s="30">
        <v>648.29999999999995</v>
      </c>
      <c r="AG24" s="30">
        <v>231.14099999999999</v>
      </c>
      <c r="AH24" s="30">
        <f t="shared" si="9"/>
        <v>35.653401203146693</v>
      </c>
      <c r="AI24" s="30">
        <v>46.3</v>
      </c>
      <c r="AJ24" s="30">
        <v>19.879429999999999</v>
      </c>
      <c r="AK24" s="30">
        <f t="shared" si="10"/>
        <v>42.936133909287257</v>
      </c>
      <c r="AL24" s="30">
        <v>203.8</v>
      </c>
      <c r="AM24" s="30">
        <v>134.94994</v>
      </c>
      <c r="AN24" s="99">
        <f t="shared" si="11"/>
        <v>66.216849852796855</v>
      </c>
      <c r="AO24" s="100">
        <v>0</v>
      </c>
      <c r="AP24" s="30">
        <v>0</v>
      </c>
      <c r="AQ24" s="30">
        <f t="shared" si="12"/>
        <v>0</v>
      </c>
      <c r="AR24" s="30">
        <v>483</v>
      </c>
      <c r="AS24" s="30">
        <v>342</v>
      </c>
      <c r="AT24" s="30">
        <f t="shared" si="23"/>
        <v>70.807453416149073</v>
      </c>
      <c r="AU24" s="30">
        <v>3598.5</v>
      </c>
      <c r="AV24" s="30">
        <v>2030.7878600000001</v>
      </c>
      <c r="AW24" s="30">
        <f t="shared" si="13"/>
        <v>56.434288175628737</v>
      </c>
      <c r="AX24" s="30">
        <v>197</v>
      </c>
      <c r="AY24" s="30">
        <v>140.36250000000001</v>
      </c>
      <c r="AZ24" s="30">
        <f t="shared" si="14"/>
        <v>71.25</v>
      </c>
      <c r="BA24" s="30">
        <v>185</v>
      </c>
      <c r="BB24" s="30">
        <v>119.92946999999999</v>
      </c>
      <c r="BC24" s="30">
        <f t="shared" si="15"/>
        <v>64.826740540540541</v>
      </c>
      <c r="BD24" s="30">
        <v>0</v>
      </c>
      <c r="BE24" s="30">
        <v>0</v>
      </c>
      <c r="BF24" s="30">
        <f t="shared" si="16"/>
        <v>0</v>
      </c>
      <c r="BG24" s="30">
        <v>207.1</v>
      </c>
      <c r="BH24" s="30">
        <v>128.17555000000002</v>
      </c>
      <c r="BI24" s="30">
        <f t="shared" si="24"/>
        <v>61.89065668759055</v>
      </c>
      <c r="BJ24" s="30">
        <v>195.2</v>
      </c>
      <c r="BK24" s="30">
        <v>137.17345</v>
      </c>
      <c r="BL24" s="30">
        <f t="shared" si="25"/>
        <v>70.273283811475409</v>
      </c>
      <c r="BM24" s="30">
        <v>195</v>
      </c>
      <c r="BN24" s="30">
        <v>131.73310999999998</v>
      </c>
      <c r="BO24" s="30">
        <f t="shared" si="17"/>
        <v>67.555441025641016</v>
      </c>
      <c r="BP24" s="30">
        <v>44.6</v>
      </c>
      <c r="BQ24" s="30">
        <v>0</v>
      </c>
      <c r="BR24" s="30">
        <f t="shared" si="18"/>
        <v>0</v>
      </c>
      <c r="BS24" s="30">
        <v>0.6</v>
      </c>
      <c r="BT24" s="30">
        <v>0</v>
      </c>
      <c r="BU24" s="30">
        <f t="shared" si="19"/>
        <v>0</v>
      </c>
      <c r="BV24" s="30">
        <v>307.8</v>
      </c>
      <c r="BW24" s="30">
        <v>217.75934000000001</v>
      </c>
      <c r="BX24" s="30">
        <f t="shared" si="26"/>
        <v>70.747024041585448</v>
      </c>
      <c r="BY24" s="30">
        <v>4.3</v>
      </c>
      <c r="BZ24" s="30">
        <v>4.3</v>
      </c>
      <c r="CA24" s="32">
        <f t="shared" si="20"/>
        <v>100</v>
      </c>
      <c r="CB24" s="41"/>
    </row>
    <row r="25" spans="1:80" x14ac:dyDescent="0.25">
      <c r="A25" s="28" t="s">
        <v>31</v>
      </c>
      <c r="B25" s="95">
        <f t="shared" si="21"/>
        <v>174926.60000000003</v>
      </c>
      <c r="C25" s="98">
        <f t="shared" si="21"/>
        <v>119441.95792999999</v>
      </c>
      <c r="D25" s="98">
        <f t="shared" si="22"/>
        <v>68.281186469067578</v>
      </c>
      <c r="E25" s="30">
        <v>27934.5</v>
      </c>
      <c r="F25" s="30">
        <v>15530.962130000002</v>
      </c>
      <c r="G25" s="30">
        <f t="shared" si="0"/>
        <v>55.597780987667583</v>
      </c>
      <c r="H25" s="30">
        <v>1152.5</v>
      </c>
      <c r="I25" s="30">
        <v>666.77999</v>
      </c>
      <c r="J25" s="30">
        <f t="shared" si="1"/>
        <v>57.855096746203905</v>
      </c>
      <c r="K25" s="30">
        <v>106.7</v>
      </c>
      <c r="L25" s="30">
        <v>69.293679999999995</v>
      </c>
      <c r="M25" s="30">
        <f t="shared" si="2"/>
        <v>64.942530459231492</v>
      </c>
      <c r="N25" s="30">
        <v>136835</v>
      </c>
      <c r="O25" s="30">
        <v>97674.896909999996</v>
      </c>
      <c r="P25" s="30">
        <f t="shared" si="3"/>
        <v>71.381515628311476</v>
      </c>
      <c r="Q25" s="30">
        <v>0</v>
      </c>
      <c r="R25" s="30">
        <v>0</v>
      </c>
      <c r="S25" s="30">
        <f t="shared" si="4"/>
        <v>0</v>
      </c>
      <c r="T25" s="30">
        <v>0</v>
      </c>
      <c r="U25" s="30">
        <v>0</v>
      </c>
      <c r="V25" s="30">
        <f t="shared" si="5"/>
        <v>0</v>
      </c>
      <c r="W25" s="30">
        <v>0</v>
      </c>
      <c r="X25" s="30">
        <v>0</v>
      </c>
      <c r="Y25" s="30">
        <f t="shared" si="6"/>
        <v>0</v>
      </c>
      <c r="Z25" s="30">
        <v>0</v>
      </c>
      <c r="AA25" s="30">
        <v>0</v>
      </c>
      <c r="AB25" s="30">
        <f t="shared" si="7"/>
        <v>0</v>
      </c>
      <c r="AC25" s="30">
        <v>3542.7</v>
      </c>
      <c r="AD25" s="30">
        <v>2045.82329</v>
      </c>
      <c r="AE25" s="30">
        <f t="shared" si="8"/>
        <v>57.747573602054935</v>
      </c>
      <c r="AF25" s="30">
        <v>926.6</v>
      </c>
      <c r="AG25" s="30">
        <v>699.3</v>
      </c>
      <c r="AH25" s="30">
        <f t="shared" si="9"/>
        <v>75.469458234405352</v>
      </c>
      <c r="AI25" s="30">
        <v>92.5</v>
      </c>
      <c r="AJ25" s="30">
        <v>65.54204</v>
      </c>
      <c r="AK25" s="30">
        <f t="shared" si="10"/>
        <v>70.856259459459451</v>
      </c>
      <c r="AL25" s="30">
        <v>203.8</v>
      </c>
      <c r="AM25" s="30">
        <v>146.50404999999998</v>
      </c>
      <c r="AN25" s="99">
        <f t="shared" si="11"/>
        <v>71.886187438665345</v>
      </c>
      <c r="AO25" s="100">
        <v>0</v>
      </c>
      <c r="AP25" s="30">
        <v>0</v>
      </c>
      <c r="AQ25" s="30">
        <f t="shared" si="12"/>
        <v>0</v>
      </c>
      <c r="AR25" s="30">
        <v>836.2</v>
      </c>
      <c r="AS25" s="30">
        <v>594</v>
      </c>
      <c r="AT25" s="30">
        <f t="shared" si="23"/>
        <v>71.035637407318816</v>
      </c>
      <c r="AU25" s="30">
        <v>1423.2</v>
      </c>
      <c r="AV25" s="30">
        <v>717.82693000000006</v>
      </c>
      <c r="AW25" s="30">
        <f t="shared" si="13"/>
        <v>50.437530213603146</v>
      </c>
      <c r="AX25" s="30">
        <v>197</v>
      </c>
      <c r="AY25" s="30">
        <v>108.05261999999999</v>
      </c>
      <c r="AZ25" s="30">
        <f t="shared" si="14"/>
        <v>54.849045685279187</v>
      </c>
      <c r="BA25" s="30">
        <v>185</v>
      </c>
      <c r="BB25" s="30">
        <v>137.62369000000001</v>
      </c>
      <c r="BC25" s="30">
        <f t="shared" si="15"/>
        <v>74.391183783783788</v>
      </c>
      <c r="BD25" s="30">
        <v>0</v>
      </c>
      <c r="BE25" s="30">
        <v>0</v>
      </c>
      <c r="BF25" s="30">
        <f t="shared" si="16"/>
        <v>0</v>
      </c>
      <c r="BG25" s="30">
        <v>207.1</v>
      </c>
      <c r="BH25" s="30">
        <v>147.27636999999999</v>
      </c>
      <c r="BI25" s="30">
        <f t="shared" si="24"/>
        <v>71.113650410429742</v>
      </c>
      <c r="BJ25" s="30">
        <v>195.2</v>
      </c>
      <c r="BK25" s="30">
        <v>141.66310999999999</v>
      </c>
      <c r="BL25" s="30">
        <f t="shared" si="25"/>
        <v>72.573314549180324</v>
      </c>
      <c r="BM25" s="30">
        <v>195</v>
      </c>
      <c r="BN25" s="30">
        <v>138.55598999999998</v>
      </c>
      <c r="BO25" s="30">
        <f t="shared" si="17"/>
        <v>71.05435384615383</v>
      </c>
      <c r="BP25" s="30">
        <v>37.9</v>
      </c>
      <c r="BQ25" s="30">
        <v>0</v>
      </c>
      <c r="BR25" s="30">
        <f t="shared" si="18"/>
        <v>0</v>
      </c>
      <c r="BS25" s="30">
        <v>0.5</v>
      </c>
      <c r="BT25" s="30">
        <v>0</v>
      </c>
      <c r="BU25" s="30">
        <f t="shared" si="19"/>
        <v>0</v>
      </c>
      <c r="BV25" s="30">
        <v>849.4</v>
      </c>
      <c r="BW25" s="30">
        <v>552.05713000000003</v>
      </c>
      <c r="BX25" s="30">
        <f t="shared" si="26"/>
        <v>64.993775606310336</v>
      </c>
      <c r="BY25" s="30">
        <v>5.8</v>
      </c>
      <c r="BZ25" s="30">
        <v>5.8</v>
      </c>
      <c r="CA25" s="32">
        <f t="shared" si="20"/>
        <v>100</v>
      </c>
      <c r="CB25" s="41"/>
    </row>
    <row r="26" spans="1:80" x14ac:dyDescent="0.25">
      <c r="A26" s="28" t="s">
        <v>32</v>
      </c>
      <c r="B26" s="95">
        <f t="shared" si="21"/>
        <v>504101.99999999994</v>
      </c>
      <c r="C26" s="98">
        <f t="shared" si="21"/>
        <v>352590.53599000006</v>
      </c>
      <c r="D26" s="98">
        <f t="shared" si="22"/>
        <v>69.944284289687417</v>
      </c>
      <c r="E26" s="30">
        <v>91138.4</v>
      </c>
      <c r="F26" s="30">
        <v>55161.224999999999</v>
      </c>
      <c r="G26" s="30">
        <f t="shared" si="0"/>
        <v>60.52468004704933</v>
      </c>
      <c r="H26" s="30">
        <v>8513.2999999999993</v>
      </c>
      <c r="I26" s="30">
        <v>8221.3966099999998</v>
      </c>
      <c r="J26" s="30">
        <f t="shared" si="1"/>
        <v>96.571207522347393</v>
      </c>
      <c r="K26" s="30">
        <v>402.1</v>
      </c>
      <c r="L26" s="30">
        <v>261.47003999999998</v>
      </c>
      <c r="M26" s="30">
        <f t="shared" si="2"/>
        <v>65.026122855011195</v>
      </c>
      <c r="N26" s="30">
        <v>372587.6</v>
      </c>
      <c r="O26" s="30">
        <v>270836.78000000003</v>
      </c>
      <c r="P26" s="30">
        <f t="shared" si="3"/>
        <v>72.690765876266425</v>
      </c>
      <c r="Q26" s="30">
        <v>0</v>
      </c>
      <c r="R26" s="30">
        <v>0</v>
      </c>
      <c r="S26" s="30">
        <f t="shared" si="4"/>
        <v>0</v>
      </c>
      <c r="T26" s="30">
        <v>0</v>
      </c>
      <c r="U26" s="30">
        <v>0</v>
      </c>
      <c r="V26" s="30">
        <f t="shared" si="5"/>
        <v>0</v>
      </c>
      <c r="W26" s="30">
        <v>0</v>
      </c>
      <c r="X26" s="30">
        <v>0</v>
      </c>
      <c r="Y26" s="30">
        <f t="shared" si="6"/>
        <v>0</v>
      </c>
      <c r="Z26" s="30">
        <v>0</v>
      </c>
      <c r="AA26" s="30">
        <v>0</v>
      </c>
      <c r="AB26" s="30">
        <f t="shared" si="7"/>
        <v>0</v>
      </c>
      <c r="AC26" s="30">
        <v>8276.7000000000007</v>
      </c>
      <c r="AD26" s="30">
        <v>4764.7089999999998</v>
      </c>
      <c r="AE26" s="30">
        <f t="shared" si="8"/>
        <v>57.567738349825404</v>
      </c>
      <c r="AF26" s="30">
        <v>2628.4</v>
      </c>
      <c r="AG26" s="30">
        <v>2023.8</v>
      </c>
      <c r="AH26" s="30">
        <f t="shared" si="9"/>
        <v>76.997412874752698</v>
      </c>
      <c r="AI26" s="30">
        <v>436.9</v>
      </c>
      <c r="AJ26" s="30">
        <v>292.48115999999999</v>
      </c>
      <c r="AK26" s="30">
        <f t="shared" si="10"/>
        <v>66.94464637216754</v>
      </c>
      <c r="AL26" s="30">
        <v>581.29999999999995</v>
      </c>
      <c r="AM26" s="30">
        <v>395.44112999999999</v>
      </c>
      <c r="AN26" s="99">
        <f t="shared" si="11"/>
        <v>68.027030793050059</v>
      </c>
      <c r="AO26" s="100">
        <v>0</v>
      </c>
      <c r="AP26" s="30">
        <v>0</v>
      </c>
      <c r="AQ26" s="30">
        <f t="shared" si="12"/>
        <v>0</v>
      </c>
      <c r="AR26" s="30">
        <v>2727.3</v>
      </c>
      <c r="AS26" s="30">
        <v>1944</v>
      </c>
      <c r="AT26" s="30">
        <f t="shared" si="23"/>
        <v>71.279287207127922</v>
      </c>
      <c r="AU26" s="30">
        <v>12686.6</v>
      </c>
      <c r="AV26" s="30">
        <v>6035.7889599999999</v>
      </c>
      <c r="AW26" s="30">
        <f t="shared" si="13"/>
        <v>47.576095723046365</v>
      </c>
      <c r="AX26" s="30">
        <v>1126.8</v>
      </c>
      <c r="AY26" s="30">
        <v>726.93168000000003</v>
      </c>
      <c r="AZ26" s="30">
        <f t="shared" si="14"/>
        <v>64.512928647497347</v>
      </c>
      <c r="BA26" s="30">
        <v>1165.2</v>
      </c>
      <c r="BB26" s="30">
        <v>774.33557999999994</v>
      </c>
      <c r="BC26" s="30">
        <f t="shared" si="15"/>
        <v>66.455164778578776</v>
      </c>
      <c r="BD26" s="30">
        <v>66.2</v>
      </c>
      <c r="BE26" s="30">
        <v>17.877959999999998</v>
      </c>
      <c r="BF26" s="30">
        <f t="shared" si="16"/>
        <v>27.005981873111779</v>
      </c>
      <c r="BG26" s="30">
        <v>216.3</v>
      </c>
      <c r="BH26" s="30">
        <v>155.76655</v>
      </c>
      <c r="BI26" s="30">
        <f t="shared" si="24"/>
        <v>72.014123901987972</v>
      </c>
      <c r="BJ26" s="30">
        <v>204.4</v>
      </c>
      <c r="BK26" s="30">
        <v>108.89643</v>
      </c>
      <c r="BL26" s="30">
        <f t="shared" si="25"/>
        <v>53.276139921722113</v>
      </c>
      <c r="BM26" s="30">
        <v>204.2</v>
      </c>
      <c r="BN26" s="30">
        <v>144.52223999999998</v>
      </c>
      <c r="BO26" s="30">
        <f t="shared" si="17"/>
        <v>70.774848188050925</v>
      </c>
      <c r="BP26" s="30">
        <v>44.6</v>
      </c>
      <c r="BQ26" s="30">
        <v>0</v>
      </c>
      <c r="BR26" s="30">
        <f t="shared" si="18"/>
        <v>0</v>
      </c>
      <c r="BS26" s="30">
        <v>0.6</v>
      </c>
      <c r="BT26" s="30">
        <v>0</v>
      </c>
      <c r="BU26" s="30">
        <f t="shared" si="19"/>
        <v>0</v>
      </c>
      <c r="BV26" s="30">
        <v>1077.3</v>
      </c>
      <c r="BW26" s="30">
        <v>707.31365000000005</v>
      </c>
      <c r="BX26" s="30">
        <f t="shared" si="26"/>
        <v>65.656144992109915</v>
      </c>
      <c r="BY26" s="30">
        <v>17.8</v>
      </c>
      <c r="BZ26" s="30">
        <v>17.8</v>
      </c>
      <c r="CA26" s="32">
        <f t="shared" si="20"/>
        <v>100</v>
      </c>
      <c r="CB26" s="41"/>
    </row>
    <row r="27" spans="1:80" ht="15" customHeight="1" x14ac:dyDescent="0.25">
      <c r="A27" s="28" t="s">
        <v>33</v>
      </c>
      <c r="B27" s="95">
        <f t="shared" si="21"/>
        <v>144664.1</v>
      </c>
      <c r="C27" s="98">
        <f t="shared" si="21"/>
        <v>100838.63753000001</v>
      </c>
      <c r="D27" s="98">
        <f t="shared" si="22"/>
        <v>69.705364032956339</v>
      </c>
      <c r="E27" s="30">
        <v>28989</v>
      </c>
      <c r="F27" s="30">
        <v>20385.698789999999</v>
      </c>
      <c r="G27" s="30">
        <f t="shared" si="0"/>
        <v>70.322187001966256</v>
      </c>
      <c r="H27" s="30">
        <v>1386.3</v>
      </c>
      <c r="I27" s="30">
        <v>1367.0865800000001</v>
      </c>
      <c r="J27" s="30">
        <f t="shared" si="1"/>
        <v>98.614050349852135</v>
      </c>
      <c r="K27" s="30">
        <v>89.2</v>
      </c>
      <c r="L27" s="30">
        <v>44.008019999999995</v>
      </c>
      <c r="M27" s="30">
        <f t="shared" si="2"/>
        <v>49.336345291479816</v>
      </c>
      <c r="N27" s="30">
        <v>104664.9</v>
      </c>
      <c r="O27" s="30">
        <v>74196.40264</v>
      </c>
      <c r="P27" s="30">
        <f t="shared" si="3"/>
        <v>70.889479319236926</v>
      </c>
      <c r="Q27" s="30">
        <v>0</v>
      </c>
      <c r="R27" s="30">
        <v>0</v>
      </c>
      <c r="S27" s="30">
        <f t="shared" si="4"/>
        <v>0</v>
      </c>
      <c r="T27" s="30">
        <v>0</v>
      </c>
      <c r="U27" s="30">
        <v>0</v>
      </c>
      <c r="V27" s="30">
        <f t="shared" si="5"/>
        <v>0</v>
      </c>
      <c r="W27" s="30">
        <v>0</v>
      </c>
      <c r="X27" s="30">
        <v>0</v>
      </c>
      <c r="Y27" s="30">
        <f t="shared" si="6"/>
        <v>0</v>
      </c>
      <c r="Z27" s="30">
        <v>0</v>
      </c>
      <c r="AA27" s="30">
        <v>0</v>
      </c>
      <c r="AB27" s="30">
        <f t="shared" si="7"/>
        <v>0</v>
      </c>
      <c r="AC27" s="30">
        <v>2381.5</v>
      </c>
      <c r="AD27" s="30">
        <v>961.99116000000004</v>
      </c>
      <c r="AE27" s="30">
        <f t="shared" si="8"/>
        <v>40.394338022254878</v>
      </c>
      <c r="AF27" s="30">
        <v>729</v>
      </c>
      <c r="AG27" s="30">
        <v>430.49901</v>
      </c>
      <c r="AH27" s="30">
        <f t="shared" si="9"/>
        <v>59.053362139917695</v>
      </c>
      <c r="AI27" s="30">
        <v>92.5</v>
      </c>
      <c r="AJ27" s="30">
        <v>53.57517</v>
      </c>
      <c r="AK27" s="30">
        <f t="shared" si="10"/>
        <v>57.919102702702702</v>
      </c>
      <c r="AL27" s="30">
        <v>203.8</v>
      </c>
      <c r="AM27" s="30">
        <v>143.27682999999999</v>
      </c>
      <c r="AN27" s="99">
        <f t="shared" si="11"/>
        <v>70.302664376840028</v>
      </c>
      <c r="AO27" s="100">
        <v>0</v>
      </c>
      <c r="AP27" s="30">
        <v>0</v>
      </c>
      <c r="AQ27" s="30">
        <f t="shared" si="12"/>
        <v>0</v>
      </c>
      <c r="AR27" s="30">
        <v>690</v>
      </c>
      <c r="AS27" s="30">
        <v>495</v>
      </c>
      <c r="AT27" s="30">
        <f t="shared" si="23"/>
        <v>71.739130434782609</v>
      </c>
      <c r="AU27" s="30">
        <v>3657.8</v>
      </c>
      <c r="AV27" s="30">
        <v>1622.7563</v>
      </c>
      <c r="AW27" s="30">
        <f t="shared" si="13"/>
        <v>44.364270873202472</v>
      </c>
      <c r="AX27" s="30">
        <v>197</v>
      </c>
      <c r="AY27" s="30">
        <v>138.68072000000001</v>
      </c>
      <c r="AZ27" s="30">
        <f t="shared" si="14"/>
        <v>70.396304568527924</v>
      </c>
      <c r="BA27" s="30">
        <v>185</v>
      </c>
      <c r="BB27" s="30">
        <v>129.40021000000002</v>
      </c>
      <c r="BC27" s="30">
        <f t="shared" si="15"/>
        <v>69.946059459459462</v>
      </c>
      <c r="BD27" s="30">
        <v>0</v>
      </c>
      <c r="BE27" s="30">
        <v>0</v>
      </c>
      <c r="BF27" s="30">
        <f t="shared" si="16"/>
        <v>0</v>
      </c>
      <c r="BG27" s="30">
        <v>207.1</v>
      </c>
      <c r="BH27" s="30">
        <v>140.33685</v>
      </c>
      <c r="BI27" s="30">
        <f t="shared" si="24"/>
        <v>67.76284403669726</v>
      </c>
      <c r="BJ27" s="30">
        <v>195.2</v>
      </c>
      <c r="BK27" s="30">
        <v>140.58432999999999</v>
      </c>
      <c r="BL27" s="30">
        <f t="shared" si="25"/>
        <v>72.020660860655738</v>
      </c>
      <c r="BM27" s="30">
        <v>195</v>
      </c>
      <c r="BN27" s="30">
        <v>127.24601</v>
      </c>
      <c r="BO27" s="30">
        <f t="shared" si="17"/>
        <v>65.254364102564097</v>
      </c>
      <c r="BP27" s="30">
        <v>44.6</v>
      </c>
      <c r="BQ27" s="30">
        <v>0</v>
      </c>
      <c r="BR27" s="30">
        <f t="shared" si="18"/>
        <v>0</v>
      </c>
      <c r="BS27" s="30">
        <v>0.6</v>
      </c>
      <c r="BT27" s="30">
        <v>0</v>
      </c>
      <c r="BU27" s="30">
        <f t="shared" si="19"/>
        <v>0</v>
      </c>
      <c r="BV27" s="30">
        <v>751</v>
      </c>
      <c r="BW27" s="30">
        <v>462.09490999999997</v>
      </c>
      <c r="BX27" s="30">
        <f t="shared" si="26"/>
        <v>61.530613848202393</v>
      </c>
      <c r="BY27" s="30">
        <v>4.5999999999999996</v>
      </c>
      <c r="BZ27" s="30">
        <v>0</v>
      </c>
      <c r="CA27" s="32">
        <f t="shared" si="20"/>
        <v>0</v>
      </c>
      <c r="CB27" s="41"/>
    </row>
    <row r="28" spans="1:80" x14ac:dyDescent="0.25">
      <c r="A28" s="28" t="s">
        <v>34</v>
      </c>
      <c r="B28" s="95">
        <f t="shared" si="21"/>
        <v>248475.09999999998</v>
      </c>
      <c r="C28" s="98">
        <f t="shared" si="21"/>
        <v>178065.59888000001</v>
      </c>
      <c r="D28" s="98">
        <f t="shared" si="22"/>
        <v>71.663357366593289</v>
      </c>
      <c r="E28" s="30">
        <v>64409.8</v>
      </c>
      <c r="F28" s="30">
        <v>46578.95</v>
      </c>
      <c r="G28" s="30">
        <f t="shared" si="0"/>
        <v>72.31655741828105</v>
      </c>
      <c r="H28" s="30">
        <v>2345.6999999999998</v>
      </c>
      <c r="I28" s="30">
        <v>1954.45</v>
      </c>
      <c r="J28" s="30">
        <f t="shared" si="1"/>
        <v>83.320543974080238</v>
      </c>
      <c r="K28" s="30">
        <v>197.3</v>
      </c>
      <c r="L28" s="30">
        <v>147.84</v>
      </c>
      <c r="M28" s="30">
        <f t="shared" si="2"/>
        <v>74.931576279776991</v>
      </c>
      <c r="N28" s="30">
        <v>166681.79999999999</v>
      </c>
      <c r="O28" s="30">
        <v>120299.792</v>
      </c>
      <c r="P28" s="30">
        <f t="shared" si="3"/>
        <v>72.173321862374891</v>
      </c>
      <c r="Q28" s="30">
        <v>0</v>
      </c>
      <c r="R28" s="30">
        <v>0</v>
      </c>
      <c r="S28" s="30">
        <f t="shared" si="4"/>
        <v>0</v>
      </c>
      <c r="T28" s="30">
        <v>0</v>
      </c>
      <c r="U28" s="30">
        <v>0</v>
      </c>
      <c r="V28" s="30">
        <f t="shared" si="5"/>
        <v>0</v>
      </c>
      <c r="W28" s="30">
        <v>0</v>
      </c>
      <c r="X28" s="30">
        <v>0</v>
      </c>
      <c r="Y28" s="30">
        <f t="shared" si="6"/>
        <v>0</v>
      </c>
      <c r="Z28" s="30">
        <v>0</v>
      </c>
      <c r="AA28" s="30">
        <v>0</v>
      </c>
      <c r="AB28" s="30">
        <f t="shared" si="7"/>
        <v>0</v>
      </c>
      <c r="AC28" s="30">
        <v>4451.8999999999996</v>
      </c>
      <c r="AD28" s="30">
        <v>2600.4879999999998</v>
      </c>
      <c r="AE28" s="30">
        <f t="shared" si="8"/>
        <v>58.412992205575144</v>
      </c>
      <c r="AF28" s="30">
        <v>1132.3</v>
      </c>
      <c r="AG28" s="30">
        <v>836.55</v>
      </c>
      <c r="AH28" s="30">
        <f t="shared" si="9"/>
        <v>73.880597014925371</v>
      </c>
      <c r="AI28" s="30">
        <v>231.3</v>
      </c>
      <c r="AJ28" s="30">
        <v>168.75</v>
      </c>
      <c r="AK28" s="30">
        <f t="shared" si="10"/>
        <v>72.957198443579756</v>
      </c>
      <c r="AL28" s="30">
        <v>382.1</v>
      </c>
      <c r="AM28" s="30">
        <v>286.57499999999999</v>
      </c>
      <c r="AN28" s="99">
        <f t="shared" si="11"/>
        <v>75</v>
      </c>
      <c r="AO28" s="100">
        <v>739.5</v>
      </c>
      <c r="AP28" s="30">
        <v>464.23755</v>
      </c>
      <c r="AQ28" s="30">
        <f t="shared" si="12"/>
        <v>62.777221095334689</v>
      </c>
      <c r="AR28" s="30">
        <v>1288.3</v>
      </c>
      <c r="AS28" s="30">
        <v>918</v>
      </c>
      <c r="AT28" s="30">
        <f t="shared" si="23"/>
        <v>71.256694869207493</v>
      </c>
      <c r="AU28" s="30">
        <v>4099.5</v>
      </c>
      <c r="AV28" s="30">
        <v>2226.3977</v>
      </c>
      <c r="AW28" s="30">
        <f t="shared" si="13"/>
        <v>54.309005976338582</v>
      </c>
      <c r="AX28" s="30">
        <v>197</v>
      </c>
      <c r="AY28" s="30">
        <v>135.61555999999999</v>
      </c>
      <c r="AZ28" s="30">
        <f t="shared" si="14"/>
        <v>68.840385786802031</v>
      </c>
      <c r="BA28" s="30">
        <v>555.1</v>
      </c>
      <c r="BB28" s="30">
        <v>422.5</v>
      </c>
      <c r="BC28" s="30">
        <f t="shared" si="15"/>
        <v>76.112412177985945</v>
      </c>
      <c r="BD28" s="30">
        <v>58.7</v>
      </c>
      <c r="BE28" s="30">
        <v>6.3563400000000003</v>
      </c>
      <c r="BF28" s="30">
        <f t="shared" si="16"/>
        <v>10.828517887563883</v>
      </c>
      <c r="BG28" s="30">
        <v>207.1</v>
      </c>
      <c r="BH28" s="30">
        <v>153.47998999999999</v>
      </c>
      <c r="BI28" s="30">
        <f t="shared" si="24"/>
        <v>74.109121197489145</v>
      </c>
      <c r="BJ28" s="30">
        <v>195.2</v>
      </c>
      <c r="BK28" s="30">
        <v>146.4</v>
      </c>
      <c r="BL28" s="30">
        <f t="shared" si="25"/>
        <v>75</v>
      </c>
      <c r="BM28" s="30">
        <v>195</v>
      </c>
      <c r="BN28" s="30">
        <v>138.93799999999999</v>
      </c>
      <c r="BO28" s="30">
        <f t="shared" si="17"/>
        <v>71.250256410256412</v>
      </c>
      <c r="BP28" s="30">
        <v>160.4</v>
      </c>
      <c r="BQ28" s="30">
        <v>46.371000000000002</v>
      </c>
      <c r="BR28" s="30">
        <f t="shared" si="18"/>
        <v>28.909600997506235</v>
      </c>
      <c r="BS28" s="30">
        <v>2.4</v>
      </c>
      <c r="BT28" s="30">
        <v>1.8</v>
      </c>
      <c r="BU28" s="30">
        <f t="shared" si="19"/>
        <v>75</v>
      </c>
      <c r="BV28" s="30">
        <v>935.6</v>
      </c>
      <c r="BW28" s="30">
        <v>532.10774000000004</v>
      </c>
      <c r="BX28" s="30">
        <f t="shared" si="26"/>
        <v>56.873422402736217</v>
      </c>
      <c r="BY28" s="30">
        <v>9.1</v>
      </c>
      <c r="BZ28" s="30">
        <v>0</v>
      </c>
      <c r="CA28" s="32">
        <f t="shared" si="20"/>
        <v>0</v>
      </c>
      <c r="CB28" s="41"/>
    </row>
    <row r="29" spans="1:80" x14ac:dyDescent="0.25">
      <c r="A29" s="28" t="s">
        <v>35</v>
      </c>
      <c r="B29" s="95">
        <f t="shared" si="21"/>
        <v>186124.30000000002</v>
      </c>
      <c r="C29" s="98">
        <f t="shared" si="21"/>
        <v>123551.82382000002</v>
      </c>
      <c r="D29" s="98">
        <f t="shared" si="22"/>
        <v>66.381350430867982</v>
      </c>
      <c r="E29" s="30">
        <v>39175.599999999999</v>
      </c>
      <c r="F29" s="30">
        <v>23747.706260000003</v>
      </c>
      <c r="G29" s="30">
        <f t="shared" si="0"/>
        <v>60.618615311571503</v>
      </c>
      <c r="H29" s="30">
        <v>2450.1999999999998</v>
      </c>
      <c r="I29" s="30">
        <v>1873.0826100000002</v>
      </c>
      <c r="J29" s="30">
        <f t="shared" si="1"/>
        <v>76.446110929720035</v>
      </c>
      <c r="K29" s="30">
        <v>152</v>
      </c>
      <c r="L29" s="30">
        <v>80.475380000000001</v>
      </c>
      <c r="M29" s="30">
        <f t="shared" si="2"/>
        <v>52.944328947368419</v>
      </c>
      <c r="N29" s="30">
        <v>134495.20000000001</v>
      </c>
      <c r="O29" s="30">
        <v>91738.874510000009</v>
      </c>
      <c r="P29" s="30">
        <f t="shared" si="3"/>
        <v>68.209775895347931</v>
      </c>
      <c r="Q29" s="30">
        <v>0</v>
      </c>
      <c r="R29" s="30">
        <v>0</v>
      </c>
      <c r="S29" s="30">
        <f t="shared" si="4"/>
        <v>0</v>
      </c>
      <c r="T29" s="30">
        <v>0</v>
      </c>
      <c r="U29" s="30">
        <v>0</v>
      </c>
      <c r="V29" s="30">
        <f t="shared" si="5"/>
        <v>0</v>
      </c>
      <c r="W29" s="30">
        <v>0</v>
      </c>
      <c r="X29" s="30">
        <v>0</v>
      </c>
      <c r="Y29" s="30">
        <f t="shared" si="6"/>
        <v>0</v>
      </c>
      <c r="Z29" s="30">
        <v>0</v>
      </c>
      <c r="AA29" s="30">
        <v>0</v>
      </c>
      <c r="AB29" s="30">
        <f t="shared" si="7"/>
        <v>0</v>
      </c>
      <c r="AC29" s="30">
        <v>3520.8</v>
      </c>
      <c r="AD29" s="30">
        <v>2132.92</v>
      </c>
      <c r="AE29" s="30">
        <f t="shared" si="8"/>
        <v>60.58054987502841</v>
      </c>
      <c r="AF29" s="30">
        <v>1084.5</v>
      </c>
      <c r="AG29" s="30">
        <v>760.2</v>
      </c>
      <c r="AH29" s="30">
        <f t="shared" si="9"/>
        <v>70.096818810511763</v>
      </c>
      <c r="AI29" s="30">
        <v>138.80000000000001</v>
      </c>
      <c r="AJ29" s="30">
        <v>84.550179999999997</v>
      </c>
      <c r="AK29" s="30">
        <f t="shared" si="10"/>
        <v>60.915115273775207</v>
      </c>
      <c r="AL29" s="30">
        <v>203.8</v>
      </c>
      <c r="AM29" s="30">
        <v>147.91143</v>
      </c>
      <c r="AN29" s="99">
        <f t="shared" si="11"/>
        <v>72.576756624141311</v>
      </c>
      <c r="AO29" s="100">
        <v>0</v>
      </c>
      <c r="AP29" s="30">
        <v>0</v>
      </c>
      <c r="AQ29" s="30">
        <f t="shared" si="12"/>
        <v>0</v>
      </c>
      <c r="AR29" s="30">
        <v>759</v>
      </c>
      <c r="AS29" s="30">
        <v>540</v>
      </c>
      <c r="AT29" s="30">
        <f t="shared" si="23"/>
        <v>71.146245059288532</v>
      </c>
      <c r="AU29" s="30">
        <v>1867.2</v>
      </c>
      <c r="AV29" s="30">
        <v>1030.9736600000001</v>
      </c>
      <c r="AW29" s="30">
        <f t="shared" si="13"/>
        <v>55.214956083976013</v>
      </c>
      <c r="AX29" s="30">
        <v>197</v>
      </c>
      <c r="AY29" s="30">
        <v>136.92666</v>
      </c>
      <c r="AZ29" s="30">
        <f t="shared" si="14"/>
        <v>69.505918781725882</v>
      </c>
      <c r="BA29" s="30">
        <v>370.1</v>
      </c>
      <c r="BB29" s="30">
        <v>276.45150000000001</v>
      </c>
      <c r="BC29" s="30">
        <f t="shared" si="15"/>
        <v>74.696433396379362</v>
      </c>
      <c r="BD29" s="30">
        <v>76.599999999999994</v>
      </c>
      <c r="BE29" s="30">
        <v>43.903300000000002</v>
      </c>
      <c r="BF29" s="30">
        <f t="shared" si="16"/>
        <v>57.315013054830295</v>
      </c>
      <c r="BG29" s="30">
        <v>207.1</v>
      </c>
      <c r="BH29" s="30">
        <v>134.65428</v>
      </c>
      <c r="BI29" s="30">
        <f t="shared" si="24"/>
        <v>65.018966682761956</v>
      </c>
      <c r="BJ29" s="30">
        <v>195.2</v>
      </c>
      <c r="BK29" s="30">
        <v>134.98969</v>
      </c>
      <c r="BL29" s="30">
        <f t="shared" si="25"/>
        <v>69.154554303278687</v>
      </c>
      <c r="BM29" s="30">
        <v>195</v>
      </c>
      <c r="BN29" s="30">
        <v>125.06117999999999</v>
      </c>
      <c r="BO29" s="30">
        <f t="shared" si="17"/>
        <v>64.133938461538463</v>
      </c>
      <c r="BP29" s="30">
        <v>44.6</v>
      </c>
      <c r="BQ29" s="30">
        <v>0</v>
      </c>
      <c r="BR29" s="30">
        <f t="shared" si="18"/>
        <v>0</v>
      </c>
      <c r="BS29" s="30">
        <v>0.6</v>
      </c>
      <c r="BT29" s="30">
        <v>0</v>
      </c>
      <c r="BU29" s="30">
        <f t="shared" si="19"/>
        <v>0</v>
      </c>
      <c r="BV29" s="30">
        <v>984.8</v>
      </c>
      <c r="BW29" s="30">
        <v>556.9431800000001</v>
      </c>
      <c r="BX29" s="30">
        <f t="shared" si="26"/>
        <v>56.553937855402125</v>
      </c>
      <c r="BY29" s="30">
        <v>6.2</v>
      </c>
      <c r="BZ29" s="30">
        <v>6.2</v>
      </c>
      <c r="CA29" s="32">
        <f t="shared" si="20"/>
        <v>100</v>
      </c>
      <c r="CB29" s="41"/>
    </row>
    <row r="30" spans="1:80" x14ac:dyDescent="0.25">
      <c r="A30" s="28" t="s">
        <v>36</v>
      </c>
      <c r="B30" s="95">
        <f t="shared" si="21"/>
        <v>172868.30000000002</v>
      </c>
      <c r="C30" s="98">
        <f t="shared" si="21"/>
        <v>120858.74134000002</v>
      </c>
      <c r="D30" s="98">
        <f t="shared" si="22"/>
        <v>69.913767498147436</v>
      </c>
      <c r="E30" s="30">
        <v>36940.199999999997</v>
      </c>
      <c r="F30" s="30">
        <v>23964.608250000001</v>
      </c>
      <c r="G30" s="30">
        <f t="shared" si="0"/>
        <v>64.874061997498671</v>
      </c>
      <c r="H30" s="30">
        <v>2050.5</v>
      </c>
      <c r="I30" s="30">
        <v>1672.8126499999998</v>
      </c>
      <c r="J30" s="30">
        <f t="shared" si="1"/>
        <v>81.580719336747137</v>
      </c>
      <c r="K30" s="30">
        <v>106.4</v>
      </c>
      <c r="L30" s="30">
        <v>58.302779999999998</v>
      </c>
      <c r="M30" s="30">
        <f t="shared" si="2"/>
        <v>54.795845864661651</v>
      </c>
      <c r="N30" s="30">
        <v>125793.60000000001</v>
      </c>
      <c r="O30" s="30">
        <v>89934.118780000004</v>
      </c>
      <c r="P30" s="30">
        <f t="shared" si="3"/>
        <v>71.493397740425578</v>
      </c>
      <c r="Q30" s="30">
        <v>0</v>
      </c>
      <c r="R30" s="30">
        <v>0</v>
      </c>
      <c r="S30" s="30">
        <f t="shared" si="4"/>
        <v>0</v>
      </c>
      <c r="T30" s="30">
        <v>0</v>
      </c>
      <c r="U30" s="30">
        <v>0</v>
      </c>
      <c r="V30" s="30">
        <f t="shared" si="5"/>
        <v>0</v>
      </c>
      <c r="W30" s="30">
        <v>0</v>
      </c>
      <c r="X30" s="30">
        <v>0</v>
      </c>
      <c r="Y30" s="30">
        <f t="shared" si="6"/>
        <v>0</v>
      </c>
      <c r="Z30" s="30">
        <v>0</v>
      </c>
      <c r="AA30" s="30">
        <v>0</v>
      </c>
      <c r="AB30" s="30">
        <f t="shared" si="7"/>
        <v>0</v>
      </c>
      <c r="AC30" s="30">
        <v>3655.5</v>
      </c>
      <c r="AD30" s="30">
        <v>2542.9184599999999</v>
      </c>
      <c r="AE30" s="30">
        <f t="shared" si="8"/>
        <v>69.564176172890157</v>
      </c>
      <c r="AF30" s="30">
        <v>1069.4000000000001</v>
      </c>
      <c r="AG30" s="30">
        <v>690.51215000000002</v>
      </c>
      <c r="AH30" s="30">
        <f t="shared" si="9"/>
        <v>64.570053300916399</v>
      </c>
      <c r="AI30" s="30">
        <v>92.5</v>
      </c>
      <c r="AJ30" s="30">
        <v>56.66451</v>
      </c>
      <c r="AK30" s="30">
        <f t="shared" si="10"/>
        <v>61.258929729729729</v>
      </c>
      <c r="AL30" s="30">
        <v>203.8</v>
      </c>
      <c r="AM30" s="30">
        <v>123.09759</v>
      </c>
      <c r="AN30" s="99">
        <f t="shared" si="11"/>
        <v>60.401172718351319</v>
      </c>
      <c r="AO30" s="100">
        <v>0</v>
      </c>
      <c r="AP30" s="30">
        <v>0</v>
      </c>
      <c r="AQ30" s="30">
        <f t="shared" si="12"/>
        <v>0</v>
      </c>
      <c r="AR30" s="30">
        <v>580.9</v>
      </c>
      <c r="AS30" s="30">
        <v>414</v>
      </c>
      <c r="AT30" s="30">
        <f t="shared" si="23"/>
        <v>71.268720950249616</v>
      </c>
      <c r="AU30" s="30">
        <v>447.8</v>
      </c>
      <c r="AV30" s="30">
        <v>299.3082</v>
      </c>
      <c r="AW30" s="30">
        <f t="shared" si="13"/>
        <v>66.839705225547121</v>
      </c>
      <c r="AX30" s="30">
        <v>197</v>
      </c>
      <c r="AY30" s="30">
        <v>121.18298</v>
      </c>
      <c r="AZ30" s="30">
        <f t="shared" si="14"/>
        <v>61.514203045685278</v>
      </c>
      <c r="BA30" s="30">
        <v>185</v>
      </c>
      <c r="BB30" s="30">
        <v>119.67756</v>
      </c>
      <c r="BC30" s="30">
        <f t="shared" si="15"/>
        <v>64.690572972972973</v>
      </c>
      <c r="BD30" s="30">
        <v>0</v>
      </c>
      <c r="BE30" s="30">
        <v>0</v>
      </c>
      <c r="BF30" s="30">
        <f t="shared" si="16"/>
        <v>0</v>
      </c>
      <c r="BG30" s="30">
        <v>207.1</v>
      </c>
      <c r="BH30" s="30">
        <v>148.36444</v>
      </c>
      <c r="BI30" s="30">
        <f t="shared" si="24"/>
        <v>71.639034282955109</v>
      </c>
      <c r="BJ30" s="30">
        <v>195.2</v>
      </c>
      <c r="BK30" s="30">
        <v>103.93902</v>
      </c>
      <c r="BL30" s="30">
        <f t="shared" si="25"/>
        <v>53.247448770491808</v>
      </c>
      <c r="BM30" s="30">
        <v>195</v>
      </c>
      <c r="BN30" s="30">
        <v>106.61167</v>
      </c>
      <c r="BO30" s="30">
        <f t="shared" si="17"/>
        <v>54.672651282051284</v>
      </c>
      <c r="BP30" s="30">
        <v>44.6</v>
      </c>
      <c r="BQ30" s="30">
        <v>0</v>
      </c>
      <c r="BR30" s="30">
        <f t="shared" si="18"/>
        <v>0</v>
      </c>
      <c r="BS30" s="30">
        <v>0.6</v>
      </c>
      <c r="BT30" s="30">
        <v>0</v>
      </c>
      <c r="BU30" s="30">
        <f t="shared" si="19"/>
        <v>0</v>
      </c>
      <c r="BV30" s="30">
        <v>898.6</v>
      </c>
      <c r="BW30" s="30">
        <v>502.6223</v>
      </c>
      <c r="BX30" s="30">
        <f t="shared" si="26"/>
        <v>55.933930558646779</v>
      </c>
      <c r="BY30" s="30">
        <v>4.5999999999999996</v>
      </c>
      <c r="BZ30" s="30">
        <v>0</v>
      </c>
      <c r="CA30" s="32">
        <f t="shared" si="20"/>
        <v>0</v>
      </c>
      <c r="CB30" s="41"/>
    </row>
    <row r="31" spans="1:80" x14ac:dyDescent="0.25">
      <c r="A31" s="28" t="s">
        <v>37</v>
      </c>
      <c r="B31" s="95">
        <f t="shared" si="21"/>
        <v>281178.99999999988</v>
      </c>
      <c r="C31" s="98">
        <f t="shared" si="21"/>
        <v>197112.81110000008</v>
      </c>
      <c r="D31" s="98">
        <f t="shared" si="22"/>
        <v>70.102251981833689</v>
      </c>
      <c r="E31" s="30">
        <v>64015.3</v>
      </c>
      <c r="F31" s="30">
        <v>43988.704420000002</v>
      </c>
      <c r="G31" s="30">
        <f t="shared" si="0"/>
        <v>68.715923255846647</v>
      </c>
      <c r="H31" s="30">
        <v>3418.3</v>
      </c>
      <c r="I31" s="30">
        <v>3418.3</v>
      </c>
      <c r="J31" s="30">
        <f t="shared" si="1"/>
        <v>100</v>
      </c>
      <c r="K31" s="30">
        <v>237.9</v>
      </c>
      <c r="L31" s="30">
        <v>173.04789000000002</v>
      </c>
      <c r="M31" s="30">
        <f t="shared" si="2"/>
        <v>72.739760403530909</v>
      </c>
      <c r="N31" s="30">
        <v>189473.9</v>
      </c>
      <c r="O31" s="30">
        <v>134566.51456000001</v>
      </c>
      <c r="P31" s="30">
        <f t="shared" si="3"/>
        <v>71.0211351325961</v>
      </c>
      <c r="Q31" s="30">
        <v>0</v>
      </c>
      <c r="R31" s="30">
        <v>0</v>
      </c>
      <c r="S31" s="30">
        <f t="shared" si="4"/>
        <v>0</v>
      </c>
      <c r="T31" s="30">
        <v>0</v>
      </c>
      <c r="U31" s="30">
        <v>0</v>
      </c>
      <c r="V31" s="30">
        <f t="shared" si="5"/>
        <v>0</v>
      </c>
      <c r="W31" s="30">
        <v>0</v>
      </c>
      <c r="X31" s="30">
        <v>0</v>
      </c>
      <c r="Y31" s="30">
        <f t="shared" si="6"/>
        <v>0</v>
      </c>
      <c r="Z31" s="30">
        <v>0</v>
      </c>
      <c r="AA31" s="30">
        <v>0</v>
      </c>
      <c r="AB31" s="30">
        <f t="shared" si="7"/>
        <v>0</v>
      </c>
      <c r="AC31" s="30">
        <v>4528.8</v>
      </c>
      <c r="AD31" s="30">
        <v>2615.8197599999999</v>
      </c>
      <c r="AE31" s="30">
        <f t="shared" si="8"/>
        <v>57.759666136724952</v>
      </c>
      <c r="AF31" s="30">
        <v>2263</v>
      </c>
      <c r="AG31" s="30">
        <v>1420.20127</v>
      </c>
      <c r="AH31" s="30">
        <f t="shared" si="9"/>
        <v>62.757457799381356</v>
      </c>
      <c r="AI31" s="30">
        <v>231.3</v>
      </c>
      <c r="AJ31" s="30">
        <v>162.68079</v>
      </c>
      <c r="AK31" s="30">
        <f t="shared" si="10"/>
        <v>70.333242542153044</v>
      </c>
      <c r="AL31" s="30">
        <v>382.1</v>
      </c>
      <c r="AM31" s="30">
        <v>236.70842000000002</v>
      </c>
      <c r="AN31" s="99">
        <f t="shared" si="11"/>
        <v>61.94933786966763</v>
      </c>
      <c r="AO31" s="100">
        <v>739.5</v>
      </c>
      <c r="AP31" s="30">
        <v>567.02936999999997</v>
      </c>
      <c r="AQ31" s="30">
        <f t="shared" si="12"/>
        <v>76.677399594320491</v>
      </c>
      <c r="AR31" s="30">
        <v>1838.9</v>
      </c>
      <c r="AS31" s="30">
        <v>1314</v>
      </c>
      <c r="AT31" s="30">
        <f t="shared" si="23"/>
        <v>71.455761596606663</v>
      </c>
      <c r="AU31" s="30">
        <v>11443.1</v>
      </c>
      <c r="AV31" s="30">
        <v>6982.8265099999999</v>
      </c>
      <c r="AW31" s="30">
        <f t="shared" si="13"/>
        <v>61.022157544721274</v>
      </c>
      <c r="AX31" s="30">
        <v>565.4</v>
      </c>
      <c r="AY31" s="30">
        <v>402.84750000000003</v>
      </c>
      <c r="AZ31" s="30">
        <f t="shared" si="14"/>
        <v>71.25</v>
      </c>
      <c r="BA31" s="30">
        <v>555.1</v>
      </c>
      <c r="BB31" s="30">
        <v>394.68353999999999</v>
      </c>
      <c r="BC31" s="30">
        <f t="shared" si="15"/>
        <v>71.101340299045219</v>
      </c>
      <c r="BD31" s="30">
        <v>11.3</v>
      </c>
      <c r="BE31" s="30">
        <v>5.2039200000000001</v>
      </c>
      <c r="BF31" s="30">
        <f t="shared" si="16"/>
        <v>46.052389380530975</v>
      </c>
      <c r="BG31" s="30">
        <v>207.1</v>
      </c>
      <c r="BH31" s="30">
        <v>150.19844000000001</v>
      </c>
      <c r="BI31" s="30">
        <f t="shared" si="24"/>
        <v>72.524596813133769</v>
      </c>
      <c r="BJ31" s="30">
        <v>195.2</v>
      </c>
      <c r="BK31" s="30">
        <v>104.45005</v>
      </c>
      <c r="BL31" s="30">
        <f t="shared" si="25"/>
        <v>53.509246926229508</v>
      </c>
      <c r="BM31" s="30">
        <v>195</v>
      </c>
      <c r="BN31" s="30">
        <v>107.42562</v>
      </c>
      <c r="BO31" s="30">
        <f t="shared" si="17"/>
        <v>55.090061538461541</v>
      </c>
      <c r="BP31" s="30">
        <v>93.6</v>
      </c>
      <c r="BQ31" s="30">
        <v>22.84</v>
      </c>
      <c r="BR31" s="30">
        <f t="shared" si="18"/>
        <v>24.401709401709404</v>
      </c>
      <c r="BS31" s="30">
        <v>1.4</v>
      </c>
      <c r="BT31" s="30">
        <v>0</v>
      </c>
      <c r="BU31" s="30">
        <f t="shared" si="19"/>
        <v>0</v>
      </c>
      <c r="BV31" s="30">
        <v>769.5</v>
      </c>
      <c r="BW31" s="30">
        <v>471.32903999999996</v>
      </c>
      <c r="BX31" s="30">
        <f t="shared" si="26"/>
        <v>61.251337231968805</v>
      </c>
      <c r="BY31" s="30">
        <v>13.3</v>
      </c>
      <c r="BZ31" s="30">
        <v>8</v>
      </c>
      <c r="CA31" s="32">
        <f t="shared" si="20"/>
        <v>60.150375939849624</v>
      </c>
      <c r="CB31" s="41"/>
    </row>
    <row r="32" spans="1:80" x14ac:dyDescent="0.25">
      <c r="A32" s="28" t="s">
        <v>38</v>
      </c>
      <c r="B32" s="95">
        <f t="shared" si="21"/>
        <v>147779.30000000002</v>
      </c>
      <c r="C32" s="98">
        <f t="shared" si="21"/>
        <v>99211.52141000003</v>
      </c>
      <c r="D32" s="98">
        <f t="shared" si="22"/>
        <v>67.134924451530097</v>
      </c>
      <c r="E32" s="30">
        <v>38304.5</v>
      </c>
      <c r="F32" s="30">
        <v>23779.634040000001</v>
      </c>
      <c r="G32" s="30">
        <f t="shared" si="0"/>
        <v>62.080523280554502</v>
      </c>
      <c r="H32" s="30">
        <v>1062.5</v>
      </c>
      <c r="I32" s="30">
        <v>558.91650000000004</v>
      </c>
      <c r="J32" s="30">
        <f t="shared" si="1"/>
        <v>52.603905882352947</v>
      </c>
      <c r="K32" s="30">
        <v>96.2</v>
      </c>
      <c r="L32" s="30">
        <v>64.180599999999998</v>
      </c>
      <c r="M32" s="30">
        <f t="shared" si="2"/>
        <v>66.715800415800402</v>
      </c>
      <c r="N32" s="30">
        <v>99553.2</v>
      </c>
      <c r="O32" s="30">
        <v>69843.574519999995</v>
      </c>
      <c r="P32" s="30">
        <f t="shared" si="3"/>
        <v>70.157036157551943</v>
      </c>
      <c r="Q32" s="30">
        <v>0</v>
      </c>
      <c r="R32" s="30">
        <v>0</v>
      </c>
      <c r="S32" s="30">
        <f t="shared" si="4"/>
        <v>0</v>
      </c>
      <c r="T32" s="30">
        <v>0</v>
      </c>
      <c r="U32" s="30">
        <v>0</v>
      </c>
      <c r="V32" s="30">
        <f t="shared" si="5"/>
        <v>0</v>
      </c>
      <c r="W32" s="30">
        <v>0</v>
      </c>
      <c r="X32" s="30">
        <v>0</v>
      </c>
      <c r="Y32" s="30">
        <f t="shared" si="6"/>
        <v>0</v>
      </c>
      <c r="Z32" s="30">
        <v>0</v>
      </c>
      <c r="AA32" s="30">
        <v>0</v>
      </c>
      <c r="AB32" s="30">
        <f t="shared" si="7"/>
        <v>0</v>
      </c>
      <c r="AC32" s="30">
        <v>2678.9</v>
      </c>
      <c r="AD32" s="30">
        <v>1672.4401399999999</v>
      </c>
      <c r="AE32" s="30">
        <f t="shared" si="8"/>
        <v>62.430107133524949</v>
      </c>
      <c r="AF32" s="30">
        <v>491.8</v>
      </c>
      <c r="AG32" s="30">
        <v>299.34100000000001</v>
      </c>
      <c r="AH32" s="30">
        <f t="shared" si="9"/>
        <v>60.866409109394063</v>
      </c>
      <c r="AI32" s="30">
        <v>92.5</v>
      </c>
      <c r="AJ32" s="30">
        <v>60.4495</v>
      </c>
      <c r="AK32" s="30">
        <f t="shared" si="10"/>
        <v>65.350810810810813</v>
      </c>
      <c r="AL32" s="30">
        <v>203.8</v>
      </c>
      <c r="AM32" s="30">
        <v>132.43924999999999</v>
      </c>
      <c r="AN32" s="99">
        <f t="shared" si="11"/>
        <v>64.984911678115779</v>
      </c>
      <c r="AO32" s="100">
        <v>0</v>
      </c>
      <c r="AP32" s="30">
        <v>0</v>
      </c>
      <c r="AQ32" s="30">
        <f t="shared" si="12"/>
        <v>0</v>
      </c>
      <c r="AR32" s="30">
        <v>714.2</v>
      </c>
      <c r="AS32" s="30">
        <v>512</v>
      </c>
      <c r="AT32" s="30">
        <f t="shared" si="23"/>
        <v>71.688602632315877</v>
      </c>
      <c r="AU32" s="30">
        <v>2579.4</v>
      </c>
      <c r="AV32" s="30">
        <v>1029.7262900000001</v>
      </c>
      <c r="AW32" s="30">
        <f t="shared" si="13"/>
        <v>39.921155695122899</v>
      </c>
      <c r="AX32" s="30">
        <v>197</v>
      </c>
      <c r="AY32" s="30">
        <v>139.78059999999999</v>
      </c>
      <c r="AZ32" s="30">
        <f t="shared" si="14"/>
        <v>70.954619289340101</v>
      </c>
      <c r="BA32" s="30">
        <v>185</v>
      </c>
      <c r="BB32" s="30">
        <v>121.22466</v>
      </c>
      <c r="BC32" s="30">
        <f t="shared" si="15"/>
        <v>65.526843243243235</v>
      </c>
      <c r="BD32" s="30">
        <v>0</v>
      </c>
      <c r="BE32" s="30">
        <v>0</v>
      </c>
      <c r="BF32" s="30">
        <f t="shared" si="16"/>
        <v>0</v>
      </c>
      <c r="BG32" s="30">
        <v>207.1</v>
      </c>
      <c r="BH32" s="30">
        <v>130.54983999999999</v>
      </c>
      <c r="BI32" s="30">
        <f t="shared" si="24"/>
        <v>63.037102848865288</v>
      </c>
      <c r="BJ32" s="30">
        <v>195.2</v>
      </c>
      <c r="BK32" s="30">
        <v>121.86792</v>
      </c>
      <c r="BL32" s="30">
        <f t="shared" si="25"/>
        <v>62.432336065573772</v>
      </c>
      <c r="BM32" s="30">
        <v>195</v>
      </c>
      <c r="BN32" s="30">
        <v>131.59135999999998</v>
      </c>
      <c r="BO32" s="30">
        <f t="shared" si="17"/>
        <v>67.482748717948709</v>
      </c>
      <c r="BP32" s="30">
        <v>44.6</v>
      </c>
      <c r="BQ32" s="30">
        <v>0</v>
      </c>
      <c r="BR32" s="30">
        <f t="shared" si="18"/>
        <v>0</v>
      </c>
      <c r="BS32" s="30">
        <v>0.6</v>
      </c>
      <c r="BT32" s="30">
        <v>0</v>
      </c>
      <c r="BU32" s="30">
        <f t="shared" si="19"/>
        <v>0</v>
      </c>
      <c r="BV32" s="30">
        <v>972.6</v>
      </c>
      <c r="BW32" s="30">
        <v>613.80518999999993</v>
      </c>
      <c r="BX32" s="30">
        <f t="shared" si="26"/>
        <v>63.109725478099925</v>
      </c>
      <c r="BY32" s="30">
        <v>5.2</v>
      </c>
      <c r="BZ32" s="30">
        <v>0</v>
      </c>
      <c r="CA32" s="32">
        <f t="shared" si="20"/>
        <v>0</v>
      </c>
      <c r="CB32" s="41"/>
    </row>
    <row r="33" spans="1:80" x14ac:dyDescent="0.25">
      <c r="A33" s="28" t="s">
        <v>39</v>
      </c>
      <c r="B33" s="95">
        <f t="shared" si="21"/>
        <v>423359.4</v>
      </c>
      <c r="C33" s="98">
        <f t="shared" si="21"/>
        <v>297319.6189</v>
      </c>
      <c r="D33" s="98">
        <f t="shared" si="22"/>
        <v>70.228656526818583</v>
      </c>
      <c r="E33" s="30">
        <v>107432.1</v>
      </c>
      <c r="F33" s="30">
        <v>71755.029280000002</v>
      </c>
      <c r="G33" s="30">
        <f t="shared" si="0"/>
        <v>66.791051538599717</v>
      </c>
      <c r="H33" s="30">
        <v>6602.1</v>
      </c>
      <c r="I33" s="30">
        <v>6602.1</v>
      </c>
      <c r="J33" s="30">
        <f t="shared" si="1"/>
        <v>100</v>
      </c>
      <c r="K33" s="30">
        <v>375.4</v>
      </c>
      <c r="L33" s="30">
        <v>269.82941</v>
      </c>
      <c r="M33" s="30">
        <f t="shared" si="2"/>
        <v>71.877839637719774</v>
      </c>
      <c r="N33" s="30">
        <v>285841.2</v>
      </c>
      <c r="O33" s="30">
        <v>203908.93344999998</v>
      </c>
      <c r="P33" s="30">
        <f t="shared" si="3"/>
        <v>71.336439061268976</v>
      </c>
      <c r="Q33" s="30">
        <v>0</v>
      </c>
      <c r="R33" s="30">
        <v>0</v>
      </c>
      <c r="S33" s="30">
        <f t="shared" si="4"/>
        <v>0</v>
      </c>
      <c r="T33" s="30">
        <v>0</v>
      </c>
      <c r="U33" s="30">
        <v>0</v>
      </c>
      <c r="V33" s="30">
        <f t="shared" si="5"/>
        <v>0</v>
      </c>
      <c r="W33" s="30">
        <v>0</v>
      </c>
      <c r="X33" s="30">
        <v>0</v>
      </c>
      <c r="Y33" s="30">
        <f t="shared" si="6"/>
        <v>0</v>
      </c>
      <c r="Z33" s="30">
        <v>0</v>
      </c>
      <c r="AA33" s="30">
        <v>0</v>
      </c>
      <c r="AB33" s="30">
        <f t="shared" si="7"/>
        <v>0</v>
      </c>
      <c r="AC33" s="30">
        <v>6723.9</v>
      </c>
      <c r="AD33" s="30">
        <v>4555.9290000000001</v>
      </c>
      <c r="AE33" s="30">
        <f t="shared" si="8"/>
        <v>67.757239102306713</v>
      </c>
      <c r="AF33" s="30">
        <v>1742.1</v>
      </c>
      <c r="AG33" s="30">
        <v>1209.5414499999999</v>
      </c>
      <c r="AH33" s="30">
        <f t="shared" si="9"/>
        <v>69.430081510820273</v>
      </c>
      <c r="AI33" s="30">
        <v>388.4</v>
      </c>
      <c r="AJ33" s="30">
        <v>253.86116000000001</v>
      </c>
      <c r="AK33" s="30">
        <f t="shared" si="10"/>
        <v>65.36075180226571</v>
      </c>
      <c r="AL33" s="30">
        <v>581.29999999999995</v>
      </c>
      <c r="AM33" s="30">
        <v>412.55372</v>
      </c>
      <c r="AN33" s="99">
        <f t="shared" si="11"/>
        <v>70.970879064166525</v>
      </c>
      <c r="AO33" s="100">
        <v>0</v>
      </c>
      <c r="AP33" s="30">
        <v>0</v>
      </c>
      <c r="AQ33" s="30">
        <f t="shared" si="12"/>
        <v>0</v>
      </c>
      <c r="AR33" s="30">
        <v>2525.9</v>
      </c>
      <c r="AS33" s="30">
        <v>1801</v>
      </c>
      <c r="AT33" s="30">
        <f t="shared" si="23"/>
        <v>71.301318341977122</v>
      </c>
      <c r="AU33" s="30">
        <v>8030.5</v>
      </c>
      <c r="AV33" s="30">
        <v>4591.7109</v>
      </c>
      <c r="AW33" s="30">
        <f t="shared" si="13"/>
        <v>57.178393624307326</v>
      </c>
      <c r="AX33" s="30">
        <v>399.6</v>
      </c>
      <c r="AY33" s="30">
        <v>252.92929000000001</v>
      </c>
      <c r="AZ33" s="30">
        <f t="shared" si="14"/>
        <v>63.295618118118114</v>
      </c>
      <c r="BA33" s="30">
        <v>971</v>
      </c>
      <c r="BB33" s="30">
        <v>608.66703000000007</v>
      </c>
      <c r="BC33" s="30">
        <f t="shared" si="15"/>
        <v>62.684555097837283</v>
      </c>
      <c r="BD33" s="30">
        <v>0</v>
      </c>
      <c r="BE33" s="30">
        <v>0</v>
      </c>
      <c r="BF33" s="30">
        <f t="shared" si="16"/>
        <v>0</v>
      </c>
      <c r="BG33" s="30">
        <v>216.3</v>
      </c>
      <c r="BH33" s="30">
        <v>125.80496000000001</v>
      </c>
      <c r="BI33" s="30">
        <f t="shared" si="24"/>
        <v>58.16225612575127</v>
      </c>
      <c r="BJ33" s="30">
        <v>204.4</v>
      </c>
      <c r="BK33" s="30">
        <v>146.40496999999999</v>
      </c>
      <c r="BL33" s="30">
        <f t="shared" si="25"/>
        <v>71.626697651663406</v>
      </c>
      <c r="BM33" s="30">
        <v>204.2</v>
      </c>
      <c r="BN33" s="30">
        <v>127.02982</v>
      </c>
      <c r="BO33" s="30">
        <f t="shared" si="17"/>
        <v>62.208530852105781</v>
      </c>
      <c r="BP33" s="30">
        <v>44.6</v>
      </c>
      <c r="BQ33" s="30">
        <v>0</v>
      </c>
      <c r="BR33" s="30">
        <f t="shared" si="18"/>
        <v>0</v>
      </c>
      <c r="BS33" s="30">
        <v>0.6</v>
      </c>
      <c r="BT33" s="30">
        <v>0</v>
      </c>
      <c r="BU33" s="30">
        <f t="shared" si="19"/>
        <v>0</v>
      </c>
      <c r="BV33" s="30">
        <v>1058.8</v>
      </c>
      <c r="BW33" s="30">
        <v>681.29445999999996</v>
      </c>
      <c r="BX33" s="30">
        <f t="shared" si="26"/>
        <v>64.345906686815269</v>
      </c>
      <c r="BY33" s="30">
        <v>17</v>
      </c>
      <c r="BZ33" s="30">
        <v>17</v>
      </c>
      <c r="CA33" s="32">
        <f t="shared" si="20"/>
        <v>99.999999999999986</v>
      </c>
      <c r="CB33" s="41"/>
    </row>
    <row r="34" spans="1:80" x14ac:dyDescent="0.25">
      <c r="A34" s="28" t="s">
        <v>40</v>
      </c>
      <c r="B34" s="95">
        <f t="shared" si="21"/>
        <v>149276.09999999998</v>
      </c>
      <c r="C34" s="98">
        <f t="shared" si="21"/>
        <v>99801.206580000013</v>
      </c>
      <c r="D34" s="98">
        <f t="shared" si="22"/>
        <v>66.856788581695284</v>
      </c>
      <c r="E34" s="30">
        <v>28566.7</v>
      </c>
      <c r="F34" s="30">
        <v>19222.506989999998</v>
      </c>
      <c r="G34" s="30">
        <f t="shared" si="0"/>
        <v>67.289910945261425</v>
      </c>
      <c r="H34" s="30">
        <v>1766.3</v>
      </c>
      <c r="I34" s="30">
        <v>704.15009999999995</v>
      </c>
      <c r="J34" s="30">
        <f t="shared" si="1"/>
        <v>39.865826869727677</v>
      </c>
      <c r="K34" s="30">
        <v>107.5</v>
      </c>
      <c r="L34" s="30">
        <v>60.677959999999999</v>
      </c>
      <c r="M34" s="30">
        <f t="shared" si="2"/>
        <v>56.444613953488371</v>
      </c>
      <c r="N34" s="30">
        <v>109881.3</v>
      </c>
      <c r="O34" s="30">
        <v>74526.100900000005</v>
      </c>
      <c r="P34" s="30">
        <f t="shared" si="3"/>
        <v>67.824189284254913</v>
      </c>
      <c r="Q34" s="30">
        <v>0</v>
      </c>
      <c r="R34" s="30">
        <v>0</v>
      </c>
      <c r="S34" s="30">
        <f t="shared" si="4"/>
        <v>0</v>
      </c>
      <c r="T34" s="30">
        <v>0</v>
      </c>
      <c r="U34" s="30">
        <v>0</v>
      </c>
      <c r="V34" s="30">
        <f t="shared" si="5"/>
        <v>0</v>
      </c>
      <c r="W34" s="30">
        <v>0</v>
      </c>
      <c r="X34" s="30">
        <v>0</v>
      </c>
      <c r="Y34" s="30">
        <f t="shared" si="6"/>
        <v>0</v>
      </c>
      <c r="Z34" s="30">
        <v>0</v>
      </c>
      <c r="AA34" s="30">
        <v>0</v>
      </c>
      <c r="AB34" s="30">
        <f t="shared" si="7"/>
        <v>0</v>
      </c>
      <c r="AC34" s="30">
        <v>3669.8</v>
      </c>
      <c r="AD34" s="30">
        <v>2145.2839300000001</v>
      </c>
      <c r="AE34" s="30">
        <f t="shared" si="8"/>
        <v>58.45778870783149</v>
      </c>
      <c r="AF34" s="30">
        <v>873.3</v>
      </c>
      <c r="AG34" s="30">
        <v>551.47993999999994</v>
      </c>
      <c r="AH34" s="30">
        <f t="shared" si="9"/>
        <v>63.148968281232108</v>
      </c>
      <c r="AI34" s="30">
        <v>92.5</v>
      </c>
      <c r="AJ34" s="30">
        <v>60.131519999999995</v>
      </c>
      <c r="AK34" s="30">
        <f t="shared" si="10"/>
        <v>65.007048648648635</v>
      </c>
      <c r="AL34" s="30">
        <v>203.8</v>
      </c>
      <c r="AM34" s="30">
        <v>100.19280000000001</v>
      </c>
      <c r="AN34" s="99">
        <f t="shared" si="11"/>
        <v>49.162315996074582</v>
      </c>
      <c r="AO34" s="100">
        <v>0</v>
      </c>
      <c r="AP34" s="30">
        <v>0</v>
      </c>
      <c r="AQ34" s="30">
        <f t="shared" si="12"/>
        <v>0</v>
      </c>
      <c r="AR34" s="30">
        <v>733.6</v>
      </c>
      <c r="AS34" s="30">
        <v>522</v>
      </c>
      <c r="AT34" s="30">
        <f t="shared" si="23"/>
        <v>71.155943293347875</v>
      </c>
      <c r="AU34" s="30">
        <v>1261.9000000000001</v>
      </c>
      <c r="AV34" s="30">
        <v>720.17528000000004</v>
      </c>
      <c r="AW34" s="30">
        <f t="shared" si="13"/>
        <v>57.070709247959421</v>
      </c>
      <c r="AX34" s="30">
        <v>197</v>
      </c>
      <c r="AY34" s="30">
        <v>117.76562</v>
      </c>
      <c r="AZ34" s="30">
        <f t="shared" si="14"/>
        <v>59.779502538071064</v>
      </c>
      <c r="BA34" s="30">
        <v>370.1</v>
      </c>
      <c r="BB34" s="30">
        <v>151.84793999999999</v>
      </c>
      <c r="BC34" s="30">
        <f t="shared" si="15"/>
        <v>41.028894893272088</v>
      </c>
      <c r="BD34" s="30">
        <v>0</v>
      </c>
      <c r="BE34" s="30">
        <v>0</v>
      </c>
      <c r="BF34" s="30">
        <f t="shared" si="16"/>
        <v>0</v>
      </c>
      <c r="BG34" s="30">
        <v>207.1</v>
      </c>
      <c r="BH34" s="30">
        <v>131.82776000000001</v>
      </c>
      <c r="BI34" s="30">
        <f t="shared" si="24"/>
        <v>63.654157411878337</v>
      </c>
      <c r="BJ34" s="30">
        <v>195.2</v>
      </c>
      <c r="BK34" s="30">
        <v>124.69019</v>
      </c>
      <c r="BL34" s="30">
        <f t="shared" si="25"/>
        <v>63.878171106557382</v>
      </c>
      <c r="BM34" s="30">
        <v>195</v>
      </c>
      <c r="BN34" s="30">
        <v>108.42938000000001</v>
      </c>
      <c r="BO34" s="30">
        <f t="shared" si="17"/>
        <v>55.604810256410261</v>
      </c>
      <c r="BP34" s="30">
        <v>44.6</v>
      </c>
      <c r="BQ34" s="30">
        <v>0</v>
      </c>
      <c r="BR34" s="30">
        <f t="shared" si="18"/>
        <v>0</v>
      </c>
      <c r="BS34" s="30">
        <v>0.6</v>
      </c>
      <c r="BT34" s="30">
        <v>0</v>
      </c>
      <c r="BU34" s="30">
        <f t="shared" si="19"/>
        <v>0</v>
      </c>
      <c r="BV34" s="30">
        <v>904.9</v>
      </c>
      <c r="BW34" s="30">
        <v>549.04627000000005</v>
      </c>
      <c r="BX34" s="30">
        <f t="shared" si="26"/>
        <v>60.67480053044536</v>
      </c>
      <c r="BY34" s="30">
        <v>4.9000000000000004</v>
      </c>
      <c r="BZ34" s="30">
        <v>4.9000000000000004</v>
      </c>
      <c r="CA34" s="32">
        <f t="shared" si="20"/>
        <v>100</v>
      </c>
      <c r="CB34" s="41"/>
    </row>
    <row r="35" spans="1:80" x14ac:dyDescent="0.25">
      <c r="A35" s="28" t="s">
        <v>41</v>
      </c>
      <c r="B35" s="95">
        <f t="shared" si="21"/>
        <v>106739.60000000003</v>
      </c>
      <c r="C35" s="98">
        <f t="shared" si="21"/>
        <v>71250.033400000015</v>
      </c>
      <c r="D35" s="98">
        <f t="shared" si="22"/>
        <v>66.751265134963958</v>
      </c>
      <c r="E35" s="30">
        <v>18545.7</v>
      </c>
      <c r="F35" s="30">
        <v>12354.106750000001</v>
      </c>
      <c r="G35" s="30">
        <f t="shared" si="0"/>
        <v>66.61439983392377</v>
      </c>
      <c r="H35" s="30">
        <v>691.1</v>
      </c>
      <c r="I35" s="30">
        <v>397.74319000000003</v>
      </c>
      <c r="J35" s="30">
        <f t="shared" si="1"/>
        <v>57.552190710461581</v>
      </c>
      <c r="K35" s="30">
        <v>62.2</v>
      </c>
      <c r="L35" s="30">
        <v>33.045769999999997</v>
      </c>
      <c r="M35" s="30">
        <f t="shared" si="2"/>
        <v>53.128247588424436</v>
      </c>
      <c r="N35" s="30">
        <v>81060.100000000006</v>
      </c>
      <c r="O35" s="30">
        <v>55135.46744</v>
      </c>
      <c r="P35" s="30">
        <f t="shared" si="3"/>
        <v>68.018010636552376</v>
      </c>
      <c r="Q35" s="30">
        <v>0</v>
      </c>
      <c r="R35" s="30">
        <v>0</v>
      </c>
      <c r="S35" s="30">
        <f t="shared" si="4"/>
        <v>0</v>
      </c>
      <c r="T35" s="30">
        <v>0</v>
      </c>
      <c r="U35" s="30">
        <v>0</v>
      </c>
      <c r="V35" s="30">
        <f t="shared" si="5"/>
        <v>0</v>
      </c>
      <c r="W35" s="30">
        <v>0</v>
      </c>
      <c r="X35" s="30">
        <v>0</v>
      </c>
      <c r="Y35" s="30">
        <f t="shared" si="6"/>
        <v>0</v>
      </c>
      <c r="Z35" s="30">
        <v>0</v>
      </c>
      <c r="AA35" s="30">
        <v>0</v>
      </c>
      <c r="AB35" s="30">
        <f t="shared" si="7"/>
        <v>0</v>
      </c>
      <c r="AC35" s="30">
        <v>2010.1</v>
      </c>
      <c r="AD35" s="30">
        <v>815.8895</v>
      </c>
      <c r="AE35" s="30">
        <f t="shared" si="8"/>
        <v>40.589498034923636</v>
      </c>
      <c r="AF35" s="30">
        <v>688.7</v>
      </c>
      <c r="AG35" s="30">
        <v>170.38168999999999</v>
      </c>
      <c r="AH35" s="30">
        <f t="shared" si="9"/>
        <v>24.739609409031505</v>
      </c>
      <c r="AI35" s="30">
        <v>46.3</v>
      </c>
      <c r="AJ35" s="30">
        <v>26.394740000000002</v>
      </c>
      <c r="AK35" s="30">
        <f t="shared" si="10"/>
        <v>57.008077753779709</v>
      </c>
      <c r="AL35" s="30">
        <v>203.8</v>
      </c>
      <c r="AM35" s="30">
        <v>150.03979000000001</v>
      </c>
      <c r="AN35" s="99">
        <f t="shared" si="11"/>
        <v>73.621094210009815</v>
      </c>
      <c r="AO35" s="100">
        <v>0</v>
      </c>
      <c r="AP35" s="30">
        <v>0</v>
      </c>
      <c r="AQ35" s="30">
        <f t="shared" si="12"/>
        <v>0</v>
      </c>
      <c r="AR35" s="30">
        <v>618.6</v>
      </c>
      <c r="AS35" s="30">
        <v>441</v>
      </c>
      <c r="AT35" s="30">
        <f t="shared" si="23"/>
        <v>71.290009699321047</v>
      </c>
      <c r="AU35" s="30">
        <v>1223.5</v>
      </c>
      <c r="AV35" s="30">
        <v>637.46722999999997</v>
      </c>
      <c r="AW35" s="30">
        <f t="shared" si="13"/>
        <v>52.10193951777687</v>
      </c>
      <c r="AX35" s="30">
        <v>197</v>
      </c>
      <c r="AY35" s="30">
        <v>138.63667000000001</v>
      </c>
      <c r="AZ35" s="30">
        <f t="shared" si="14"/>
        <v>70.373944162436558</v>
      </c>
      <c r="BA35" s="30">
        <v>185</v>
      </c>
      <c r="BB35" s="30">
        <v>128.38750999999999</v>
      </c>
      <c r="BC35" s="30">
        <f t="shared" si="15"/>
        <v>69.398654054054049</v>
      </c>
      <c r="BD35" s="30">
        <v>0</v>
      </c>
      <c r="BE35" s="30">
        <v>0</v>
      </c>
      <c r="BF35" s="30">
        <f t="shared" si="16"/>
        <v>0</v>
      </c>
      <c r="BG35" s="30">
        <v>207.1</v>
      </c>
      <c r="BH35" s="30">
        <v>146.89818</v>
      </c>
      <c r="BI35" s="30">
        <f t="shared" si="24"/>
        <v>70.93103814582328</v>
      </c>
      <c r="BJ35" s="30">
        <v>195.2</v>
      </c>
      <c r="BK35" s="30">
        <v>145.29526000000001</v>
      </c>
      <c r="BL35" s="30">
        <f t="shared" si="25"/>
        <v>74.434047131147551</v>
      </c>
      <c r="BM35" s="30">
        <v>195</v>
      </c>
      <c r="BN35" s="30">
        <v>137.46592999999999</v>
      </c>
      <c r="BO35" s="30">
        <f t="shared" si="17"/>
        <v>70.495348717948715</v>
      </c>
      <c r="BP35" s="30">
        <v>44.6</v>
      </c>
      <c r="BQ35" s="30">
        <v>0</v>
      </c>
      <c r="BR35" s="30">
        <f t="shared" si="18"/>
        <v>0</v>
      </c>
      <c r="BS35" s="30">
        <v>0.6</v>
      </c>
      <c r="BT35" s="30">
        <v>0</v>
      </c>
      <c r="BU35" s="30">
        <f t="shared" si="19"/>
        <v>0</v>
      </c>
      <c r="BV35" s="30">
        <v>560.1</v>
      </c>
      <c r="BW35" s="30">
        <v>386.91374999999999</v>
      </c>
      <c r="BX35" s="30">
        <f t="shared" si="26"/>
        <v>69.079405463310124</v>
      </c>
      <c r="BY35" s="30">
        <v>4.9000000000000004</v>
      </c>
      <c r="BZ35" s="30">
        <v>4.9000000000000004</v>
      </c>
      <c r="CA35" s="32">
        <f t="shared" si="20"/>
        <v>100</v>
      </c>
      <c r="CB35" s="41"/>
    </row>
    <row r="36" spans="1:80" x14ac:dyDescent="0.25">
      <c r="A36" s="28" t="s">
        <v>42</v>
      </c>
      <c r="B36" s="95">
        <f t="shared" si="21"/>
        <v>352816.79999999993</v>
      </c>
      <c r="C36" s="98">
        <f t="shared" si="21"/>
        <v>242844.32814999999</v>
      </c>
      <c r="D36" s="98">
        <f t="shared" si="22"/>
        <v>68.830148720242363</v>
      </c>
      <c r="E36" s="30">
        <v>84767.7</v>
      </c>
      <c r="F36" s="30">
        <v>58698.105299999996</v>
      </c>
      <c r="G36" s="30">
        <f t="shared" si="0"/>
        <v>69.24583927604499</v>
      </c>
      <c r="H36" s="30">
        <v>3566.7</v>
      </c>
      <c r="I36" s="30">
        <v>3566.66057</v>
      </c>
      <c r="J36" s="30">
        <f t="shared" si="1"/>
        <v>99.998894496313113</v>
      </c>
      <c r="K36" s="30">
        <v>242.1</v>
      </c>
      <c r="L36" s="30">
        <v>226.87609</v>
      </c>
      <c r="M36" s="30">
        <f t="shared" si="2"/>
        <v>93.711726559273032</v>
      </c>
      <c r="N36" s="30">
        <v>223637.4</v>
      </c>
      <c r="O36" s="30">
        <v>156562.05731</v>
      </c>
      <c r="P36" s="30">
        <f t="shared" si="3"/>
        <v>70.007099577262125</v>
      </c>
      <c r="Q36" s="30">
        <v>125.7</v>
      </c>
      <c r="R36" s="30">
        <v>78.305990000000008</v>
      </c>
      <c r="S36" s="30">
        <f t="shared" si="4"/>
        <v>62.295934765314243</v>
      </c>
      <c r="T36" s="30">
        <v>12567.1</v>
      </c>
      <c r="U36" s="30">
        <v>8378</v>
      </c>
      <c r="V36" s="30">
        <f t="shared" si="5"/>
        <v>66.666136180980487</v>
      </c>
      <c r="W36" s="30">
        <v>0</v>
      </c>
      <c r="X36" s="30">
        <v>0</v>
      </c>
      <c r="Y36" s="30">
        <f t="shared" si="6"/>
        <v>0</v>
      </c>
      <c r="Z36" s="30">
        <v>0</v>
      </c>
      <c r="AA36" s="30">
        <v>0</v>
      </c>
      <c r="AB36" s="30">
        <f t="shared" si="7"/>
        <v>0</v>
      </c>
      <c r="AC36" s="30">
        <v>5010.1000000000004</v>
      </c>
      <c r="AD36" s="30">
        <v>2437.3208799999998</v>
      </c>
      <c r="AE36" s="30">
        <f t="shared" si="8"/>
        <v>48.648148340352478</v>
      </c>
      <c r="AF36" s="30">
        <v>761.2</v>
      </c>
      <c r="AG36" s="30">
        <v>460.96871000000004</v>
      </c>
      <c r="AH36" s="30">
        <f t="shared" si="9"/>
        <v>60.558159485023651</v>
      </c>
      <c r="AI36" s="30">
        <v>339.8</v>
      </c>
      <c r="AJ36" s="30">
        <v>253.48117000000002</v>
      </c>
      <c r="AK36" s="30">
        <f t="shared" si="10"/>
        <v>74.597165979988233</v>
      </c>
      <c r="AL36" s="30">
        <v>581.29999999999995</v>
      </c>
      <c r="AM36" s="30">
        <v>393.46958000000001</v>
      </c>
      <c r="AN36" s="99">
        <f t="shared" si="11"/>
        <v>67.687868570445559</v>
      </c>
      <c r="AO36" s="100">
        <v>0</v>
      </c>
      <c r="AP36" s="30">
        <v>0</v>
      </c>
      <c r="AQ36" s="30">
        <f t="shared" si="12"/>
        <v>0</v>
      </c>
      <c r="AR36" s="30">
        <v>2365.1</v>
      </c>
      <c r="AS36" s="30">
        <v>1683</v>
      </c>
      <c r="AT36" s="30">
        <f t="shared" si="23"/>
        <v>71.159781827406874</v>
      </c>
      <c r="AU36" s="30">
        <v>15816.1</v>
      </c>
      <c r="AV36" s="30">
        <v>8172.7845700000007</v>
      </c>
      <c r="AW36" s="30">
        <f t="shared" si="13"/>
        <v>51.673829641947137</v>
      </c>
      <c r="AX36" s="30">
        <v>592.9</v>
      </c>
      <c r="AY36" s="30">
        <v>342.33871999999997</v>
      </c>
      <c r="AZ36" s="30">
        <f t="shared" si="14"/>
        <v>57.739706527238994</v>
      </c>
      <c r="BA36" s="30">
        <v>776.8</v>
      </c>
      <c r="BB36" s="30">
        <v>627.2749399999999</v>
      </c>
      <c r="BC36" s="30">
        <f t="shared" si="15"/>
        <v>80.751150875386188</v>
      </c>
      <c r="BD36" s="30">
        <v>56.2</v>
      </c>
      <c r="BE36" s="30">
        <v>7.3134700000000006</v>
      </c>
      <c r="BF36" s="30">
        <f t="shared" si="16"/>
        <v>13.013291814946619</v>
      </c>
      <c r="BG36" s="30">
        <v>216.3</v>
      </c>
      <c r="BH36" s="30">
        <v>85.651009999999999</v>
      </c>
      <c r="BI36" s="30">
        <f t="shared" si="24"/>
        <v>39.598247803975951</v>
      </c>
      <c r="BJ36" s="30">
        <v>204.4</v>
      </c>
      <c r="BK36" s="30">
        <v>80.700710000000001</v>
      </c>
      <c r="BL36" s="30">
        <f t="shared" si="25"/>
        <v>39.481756360078279</v>
      </c>
      <c r="BM36" s="30">
        <v>204.2</v>
      </c>
      <c r="BN36" s="30">
        <v>130.16088999999999</v>
      </c>
      <c r="BO36" s="30">
        <f t="shared" si="17"/>
        <v>63.741865817825662</v>
      </c>
      <c r="BP36" s="30">
        <v>44.6</v>
      </c>
      <c r="BQ36" s="30">
        <v>0</v>
      </c>
      <c r="BR36" s="30">
        <f t="shared" si="18"/>
        <v>0</v>
      </c>
      <c r="BS36" s="30">
        <v>0.6</v>
      </c>
      <c r="BT36" s="30">
        <v>0</v>
      </c>
      <c r="BU36" s="30">
        <f t="shared" si="19"/>
        <v>0</v>
      </c>
      <c r="BV36" s="30">
        <v>923.4</v>
      </c>
      <c r="BW36" s="30">
        <v>650.13824</v>
      </c>
      <c r="BX36" s="30">
        <f t="shared" si="26"/>
        <v>70.407000216590859</v>
      </c>
      <c r="BY36" s="30">
        <v>17.100000000000001</v>
      </c>
      <c r="BZ36" s="30">
        <v>9.7200000000000006</v>
      </c>
      <c r="CA36" s="32">
        <f t="shared" si="20"/>
        <v>56.842105263157897</v>
      </c>
      <c r="CB36" s="41"/>
    </row>
    <row r="37" spans="1:80" x14ac:dyDescent="0.25">
      <c r="A37" s="28" t="s">
        <v>43</v>
      </c>
      <c r="B37" s="95">
        <f t="shared" si="21"/>
        <v>160557.30000000002</v>
      </c>
      <c r="C37" s="98">
        <f t="shared" si="21"/>
        <v>113463.22954</v>
      </c>
      <c r="D37" s="98">
        <f t="shared" si="22"/>
        <v>70.668371690356025</v>
      </c>
      <c r="E37" s="30">
        <v>18453.7</v>
      </c>
      <c r="F37" s="30">
        <v>12674.499</v>
      </c>
      <c r="G37" s="30">
        <f t="shared" si="0"/>
        <v>68.682697778765231</v>
      </c>
      <c r="H37" s="30">
        <v>955.9</v>
      </c>
      <c r="I37" s="30">
        <v>665.50716</v>
      </c>
      <c r="J37" s="30">
        <f t="shared" si="1"/>
        <v>69.621002196882529</v>
      </c>
      <c r="K37" s="30">
        <v>79.8</v>
      </c>
      <c r="L37" s="30">
        <v>49.996000000000002</v>
      </c>
      <c r="M37" s="30">
        <f t="shared" si="2"/>
        <v>62.651629072681715</v>
      </c>
      <c r="N37" s="30">
        <v>132041.9</v>
      </c>
      <c r="O37" s="30">
        <v>94559.671000000002</v>
      </c>
      <c r="P37" s="30">
        <f t="shared" si="3"/>
        <v>71.613382570229604</v>
      </c>
      <c r="Q37" s="30">
        <v>0</v>
      </c>
      <c r="R37" s="30">
        <v>0</v>
      </c>
      <c r="S37" s="30">
        <f t="shared" si="4"/>
        <v>0</v>
      </c>
      <c r="T37" s="30">
        <v>0</v>
      </c>
      <c r="U37" s="30">
        <v>0</v>
      </c>
      <c r="V37" s="30">
        <f t="shared" si="5"/>
        <v>0</v>
      </c>
      <c r="W37" s="30">
        <v>0</v>
      </c>
      <c r="X37" s="30">
        <v>0</v>
      </c>
      <c r="Y37" s="30">
        <f t="shared" si="6"/>
        <v>0</v>
      </c>
      <c r="Z37" s="30">
        <v>0</v>
      </c>
      <c r="AA37" s="30">
        <v>0</v>
      </c>
      <c r="AB37" s="30">
        <f t="shared" si="7"/>
        <v>0</v>
      </c>
      <c r="AC37" s="30">
        <v>3535.3</v>
      </c>
      <c r="AD37" s="30">
        <v>2177.1280000000002</v>
      </c>
      <c r="AE37" s="30">
        <f t="shared" si="8"/>
        <v>61.582553107232769</v>
      </c>
      <c r="AF37" s="30">
        <v>813.5</v>
      </c>
      <c r="AG37" s="30">
        <v>622.30999999999995</v>
      </c>
      <c r="AH37" s="30">
        <f t="shared" si="9"/>
        <v>76.497848801475101</v>
      </c>
      <c r="AI37" s="30">
        <v>92.5</v>
      </c>
      <c r="AJ37" s="30">
        <v>53.661199999999994</v>
      </c>
      <c r="AK37" s="30">
        <f t="shared" si="10"/>
        <v>58.012108108108102</v>
      </c>
      <c r="AL37" s="30">
        <v>203.8</v>
      </c>
      <c r="AM37" s="30">
        <v>131.12706</v>
      </c>
      <c r="AN37" s="99">
        <f t="shared" si="11"/>
        <v>64.341050049067704</v>
      </c>
      <c r="AO37" s="100">
        <v>0</v>
      </c>
      <c r="AP37" s="30">
        <v>0</v>
      </c>
      <c r="AQ37" s="30">
        <f t="shared" si="12"/>
        <v>0</v>
      </c>
      <c r="AR37" s="30">
        <v>795</v>
      </c>
      <c r="AS37" s="30">
        <v>567</v>
      </c>
      <c r="AT37" s="30">
        <f t="shared" si="23"/>
        <v>71.320754716981128</v>
      </c>
      <c r="AU37" s="30">
        <v>1493.5</v>
      </c>
      <c r="AV37" s="30">
        <v>620.35199</v>
      </c>
      <c r="AW37" s="30">
        <f t="shared" si="13"/>
        <v>41.536792099096083</v>
      </c>
      <c r="AX37" s="30">
        <v>197</v>
      </c>
      <c r="AY37" s="30">
        <v>133.24592999999999</v>
      </c>
      <c r="AZ37" s="30">
        <f t="shared" si="14"/>
        <v>67.637527918781714</v>
      </c>
      <c r="BA37" s="30">
        <v>185</v>
      </c>
      <c r="BB37" s="30">
        <v>136.89689999999999</v>
      </c>
      <c r="BC37" s="30">
        <f t="shared" si="15"/>
        <v>73.998324324324315</v>
      </c>
      <c r="BD37" s="30">
        <v>107.6</v>
      </c>
      <c r="BE37" s="30">
        <v>0</v>
      </c>
      <c r="BF37" s="30">
        <f t="shared" si="16"/>
        <v>0</v>
      </c>
      <c r="BG37" s="30">
        <v>207.1</v>
      </c>
      <c r="BH37" s="30">
        <v>144.01113000000001</v>
      </c>
      <c r="BI37" s="30">
        <f t="shared" si="24"/>
        <v>69.53700144857558</v>
      </c>
      <c r="BJ37" s="30">
        <v>195.2</v>
      </c>
      <c r="BK37" s="30">
        <v>133.01549</v>
      </c>
      <c r="BL37" s="30">
        <f t="shared" si="25"/>
        <v>68.143181352459024</v>
      </c>
      <c r="BM37" s="30">
        <v>195</v>
      </c>
      <c r="BN37" s="30">
        <v>136.27394000000001</v>
      </c>
      <c r="BO37" s="30">
        <f t="shared" si="17"/>
        <v>69.884071794871801</v>
      </c>
      <c r="BP37" s="30">
        <v>44.6</v>
      </c>
      <c r="BQ37" s="30">
        <v>6.6840000000000002</v>
      </c>
      <c r="BR37" s="30">
        <f t="shared" si="18"/>
        <v>14.986547085201794</v>
      </c>
      <c r="BS37" s="30">
        <v>0.6</v>
      </c>
      <c r="BT37" s="30">
        <v>0</v>
      </c>
      <c r="BU37" s="30">
        <f t="shared" si="19"/>
        <v>0</v>
      </c>
      <c r="BV37" s="30">
        <v>954.1</v>
      </c>
      <c r="BW37" s="30">
        <v>645.65074000000004</v>
      </c>
      <c r="BX37" s="30">
        <f t="shared" si="26"/>
        <v>67.67118121790169</v>
      </c>
      <c r="BY37" s="30">
        <v>6.2</v>
      </c>
      <c r="BZ37" s="30">
        <v>6.2</v>
      </c>
      <c r="CA37" s="32">
        <f t="shared" si="20"/>
        <v>100</v>
      </c>
      <c r="CB37" s="41"/>
    </row>
    <row r="38" spans="1:80" x14ac:dyDescent="0.25">
      <c r="A38" s="28" t="s">
        <v>44</v>
      </c>
      <c r="B38" s="95">
        <f t="shared" si="21"/>
        <v>370897.6</v>
      </c>
      <c r="C38" s="98">
        <f t="shared" si="21"/>
        <v>259760.37395000001</v>
      </c>
      <c r="D38" s="98">
        <f t="shared" si="22"/>
        <v>70.035603883659547</v>
      </c>
      <c r="E38" s="30">
        <v>108043.4</v>
      </c>
      <c r="F38" s="30">
        <v>73916.100000000006</v>
      </c>
      <c r="G38" s="30">
        <f t="shared" si="0"/>
        <v>68.413341305438379</v>
      </c>
      <c r="H38" s="30">
        <v>4223.5</v>
      </c>
      <c r="I38" s="30">
        <v>3148.8485499999997</v>
      </c>
      <c r="J38" s="30">
        <f t="shared" si="1"/>
        <v>74.555429146442521</v>
      </c>
      <c r="K38" s="30">
        <v>175.7</v>
      </c>
      <c r="L38" s="30">
        <v>148.76578000000001</v>
      </c>
      <c r="M38" s="30">
        <f t="shared" si="2"/>
        <v>84.670335799658517</v>
      </c>
      <c r="N38" s="30">
        <v>241644.1</v>
      </c>
      <c r="O38" s="30">
        <v>172078.44644</v>
      </c>
      <c r="P38" s="30">
        <f t="shared" si="3"/>
        <v>71.211524071971951</v>
      </c>
      <c r="Q38" s="30">
        <v>0</v>
      </c>
      <c r="R38" s="30">
        <v>0</v>
      </c>
      <c r="S38" s="30">
        <f t="shared" si="4"/>
        <v>0</v>
      </c>
      <c r="T38" s="30">
        <v>0</v>
      </c>
      <c r="U38" s="30">
        <v>0</v>
      </c>
      <c r="V38" s="30">
        <f t="shared" si="5"/>
        <v>0</v>
      </c>
      <c r="W38" s="30">
        <v>0</v>
      </c>
      <c r="X38" s="30">
        <v>0</v>
      </c>
      <c r="Y38" s="30">
        <f t="shared" si="6"/>
        <v>0</v>
      </c>
      <c r="Z38" s="30">
        <v>0</v>
      </c>
      <c r="AA38" s="30">
        <v>0</v>
      </c>
      <c r="AB38" s="30">
        <f t="shared" si="7"/>
        <v>0</v>
      </c>
      <c r="AC38" s="30">
        <v>6184.9</v>
      </c>
      <c r="AD38" s="30">
        <v>3756.7325699999997</v>
      </c>
      <c r="AE38" s="30">
        <f t="shared" si="8"/>
        <v>60.74039305405099</v>
      </c>
      <c r="AF38" s="30">
        <v>2016.6</v>
      </c>
      <c r="AG38" s="30">
        <v>1039.883</v>
      </c>
      <c r="AH38" s="30">
        <f t="shared" si="9"/>
        <v>51.566150947138752</v>
      </c>
      <c r="AI38" s="30">
        <v>277.5</v>
      </c>
      <c r="AJ38" s="30">
        <v>164.71045000000001</v>
      </c>
      <c r="AK38" s="30">
        <f t="shared" si="10"/>
        <v>59.355117117117125</v>
      </c>
      <c r="AL38" s="30">
        <v>581.29999999999995</v>
      </c>
      <c r="AM38" s="30">
        <v>435.97457000000003</v>
      </c>
      <c r="AN38" s="99">
        <f t="shared" si="11"/>
        <v>74.999926027868582</v>
      </c>
      <c r="AO38" s="100">
        <v>0</v>
      </c>
      <c r="AP38" s="30">
        <v>0</v>
      </c>
      <c r="AQ38" s="30">
        <f t="shared" si="12"/>
        <v>0</v>
      </c>
      <c r="AR38" s="30">
        <v>2151.3000000000002</v>
      </c>
      <c r="AS38" s="30">
        <v>1530</v>
      </c>
      <c r="AT38" s="30">
        <f t="shared" si="23"/>
        <v>71.119788035141539</v>
      </c>
      <c r="AU38" s="30">
        <v>2074.5</v>
      </c>
      <c r="AV38" s="30">
        <v>1286.3969199999999</v>
      </c>
      <c r="AW38" s="30">
        <f t="shared" si="13"/>
        <v>62.009974451675092</v>
      </c>
      <c r="AX38" s="30">
        <v>206.2</v>
      </c>
      <c r="AY38" s="30">
        <v>141.1961</v>
      </c>
      <c r="AZ38" s="30">
        <f t="shared" si="14"/>
        <v>68.475315227934047</v>
      </c>
      <c r="BA38" s="30">
        <v>776.8</v>
      </c>
      <c r="BB38" s="30">
        <v>570.23596999999995</v>
      </c>
      <c r="BC38" s="30">
        <f t="shared" si="15"/>
        <v>73.408338053553038</v>
      </c>
      <c r="BD38" s="30">
        <v>0</v>
      </c>
      <c r="BE38" s="30">
        <v>0</v>
      </c>
      <c r="BF38" s="30">
        <f t="shared" si="16"/>
        <v>0</v>
      </c>
      <c r="BG38" s="30">
        <v>216.3</v>
      </c>
      <c r="BH38" s="30">
        <v>93.084999999999994</v>
      </c>
      <c r="BI38" s="30">
        <f t="shared" si="24"/>
        <v>43.03513638465094</v>
      </c>
      <c r="BJ38" s="30">
        <v>204.4</v>
      </c>
      <c r="BK38" s="30">
        <v>52.01437</v>
      </c>
      <c r="BL38" s="30">
        <f t="shared" si="25"/>
        <v>25.447343444227005</v>
      </c>
      <c r="BM38" s="30">
        <v>204.2</v>
      </c>
      <c r="BN38" s="30">
        <v>145.47557</v>
      </c>
      <c r="BO38" s="30">
        <f t="shared" si="17"/>
        <v>71.241709108716947</v>
      </c>
      <c r="BP38" s="30">
        <v>55.7</v>
      </c>
      <c r="BQ38" s="30">
        <v>0</v>
      </c>
      <c r="BR38" s="30">
        <f t="shared" si="18"/>
        <v>0</v>
      </c>
      <c r="BS38" s="30">
        <v>0.8</v>
      </c>
      <c r="BT38" s="30">
        <v>0</v>
      </c>
      <c r="BU38" s="30">
        <f t="shared" si="19"/>
        <v>0</v>
      </c>
      <c r="BV38" s="30">
        <v>1846.8</v>
      </c>
      <c r="BW38" s="30">
        <v>1238.9086599999998</v>
      </c>
      <c r="BX38" s="30">
        <f t="shared" si="26"/>
        <v>67.084072991119768</v>
      </c>
      <c r="BY38" s="30">
        <v>13.6</v>
      </c>
      <c r="BZ38" s="30">
        <v>13.6</v>
      </c>
      <c r="CA38" s="32">
        <f t="shared" si="20"/>
        <v>99.999999999999986</v>
      </c>
      <c r="CB38" s="41"/>
    </row>
    <row r="39" spans="1:80" x14ac:dyDescent="0.25">
      <c r="A39" s="28" t="s">
        <v>45</v>
      </c>
      <c r="B39" s="95">
        <f t="shared" si="21"/>
        <v>171318.60000000003</v>
      </c>
      <c r="C39" s="98">
        <f t="shared" si="21"/>
        <v>122326.90945999997</v>
      </c>
      <c r="D39" s="98">
        <f t="shared" si="22"/>
        <v>71.403168984570229</v>
      </c>
      <c r="E39" s="30">
        <v>42524.1</v>
      </c>
      <c r="F39" s="30">
        <v>29878.408230000001</v>
      </c>
      <c r="G39" s="30">
        <f t="shared" si="0"/>
        <v>70.262294157901053</v>
      </c>
      <c r="H39" s="30">
        <v>3357.5</v>
      </c>
      <c r="I39" s="30">
        <v>2162.8049999999998</v>
      </c>
      <c r="J39" s="30">
        <f t="shared" si="1"/>
        <v>64.417125837676835</v>
      </c>
      <c r="K39" s="30">
        <v>246.2</v>
      </c>
      <c r="L39" s="30">
        <v>154.36823999999999</v>
      </c>
      <c r="M39" s="30">
        <f t="shared" si="2"/>
        <v>62.700341186027622</v>
      </c>
      <c r="N39" s="30">
        <v>114101.3</v>
      </c>
      <c r="O39" s="30">
        <v>83265.555670000002</v>
      </c>
      <c r="P39" s="30">
        <f t="shared" si="3"/>
        <v>72.975115682292852</v>
      </c>
      <c r="Q39" s="30">
        <v>0</v>
      </c>
      <c r="R39" s="30">
        <v>0</v>
      </c>
      <c r="S39" s="30">
        <f t="shared" si="4"/>
        <v>0</v>
      </c>
      <c r="T39" s="30">
        <v>0</v>
      </c>
      <c r="U39" s="30">
        <v>0</v>
      </c>
      <c r="V39" s="30">
        <f t="shared" si="5"/>
        <v>0</v>
      </c>
      <c r="W39" s="30">
        <v>0</v>
      </c>
      <c r="X39" s="30">
        <v>0</v>
      </c>
      <c r="Y39" s="30">
        <f t="shared" si="6"/>
        <v>0</v>
      </c>
      <c r="Z39" s="30">
        <v>0</v>
      </c>
      <c r="AA39" s="30">
        <v>0</v>
      </c>
      <c r="AB39" s="30">
        <f t="shared" si="7"/>
        <v>0</v>
      </c>
      <c r="AC39" s="30">
        <v>3283</v>
      </c>
      <c r="AD39" s="30">
        <v>1942.7</v>
      </c>
      <c r="AE39" s="30">
        <f t="shared" si="8"/>
        <v>59.174535485836131</v>
      </c>
      <c r="AF39" s="30">
        <v>1140.5</v>
      </c>
      <c r="AG39" s="30">
        <v>847.29</v>
      </c>
      <c r="AH39" s="30">
        <f t="shared" si="9"/>
        <v>74.291100394563784</v>
      </c>
      <c r="AI39" s="30">
        <v>185</v>
      </c>
      <c r="AJ39" s="30">
        <v>105.68074</v>
      </c>
      <c r="AK39" s="30">
        <f t="shared" si="10"/>
        <v>57.124724324324319</v>
      </c>
      <c r="AL39" s="30">
        <v>203.8</v>
      </c>
      <c r="AM39" s="30">
        <v>151.63835999999998</v>
      </c>
      <c r="AN39" s="99">
        <f t="shared" si="11"/>
        <v>74.405475956820396</v>
      </c>
      <c r="AO39" s="100">
        <v>0</v>
      </c>
      <c r="AP39" s="30">
        <v>0</v>
      </c>
      <c r="AQ39" s="30">
        <f t="shared" si="12"/>
        <v>0</v>
      </c>
      <c r="AR39" s="30">
        <v>1143.0999999999999</v>
      </c>
      <c r="AS39" s="30">
        <v>810</v>
      </c>
      <c r="AT39" s="30">
        <f t="shared" si="23"/>
        <v>70.859942262269271</v>
      </c>
      <c r="AU39" s="30">
        <v>3120.5</v>
      </c>
      <c r="AV39" s="30">
        <v>1640.20418</v>
      </c>
      <c r="AW39" s="30">
        <f t="shared" si="13"/>
        <v>52.562223361640761</v>
      </c>
      <c r="AX39" s="30">
        <v>197</v>
      </c>
      <c r="AY39" s="30">
        <v>139.56787</v>
      </c>
      <c r="AZ39" s="30">
        <f t="shared" si="14"/>
        <v>70.846634517766503</v>
      </c>
      <c r="BA39" s="30">
        <v>370.1</v>
      </c>
      <c r="BB39" s="30">
        <v>248.06736999999998</v>
      </c>
      <c r="BC39" s="30">
        <f t="shared" si="15"/>
        <v>67.027119697379078</v>
      </c>
      <c r="BD39" s="30">
        <v>0</v>
      </c>
      <c r="BE39" s="30">
        <v>0</v>
      </c>
      <c r="BF39" s="30">
        <f t="shared" si="16"/>
        <v>0</v>
      </c>
      <c r="BG39" s="30">
        <v>207.1</v>
      </c>
      <c r="BH39" s="30">
        <v>151.73626999999999</v>
      </c>
      <c r="BI39" s="30">
        <f t="shared" si="24"/>
        <v>73.267151134717537</v>
      </c>
      <c r="BJ39" s="30">
        <v>195.2</v>
      </c>
      <c r="BK39" s="30">
        <v>146.38570000000001</v>
      </c>
      <c r="BL39" s="30">
        <f t="shared" si="25"/>
        <v>74.992674180327882</v>
      </c>
      <c r="BM39" s="30">
        <v>195</v>
      </c>
      <c r="BN39" s="30">
        <v>138.93697</v>
      </c>
      <c r="BO39" s="30">
        <f t="shared" si="17"/>
        <v>71.249728205128207</v>
      </c>
      <c r="BP39" s="30">
        <v>40.1</v>
      </c>
      <c r="BQ39" s="30">
        <v>30.074999999999999</v>
      </c>
      <c r="BR39" s="30">
        <f t="shared" si="18"/>
        <v>75</v>
      </c>
      <c r="BS39" s="30">
        <v>0.6</v>
      </c>
      <c r="BT39" s="30">
        <v>0.15</v>
      </c>
      <c r="BU39" s="30">
        <f t="shared" si="19"/>
        <v>25</v>
      </c>
      <c r="BV39" s="30">
        <v>800.2</v>
      </c>
      <c r="BW39" s="30">
        <v>513.33985999999993</v>
      </c>
      <c r="BX39" s="30">
        <f t="shared" si="26"/>
        <v>64.151444638840275</v>
      </c>
      <c r="BY39" s="30">
        <v>8.3000000000000007</v>
      </c>
      <c r="BZ39" s="30">
        <v>0</v>
      </c>
      <c r="CA39" s="32">
        <f t="shared" si="20"/>
        <v>0</v>
      </c>
      <c r="CB39" s="41"/>
    </row>
    <row r="40" spans="1:80" x14ac:dyDescent="0.25">
      <c r="A40" s="28" t="s">
        <v>46</v>
      </c>
      <c r="B40" s="95">
        <f t="shared" si="21"/>
        <v>221560.3</v>
      </c>
      <c r="C40" s="98">
        <f t="shared" si="21"/>
        <v>167048.49329000001</v>
      </c>
      <c r="D40" s="98">
        <f t="shared" si="22"/>
        <v>75.396401471743815</v>
      </c>
      <c r="E40" s="30">
        <v>30236.7</v>
      </c>
      <c r="F40" s="30">
        <v>22082.6</v>
      </c>
      <c r="G40" s="30">
        <f t="shared" si="0"/>
        <v>73.032440709468943</v>
      </c>
      <c r="H40" s="30">
        <v>3473.1</v>
      </c>
      <c r="I40" s="30">
        <v>3429.8848900000003</v>
      </c>
      <c r="J40" s="30">
        <f t="shared" si="1"/>
        <v>98.755719386139191</v>
      </c>
      <c r="K40" s="30">
        <v>158.80000000000001</v>
      </c>
      <c r="L40" s="30">
        <v>62.496000000000002</v>
      </c>
      <c r="M40" s="30">
        <f t="shared" si="2"/>
        <v>39.355163727959699</v>
      </c>
      <c r="N40" s="30">
        <v>180133.2</v>
      </c>
      <c r="O40" s="30">
        <v>136901</v>
      </c>
      <c r="P40" s="30">
        <f t="shared" si="3"/>
        <v>75.999871206418362</v>
      </c>
      <c r="Q40" s="30">
        <v>0</v>
      </c>
      <c r="R40" s="30">
        <v>0</v>
      </c>
      <c r="S40" s="30">
        <f t="shared" si="4"/>
        <v>0</v>
      </c>
      <c r="T40" s="30">
        <v>0</v>
      </c>
      <c r="U40" s="30">
        <v>0</v>
      </c>
      <c r="V40" s="30">
        <f t="shared" si="5"/>
        <v>0</v>
      </c>
      <c r="W40" s="30">
        <v>0</v>
      </c>
      <c r="X40" s="30">
        <v>0</v>
      </c>
      <c r="Y40" s="30">
        <f t="shared" si="6"/>
        <v>0</v>
      </c>
      <c r="Z40" s="30">
        <v>0</v>
      </c>
      <c r="AA40" s="30">
        <v>0</v>
      </c>
      <c r="AB40" s="30">
        <f t="shared" si="7"/>
        <v>0</v>
      </c>
      <c r="AC40" s="30">
        <v>3113.8</v>
      </c>
      <c r="AD40" s="30">
        <v>1745.08367</v>
      </c>
      <c r="AE40" s="30">
        <f t="shared" si="8"/>
        <v>56.043537478322307</v>
      </c>
      <c r="AF40" s="30">
        <v>300.10000000000002</v>
      </c>
      <c r="AG40" s="30">
        <v>213.4</v>
      </c>
      <c r="AH40" s="30">
        <f t="shared" si="9"/>
        <v>71.109630123292234</v>
      </c>
      <c r="AI40" s="30">
        <v>138.80000000000001</v>
      </c>
      <c r="AJ40" s="30">
        <v>64.725040000000007</v>
      </c>
      <c r="AK40" s="30">
        <f t="shared" si="10"/>
        <v>46.631873198847266</v>
      </c>
      <c r="AL40" s="30">
        <v>203.8</v>
      </c>
      <c r="AM40" s="30">
        <v>112.89558</v>
      </c>
      <c r="AN40" s="99">
        <f t="shared" si="11"/>
        <v>55.395279685966628</v>
      </c>
      <c r="AO40" s="100">
        <v>0</v>
      </c>
      <c r="AP40" s="30">
        <v>0</v>
      </c>
      <c r="AQ40" s="30">
        <f t="shared" si="12"/>
        <v>0</v>
      </c>
      <c r="AR40" s="30">
        <v>1251.5</v>
      </c>
      <c r="AS40" s="30">
        <v>891</v>
      </c>
      <c r="AT40" s="30">
        <f t="shared" si="23"/>
        <v>71.194566520175783</v>
      </c>
      <c r="AU40" s="30">
        <v>478.8</v>
      </c>
      <c r="AV40" s="30">
        <v>330.00828000000001</v>
      </c>
      <c r="AW40" s="30">
        <f t="shared" si="13"/>
        <v>68.924035087719304</v>
      </c>
      <c r="AX40" s="30">
        <v>197</v>
      </c>
      <c r="AY40" s="30">
        <v>120.59971</v>
      </c>
      <c r="AZ40" s="30">
        <f t="shared" si="14"/>
        <v>61.218126903553298</v>
      </c>
      <c r="BA40" s="30">
        <v>370.1</v>
      </c>
      <c r="BB40" s="30">
        <v>255.95539000000002</v>
      </c>
      <c r="BC40" s="30">
        <f t="shared" si="15"/>
        <v>69.158440961902187</v>
      </c>
      <c r="BD40" s="30">
        <v>9.8000000000000007</v>
      </c>
      <c r="BE40" s="30">
        <v>2.4177600000000004</v>
      </c>
      <c r="BF40" s="30">
        <f t="shared" si="16"/>
        <v>24.671020408163269</v>
      </c>
      <c r="BG40" s="30">
        <v>207.1</v>
      </c>
      <c r="BH40" s="30">
        <v>108.23339</v>
      </c>
      <c r="BI40" s="30">
        <f t="shared" si="24"/>
        <v>52.261414775470797</v>
      </c>
      <c r="BJ40" s="30">
        <v>195.2</v>
      </c>
      <c r="BK40" s="30">
        <v>94.480279999999993</v>
      </c>
      <c r="BL40" s="30">
        <f t="shared" si="25"/>
        <v>48.401782786885242</v>
      </c>
      <c r="BM40" s="30">
        <v>195</v>
      </c>
      <c r="BN40" s="30">
        <v>106.36537</v>
      </c>
      <c r="BO40" s="30">
        <f t="shared" si="17"/>
        <v>54.546343589743593</v>
      </c>
      <c r="BP40" s="30">
        <v>51.2</v>
      </c>
      <c r="BQ40" s="30">
        <v>24.271999999999998</v>
      </c>
      <c r="BR40" s="30">
        <f t="shared" si="18"/>
        <v>47.406249999999993</v>
      </c>
      <c r="BS40" s="30">
        <v>0.8</v>
      </c>
      <c r="BT40" s="30">
        <v>0</v>
      </c>
      <c r="BU40" s="30">
        <f t="shared" si="19"/>
        <v>0</v>
      </c>
      <c r="BV40" s="30">
        <v>837.2</v>
      </c>
      <c r="BW40" s="30">
        <v>503.07592999999997</v>
      </c>
      <c r="BX40" s="30">
        <f t="shared" si="26"/>
        <v>60.090292642140469</v>
      </c>
      <c r="BY40" s="30">
        <v>8.3000000000000007</v>
      </c>
      <c r="BZ40" s="30">
        <v>0</v>
      </c>
      <c r="CA40" s="32">
        <f t="shared" si="20"/>
        <v>0</v>
      </c>
      <c r="CB40" s="41"/>
    </row>
    <row r="41" spans="1:80" x14ac:dyDescent="0.25">
      <c r="A41" s="28" t="s">
        <v>47</v>
      </c>
      <c r="B41" s="95">
        <f t="shared" si="21"/>
        <v>99984.000000000029</v>
      </c>
      <c r="C41" s="98">
        <f t="shared" si="21"/>
        <v>63160.62905000001</v>
      </c>
      <c r="D41" s="98">
        <f t="shared" si="22"/>
        <v>63.170736367818847</v>
      </c>
      <c r="E41" s="30">
        <v>14704.5</v>
      </c>
      <c r="F41" s="30">
        <v>8737.5492400000003</v>
      </c>
      <c r="G41" s="30">
        <f t="shared" si="0"/>
        <v>59.420920398517467</v>
      </c>
      <c r="H41" s="30">
        <v>341.5</v>
      </c>
      <c r="I41" s="30">
        <v>223</v>
      </c>
      <c r="J41" s="30">
        <f t="shared" si="1"/>
        <v>65.300146412884331</v>
      </c>
      <c r="K41" s="30">
        <v>29.4</v>
      </c>
      <c r="L41" s="30">
        <v>16.510950000000001</v>
      </c>
      <c r="M41" s="30">
        <f t="shared" si="2"/>
        <v>56.159693877551028</v>
      </c>
      <c r="N41" s="30">
        <v>74675.100000000006</v>
      </c>
      <c r="O41" s="30">
        <v>50648.798020000002</v>
      </c>
      <c r="P41" s="30">
        <f t="shared" si="3"/>
        <v>67.825550980179472</v>
      </c>
      <c r="Q41" s="30">
        <v>0</v>
      </c>
      <c r="R41" s="30">
        <v>0</v>
      </c>
      <c r="S41" s="30">
        <f t="shared" si="4"/>
        <v>0</v>
      </c>
      <c r="T41" s="30">
        <v>0</v>
      </c>
      <c r="U41" s="30">
        <v>0</v>
      </c>
      <c r="V41" s="30">
        <f t="shared" si="5"/>
        <v>0</v>
      </c>
      <c r="W41" s="30">
        <v>0</v>
      </c>
      <c r="X41" s="30">
        <v>0</v>
      </c>
      <c r="Y41" s="30">
        <f t="shared" si="6"/>
        <v>0</v>
      </c>
      <c r="Z41" s="30">
        <v>0</v>
      </c>
      <c r="AA41" s="30">
        <v>0</v>
      </c>
      <c r="AB41" s="30">
        <f t="shared" si="7"/>
        <v>0</v>
      </c>
      <c r="AC41" s="30">
        <v>1633.1</v>
      </c>
      <c r="AD41" s="30">
        <v>707.17643999999996</v>
      </c>
      <c r="AE41" s="30">
        <f t="shared" si="8"/>
        <v>43.302702835098891</v>
      </c>
      <c r="AF41" s="30">
        <v>456.7</v>
      </c>
      <c r="AG41" s="30">
        <v>227.80475000000001</v>
      </c>
      <c r="AH41" s="30">
        <f t="shared" si="9"/>
        <v>49.880610904313556</v>
      </c>
      <c r="AI41" s="30">
        <v>46.3</v>
      </c>
      <c r="AJ41" s="30">
        <v>23.59019</v>
      </c>
      <c r="AK41" s="30">
        <f t="shared" si="10"/>
        <v>50.950734341252705</v>
      </c>
      <c r="AL41" s="30">
        <v>203.8</v>
      </c>
      <c r="AM41" s="30">
        <v>150.44626</v>
      </c>
      <c r="AN41" s="99">
        <f t="shared" si="11"/>
        <v>73.820539744847878</v>
      </c>
      <c r="AO41" s="100">
        <v>0</v>
      </c>
      <c r="AP41" s="30">
        <v>0</v>
      </c>
      <c r="AQ41" s="30">
        <f t="shared" si="12"/>
        <v>0</v>
      </c>
      <c r="AR41" s="30">
        <v>484.7</v>
      </c>
      <c r="AS41" s="30">
        <v>342</v>
      </c>
      <c r="AT41" s="30">
        <f t="shared" si="23"/>
        <v>70.559108727047672</v>
      </c>
      <c r="AU41" s="30">
        <v>5820.1</v>
      </c>
      <c r="AV41" s="30">
        <v>1134.9091299999998</v>
      </c>
      <c r="AW41" s="30">
        <f t="shared" si="13"/>
        <v>19.499821824367274</v>
      </c>
      <c r="AX41" s="30">
        <v>197</v>
      </c>
      <c r="AY41" s="30">
        <v>128.26383999999999</v>
      </c>
      <c r="AZ41" s="30">
        <f t="shared" si="14"/>
        <v>65.108548223350255</v>
      </c>
      <c r="BA41" s="30">
        <v>185</v>
      </c>
      <c r="BB41" s="30">
        <v>129.33646999999999</v>
      </c>
      <c r="BC41" s="30">
        <f t="shared" si="15"/>
        <v>69.911605405405396</v>
      </c>
      <c r="BD41" s="30">
        <v>0</v>
      </c>
      <c r="BE41" s="30">
        <v>0</v>
      </c>
      <c r="BF41" s="30">
        <f t="shared" si="16"/>
        <v>0</v>
      </c>
      <c r="BG41" s="30">
        <v>207.1</v>
      </c>
      <c r="BH41" s="30">
        <v>143.91809000000001</v>
      </c>
      <c r="BI41" s="30">
        <f t="shared" si="24"/>
        <v>69.492076291646555</v>
      </c>
      <c r="BJ41" s="30">
        <v>195.2</v>
      </c>
      <c r="BK41" s="30">
        <v>134.05204000000001</v>
      </c>
      <c r="BL41" s="30">
        <f t="shared" si="25"/>
        <v>68.674200819672137</v>
      </c>
      <c r="BM41" s="30">
        <v>195</v>
      </c>
      <c r="BN41" s="30">
        <v>126.79325999999999</v>
      </c>
      <c r="BO41" s="30">
        <f t="shared" si="17"/>
        <v>65.022184615384617</v>
      </c>
      <c r="BP41" s="30">
        <v>44.6</v>
      </c>
      <c r="BQ41" s="30">
        <v>0</v>
      </c>
      <c r="BR41" s="30">
        <f t="shared" si="18"/>
        <v>0</v>
      </c>
      <c r="BS41" s="30">
        <v>0.6</v>
      </c>
      <c r="BT41" s="30">
        <v>0</v>
      </c>
      <c r="BU41" s="30">
        <f t="shared" si="19"/>
        <v>0</v>
      </c>
      <c r="BV41" s="30">
        <v>560.1</v>
      </c>
      <c r="BW41" s="30">
        <v>286.48036999999999</v>
      </c>
      <c r="BX41" s="30">
        <f t="shared" si="26"/>
        <v>51.148075343688625</v>
      </c>
      <c r="BY41" s="30">
        <v>4.2</v>
      </c>
      <c r="BZ41" s="30">
        <v>0</v>
      </c>
      <c r="CA41" s="32">
        <f t="shared" si="20"/>
        <v>0</v>
      </c>
      <c r="CB41" s="41"/>
    </row>
    <row r="42" spans="1:80" x14ac:dyDescent="0.25">
      <c r="A42" s="28" t="s">
        <v>48</v>
      </c>
      <c r="B42" s="95">
        <f t="shared" si="21"/>
        <v>156635.80000000005</v>
      </c>
      <c r="C42" s="98">
        <f t="shared" si="21"/>
        <v>116332.5766</v>
      </c>
      <c r="D42" s="98">
        <f t="shared" si="22"/>
        <v>74.269468793213278</v>
      </c>
      <c r="E42" s="30">
        <v>28310.7</v>
      </c>
      <c r="F42" s="30">
        <v>20984</v>
      </c>
      <c r="G42" s="30">
        <f t="shared" si="0"/>
        <v>74.120385578597478</v>
      </c>
      <c r="H42" s="30">
        <v>1831.1</v>
      </c>
      <c r="I42" s="30">
        <v>1373.377</v>
      </c>
      <c r="J42" s="30">
        <f t="shared" si="1"/>
        <v>75.002839823057172</v>
      </c>
      <c r="K42" s="30">
        <v>118.7</v>
      </c>
      <c r="L42" s="30">
        <v>83.599279999999993</v>
      </c>
      <c r="M42" s="30">
        <f t="shared" si="2"/>
        <v>70.429048020219028</v>
      </c>
      <c r="N42" s="30">
        <v>117381.2</v>
      </c>
      <c r="O42" s="30">
        <v>88291.877999999997</v>
      </c>
      <c r="P42" s="30">
        <f t="shared" si="3"/>
        <v>75.218074103859905</v>
      </c>
      <c r="Q42" s="30">
        <v>0</v>
      </c>
      <c r="R42" s="30">
        <v>0</v>
      </c>
      <c r="S42" s="30">
        <f t="shared" si="4"/>
        <v>0</v>
      </c>
      <c r="T42" s="30">
        <v>0</v>
      </c>
      <c r="U42" s="30">
        <v>0</v>
      </c>
      <c r="V42" s="30">
        <f t="shared" si="5"/>
        <v>0</v>
      </c>
      <c r="W42" s="30">
        <v>0</v>
      </c>
      <c r="X42" s="30">
        <v>0</v>
      </c>
      <c r="Y42" s="30">
        <f t="shared" si="6"/>
        <v>0</v>
      </c>
      <c r="Z42" s="30">
        <v>0</v>
      </c>
      <c r="AA42" s="30">
        <v>0</v>
      </c>
      <c r="AB42" s="30">
        <f t="shared" si="7"/>
        <v>0</v>
      </c>
      <c r="AC42" s="30">
        <v>2815.2</v>
      </c>
      <c r="AD42" s="30">
        <v>1970.64</v>
      </c>
      <c r="AE42" s="30">
        <f t="shared" si="8"/>
        <v>70.000000000000014</v>
      </c>
      <c r="AF42" s="30">
        <v>751.2</v>
      </c>
      <c r="AG42" s="30">
        <v>578.6</v>
      </c>
      <c r="AH42" s="30">
        <f t="shared" si="9"/>
        <v>77.023429179978706</v>
      </c>
      <c r="AI42" s="30">
        <v>138.80000000000001</v>
      </c>
      <c r="AJ42" s="30">
        <v>103.71844</v>
      </c>
      <c r="AK42" s="30">
        <f t="shared" si="10"/>
        <v>74.725100864553312</v>
      </c>
      <c r="AL42" s="30">
        <v>203.8</v>
      </c>
      <c r="AM42" s="30">
        <v>138.41320999999999</v>
      </c>
      <c r="AN42" s="99">
        <f t="shared" si="11"/>
        <v>67.916197252208036</v>
      </c>
      <c r="AO42" s="100">
        <v>0</v>
      </c>
      <c r="AP42" s="30">
        <v>0</v>
      </c>
      <c r="AQ42" s="30">
        <f t="shared" si="12"/>
        <v>0</v>
      </c>
      <c r="AR42" s="30">
        <v>838.6</v>
      </c>
      <c r="AS42" s="30">
        <v>594</v>
      </c>
      <c r="AT42" s="30">
        <f t="shared" si="23"/>
        <v>70.832339613641778</v>
      </c>
      <c r="AU42" s="30">
        <v>2145</v>
      </c>
      <c r="AV42" s="30">
        <v>969.60531000000003</v>
      </c>
      <c r="AW42" s="30">
        <f t="shared" si="13"/>
        <v>45.203044755244761</v>
      </c>
      <c r="AX42" s="30">
        <v>197</v>
      </c>
      <c r="AY42" s="30">
        <v>134.48011</v>
      </c>
      <c r="AZ42" s="30">
        <f t="shared" si="14"/>
        <v>68.264015228426402</v>
      </c>
      <c r="BA42" s="30">
        <v>185</v>
      </c>
      <c r="BB42" s="30">
        <v>126.66928999999999</v>
      </c>
      <c r="BC42" s="30">
        <f t="shared" si="15"/>
        <v>68.469886486486473</v>
      </c>
      <c r="BD42" s="30">
        <v>0</v>
      </c>
      <c r="BE42" s="30">
        <v>0</v>
      </c>
      <c r="BF42" s="30">
        <f t="shared" si="16"/>
        <v>0</v>
      </c>
      <c r="BG42" s="30">
        <v>207.1</v>
      </c>
      <c r="BH42" s="30">
        <v>60.165550000000003</v>
      </c>
      <c r="BI42" s="30">
        <f t="shared" si="24"/>
        <v>29.051448575567363</v>
      </c>
      <c r="BJ42" s="30">
        <v>195.2</v>
      </c>
      <c r="BK42" s="30">
        <v>143.52444</v>
      </c>
      <c r="BL42" s="30">
        <f t="shared" si="25"/>
        <v>73.526864754098355</v>
      </c>
      <c r="BM42" s="30">
        <v>195</v>
      </c>
      <c r="BN42" s="30">
        <v>138.74723999999998</v>
      </c>
      <c r="BO42" s="30">
        <f t="shared" si="17"/>
        <v>71.152430769230762</v>
      </c>
      <c r="BP42" s="30">
        <v>44.6</v>
      </c>
      <c r="BQ42" s="30">
        <v>0</v>
      </c>
      <c r="BR42" s="30">
        <f t="shared" si="18"/>
        <v>0</v>
      </c>
      <c r="BS42" s="30">
        <v>0.6</v>
      </c>
      <c r="BT42" s="30">
        <v>0</v>
      </c>
      <c r="BU42" s="30">
        <f t="shared" si="19"/>
        <v>0</v>
      </c>
      <c r="BV42" s="30">
        <v>1071</v>
      </c>
      <c r="BW42" s="30">
        <v>641.15872999999999</v>
      </c>
      <c r="BX42" s="30">
        <f t="shared" si="26"/>
        <v>59.865427637721751</v>
      </c>
      <c r="BY42" s="30">
        <v>6</v>
      </c>
      <c r="BZ42" s="30">
        <v>0</v>
      </c>
      <c r="CA42" s="32">
        <f t="shared" si="20"/>
        <v>0</v>
      </c>
      <c r="CB42" s="41"/>
    </row>
    <row r="43" spans="1:80" x14ac:dyDescent="0.25">
      <c r="A43" s="28" t="s">
        <v>49</v>
      </c>
      <c r="B43" s="95">
        <f t="shared" si="21"/>
        <v>164249.9</v>
      </c>
      <c r="C43" s="98">
        <f t="shared" si="21"/>
        <v>111039.44150999996</v>
      </c>
      <c r="D43" s="98">
        <f t="shared" si="22"/>
        <v>67.603962930875426</v>
      </c>
      <c r="E43" s="30">
        <v>23263.9</v>
      </c>
      <c r="F43" s="30">
        <v>16498.58596</v>
      </c>
      <c r="G43" s="30">
        <f t="shared" si="0"/>
        <v>70.919261000949973</v>
      </c>
      <c r="H43" s="30">
        <v>1813.4</v>
      </c>
      <c r="I43" s="30">
        <v>1795.12455</v>
      </c>
      <c r="J43" s="30">
        <f t="shared" si="1"/>
        <v>98.992199735303842</v>
      </c>
      <c r="K43" s="30">
        <v>132.19999999999999</v>
      </c>
      <c r="L43" s="30">
        <v>82.686000000000007</v>
      </c>
      <c r="M43" s="30">
        <f t="shared" si="2"/>
        <v>62.546142208774597</v>
      </c>
      <c r="N43" s="30">
        <v>125057.7</v>
      </c>
      <c r="O43" s="30">
        <v>84855.716799999995</v>
      </c>
      <c r="P43" s="30">
        <f t="shared" si="3"/>
        <v>67.853252378701981</v>
      </c>
      <c r="Q43" s="30">
        <v>15.5</v>
      </c>
      <c r="R43" s="30">
        <v>5.1669999999999998</v>
      </c>
      <c r="S43" s="30">
        <f t="shared" si="4"/>
        <v>33.335483870967742</v>
      </c>
      <c r="T43" s="30">
        <v>1546</v>
      </c>
      <c r="U43" s="30">
        <v>1046.415</v>
      </c>
      <c r="V43" s="30">
        <f t="shared" si="5"/>
        <v>67.685316946959887</v>
      </c>
      <c r="W43" s="30">
        <v>0</v>
      </c>
      <c r="X43" s="30">
        <v>0</v>
      </c>
      <c r="Y43" s="30">
        <f t="shared" si="6"/>
        <v>0</v>
      </c>
      <c r="Z43" s="30">
        <v>0</v>
      </c>
      <c r="AA43" s="30">
        <v>0</v>
      </c>
      <c r="AB43" s="30">
        <f t="shared" si="7"/>
        <v>0</v>
      </c>
      <c r="AC43" s="30">
        <v>3530.3</v>
      </c>
      <c r="AD43" s="30">
        <v>1088.70021</v>
      </c>
      <c r="AE43" s="30">
        <f t="shared" si="8"/>
        <v>30.838744865875416</v>
      </c>
      <c r="AF43" s="30">
        <v>1127.3</v>
      </c>
      <c r="AG43" s="30">
        <v>785.64351999999997</v>
      </c>
      <c r="AH43" s="30">
        <f t="shared" si="9"/>
        <v>69.692497117005232</v>
      </c>
      <c r="AI43" s="30">
        <v>92.5</v>
      </c>
      <c r="AJ43" s="30">
        <v>51.297739999999997</v>
      </c>
      <c r="AK43" s="30">
        <f t="shared" si="10"/>
        <v>55.457016216216211</v>
      </c>
      <c r="AL43" s="30">
        <v>203.8</v>
      </c>
      <c r="AM43" s="30">
        <v>152.82920999999999</v>
      </c>
      <c r="AN43" s="99">
        <f t="shared" si="11"/>
        <v>74.989798822374865</v>
      </c>
      <c r="AO43" s="100">
        <v>0</v>
      </c>
      <c r="AP43" s="30">
        <v>0</v>
      </c>
      <c r="AQ43" s="30">
        <f t="shared" si="12"/>
        <v>0</v>
      </c>
      <c r="AR43" s="30">
        <v>968.6</v>
      </c>
      <c r="AS43" s="30">
        <v>692</v>
      </c>
      <c r="AT43" s="30">
        <f t="shared" si="23"/>
        <v>71.443320256039641</v>
      </c>
      <c r="AU43" s="30">
        <v>4045</v>
      </c>
      <c r="AV43" s="30">
        <v>2448.8023900000003</v>
      </c>
      <c r="AW43" s="30">
        <f t="shared" si="13"/>
        <v>60.538996044499385</v>
      </c>
      <c r="AX43" s="30">
        <v>197</v>
      </c>
      <c r="AY43" s="30">
        <v>140.00668999999999</v>
      </c>
      <c r="AZ43" s="30">
        <f t="shared" si="14"/>
        <v>71.06938578680203</v>
      </c>
      <c r="BA43" s="30">
        <v>370.1</v>
      </c>
      <c r="BB43" s="30">
        <v>253.62116</v>
      </c>
      <c r="BC43" s="30">
        <f t="shared" si="15"/>
        <v>68.527738449067826</v>
      </c>
      <c r="BD43" s="30">
        <v>0</v>
      </c>
      <c r="BE43" s="30">
        <v>0</v>
      </c>
      <c r="BF43" s="30">
        <f t="shared" si="16"/>
        <v>0</v>
      </c>
      <c r="BG43" s="30">
        <v>207.1</v>
      </c>
      <c r="BH43" s="30">
        <v>135.28848000000002</v>
      </c>
      <c r="BI43" s="30">
        <f t="shared" si="24"/>
        <v>65.325195557701619</v>
      </c>
      <c r="BJ43" s="30">
        <v>195.2</v>
      </c>
      <c r="BK43" s="30">
        <v>123.19642</v>
      </c>
      <c r="BL43" s="30">
        <f t="shared" si="25"/>
        <v>63.112920081967218</v>
      </c>
      <c r="BM43" s="30">
        <v>195</v>
      </c>
      <c r="BN43" s="30">
        <v>138.55494000000002</v>
      </c>
      <c r="BO43" s="30">
        <f t="shared" si="17"/>
        <v>71.05381538461539</v>
      </c>
      <c r="BP43" s="30">
        <v>153.69999999999999</v>
      </c>
      <c r="BQ43" s="30">
        <v>0</v>
      </c>
      <c r="BR43" s="30">
        <f t="shared" si="18"/>
        <v>0</v>
      </c>
      <c r="BS43" s="30">
        <v>2.2999999999999998</v>
      </c>
      <c r="BT43" s="30">
        <v>0</v>
      </c>
      <c r="BU43" s="30">
        <f t="shared" si="19"/>
        <v>0</v>
      </c>
      <c r="BV43" s="30">
        <v>1126</v>
      </c>
      <c r="BW43" s="30">
        <v>744.10816</v>
      </c>
      <c r="BX43" s="30">
        <f t="shared" si="26"/>
        <v>66.084206039076378</v>
      </c>
      <c r="BY43" s="30">
        <v>7.3</v>
      </c>
      <c r="BZ43" s="30">
        <v>1.6972799999999999</v>
      </c>
      <c r="CA43" s="32">
        <f t="shared" si="20"/>
        <v>23.250410958904109</v>
      </c>
      <c r="CB43" s="41"/>
    </row>
    <row r="44" spans="1:80" x14ac:dyDescent="0.25">
      <c r="A44" s="28" t="s">
        <v>50</v>
      </c>
      <c r="B44" s="95">
        <f t="shared" si="21"/>
        <v>1742479.8999999997</v>
      </c>
      <c r="C44" s="98">
        <f t="shared" si="21"/>
        <v>1183584.0391500003</v>
      </c>
      <c r="D44" s="98">
        <f t="shared" si="22"/>
        <v>67.925262102019119</v>
      </c>
      <c r="E44" s="30">
        <v>503942.3</v>
      </c>
      <c r="F44" s="30">
        <v>327250.13752999995</v>
      </c>
      <c r="G44" s="30">
        <f t="shared" si="0"/>
        <v>64.938017215462949</v>
      </c>
      <c r="H44" s="30">
        <v>45039.6</v>
      </c>
      <c r="I44" s="30">
        <v>45039.6</v>
      </c>
      <c r="J44" s="30">
        <f t="shared" si="1"/>
        <v>100</v>
      </c>
      <c r="K44" s="30">
        <v>1840.1</v>
      </c>
      <c r="L44" s="30">
        <v>1137.41281</v>
      </c>
      <c r="M44" s="30">
        <f t="shared" si="2"/>
        <v>61.812554209010379</v>
      </c>
      <c r="N44" s="30">
        <v>1031351.7</v>
      </c>
      <c r="O44" s="30">
        <v>715844.49332000001</v>
      </c>
      <c r="P44" s="30">
        <f t="shared" si="3"/>
        <v>69.408378666559628</v>
      </c>
      <c r="Q44" s="30">
        <v>0</v>
      </c>
      <c r="R44" s="30">
        <v>0</v>
      </c>
      <c r="S44" s="30">
        <f t="shared" si="4"/>
        <v>0</v>
      </c>
      <c r="T44" s="30">
        <v>0</v>
      </c>
      <c r="U44" s="30">
        <v>0</v>
      </c>
      <c r="V44" s="30">
        <f t="shared" si="5"/>
        <v>0</v>
      </c>
      <c r="W44" s="30">
        <v>9451.7000000000007</v>
      </c>
      <c r="X44" s="30">
        <v>6096.0389999999998</v>
      </c>
      <c r="Y44" s="30">
        <f t="shared" si="6"/>
        <v>64.496746617010686</v>
      </c>
      <c r="Z44" s="30">
        <v>94.5</v>
      </c>
      <c r="AA44" s="30">
        <v>32.97</v>
      </c>
      <c r="AB44" s="30">
        <f t="shared" si="7"/>
        <v>34.888888888888893</v>
      </c>
      <c r="AC44" s="30">
        <v>24808.5</v>
      </c>
      <c r="AD44" s="30">
        <v>11815.61456</v>
      </c>
      <c r="AE44" s="30">
        <f t="shared" si="8"/>
        <v>47.627283229538264</v>
      </c>
      <c r="AF44" s="30">
        <v>3029.7</v>
      </c>
      <c r="AG44" s="30">
        <v>1752.2568899999999</v>
      </c>
      <c r="AH44" s="30">
        <f t="shared" si="9"/>
        <v>57.83598673135954</v>
      </c>
      <c r="AI44" s="30">
        <v>2338.1999999999998</v>
      </c>
      <c r="AJ44" s="30">
        <v>1360.78053</v>
      </c>
      <c r="AK44" s="30">
        <f t="shared" si="10"/>
        <v>58.197781626892485</v>
      </c>
      <c r="AL44" s="30">
        <v>1477.5</v>
      </c>
      <c r="AM44" s="30">
        <v>1027.48984</v>
      </c>
      <c r="AN44" s="99">
        <f t="shared" si="11"/>
        <v>69.542459560067684</v>
      </c>
      <c r="AO44" s="100">
        <v>1292.8</v>
      </c>
      <c r="AP44" s="30">
        <v>902.77854000000002</v>
      </c>
      <c r="AQ44" s="30">
        <f t="shared" si="12"/>
        <v>69.831260829207935</v>
      </c>
      <c r="AR44" s="30">
        <v>13145.2</v>
      </c>
      <c r="AS44" s="30">
        <v>9369</v>
      </c>
      <c r="AT44" s="30">
        <f t="shared" si="23"/>
        <v>71.273164348963888</v>
      </c>
      <c r="AU44" s="30">
        <v>90724.1</v>
      </c>
      <c r="AV44" s="30">
        <v>52438.426319999999</v>
      </c>
      <c r="AW44" s="30">
        <f t="shared" si="13"/>
        <v>57.799885939899092</v>
      </c>
      <c r="AX44" s="30">
        <v>3591.9</v>
      </c>
      <c r="AY44" s="30">
        <v>2559.2287500000002</v>
      </c>
      <c r="AZ44" s="30">
        <f t="shared" si="14"/>
        <v>71.25</v>
      </c>
      <c r="BA44" s="30">
        <v>5951.7</v>
      </c>
      <c r="BB44" s="30">
        <v>3992.3125299999997</v>
      </c>
      <c r="BC44" s="30">
        <f t="shared" si="15"/>
        <v>67.078524287178453</v>
      </c>
      <c r="BD44" s="30">
        <v>103.7</v>
      </c>
      <c r="BE44" s="30">
        <v>83.659929999999989</v>
      </c>
      <c r="BF44" s="30">
        <f t="shared" si="16"/>
        <v>80.674956605593053</v>
      </c>
      <c r="BG44" s="30">
        <v>1173.2</v>
      </c>
      <c r="BH44" s="30">
        <v>742.97903000000008</v>
      </c>
      <c r="BI44" s="30">
        <f t="shared" si="24"/>
        <v>63.329272928741901</v>
      </c>
      <c r="BJ44" s="30">
        <v>668.3</v>
      </c>
      <c r="BK44" s="30">
        <v>444.38036</v>
      </c>
      <c r="BL44" s="30">
        <f t="shared" si="25"/>
        <v>66.494143348795447</v>
      </c>
      <c r="BM44" s="30">
        <v>445.1</v>
      </c>
      <c r="BN44" s="30">
        <v>278.32911999999999</v>
      </c>
      <c r="BO44" s="30">
        <f t="shared" si="17"/>
        <v>62.53181756908559</v>
      </c>
      <c r="BP44" s="30">
        <v>389.9</v>
      </c>
      <c r="BQ44" s="30">
        <v>236.464</v>
      </c>
      <c r="BR44" s="30">
        <f t="shared" si="18"/>
        <v>60.647345473198264</v>
      </c>
      <c r="BS44" s="30">
        <v>5.8</v>
      </c>
      <c r="BT44" s="30">
        <v>3.3108899999999997</v>
      </c>
      <c r="BU44" s="30">
        <f t="shared" si="19"/>
        <v>57.084310344827585</v>
      </c>
      <c r="BV44" s="30">
        <v>1535.9</v>
      </c>
      <c r="BW44" s="30">
        <v>1097.8751999999999</v>
      </c>
      <c r="BX44" s="30">
        <f t="shared" si="26"/>
        <v>71.480903704668265</v>
      </c>
      <c r="BY44" s="30">
        <v>78.5</v>
      </c>
      <c r="BZ44" s="30">
        <v>78.5</v>
      </c>
      <c r="CA44" s="32">
        <f t="shared" si="20"/>
        <v>100</v>
      </c>
      <c r="CB44" s="41"/>
    </row>
    <row r="45" spans="1:80" ht="43.5" x14ac:dyDescent="0.25">
      <c r="A45" s="101" t="s">
        <v>51</v>
      </c>
      <c r="B45" s="102">
        <f>SUM(B7:B44)</f>
        <v>11654187.341539999</v>
      </c>
      <c r="C45" s="102">
        <f>SUM(C7:C44)</f>
        <v>8098846.4246400008</v>
      </c>
      <c r="D45" s="102">
        <f t="shared" si="22"/>
        <v>69.49301729321445</v>
      </c>
      <c r="E45" s="102">
        <f>SUM(E7:E44)</f>
        <v>2722737</v>
      </c>
      <c r="F45" s="102">
        <f>SUM(F7:F44)</f>
        <v>1833072.1948000002</v>
      </c>
      <c r="G45" s="102">
        <f t="shared" si="0"/>
        <v>67.324614709389863</v>
      </c>
      <c r="H45" s="102">
        <f t="shared" ref="H45:I45" si="27">SUM(H7:H44)</f>
        <v>182244.4</v>
      </c>
      <c r="I45" s="102">
        <f t="shared" si="27"/>
        <v>163557.62651999996</v>
      </c>
      <c r="J45" s="102">
        <f t="shared" si="1"/>
        <v>89.746311283090165</v>
      </c>
      <c r="K45" s="102">
        <f>SUM(K7:K44)</f>
        <v>9722.9999999999982</v>
      </c>
      <c r="L45" s="102">
        <f t="shared" ref="L45" si="28">SUM(L7:L44)</f>
        <v>6217.4013799999984</v>
      </c>
      <c r="M45" s="102">
        <f t="shared" si="2"/>
        <v>63.945298570400084</v>
      </c>
      <c r="N45" s="102">
        <f>SUM(N7:N44)</f>
        <v>7774391.7000000002</v>
      </c>
      <c r="O45" s="102">
        <f>SUM(O7:O44)</f>
        <v>5537182.0841199988</v>
      </c>
      <c r="P45" s="102">
        <f t="shared" si="3"/>
        <v>71.223348369750894</v>
      </c>
      <c r="Q45" s="102">
        <f t="shared" ref="Q45:R45" si="29">SUM(Q7:Q44)</f>
        <v>246.60000000000002</v>
      </c>
      <c r="R45" s="102">
        <f t="shared" si="29"/>
        <v>140.09699000000001</v>
      </c>
      <c r="S45" s="102">
        <f t="shared" si="4"/>
        <v>56.811431467964312</v>
      </c>
      <c r="T45" s="102">
        <f>SUM(T7:T44)</f>
        <v>24658</v>
      </c>
      <c r="U45" s="102">
        <f>SUM(U7:U44)</f>
        <v>16643.273000000001</v>
      </c>
      <c r="V45" s="102">
        <f t="shared" si="5"/>
        <v>67.496443344959047</v>
      </c>
      <c r="W45" s="102">
        <f>SUM(W7:W44)</f>
        <v>9451.7000000000007</v>
      </c>
      <c r="X45" s="102">
        <f>SUM(X7:X44)</f>
        <v>6096.0389999999998</v>
      </c>
      <c r="Y45" s="102">
        <f t="shared" si="6"/>
        <v>64.496746617010686</v>
      </c>
      <c r="Z45" s="102">
        <f t="shared" ref="Z45:AA45" si="30">SUM(Z7:Z44)</f>
        <v>94.5</v>
      </c>
      <c r="AA45" s="102">
        <f t="shared" si="30"/>
        <v>32.97</v>
      </c>
      <c r="AB45" s="102">
        <f t="shared" si="7"/>
        <v>34.888888888888893</v>
      </c>
      <c r="AC45" s="102">
        <f t="shared" ref="AC45:AD45" si="31">SUM(AC7:AC44)</f>
        <v>196025.99999999997</v>
      </c>
      <c r="AD45" s="102">
        <f t="shared" si="31"/>
        <v>106077.50606999997</v>
      </c>
      <c r="AE45" s="102">
        <f t="shared" si="8"/>
        <v>54.113998178813006</v>
      </c>
      <c r="AF45" s="102">
        <f>SUM(AF7:AF44)</f>
        <v>57948.799999999996</v>
      </c>
      <c r="AG45" s="102">
        <f>SUM(AG7:AG44)</f>
        <v>37699.667669999995</v>
      </c>
      <c r="AH45" s="102">
        <f t="shared" si="9"/>
        <v>65.056856518167763</v>
      </c>
      <c r="AI45" s="102">
        <f>SUM(AI7:AI44)</f>
        <v>10502.000000000002</v>
      </c>
      <c r="AJ45" s="102">
        <f>SUM(AJ7:AJ44)</f>
        <v>6618.4793699999991</v>
      </c>
      <c r="AK45" s="102">
        <f t="shared" si="10"/>
        <v>63.021132831841534</v>
      </c>
      <c r="AL45" s="102">
        <f t="shared" ref="AL45:AM45" si="32">SUM(AL7:AL44)</f>
        <v>13307.299999999996</v>
      </c>
      <c r="AM45" s="102">
        <f t="shared" si="32"/>
        <v>9178.7386299999998</v>
      </c>
      <c r="AN45" s="103">
        <f t="shared" si="11"/>
        <v>68.975213830003099</v>
      </c>
      <c r="AO45" s="104">
        <f>SUM(AO7:AO44)</f>
        <v>7279.5</v>
      </c>
      <c r="AP45" s="102">
        <f>SUM(AP7:AP44)</f>
        <v>4882.9125100000001</v>
      </c>
      <c r="AQ45" s="102">
        <f t="shared" si="12"/>
        <v>67.077581015179618</v>
      </c>
      <c r="AR45" s="102">
        <f>SUM(AR7:AR44)</f>
        <v>69295.599999999991</v>
      </c>
      <c r="AS45" s="102">
        <f>SUM(AS7:AS44)</f>
        <v>49388</v>
      </c>
      <c r="AT45" s="102">
        <f t="shared" si="23"/>
        <v>71.271480440316566</v>
      </c>
      <c r="AU45" s="102">
        <f t="shared" ref="AU45:AV45" si="33">SUM(AU7:AU44)</f>
        <v>458168.84153999994</v>
      </c>
      <c r="AV45" s="102">
        <f t="shared" si="33"/>
        <v>247249.90601000001</v>
      </c>
      <c r="AW45" s="102">
        <f t="shared" si="13"/>
        <v>53.964801530139439</v>
      </c>
      <c r="AX45" s="102">
        <f t="shared" ref="AX45:AY45" si="34">SUM(AX7:AX44)</f>
        <v>23790.9</v>
      </c>
      <c r="AY45" s="102">
        <f t="shared" si="34"/>
        <v>15547.077449999999</v>
      </c>
      <c r="AZ45" s="102">
        <f t="shared" si="14"/>
        <v>65.348841153550296</v>
      </c>
      <c r="BA45" s="102">
        <f>SUM(BA7:BA44)</f>
        <v>26738.099999999995</v>
      </c>
      <c r="BB45" s="102">
        <f>SUM(BB7:BB44)</f>
        <v>18156.924370000001</v>
      </c>
      <c r="BC45" s="102">
        <f t="shared" si="15"/>
        <v>67.906561685385284</v>
      </c>
      <c r="BD45" s="102">
        <f>SUM(BD7:BD44)</f>
        <v>963.80000000000018</v>
      </c>
      <c r="BE45" s="102">
        <f>SUM(BE7:BE44)</f>
        <v>310.20128999999997</v>
      </c>
      <c r="BF45" s="102">
        <f t="shared" si="16"/>
        <v>32.185234488483083</v>
      </c>
      <c r="BG45" s="102">
        <f>SUM(BG7:BG44)</f>
        <v>10710.600000000008</v>
      </c>
      <c r="BH45" s="102">
        <f>SUM(BH7:BH44)</f>
        <v>6859.4180700000006</v>
      </c>
      <c r="BI45" s="102">
        <f t="shared" si="24"/>
        <v>64.043266203573992</v>
      </c>
      <c r="BJ45" s="102">
        <f>SUM(BJ7:BJ44)</f>
        <v>8889.3999999999942</v>
      </c>
      <c r="BK45" s="102">
        <f>SUM(BK7:BK44)</f>
        <v>5724.4243199999992</v>
      </c>
      <c r="BL45" s="102">
        <f t="shared" si="25"/>
        <v>64.396070825927538</v>
      </c>
      <c r="BM45" s="102">
        <f t="shared" ref="BM45:BN45" si="35">SUM(BM7:BM44)</f>
        <v>8008.6</v>
      </c>
      <c r="BN45" s="102">
        <f t="shared" si="35"/>
        <v>5161.3260499999997</v>
      </c>
      <c r="BO45" s="102">
        <f t="shared" si="17"/>
        <v>64.447294783108163</v>
      </c>
      <c r="BP45" s="102">
        <f>SUM(BP7:BP44)</f>
        <v>3068.6999999999985</v>
      </c>
      <c r="BQ45" s="102">
        <f>SUM(BQ7:BQ44)</f>
        <v>428.46299999999997</v>
      </c>
      <c r="BR45" s="102">
        <f t="shared" si="18"/>
        <v>13.962361912210389</v>
      </c>
      <c r="BS45" s="102">
        <f>SUM(BS7:BS44)</f>
        <v>44.300000000000004</v>
      </c>
      <c r="BT45" s="102">
        <f>SUM(BT7:BT44)</f>
        <v>5.7608899999999998</v>
      </c>
      <c r="BU45" s="102">
        <f t="shared" si="19"/>
        <v>13.004266365688485</v>
      </c>
      <c r="BV45" s="102">
        <f>SUM(BV7:BV44)</f>
        <v>35408.1</v>
      </c>
      <c r="BW45" s="102">
        <f>SUM(BW7:BW44)</f>
        <v>22272.87385</v>
      </c>
      <c r="BX45" s="102">
        <f t="shared" si="26"/>
        <v>62.90332960537279</v>
      </c>
      <c r="BY45" s="102">
        <f t="shared" ref="BY45:BZ45" si="36">SUM(BY7:BY44)</f>
        <v>489.90000000000009</v>
      </c>
      <c r="BZ45" s="102">
        <f t="shared" si="36"/>
        <v>343.05928</v>
      </c>
      <c r="CA45" s="105">
        <f t="shared" si="20"/>
        <v>70.026389058991612</v>
      </c>
      <c r="CB45" s="41"/>
    </row>
    <row r="46" spans="1:80" x14ac:dyDescent="0.25">
      <c r="A46" s="28" t="s">
        <v>52</v>
      </c>
      <c r="B46" s="57">
        <f t="shared" ref="B46:C87" si="37">E46+H46+K46+N46+Q46+T46+W46+Z46+AC46+AF46+AI46+AL46+AO46+AR46+AU46+AX46+BA46+BD46+BG46+BJ46+BM46+BP46+BS46+BV46+BY46</f>
        <v>4542214.5584599972</v>
      </c>
      <c r="C46" s="57">
        <f t="shared" si="37"/>
        <v>3146441.3892299989</v>
      </c>
      <c r="D46" s="57">
        <f t="shared" si="22"/>
        <v>69.271086795529442</v>
      </c>
      <c r="E46" s="30">
        <v>1352766</v>
      </c>
      <c r="F46" s="30">
        <v>910242</v>
      </c>
      <c r="G46" s="30">
        <f t="shared" si="0"/>
        <v>67.287468786175879</v>
      </c>
      <c r="H46" s="30">
        <v>143516.79999999999</v>
      </c>
      <c r="I46" s="30">
        <v>123326.67092</v>
      </c>
      <c r="J46" s="30">
        <f t="shared" si="1"/>
        <v>85.931870638141334</v>
      </c>
      <c r="K46" s="30">
        <v>5063.7</v>
      </c>
      <c r="L46" s="30">
        <v>3519.3226500000001</v>
      </c>
      <c r="M46" s="30">
        <f t="shared" si="2"/>
        <v>69.501010130931931</v>
      </c>
      <c r="N46" s="30">
        <v>2557578.1</v>
      </c>
      <c r="O46" s="30">
        <v>1799439.118</v>
      </c>
      <c r="P46" s="30">
        <f t="shared" si="3"/>
        <v>70.35715226057026</v>
      </c>
      <c r="Q46" s="30">
        <v>496.6</v>
      </c>
      <c r="R46" s="30">
        <v>245.87473</v>
      </c>
      <c r="S46" s="30">
        <f t="shared" si="4"/>
        <v>49.511625050342325</v>
      </c>
      <c r="T46" s="30">
        <v>49661.4</v>
      </c>
      <c r="U46" s="30">
        <v>36581.47062</v>
      </c>
      <c r="V46" s="30">
        <f t="shared" si="5"/>
        <v>73.661778806074736</v>
      </c>
      <c r="W46" s="30">
        <v>20371.3</v>
      </c>
      <c r="X46" s="30">
        <v>14144.65</v>
      </c>
      <c r="Y46" s="30">
        <f t="shared" si="6"/>
        <v>69.434204002690066</v>
      </c>
      <c r="Z46" s="30">
        <v>203.7</v>
      </c>
      <c r="AA46" s="30">
        <v>107.63760000000001</v>
      </c>
      <c r="AB46" s="30">
        <f t="shared" si="7"/>
        <v>52.841237113402066</v>
      </c>
      <c r="AC46" s="30">
        <v>70201.7</v>
      </c>
      <c r="AD46" s="30">
        <v>37897.360999999997</v>
      </c>
      <c r="AE46" s="30">
        <f t="shared" si="8"/>
        <v>53.983537435703127</v>
      </c>
      <c r="AF46" s="30">
        <v>13867.8</v>
      </c>
      <c r="AG46" s="30">
        <v>9914.6185000000005</v>
      </c>
      <c r="AH46" s="30">
        <f t="shared" si="9"/>
        <v>71.493809400193257</v>
      </c>
      <c r="AI46" s="30">
        <v>6323.8</v>
      </c>
      <c r="AJ46" s="30">
        <v>4998.2876799999995</v>
      </c>
      <c r="AK46" s="30">
        <f t="shared" si="10"/>
        <v>79.03930674594389</v>
      </c>
      <c r="AL46" s="30">
        <v>3789.6</v>
      </c>
      <c r="AM46" s="30">
        <v>2684.9166800000003</v>
      </c>
      <c r="AN46" s="99">
        <f t="shared" si="11"/>
        <v>70.84960629090142</v>
      </c>
      <c r="AO46" s="100">
        <v>1935.6</v>
      </c>
      <c r="AP46" s="30">
        <v>1280.42842</v>
      </c>
      <c r="AQ46" s="30">
        <f t="shared" si="12"/>
        <v>66.151499276710069</v>
      </c>
      <c r="AR46" s="30">
        <v>0</v>
      </c>
      <c r="AS46" s="30">
        <v>0</v>
      </c>
      <c r="AT46" s="30"/>
      <c r="AU46" s="30">
        <v>276399.55845999997</v>
      </c>
      <c r="AV46" s="30">
        <v>173540.85472</v>
      </c>
      <c r="AW46" s="30">
        <f t="shared" si="13"/>
        <v>62.786227187520815</v>
      </c>
      <c r="AX46" s="30">
        <v>14624.1</v>
      </c>
      <c r="AY46" s="30">
        <v>10419.671249999999</v>
      </c>
      <c r="AZ46" s="30">
        <f t="shared" si="14"/>
        <v>71.249999999999986</v>
      </c>
      <c r="BA46" s="30">
        <v>14879.3</v>
      </c>
      <c r="BB46" s="30">
        <v>10642.92885</v>
      </c>
      <c r="BC46" s="30">
        <f t="shared" si="15"/>
        <v>71.528424388244076</v>
      </c>
      <c r="BD46" s="30">
        <v>799.9</v>
      </c>
      <c r="BE46" s="30">
        <v>511.07377000000002</v>
      </c>
      <c r="BF46" s="30">
        <f t="shared" si="16"/>
        <v>63.892207775972004</v>
      </c>
      <c r="BG46" s="30">
        <v>1877.1</v>
      </c>
      <c r="BH46" s="30">
        <v>1376.01251</v>
      </c>
      <c r="BI46" s="30">
        <f t="shared" si="24"/>
        <v>73.305232006819026</v>
      </c>
      <c r="BJ46" s="30">
        <v>1336.6</v>
      </c>
      <c r="BK46" s="30">
        <v>843.91163000000006</v>
      </c>
      <c r="BL46" s="30">
        <f t="shared" si="25"/>
        <v>63.138682477929081</v>
      </c>
      <c r="BM46" s="30">
        <v>890.2</v>
      </c>
      <c r="BN46" s="30">
        <v>617.09131000000002</v>
      </c>
      <c r="BO46" s="30">
        <f t="shared" si="17"/>
        <v>69.320524601213208</v>
      </c>
      <c r="BP46" s="30">
        <v>5235.8</v>
      </c>
      <c r="BQ46" s="30">
        <v>3926.85</v>
      </c>
      <c r="BR46" s="30">
        <f t="shared" si="18"/>
        <v>74.999999999999986</v>
      </c>
      <c r="BS46" s="30">
        <v>77.599999999999994</v>
      </c>
      <c r="BT46" s="30">
        <v>0</v>
      </c>
      <c r="BU46" s="30">
        <f t="shared" si="19"/>
        <v>0</v>
      </c>
      <c r="BV46" s="30">
        <v>0</v>
      </c>
      <c r="BW46" s="30">
        <v>0</v>
      </c>
      <c r="BX46" s="30">
        <f t="shared" si="26"/>
        <v>0</v>
      </c>
      <c r="BY46" s="30">
        <v>318.3</v>
      </c>
      <c r="BZ46" s="30">
        <v>180.63839000000002</v>
      </c>
      <c r="CA46" s="32">
        <f t="shared" si="20"/>
        <v>56.750986490732011</v>
      </c>
      <c r="CB46" s="41"/>
    </row>
    <row r="47" spans="1:80" x14ac:dyDescent="0.25">
      <c r="A47" s="28" t="s">
        <v>53</v>
      </c>
      <c r="B47" s="57">
        <f t="shared" si="37"/>
        <v>22870.000000000004</v>
      </c>
      <c r="C47" s="57">
        <f t="shared" si="37"/>
        <v>15949.824339999999</v>
      </c>
      <c r="D47" s="57">
        <f t="shared" si="22"/>
        <v>69.741252033231291</v>
      </c>
      <c r="E47" s="30">
        <v>9068.7000000000007</v>
      </c>
      <c r="F47" s="30">
        <v>5909.4319999999998</v>
      </c>
      <c r="G47" s="30">
        <f t="shared" si="0"/>
        <v>65.16294507481777</v>
      </c>
      <c r="H47" s="30">
        <v>286.2</v>
      </c>
      <c r="I47" s="30">
        <v>234.12309999999999</v>
      </c>
      <c r="J47" s="30">
        <f t="shared" si="1"/>
        <v>81.80401816911251</v>
      </c>
      <c r="K47" s="30">
        <v>21.1</v>
      </c>
      <c r="L47" s="30">
        <v>17.04196</v>
      </c>
      <c r="M47" s="30">
        <f t="shared" si="2"/>
        <v>80.767582938388614</v>
      </c>
      <c r="N47" s="30">
        <v>11135.3</v>
      </c>
      <c r="O47" s="30">
        <v>8191.4669999999996</v>
      </c>
      <c r="P47" s="30">
        <f t="shared" si="3"/>
        <v>73.563056226594711</v>
      </c>
      <c r="Q47" s="30">
        <v>0</v>
      </c>
      <c r="R47" s="30">
        <v>0</v>
      </c>
      <c r="S47" s="30">
        <f t="shared" si="4"/>
        <v>0</v>
      </c>
      <c r="T47" s="30">
        <v>0</v>
      </c>
      <c r="U47" s="30">
        <v>0</v>
      </c>
      <c r="V47" s="30">
        <f t="shared" si="5"/>
        <v>0</v>
      </c>
      <c r="W47" s="30">
        <v>0</v>
      </c>
      <c r="X47" s="30">
        <v>0</v>
      </c>
      <c r="Y47" s="30">
        <f t="shared" si="6"/>
        <v>0</v>
      </c>
      <c r="Z47" s="30">
        <v>0</v>
      </c>
      <c r="AA47" s="30">
        <v>0</v>
      </c>
      <c r="AB47" s="30">
        <f t="shared" si="7"/>
        <v>0</v>
      </c>
      <c r="AC47" s="30">
        <v>294.39999999999998</v>
      </c>
      <c r="AD47" s="30">
        <v>148.512</v>
      </c>
      <c r="AE47" s="30">
        <f t="shared" si="8"/>
        <v>50.445652173913047</v>
      </c>
      <c r="AF47" s="30">
        <v>77.900000000000006</v>
      </c>
      <c r="AG47" s="30">
        <v>60.1</v>
      </c>
      <c r="AH47" s="30">
        <f t="shared" si="9"/>
        <v>77.150192554557123</v>
      </c>
      <c r="AI47" s="30">
        <v>46.3</v>
      </c>
      <c r="AJ47" s="30">
        <v>32.51</v>
      </c>
      <c r="AK47" s="30">
        <f t="shared" si="10"/>
        <v>70.215982721382289</v>
      </c>
      <c r="AL47" s="30">
        <v>203.8</v>
      </c>
      <c r="AM47" s="30">
        <v>151.48925</v>
      </c>
      <c r="AN47" s="99">
        <f t="shared" si="11"/>
        <v>74.332311089303232</v>
      </c>
      <c r="AO47" s="100">
        <v>0</v>
      </c>
      <c r="AP47" s="30">
        <v>0</v>
      </c>
      <c r="AQ47" s="30">
        <f t="shared" si="12"/>
        <v>0</v>
      </c>
      <c r="AR47" s="30">
        <v>0</v>
      </c>
      <c r="AS47" s="30">
        <v>0</v>
      </c>
      <c r="AT47" s="30"/>
      <c r="AU47" s="30">
        <v>229.4</v>
      </c>
      <c r="AV47" s="30">
        <v>176.29364999999999</v>
      </c>
      <c r="AW47" s="30">
        <f t="shared" si="13"/>
        <v>76.849891020052297</v>
      </c>
      <c r="AX47" s="30">
        <v>197</v>
      </c>
      <c r="AY47" s="30">
        <v>123.39761999999999</v>
      </c>
      <c r="AZ47" s="30">
        <f t="shared" si="14"/>
        <v>62.638385786802026</v>
      </c>
      <c r="BA47" s="30">
        <v>185</v>
      </c>
      <c r="BB47" s="30">
        <v>143.23332000000002</v>
      </c>
      <c r="BC47" s="30">
        <f t="shared" si="15"/>
        <v>77.423416216216225</v>
      </c>
      <c r="BD47" s="30">
        <v>0</v>
      </c>
      <c r="BE47" s="30">
        <v>0</v>
      </c>
      <c r="BF47" s="30">
        <f t="shared" si="16"/>
        <v>0</v>
      </c>
      <c r="BG47" s="30">
        <v>621.29999999999995</v>
      </c>
      <c r="BH47" s="30">
        <v>437.25359999999995</v>
      </c>
      <c r="BI47" s="30">
        <f t="shared" si="24"/>
        <v>70.377209077740218</v>
      </c>
      <c r="BJ47" s="30">
        <v>195.2</v>
      </c>
      <c r="BK47" s="30">
        <v>134.75783999999999</v>
      </c>
      <c r="BL47" s="30">
        <f t="shared" si="25"/>
        <v>69.035778688524587</v>
      </c>
      <c r="BM47" s="30">
        <v>195</v>
      </c>
      <c r="BN47" s="30">
        <v>138.93799999999999</v>
      </c>
      <c r="BO47" s="30">
        <f t="shared" si="17"/>
        <v>71.250256410256412</v>
      </c>
      <c r="BP47" s="30">
        <v>44.6</v>
      </c>
      <c r="BQ47" s="30">
        <v>0</v>
      </c>
      <c r="BR47" s="30">
        <f t="shared" si="18"/>
        <v>0</v>
      </c>
      <c r="BS47" s="30">
        <v>0.6</v>
      </c>
      <c r="BT47" s="30">
        <v>0</v>
      </c>
      <c r="BU47" s="30">
        <f t="shared" si="19"/>
        <v>0</v>
      </c>
      <c r="BV47" s="30">
        <v>67.7</v>
      </c>
      <c r="BW47" s="30">
        <v>50.774999999999999</v>
      </c>
      <c r="BX47" s="30">
        <f t="shared" si="26"/>
        <v>74.999999999999986</v>
      </c>
      <c r="BY47" s="30">
        <v>0.5</v>
      </c>
      <c r="BZ47" s="30">
        <v>0.5</v>
      </c>
      <c r="CA47" s="32">
        <f t="shared" si="20"/>
        <v>100</v>
      </c>
      <c r="CB47" s="41"/>
    </row>
    <row r="48" spans="1:80" x14ac:dyDescent="0.25">
      <c r="A48" s="28" t="s">
        <v>54</v>
      </c>
      <c r="B48" s="57">
        <f t="shared" si="37"/>
        <v>95339.7</v>
      </c>
      <c r="C48" s="57">
        <f t="shared" si="37"/>
        <v>61288.193490000012</v>
      </c>
      <c r="D48" s="57">
        <f t="shared" si="22"/>
        <v>64.284021755889754</v>
      </c>
      <c r="E48" s="30">
        <v>35872</v>
      </c>
      <c r="F48" s="30">
        <v>24230.30287</v>
      </c>
      <c r="G48" s="30">
        <f t="shared" si="0"/>
        <v>67.546562416369312</v>
      </c>
      <c r="H48" s="30">
        <v>3439.5</v>
      </c>
      <c r="I48" s="30">
        <v>1831.6655600000001</v>
      </c>
      <c r="J48" s="30">
        <f t="shared" si="1"/>
        <v>53.253832243058582</v>
      </c>
      <c r="K48" s="30">
        <v>192.6</v>
      </c>
      <c r="L48" s="30">
        <v>67.668340000000001</v>
      </c>
      <c r="M48" s="30">
        <f t="shared" si="2"/>
        <v>35.134132917964692</v>
      </c>
      <c r="N48" s="30">
        <v>52189.7</v>
      </c>
      <c r="O48" s="30">
        <v>33077.5</v>
      </c>
      <c r="P48" s="30">
        <f t="shared" si="3"/>
        <v>63.379364127404457</v>
      </c>
      <c r="Q48" s="30">
        <v>0</v>
      </c>
      <c r="R48" s="30">
        <v>0</v>
      </c>
      <c r="S48" s="30">
        <f t="shared" si="4"/>
        <v>0</v>
      </c>
      <c r="T48" s="30">
        <v>0</v>
      </c>
      <c r="U48" s="30">
        <v>0</v>
      </c>
      <c r="V48" s="30">
        <f t="shared" si="5"/>
        <v>0</v>
      </c>
      <c r="W48" s="30">
        <v>0</v>
      </c>
      <c r="X48" s="30">
        <v>0</v>
      </c>
      <c r="Y48" s="30">
        <f t="shared" si="6"/>
        <v>0</v>
      </c>
      <c r="Z48" s="30">
        <v>0</v>
      </c>
      <c r="AA48" s="30">
        <v>0</v>
      </c>
      <c r="AB48" s="30">
        <f t="shared" si="7"/>
        <v>0</v>
      </c>
      <c r="AC48" s="30">
        <v>1155.7</v>
      </c>
      <c r="AD48" s="30">
        <v>563.85239999999999</v>
      </c>
      <c r="AE48" s="30">
        <f t="shared" si="8"/>
        <v>48.788820628190706</v>
      </c>
      <c r="AF48" s="30">
        <v>213.6</v>
      </c>
      <c r="AG48" s="30">
        <v>110.31394</v>
      </c>
      <c r="AH48" s="30">
        <f t="shared" si="9"/>
        <v>51.645102996254678</v>
      </c>
      <c r="AI48" s="30">
        <v>92.5</v>
      </c>
      <c r="AJ48" s="30">
        <v>62.854519999999994</v>
      </c>
      <c r="AK48" s="30">
        <f t="shared" si="10"/>
        <v>67.950832432432421</v>
      </c>
      <c r="AL48" s="30">
        <v>203.8</v>
      </c>
      <c r="AM48" s="30">
        <v>149.95373000000001</v>
      </c>
      <c r="AN48" s="99">
        <f t="shared" si="11"/>
        <v>73.578866535819429</v>
      </c>
      <c r="AO48" s="100">
        <v>0</v>
      </c>
      <c r="AP48" s="30">
        <v>0</v>
      </c>
      <c r="AQ48" s="30">
        <f t="shared" si="12"/>
        <v>0</v>
      </c>
      <c r="AR48" s="30">
        <v>0</v>
      </c>
      <c r="AS48" s="30">
        <v>0</v>
      </c>
      <c r="AT48" s="30"/>
      <c r="AU48" s="30">
        <v>797.7</v>
      </c>
      <c r="AV48" s="30">
        <v>497.09886999999998</v>
      </c>
      <c r="AW48" s="30">
        <f t="shared" si="13"/>
        <v>62.316518741381465</v>
      </c>
      <c r="AX48" s="30">
        <v>197</v>
      </c>
      <c r="AY48" s="30">
        <v>121.24044000000001</v>
      </c>
      <c r="AZ48" s="30">
        <f t="shared" si="14"/>
        <v>61.543370558375642</v>
      </c>
      <c r="BA48" s="30">
        <v>185</v>
      </c>
      <c r="BB48" s="30">
        <v>122.92111</v>
      </c>
      <c r="BC48" s="30">
        <f t="shared" si="15"/>
        <v>66.443843243243236</v>
      </c>
      <c r="BD48" s="30">
        <v>0</v>
      </c>
      <c r="BE48" s="30">
        <v>0</v>
      </c>
      <c r="BF48" s="30">
        <f t="shared" si="16"/>
        <v>0</v>
      </c>
      <c r="BG48" s="30">
        <v>207.1</v>
      </c>
      <c r="BH48" s="30">
        <v>130.36741000000001</v>
      </c>
      <c r="BI48" s="30">
        <f t="shared" si="24"/>
        <v>62.949014968614208</v>
      </c>
      <c r="BJ48" s="30">
        <v>195.2</v>
      </c>
      <c r="BK48" s="30">
        <v>72.495289999999997</v>
      </c>
      <c r="BL48" s="30">
        <f t="shared" si="25"/>
        <v>37.138980532786881</v>
      </c>
      <c r="BM48" s="30">
        <v>195</v>
      </c>
      <c r="BN48" s="30">
        <v>130.96000999999998</v>
      </c>
      <c r="BO48" s="30">
        <f t="shared" si="17"/>
        <v>67.158979487179479</v>
      </c>
      <c r="BP48" s="30">
        <v>44.6</v>
      </c>
      <c r="BQ48" s="30">
        <v>1.48</v>
      </c>
      <c r="BR48" s="30">
        <f t="shared" si="18"/>
        <v>3.3183856502242151</v>
      </c>
      <c r="BS48" s="30">
        <v>0.6</v>
      </c>
      <c r="BT48" s="30">
        <v>0</v>
      </c>
      <c r="BU48" s="30">
        <f t="shared" si="19"/>
        <v>0</v>
      </c>
      <c r="BV48" s="30">
        <v>153.9</v>
      </c>
      <c r="BW48" s="30">
        <v>115.425</v>
      </c>
      <c r="BX48" s="30">
        <f t="shared" si="26"/>
        <v>74.999999999999986</v>
      </c>
      <c r="BY48" s="30">
        <v>4.2</v>
      </c>
      <c r="BZ48" s="30">
        <v>2.0939999999999999</v>
      </c>
      <c r="CA48" s="32">
        <f t="shared" si="20"/>
        <v>49.857142857142854</v>
      </c>
      <c r="CB48" s="41"/>
    </row>
    <row r="49" spans="1:80" x14ac:dyDescent="0.25">
      <c r="A49" s="28" t="s">
        <v>55</v>
      </c>
      <c r="B49" s="57">
        <f t="shared" si="37"/>
        <v>58452.000000000007</v>
      </c>
      <c r="C49" s="57">
        <f t="shared" si="37"/>
        <v>41378.84626000002</v>
      </c>
      <c r="D49" s="57">
        <f t="shared" si="22"/>
        <v>70.791155580647398</v>
      </c>
      <c r="E49" s="30">
        <v>25127.1</v>
      </c>
      <c r="F49" s="30">
        <v>18283.605</v>
      </c>
      <c r="G49" s="30">
        <f t="shared" si="0"/>
        <v>72.764485356447821</v>
      </c>
      <c r="H49" s="30">
        <v>940.2</v>
      </c>
      <c r="I49" s="30">
        <v>874.54588000000001</v>
      </c>
      <c r="J49" s="30">
        <f t="shared" si="1"/>
        <v>93.01700489257604</v>
      </c>
      <c r="K49" s="30">
        <v>45.4</v>
      </c>
      <c r="L49" s="30">
        <v>28.72044</v>
      </c>
      <c r="M49" s="30">
        <f t="shared" si="2"/>
        <v>63.260881057268726</v>
      </c>
      <c r="N49" s="30">
        <v>27833.9</v>
      </c>
      <c r="O49" s="30">
        <v>19460.841</v>
      </c>
      <c r="P49" s="30">
        <f t="shared" si="3"/>
        <v>69.917765746086602</v>
      </c>
      <c r="Q49" s="30">
        <v>0</v>
      </c>
      <c r="R49" s="30">
        <v>0</v>
      </c>
      <c r="S49" s="30">
        <f t="shared" si="4"/>
        <v>0</v>
      </c>
      <c r="T49" s="30">
        <v>0</v>
      </c>
      <c r="U49" s="30">
        <v>0</v>
      </c>
      <c r="V49" s="30">
        <f t="shared" si="5"/>
        <v>0</v>
      </c>
      <c r="W49" s="30">
        <v>0</v>
      </c>
      <c r="X49" s="30">
        <v>0</v>
      </c>
      <c r="Y49" s="30">
        <f t="shared" si="6"/>
        <v>0</v>
      </c>
      <c r="Z49" s="30">
        <v>0</v>
      </c>
      <c r="AA49" s="30">
        <v>0</v>
      </c>
      <c r="AB49" s="30">
        <f t="shared" si="7"/>
        <v>0</v>
      </c>
      <c r="AC49" s="30">
        <v>671.7</v>
      </c>
      <c r="AD49" s="30">
        <v>470.19</v>
      </c>
      <c r="AE49" s="30">
        <f t="shared" si="8"/>
        <v>70</v>
      </c>
      <c r="AF49" s="30">
        <v>292.89999999999998</v>
      </c>
      <c r="AG49" s="30">
        <v>198.5</v>
      </c>
      <c r="AH49" s="30">
        <f t="shared" si="9"/>
        <v>67.770570160464331</v>
      </c>
      <c r="AI49" s="30">
        <v>46.3</v>
      </c>
      <c r="AJ49" s="30">
        <v>32.057630000000003</v>
      </c>
      <c r="AK49" s="30">
        <f t="shared" si="10"/>
        <v>69.238941684665235</v>
      </c>
      <c r="AL49" s="30">
        <v>203.8</v>
      </c>
      <c r="AM49" s="30">
        <v>131.5489</v>
      </c>
      <c r="AN49" s="99">
        <f t="shared" si="11"/>
        <v>64.548037291462208</v>
      </c>
      <c r="AO49" s="100">
        <v>0</v>
      </c>
      <c r="AP49" s="30">
        <v>0</v>
      </c>
      <c r="AQ49" s="30">
        <f t="shared" si="12"/>
        <v>0</v>
      </c>
      <c r="AR49" s="30">
        <v>0</v>
      </c>
      <c r="AS49" s="30">
        <v>0</v>
      </c>
      <c r="AT49" s="30"/>
      <c r="AU49" s="30">
        <v>2110.4</v>
      </c>
      <c r="AV49" s="30">
        <v>1228.4698000000001</v>
      </c>
      <c r="AW49" s="30">
        <f t="shared" si="13"/>
        <v>58.210282410917365</v>
      </c>
      <c r="AX49" s="30">
        <v>197</v>
      </c>
      <c r="AY49" s="30">
        <v>129.95232000000001</v>
      </c>
      <c r="AZ49" s="30">
        <f t="shared" si="14"/>
        <v>65.965644670050764</v>
      </c>
      <c r="BA49" s="30">
        <v>185</v>
      </c>
      <c r="BB49" s="30">
        <v>77.010360000000006</v>
      </c>
      <c r="BC49" s="30">
        <f t="shared" si="15"/>
        <v>41.627221621621622</v>
      </c>
      <c r="BD49" s="30">
        <v>0</v>
      </c>
      <c r="BE49" s="30">
        <v>0</v>
      </c>
      <c r="BF49" s="30">
        <f t="shared" si="16"/>
        <v>0</v>
      </c>
      <c r="BG49" s="30">
        <v>207.1</v>
      </c>
      <c r="BH49" s="30">
        <v>129.19874999999999</v>
      </c>
      <c r="BI49" s="30">
        <f t="shared" si="24"/>
        <v>62.384717527764366</v>
      </c>
      <c r="BJ49" s="30">
        <v>195.2</v>
      </c>
      <c r="BK49" s="30">
        <v>131.1652</v>
      </c>
      <c r="BL49" s="30">
        <f t="shared" si="25"/>
        <v>67.195286885245906</v>
      </c>
      <c r="BM49" s="30">
        <v>195</v>
      </c>
      <c r="BN49" s="30">
        <v>104.90849</v>
      </c>
      <c r="BO49" s="30">
        <f t="shared" si="17"/>
        <v>53.799225641025643</v>
      </c>
      <c r="BP49" s="30">
        <v>44.6</v>
      </c>
      <c r="BQ49" s="30">
        <v>0</v>
      </c>
      <c r="BR49" s="30">
        <f t="shared" si="18"/>
        <v>0</v>
      </c>
      <c r="BS49" s="30">
        <v>0.6</v>
      </c>
      <c r="BT49" s="30">
        <v>0</v>
      </c>
      <c r="BU49" s="30">
        <f t="shared" si="19"/>
        <v>0</v>
      </c>
      <c r="BV49" s="30">
        <v>153.9</v>
      </c>
      <c r="BW49" s="30">
        <v>98.132490000000004</v>
      </c>
      <c r="BX49" s="30">
        <f t="shared" si="26"/>
        <v>63.763801169590643</v>
      </c>
      <c r="BY49" s="30">
        <v>1.9</v>
      </c>
      <c r="BZ49" s="30">
        <v>0</v>
      </c>
      <c r="CA49" s="32">
        <f t="shared" si="20"/>
        <v>0</v>
      </c>
      <c r="CB49" s="41"/>
    </row>
    <row r="50" spans="1:80" ht="29.25" x14ac:dyDescent="0.25">
      <c r="A50" s="101" t="s">
        <v>56</v>
      </c>
      <c r="B50" s="102">
        <f>SUM(B46:B49)</f>
        <v>4718876.2584599974</v>
      </c>
      <c r="C50" s="102">
        <f>SUM(C46:C49)</f>
        <v>3265058.2533199987</v>
      </c>
      <c r="D50" s="102">
        <f t="shared" si="22"/>
        <v>69.19143614894341</v>
      </c>
      <c r="E50" s="102">
        <f>SUM(E46:E49)</f>
        <v>1422833.8</v>
      </c>
      <c r="F50" s="102">
        <f>SUM(F46:F49)</f>
        <v>958665.33987000003</v>
      </c>
      <c r="G50" s="106">
        <f t="shared" si="0"/>
        <v>67.377183467949664</v>
      </c>
      <c r="H50" s="102">
        <f t="shared" ref="H50:I50" si="38">SUM(H46:H49)</f>
        <v>148182.70000000001</v>
      </c>
      <c r="I50" s="102">
        <f t="shared" si="38"/>
        <v>126267.00546</v>
      </c>
      <c r="J50" s="102">
        <f t="shared" si="1"/>
        <v>85.210355500338423</v>
      </c>
      <c r="K50" s="102">
        <f t="shared" ref="K50:L50" si="39">SUM(K46:K49)</f>
        <v>5322.8</v>
      </c>
      <c r="L50" s="102">
        <f t="shared" si="39"/>
        <v>3632.7533900000003</v>
      </c>
      <c r="M50" s="102">
        <f t="shared" si="2"/>
        <v>68.248917674907943</v>
      </c>
      <c r="N50" s="102">
        <f>SUM(N46:N49)</f>
        <v>2648737</v>
      </c>
      <c r="O50" s="102">
        <f>SUM(O46:O49)</f>
        <v>1860168.926</v>
      </c>
      <c r="P50" s="102">
        <f t="shared" si="3"/>
        <v>70.228524991344926</v>
      </c>
      <c r="Q50" s="102">
        <f t="shared" ref="Q50:R50" si="40">SUM(Q46:Q49)</f>
        <v>496.6</v>
      </c>
      <c r="R50" s="102">
        <f t="shared" si="40"/>
        <v>245.87473</v>
      </c>
      <c r="S50" s="102">
        <f t="shared" si="4"/>
        <v>49.511625050342325</v>
      </c>
      <c r="T50" s="102">
        <f>SUM(T46:T49)</f>
        <v>49661.4</v>
      </c>
      <c r="U50" s="102">
        <f>SUM(U46:U49)</f>
        <v>36581.47062</v>
      </c>
      <c r="V50" s="102">
        <f t="shared" si="5"/>
        <v>73.661778806074736</v>
      </c>
      <c r="W50" s="102">
        <f>SUM(W46:W49)</f>
        <v>20371.3</v>
      </c>
      <c r="X50" s="102">
        <f>SUM(X46:X49)</f>
        <v>14144.65</v>
      </c>
      <c r="Y50" s="102">
        <f t="shared" si="6"/>
        <v>69.434204002690066</v>
      </c>
      <c r="Z50" s="102">
        <f t="shared" ref="Z50:AA50" si="41">SUM(Z46:Z49)</f>
        <v>203.7</v>
      </c>
      <c r="AA50" s="102">
        <f t="shared" si="41"/>
        <v>107.63760000000001</v>
      </c>
      <c r="AB50" s="102">
        <f t="shared" si="7"/>
        <v>52.841237113402066</v>
      </c>
      <c r="AC50" s="102">
        <f t="shared" ref="AC50:AD50" si="42">SUM(AC46:AC49)</f>
        <v>72323.499999999985</v>
      </c>
      <c r="AD50" s="102">
        <f t="shared" si="42"/>
        <v>39079.915400000005</v>
      </c>
      <c r="AE50" s="102">
        <f t="shared" si="8"/>
        <v>54.034878566441073</v>
      </c>
      <c r="AF50" s="102">
        <f>SUM(AF46:AF49)</f>
        <v>14452.199999999999</v>
      </c>
      <c r="AG50" s="102">
        <f>SUM(AG46:AG49)</f>
        <v>10283.532440000001</v>
      </c>
      <c r="AH50" s="102">
        <f t="shared" si="9"/>
        <v>71.155481103223053</v>
      </c>
      <c r="AI50" s="102">
        <f>SUM(AI46:AI49)</f>
        <v>6508.9000000000005</v>
      </c>
      <c r="AJ50" s="102">
        <f>SUM(AJ46:AJ49)</f>
        <v>5125.7098299999998</v>
      </c>
      <c r="AK50" s="102">
        <f t="shared" si="10"/>
        <v>78.749248413710461</v>
      </c>
      <c r="AL50" s="102">
        <f t="shared" ref="AL50:AM50" si="43">SUM(AL46:AL49)</f>
        <v>4401</v>
      </c>
      <c r="AM50" s="102">
        <f t="shared" si="43"/>
        <v>3117.9085600000008</v>
      </c>
      <c r="AN50" s="103">
        <f t="shared" si="11"/>
        <v>70.845456941604198</v>
      </c>
      <c r="AO50" s="104">
        <f>SUM(AO46:AO49)</f>
        <v>1935.6</v>
      </c>
      <c r="AP50" s="102">
        <f>SUM(AP46:AP49)</f>
        <v>1280.42842</v>
      </c>
      <c r="AQ50" s="102">
        <f t="shared" si="12"/>
        <v>66.151499276710069</v>
      </c>
      <c r="AR50" s="102">
        <f t="shared" ref="AR50:AS50" si="44">SUM(AR46:AR49)</f>
        <v>0</v>
      </c>
      <c r="AS50" s="102">
        <f t="shared" si="44"/>
        <v>0</v>
      </c>
      <c r="AT50" s="102"/>
      <c r="AU50" s="102">
        <f t="shared" ref="AU50:AV50" si="45">SUM(AU46:AU49)</f>
        <v>279537.05846000003</v>
      </c>
      <c r="AV50" s="102">
        <f t="shared" si="45"/>
        <v>175442.71703999999</v>
      </c>
      <c r="AW50" s="102">
        <f t="shared" si="13"/>
        <v>62.761881378638293</v>
      </c>
      <c r="AX50" s="102">
        <f t="shared" ref="AX50:AY50" si="46">SUM(AX46:AX49)</f>
        <v>15215.1</v>
      </c>
      <c r="AY50" s="102">
        <f t="shared" si="46"/>
        <v>10794.261629999999</v>
      </c>
      <c r="AZ50" s="102">
        <f t="shared" si="14"/>
        <v>70.944401482737533</v>
      </c>
      <c r="BA50" s="102">
        <f>SUM(BA46:BA49)</f>
        <v>15434.3</v>
      </c>
      <c r="BB50" s="102">
        <f>SUM(BB46:BB49)</f>
        <v>10986.093639999999</v>
      </c>
      <c r="BC50" s="102">
        <f t="shared" si="15"/>
        <v>71.179733709983608</v>
      </c>
      <c r="BD50" s="102">
        <f>SUM(BD46:BD49)</f>
        <v>799.9</v>
      </c>
      <c r="BE50" s="102">
        <f>SUM(BE46:BE49)</f>
        <v>511.07377000000002</v>
      </c>
      <c r="BF50" s="102">
        <f t="shared" si="16"/>
        <v>63.892207775972004</v>
      </c>
      <c r="BG50" s="102">
        <f>SUM(BG46:BG49)</f>
        <v>2912.5999999999995</v>
      </c>
      <c r="BH50" s="102">
        <f>SUM(BH46:BH49)</f>
        <v>2072.8322699999999</v>
      </c>
      <c r="BI50" s="102">
        <f t="shared" si="24"/>
        <v>71.167763166929902</v>
      </c>
      <c r="BJ50" s="102">
        <f>SUM(BJ46:BJ49)</f>
        <v>1922.2</v>
      </c>
      <c r="BK50" s="102">
        <f>SUM(BK46:BK49)</f>
        <v>1182.32996</v>
      </c>
      <c r="BL50" s="102">
        <f t="shared" si="25"/>
        <v>61.509206117989798</v>
      </c>
      <c r="BM50" s="102">
        <f t="shared" ref="BM50:BN50" si="47">SUM(BM46:BM49)</f>
        <v>1475.2</v>
      </c>
      <c r="BN50" s="102">
        <f t="shared" si="47"/>
        <v>991.89781000000005</v>
      </c>
      <c r="BO50" s="102">
        <f t="shared" si="17"/>
        <v>67.238192109544471</v>
      </c>
      <c r="BP50" s="102">
        <f>SUM(BP46:BP49)</f>
        <v>5369.6000000000013</v>
      </c>
      <c r="BQ50" s="102">
        <f>SUM(BQ46:BQ49)</f>
        <v>3928.33</v>
      </c>
      <c r="BR50" s="102">
        <f t="shared" si="18"/>
        <v>73.158708283671018</v>
      </c>
      <c r="BS50" s="102">
        <f>SUM(BS46:BS49)</f>
        <v>79.399999999999977</v>
      </c>
      <c r="BT50" s="102">
        <f>SUM(BT46:BT49)</f>
        <v>0</v>
      </c>
      <c r="BU50" s="102">
        <f t="shared" si="19"/>
        <v>0</v>
      </c>
      <c r="BV50" s="102">
        <f>SUM(BV46:BV49)</f>
        <v>375.5</v>
      </c>
      <c r="BW50" s="102">
        <f>SUM(BW46:BW49)</f>
        <v>264.33249000000001</v>
      </c>
      <c r="BX50" s="102">
        <f t="shared" si="26"/>
        <v>70.394804260985353</v>
      </c>
      <c r="BY50" s="102">
        <f t="shared" ref="BY50:BZ50" si="48">SUM(BY46:BY49)</f>
        <v>324.89999999999998</v>
      </c>
      <c r="BZ50" s="102">
        <f t="shared" si="48"/>
        <v>183.23239000000001</v>
      </c>
      <c r="CA50" s="105">
        <f t="shared" si="20"/>
        <v>56.396549707602347</v>
      </c>
      <c r="CB50" s="41"/>
    </row>
    <row r="51" spans="1:80" ht="16.5" thickBot="1" x14ac:dyDescent="0.3">
      <c r="A51" s="107" t="s">
        <v>4</v>
      </c>
      <c r="B51" s="108">
        <f>B45+B50</f>
        <v>16373063.599999998</v>
      </c>
      <c r="C51" s="108">
        <f>C45+C50</f>
        <v>11363904.677959999</v>
      </c>
      <c r="D51" s="108">
        <f t="shared" si="22"/>
        <v>69.406098672700452</v>
      </c>
      <c r="E51" s="108">
        <f>E45+E50</f>
        <v>4145570.8</v>
      </c>
      <c r="F51" s="108">
        <f>F45+F50</f>
        <v>2791737.53467</v>
      </c>
      <c r="G51" s="109">
        <f t="shared" si="0"/>
        <v>67.34265724444991</v>
      </c>
      <c r="H51" s="108">
        <f t="shared" ref="H51:I51" si="49">H45+H50</f>
        <v>330427.09999999998</v>
      </c>
      <c r="I51" s="108">
        <f t="shared" si="49"/>
        <v>289824.63197999995</v>
      </c>
      <c r="J51" s="108">
        <f t="shared" si="1"/>
        <v>87.712125300860606</v>
      </c>
      <c r="K51" s="108">
        <f t="shared" ref="K51:L51" si="50">K45+K50</f>
        <v>15045.8</v>
      </c>
      <c r="L51" s="108">
        <f t="shared" si="50"/>
        <v>9850.1547699999992</v>
      </c>
      <c r="M51" s="108">
        <f t="shared" si="2"/>
        <v>65.467803440162697</v>
      </c>
      <c r="N51" s="108">
        <f>N45+N50</f>
        <v>10423128.699999999</v>
      </c>
      <c r="O51" s="108">
        <f>O45+O50</f>
        <v>7397351.0101199988</v>
      </c>
      <c r="P51" s="108">
        <f t="shared" si="3"/>
        <v>70.970542751909022</v>
      </c>
      <c r="Q51" s="108">
        <f t="shared" ref="Q51:R51" si="51">Q45+Q50</f>
        <v>743.2</v>
      </c>
      <c r="R51" s="108">
        <f t="shared" si="51"/>
        <v>385.97172</v>
      </c>
      <c r="S51" s="108">
        <f t="shared" si="4"/>
        <v>51.933762109795474</v>
      </c>
      <c r="T51" s="108">
        <f>T45+T50</f>
        <v>74319.399999999994</v>
      </c>
      <c r="U51" s="108">
        <f>U45+U50</f>
        <v>53224.743620000001</v>
      </c>
      <c r="V51" s="108">
        <f t="shared" si="5"/>
        <v>71.616218134161471</v>
      </c>
      <c r="W51" s="108">
        <f>W45+W50</f>
        <v>29823</v>
      </c>
      <c r="X51" s="108">
        <f>X45+X50</f>
        <v>20240.688999999998</v>
      </c>
      <c r="Y51" s="108">
        <f t="shared" si="6"/>
        <v>67.869392750561644</v>
      </c>
      <c r="Z51" s="108">
        <f t="shared" ref="Z51:AA51" si="52">Z45+Z50</f>
        <v>298.2</v>
      </c>
      <c r="AA51" s="108">
        <f t="shared" si="52"/>
        <v>140.60759999999999</v>
      </c>
      <c r="AB51" s="108">
        <f t="shared" si="7"/>
        <v>47.15211267605634</v>
      </c>
      <c r="AC51" s="108">
        <f t="shared" ref="AC51:AD51" si="53">AC45+AC50</f>
        <v>268349.49999999994</v>
      </c>
      <c r="AD51" s="108">
        <f t="shared" si="53"/>
        <v>145157.42146999997</v>
      </c>
      <c r="AE51" s="108">
        <f t="shared" si="8"/>
        <v>54.092674467438918</v>
      </c>
      <c r="AF51" s="108">
        <f>AF45+AF50</f>
        <v>72401</v>
      </c>
      <c r="AG51" s="108">
        <f>AG45+AG50</f>
        <v>47983.200109999998</v>
      </c>
      <c r="AH51" s="108">
        <f t="shared" si="9"/>
        <v>66.274222883661821</v>
      </c>
      <c r="AI51" s="108">
        <f>AI45+AI50</f>
        <v>17010.900000000001</v>
      </c>
      <c r="AJ51" s="108">
        <f>AJ45+AJ50</f>
        <v>11744.189199999999</v>
      </c>
      <c r="AK51" s="108">
        <f t="shared" si="10"/>
        <v>69.039199572039095</v>
      </c>
      <c r="AL51" s="108">
        <f t="shared" ref="AL51:AM51" si="54">AL45+AL50</f>
        <v>17708.299999999996</v>
      </c>
      <c r="AM51" s="108">
        <f t="shared" si="54"/>
        <v>12296.64719</v>
      </c>
      <c r="AN51" s="110">
        <f t="shared" si="11"/>
        <v>69.440020724744898</v>
      </c>
      <c r="AO51" s="111">
        <f t="shared" ref="AO51:AP51" si="55">AO45+AO50</f>
        <v>9215.1</v>
      </c>
      <c r="AP51" s="108">
        <f t="shared" si="55"/>
        <v>6163.3409300000003</v>
      </c>
      <c r="AQ51" s="108">
        <f t="shared" si="12"/>
        <v>66.883060737268181</v>
      </c>
      <c r="AR51" s="108">
        <f t="shared" ref="AR51:AS51" si="56">AR45+AR50</f>
        <v>69295.599999999991</v>
      </c>
      <c r="AS51" s="108">
        <f t="shared" si="56"/>
        <v>49388</v>
      </c>
      <c r="AT51" s="108">
        <f t="shared" ref="AT51" si="57">IF(AR51&lt;&gt;0,AS51/AR51%,0)</f>
        <v>71.271480440316566</v>
      </c>
      <c r="AU51" s="108">
        <f>AU45+AU50</f>
        <v>737705.89999999991</v>
      </c>
      <c r="AV51" s="108">
        <f>AV45+AV50</f>
        <v>422692.62304999999</v>
      </c>
      <c r="AW51" s="108">
        <f t="shared" si="13"/>
        <v>57.298257076431142</v>
      </c>
      <c r="AX51" s="108">
        <f t="shared" ref="AX51:AY51" si="58">AX45+AX50</f>
        <v>39006</v>
      </c>
      <c r="AY51" s="108">
        <f t="shared" si="58"/>
        <v>26341.339079999998</v>
      </c>
      <c r="AZ51" s="108">
        <f t="shared" si="14"/>
        <v>67.531505614520839</v>
      </c>
      <c r="BA51" s="108">
        <f>BA45+BA50</f>
        <v>42172.399999999994</v>
      </c>
      <c r="BB51" s="108">
        <f>BB45+BB50</f>
        <v>29143.01801</v>
      </c>
      <c r="BC51" s="108">
        <f t="shared" si="15"/>
        <v>69.10448067930686</v>
      </c>
      <c r="BD51" s="108">
        <f>BD45+BD50</f>
        <v>1763.7000000000003</v>
      </c>
      <c r="BE51" s="108">
        <f>BE45+BE50</f>
        <v>821.27505999999994</v>
      </c>
      <c r="BF51" s="108">
        <f t="shared" si="16"/>
        <v>46.56546238022338</v>
      </c>
      <c r="BG51" s="108">
        <f>BG45+BG50</f>
        <v>13623.200000000008</v>
      </c>
      <c r="BH51" s="108">
        <f>BH45+BH50</f>
        <v>8932.2503400000005</v>
      </c>
      <c r="BI51" s="108">
        <f t="shared" si="24"/>
        <v>65.566462651946637</v>
      </c>
      <c r="BJ51" s="108">
        <f t="shared" ref="BJ51:BK51" si="59">BJ45+BJ50</f>
        <v>10811.599999999995</v>
      </c>
      <c r="BK51" s="108">
        <f t="shared" si="59"/>
        <v>6906.7542799999992</v>
      </c>
      <c r="BL51" s="108">
        <f t="shared" si="25"/>
        <v>63.882813644603971</v>
      </c>
      <c r="BM51" s="108">
        <f t="shared" ref="BM51:BN51" si="60">BM45+BM50</f>
        <v>9483.8000000000011</v>
      </c>
      <c r="BN51" s="108">
        <f t="shared" si="60"/>
        <v>6153.2238600000001</v>
      </c>
      <c r="BO51" s="108">
        <f t="shared" si="17"/>
        <v>64.881417364347612</v>
      </c>
      <c r="BP51" s="108">
        <f>BP45+BP50</f>
        <v>8438.2999999999993</v>
      </c>
      <c r="BQ51" s="108">
        <f>BQ45+BQ50</f>
        <v>4356.7929999999997</v>
      </c>
      <c r="BR51" s="108">
        <f t="shared" si="18"/>
        <v>51.631169785383314</v>
      </c>
      <c r="BS51" s="108">
        <f>BS45+BS50</f>
        <v>123.69999999999999</v>
      </c>
      <c r="BT51" s="108">
        <f>BT45+BT50</f>
        <v>5.7608899999999998</v>
      </c>
      <c r="BU51" s="108">
        <f t="shared" si="19"/>
        <v>4.6571463217461604</v>
      </c>
      <c r="BV51" s="108">
        <f t="shared" ref="BV51:BW51" si="61">BV45+BV50</f>
        <v>35783.599999999999</v>
      </c>
      <c r="BW51" s="108">
        <f t="shared" si="61"/>
        <v>22537.206340000001</v>
      </c>
      <c r="BX51" s="108">
        <f t="shared" si="26"/>
        <v>62.981942398193588</v>
      </c>
      <c r="BY51" s="108">
        <f t="shared" ref="BY51:BZ51" si="62">BY45+BY50</f>
        <v>814.80000000000007</v>
      </c>
      <c r="BZ51" s="108">
        <f t="shared" si="62"/>
        <v>526.29167000000007</v>
      </c>
      <c r="CA51" s="112">
        <f t="shared" si="20"/>
        <v>64.591515709376537</v>
      </c>
      <c r="CB51" s="41"/>
    </row>
    <row r="53" spans="1:80" s="69" customFormat="1" x14ac:dyDescent="0.25"/>
    <row r="54" spans="1:80" s="113" customFormat="1" x14ac:dyDescent="0.25">
      <c r="B54" s="67"/>
      <c r="C54" s="67"/>
    </row>
    <row r="55" spans="1:80" s="113" customFormat="1" x14ac:dyDescent="0.25"/>
    <row r="56" spans="1:80" s="113" customFormat="1" x14ac:dyDescent="0.25">
      <c r="B56" s="67"/>
      <c r="C56" s="67"/>
    </row>
    <row r="57" spans="1:80" s="113" customFormat="1" x14ac:dyDescent="0.25"/>
  </sheetData>
  <mergeCells count="34">
    <mergeCell ref="BJ5:BL5"/>
    <mergeCell ref="BM5:BO5"/>
    <mergeCell ref="BP5:BR5"/>
    <mergeCell ref="BS5:BU5"/>
    <mergeCell ref="BV5:BX5"/>
    <mergeCell ref="BY5:CA5"/>
    <mergeCell ref="AR5:AT5"/>
    <mergeCell ref="AU5:AW5"/>
    <mergeCell ref="AX5:AZ5"/>
    <mergeCell ref="BA5:BC5"/>
    <mergeCell ref="BD5:BF5"/>
    <mergeCell ref="BG5:BI5"/>
    <mergeCell ref="Z5:AB5"/>
    <mergeCell ref="AC5:AE5"/>
    <mergeCell ref="AF5:AH5"/>
    <mergeCell ref="AI5:AK5"/>
    <mergeCell ref="AL5:AN5"/>
    <mergeCell ref="AO5:AQ5"/>
    <mergeCell ref="H5:J5"/>
    <mergeCell ref="K5:M5"/>
    <mergeCell ref="N5:P5"/>
    <mergeCell ref="Q5:S5"/>
    <mergeCell ref="T5:V5"/>
    <mergeCell ref="W5:Y5"/>
    <mergeCell ref="B1:AN1"/>
    <mergeCell ref="BX1:CA1"/>
    <mergeCell ref="B2:AN2"/>
    <mergeCell ref="AM3:AN3"/>
    <mergeCell ref="BZ3:CA3"/>
    <mergeCell ref="A4:A6"/>
    <mergeCell ref="B4:D5"/>
    <mergeCell ref="E4:AN4"/>
    <mergeCell ref="AO4:CA4"/>
    <mergeCell ref="E5:G5"/>
  </mergeCells>
  <pageMargins left="0.11811023622047245" right="0.11811023622047245" top="0.74803149606299213" bottom="0.74803149606299213" header="0.31496062992125984" footer="0.31496062992125984"/>
  <pageSetup paperSize="8" scale="47" fitToWidth="0" orientation="landscape" r:id="rId1"/>
  <colBreaks count="1" manualBreakCount="1">
    <brk id="40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9"/>
  <sheetViews>
    <sheetView showZeros="0" view="pageBreakPreview" zoomScale="55" zoomScaleNormal="85" zoomScaleSheetLayoutView="55" workbookViewId="0">
      <pane xSplit="1" ySplit="6" topLeftCell="AN7" activePane="bottomRight" state="frozen"/>
      <selection activeCell="E5" sqref="E5:G6"/>
      <selection pane="topRight" activeCell="E5" sqref="E5:G6"/>
      <selection pane="bottomLeft" activeCell="E5" sqref="E5:G6"/>
      <selection pane="bottomRight" activeCell="E5" sqref="E5:G6"/>
    </sheetView>
  </sheetViews>
  <sheetFormatPr defaultRowHeight="15.75" x14ac:dyDescent="0.25"/>
  <cols>
    <col min="1" max="1" width="20.625" customWidth="1"/>
    <col min="2" max="2" width="12.25" customWidth="1"/>
    <col min="3" max="3" width="11.625" customWidth="1"/>
    <col min="4" max="4" width="11.875" customWidth="1"/>
    <col min="5" max="5" width="8.75" customWidth="1"/>
    <col min="6" max="6" width="8.875" customWidth="1"/>
    <col min="7" max="7" width="10.75" customWidth="1"/>
    <col min="8" max="8" width="8.75" customWidth="1"/>
    <col min="9" max="9" width="8.5" customWidth="1"/>
    <col min="10" max="10" width="10.25" customWidth="1"/>
    <col min="11" max="11" width="9.25" customWidth="1"/>
    <col min="12" max="12" width="8.625" customWidth="1"/>
    <col min="13" max="13" width="10" customWidth="1"/>
    <col min="14" max="14" width="10.75" customWidth="1"/>
    <col min="15" max="15" width="11.25" customWidth="1"/>
    <col min="16" max="16" width="10.375" customWidth="1"/>
    <col min="17" max="17" width="8.25" customWidth="1"/>
    <col min="18" max="18" width="8.375" customWidth="1"/>
    <col min="19" max="19" width="10.125" customWidth="1"/>
    <col min="20" max="20" width="9.125" customWidth="1"/>
    <col min="21" max="21" width="8.875" customWidth="1"/>
    <col min="22" max="22" width="10.875" customWidth="1"/>
    <col min="23" max="23" width="9.125" customWidth="1"/>
    <col min="24" max="24" width="8.75" customWidth="1"/>
    <col min="25" max="25" width="10.375" customWidth="1"/>
    <col min="26" max="26" width="9.875" customWidth="1"/>
    <col min="27" max="27" width="9.5" customWidth="1"/>
    <col min="28" max="28" width="10.25" customWidth="1"/>
    <col min="29" max="29" width="8" customWidth="1"/>
    <col min="30" max="30" width="7.5" customWidth="1"/>
    <col min="31" max="31" width="10.375" customWidth="1"/>
    <col min="32" max="34" width="11" customWidth="1"/>
    <col min="35" max="35" width="9" customWidth="1"/>
    <col min="36" max="36" width="9.625" customWidth="1"/>
    <col min="37" max="37" width="10.75" customWidth="1"/>
    <col min="38" max="38" width="10.25" customWidth="1"/>
    <col min="39" max="39" width="9.75" customWidth="1"/>
    <col min="40" max="40" width="11" customWidth="1"/>
    <col min="41" max="41" width="9.875" customWidth="1"/>
    <col min="42" max="42" width="8.125" customWidth="1"/>
    <col min="43" max="43" width="10.875" customWidth="1"/>
    <col min="44" max="44" width="9.875" customWidth="1"/>
    <col min="45" max="45" width="10.125" customWidth="1"/>
    <col min="46" max="46" width="11" customWidth="1"/>
    <col min="47" max="47" width="9.625" customWidth="1"/>
    <col min="48" max="48" width="9" customWidth="1"/>
    <col min="49" max="49" width="11" customWidth="1"/>
    <col min="50" max="50" width="9.375" customWidth="1"/>
    <col min="51" max="51" width="8.875" customWidth="1"/>
    <col min="52" max="52" width="10.25" customWidth="1"/>
    <col min="53" max="54" width="8.75" customWidth="1"/>
    <col min="55" max="55" width="10.25" customWidth="1"/>
    <col min="56" max="56" width="10.375" customWidth="1"/>
    <col min="57" max="57" width="9.375" customWidth="1"/>
    <col min="58" max="59" width="10" customWidth="1"/>
    <col min="60" max="60" width="9.875" customWidth="1"/>
    <col min="61" max="61" width="9.375" customWidth="1"/>
    <col min="62" max="62" width="9" customWidth="1"/>
    <col min="63" max="63" width="8.75" customWidth="1"/>
    <col min="64" max="65" width="9.625" customWidth="1"/>
    <col min="66" max="66" width="9.375" customWidth="1"/>
    <col min="67" max="67" width="10.625" customWidth="1"/>
    <col min="68" max="68" width="8.5" customWidth="1"/>
    <col min="69" max="69" width="8.875" customWidth="1"/>
    <col min="70" max="70" width="10.25" customWidth="1"/>
    <col min="71" max="71" width="8.625" customWidth="1"/>
    <col min="73" max="73" width="10.75" customWidth="1"/>
    <col min="74" max="74" width="9.875" customWidth="1"/>
    <col min="75" max="75" width="10" customWidth="1"/>
    <col min="76" max="76" width="9.875" customWidth="1"/>
    <col min="77" max="77" width="10.625" customWidth="1"/>
    <col min="78" max="78" width="9.75" customWidth="1"/>
    <col min="79" max="79" width="12.125" customWidth="1"/>
  </cols>
  <sheetData>
    <row r="1" spans="1:80" ht="22.5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Y1" s="114" t="s">
        <v>64</v>
      </c>
    </row>
    <row r="2" spans="1:80" ht="22.5" x14ac:dyDescent="0.3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</row>
    <row r="3" spans="1:80" s="69" customFormat="1" ht="16.5" thickBot="1" x14ac:dyDescent="0.3">
      <c r="AN3" s="116" t="s">
        <v>2</v>
      </c>
      <c r="AV3" s="117"/>
      <c r="BH3" s="118"/>
      <c r="CA3" s="116" t="s">
        <v>2</v>
      </c>
      <c r="CB3" s="119"/>
    </row>
    <row r="4" spans="1:80" ht="17.25" customHeight="1" x14ac:dyDescent="0.25">
      <c r="A4" s="120" t="s">
        <v>3</v>
      </c>
      <c r="B4" s="121" t="s">
        <v>92</v>
      </c>
      <c r="C4" s="121"/>
      <c r="D4" s="121"/>
      <c r="E4" s="122" t="s">
        <v>58</v>
      </c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4"/>
      <c r="AO4" s="125" t="s">
        <v>58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4"/>
    </row>
    <row r="5" spans="1:80" ht="186" customHeight="1" x14ac:dyDescent="0.25">
      <c r="A5" s="126"/>
      <c r="B5" s="127"/>
      <c r="C5" s="127"/>
      <c r="D5" s="127"/>
      <c r="E5" s="128" t="s">
        <v>93</v>
      </c>
      <c r="F5" s="128"/>
      <c r="G5" s="128"/>
      <c r="H5" s="128" t="s">
        <v>94</v>
      </c>
      <c r="I5" s="128"/>
      <c r="J5" s="128"/>
      <c r="K5" s="128" t="s">
        <v>95</v>
      </c>
      <c r="L5" s="128"/>
      <c r="M5" s="128"/>
      <c r="N5" s="128" t="s">
        <v>96</v>
      </c>
      <c r="O5" s="128"/>
      <c r="P5" s="128"/>
      <c r="Q5" s="128" t="s">
        <v>97</v>
      </c>
      <c r="R5" s="128"/>
      <c r="S5" s="128"/>
      <c r="T5" s="128" t="s">
        <v>98</v>
      </c>
      <c r="U5" s="128"/>
      <c r="V5" s="128"/>
      <c r="W5" s="128" t="s">
        <v>99</v>
      </c>
      <c r="X5" s="128"/>
      <c r="Y5" s="128"/>
      <c r="Z5" s="128" t="s">
        <v>100</v>
      </c>
      <c r="AA5" s="128"/>
      <c r="AB5" s="128"/>
      <c r="AC5" s="128" t="s">
        <v>101</v>
      </c>
      <c r="AD5" s="128"/>
      <c r="AE5" s="128"/>
      <c r="AF5" s="128" t="s">
        <v>102</v>
      </c>
      <c r="AG5" s="128"/>
      <c r="AH5" s="128"/>
      <c r="AI5" s="128" t="s">
        <v>103</v>
      </c>
      <c r="AJ5" s="128"/>
      <c r="AK5" s="128"/>
      <c r="AL5" s="128" t="s">
        <v>104</v>
      </c>
      <c r="AM5" s="128"/>
      <c r="AN5" s="129"/>
      <c r="AO5" s="130" t="s">
        <v>105</v>
      </c>
      <c r="AP5" s="128"/>
      <c r="AQ5" s="128"/>
      <c r="AR5" s="128" t="s">
        <v>106</v>
      </c>
      <c r="AS5" s="128"/>
      <c r="AT5" s="128"/>
      <c r="AU5" s="128" t="s">
        <v>107</v>
      </c>
      <c r="AV5" s="128"/>
      <c r="AW5" s="128"/>
      <c r="AX5" s="128" t="s">
        <v>108</v>
      </c>
      <c r="AY5" s="128"/>
      <c r="AZ5" s="128"/>
      <c r="BA5" s="128" t="s">
        <v>109</v>
      </c>
      <c r="BB5" s="128"/>
      <c r="BC5" s="128"/>
      <c r="BD5" s="128" t="s">
        <v>110</v>
      </c>
      <c r="BE5" s="128"/>
      <c r="BF5" s="128"/>
      <c r="BG5" s="128" t="s">
        <v>111</v>
      </c>
      <c r="BH5" s="128"/>
      <c r="BI5" s="128"/>
      <c r="BJ5" s="128" t="s">
        <v>112</v>
      </c>
      <c r="BK5" s="128"/>
      <c r="BL5" s="128"/>
      <c r="BM5" s="128" t="s">
        <v>113</v>
      </c>
      <c r="BN5" s="128"/>
      <c r="BO5" s="128"/>
      <c r="BP5" s="128" t="s">
        <v>114</v>
      </c>
      <c r="BQ5" s="128"/>
      <c r="BR5" s="128"/>
      <c r="BS5" s="128" t="s">
        <v>115</v>
      </c>
      <c r="BT5" s="128"/>
      <c r="BU5" s="128"/>
      <c r="BV5" s="128" t="s">
        <v>116</v>
      </c>
      <c r="BW5" s="128"/>
      <c r="BX5" s="128"/>
      <c r="BY5" s="128" t="s">
        <v>117</v>
      </c>
      <c r="BZ5" s="128"/>
      <c r="CA5" s="129"/>
    </row>
    <row r="6" spans="1:80" ht="30.75" customHeight="1" thickBot="1" x14ac:dyDescent="0.3">
      <c r="A6" s="131"/>
      <c r="B6" s="20" t="s">
        <v>10</v>
      </c>
      <c r="C6" s="20" t="s">
        <v>11</v>
      </c>
      <c r="D6" s="20" t="s">
        <v>12</v>
      </c>
      <c r="E6" s="132" t="s">
        <v>10</v>
      </c>
      <c r="F6" s="132" t="s">
        <v>11</v>
      </c>
      <c r="G6" s="132" t="s">
        <v>12</v>
      </c>
      <c r="H6" s="132" t="s">
        <v>10</v>
      </c>
      <c r="I6" s="132" t="s">
        <v>11</v>
      </c>
      <c r="J6" s="132" t="s">
        <v>12</v>
      </c>
      <c r="K6" s="132" t="s">
        <v>10</v>
      </c>
      <c r="L6" s="132" t="s">
        <v>11</v>
      </c>
      <c r="M6" s="132" t="s">
        <v>12</v>
      </c>
      <c r="N6" s="132" t="s">
        <v>10</v>
      </c>
      <c r="O6" s="132" t="s">
        <v>11</v>
      </c>
      <c r="P6" s="132" t="s">
        <v>12</v>
      </c>
      <c r="Q6" s="132" t="s">
        <v>10</v>
      </c>
      <c r="R6" s="132" t="s">
        <v>11</v>
      </c>
      <c r="S6" s="132" t="s">
        <v>12</v>
      </c>
      <c r="T6" s="132" t="s">
        <v>10</v>
      </c>
      <c r="U6" s="132" t="s">
        <v>11</v>
      </c>
      <c r="V6" s="132" t="s">
        <v>12</v>
      </c>
      <c r="W6" s="132" t="s">
        <v>10</v>
      </c>
      <c r="X6" s="132" t="s">
        <v>11</v>
      </c>
      <c r="Y6" s="132" t="s">
        <v>12</v>
      </c>
      <c r="Z6" s="132" t="s">
        <v>10</v>
      </c>
      <c r="AA6" s="132" t="s">
        <v>11</v>
      </c>
      <c r="AB6" s="132" t="s">
        <v>12</v>
      </c>
      <c r="AC6" s="132" t="s">
        <v>10</v>
      </c>
      <c r="AD6" s="132" t="s">
        <v>11</v>
      </c>
      <c r="AE6" s="132" t="s">
        <v>12</v>
      </c>
      <c r="AF6" s="132" t="s">
        <v>10</v>
      </c>
      <c r="AG6" s="132" t="s">
        <v>11</v>
      </c>
      <c r="AH6" s="132" t="s">
        <v>12</v>
      </c>
      <c r="AI6" s="132" t="s">
        <v>10</v>
      </c>
      <c r="AJ6" s="132" t="s">
        <v>11</v>
      </c>
      <c r="AK6" s="132" t="s">
        <v>12</v>
      </c>
      <c r="AL6" s="132" t="s">
        <v>10</v>
      </c>
      <c r="AM6" s="132" t="s">
        <v>11</v>
      </c>
      <c r="AN6" s="133" t="s">
        <v>12</v>
      </c>
      <c r="AO6" s="134" t="s">
        <v>10</v>
      </c>
      <c r="AP6" s="132" t="s">
        <v>11</v>
      </c>
      <c r="AQ6" s="132" t="s">
        <v>12</v>
      </c>
      <c r="AR6" s="132" t="s">
        <v>10</v>
      </c>
      <c r="AS6" s="132" t="s">
        <v>11</v>
      </c>
      <c r="AT6" s="132" t="s">
        <v>12</v>
      </c>
      <c r="AU6" s="132" t="s">
        <v>10</v>
      </c>
      <c r="AV6" s="132" t="s">
        <v>11</v>
      </c>
      <c r="AW6" s="132" t="s">
        <v>12</v>
      </c>
      <c r="AX6" s="132" t="s">
        <v>10</v>
      </c>
      <c r="AY6" s="132" t="s">
        <v>11</v>
      </c>
      <c r="AZ6" s="132" t="s">
        <v>12</v>
      </c>
      <c r="BA6" s="132" t="s">
        <v>10</v>
      </c>
      <c r="BB6" s="132" t="s">
        <v>11</v>
      </c>
      <c r="BC6" s="132" t="s">
        <v>12</v>
      </c>
      <c r="BD6" s="132" t="s">
        <v>10</v>
      </c>
      <c r="BE6" s="132" t="s">
        <v>11</v>
      </c>
      <c r="BF6" s="132" t="s">
        <v>12</v>
      </c>
      <c r="BG6" s="132" t="s">
        <v>10</v>
      </c>
      <c r="BH6" s="132" t="s">
        <v>11</v>
      </c>
      <c r="BI6" s="132" t="s">
        <v>12</v>
      </c>
      <c r="BJ6" s="132" t="s">
        <v>10</v>
      </c>
      <c r="BK6" s="132" t="s">
        <v>11</v>
      </c>
      <c r="BL6" s="132" t="s">
        <v>12</v>
      </c>
      <c r="BM6" s="132" t="s">
        <v>10</v>
      </c>
      <c r="BN6" s="132" t="s">
        <v>11</v>
      </c>
      <c r="BO6" s="132" t="s">
        <v>12</v>
      </c>
      <c r="BP6" s="132" t="s">
        <v>10</v>
      </c>
      <c r="BQ6" s="132" t="s">
        <v>11</v>
      </c>
      <c r="BR6" s="132" t="s">
        <v>12</v>
      </c>
      <c r="BS6" s="132" t="s">
        <v>10</v>
      </c>
      <c r="BT6" s="132" t="s">
        <v>11</v>
      </c>
      <c r="BU6" s="132" t="s">
        <v>12</v>
      </c>
      <c r="BV6" s="135" t="s">
        <v>10</v>
      </c>
      <c r="BW6" s="135" t="s">
        <v>11</v>
      </c>
      <c r="BX6" s="135" t="s">
        <v>12</v>
      </c>
      <c r="BY6" s="135" t="s">
        <v>10</v>
      </c>
      <c r="BZ6" s="135" t="s">
        <v>11</v>
      </c>
      <c r="CA6" s="136" t="s">
        <v>12</v>
      </c>
    </row>
    <row r="7" spans="1:80" x14ac:dyDescent="0.25">
      <c r="A7" s="23" t="s">
        <v>13</v>
      </c>
      <c r="B7" s="54">
        <f>E7+H7+K7+N7+Q7+T7+W7+Z7+AC7+AF7+AI7+AL7+AO7+AR7+AU7+AX7+BA7+BD7+BG7+BJ7+BM7+BP7+BS7+BV7+BY7</f>
        <v>24935.0357</v>
      </c>
      <c r="C7" s="54">
        <f>F7+I7+L7+O7+R7+U7+X7+AA7+AD7+AG7+AJ7+AM7+AP7+AS7+AV7+AY7+BB7+BE7+BH7+BK7+BN7+BQ7+BT7+BW7+BZ7</f>
        <v>7709.8210399999998</v>
      </c>
      <c r="D7" s="54">
        <f>IF(B7&lt;&gt;0,C7/B7%,0)</f>
        <v>30.919631047490338</v>
      </c>
      <c r="E7" s="55">
        <v>0</v>
      </c>
      <c r="F7" s="55">
        <v>0</v>
      </c>
      <c r="G7" s="55">
        <f t="shared" ref="G7:G51" si="0">IF(E7&lt;&gt;0,F7/E7%,0)</f>
        <v>0</v>
      </c>
      <c r="H7" s="55">
        <v>85</v>
      </c>
      <c r="I7" s="55">
        <v>0</v>
      </c>
      <c r="J7" s="55">
        <f t="shared" ref="J7:J51" si="1">IF(H7&lt;&gt;0,I7/H7%,0)</f>
        <v>0</v>
      </c>
      <c r="K7" s="55">
        <v>0</v>
      </c>
      <c r="L7" s="55">
        <v>0</v>
      </c>
      <c r="M7" s="55">
        <f t="shared" ref="M7:M51" si="2">IF(K7&lt;&gt;0,L7/K7%,0)</f>
        <v>0</v>
      </c>
      <c r="N7" s="55">
        <v>0</v>
      </c>
      <c r="O7" s="55">
        <v>0</v>
      </c>
      <c r="P7" s="55">
        <f t="shared" ref="P7:P51" si="3">IF(N7&lt;&gt;0,O7/N7%,0)</f>
        <v>0</v>
      </c>
      <c r="Q7" s="55">
        <v>0</v>
      </c>
      <c r="R7" s="55">
        <v>0</v>
      </c>
      <c r="S7" s="55">
        <f t="shared" ref="S7:U51" si="4">IF(Q7&lt;&gt;0,R7/Q7%,0)</f>
        <v>0</v>
      </c>
      <c r="T7" s="55">
        <v>0</v>
      </c>
      <c r="U7" s="55">
        <v>0</v>
      </c>
      <c r="V7" s="55">
        <f t="shared" ref="V7:V51" si="5">IF(T7&lt;&gt;0,U7/T7%,0)</f>
        <v>0</v>
      </c>
      <c r="W7" s="55">
        <v>0</v>
      </c>
      <c r="X7" s="55">
        <v>0</v>
      </c>
      <c r="Y7" s="55">
        <f t="shared" ref="Y7:Y51" si="6">IF(W7&lt;&gt;0,X7/W7%,0)</f>
        <v>0</v>
      </c>
      <c r="Z7" s="55">
        <v>0</v>
      </c>
      <c r="AA7" s="55">
        <v>0</v>
      </c>
      <c r="AB7" s="55">
        <f t="shared" ref="AB7:AB51" si="7">IF(Z7&lt;&gt;0,AA7/Z7%,0)</f>
        <v>0</v>
      </c>
      <c r="AC7" s="55">
        <v>2300</v>
      </c>
      <c r="AD7" s="55">
        <v>300</v>
      </c>
      <c r="AE7" s="55">
        <f t="shared" ref="AE7:AE51" si="8">IF(AC7&lt;&gt;0,AD7/AC7%,0)</f>
        <v>13.043478260869565</v>
      </c>
      <c r="AF7" s="55">
        <v>11429.4</v>
      </c>
      <c r="AG7" s="55">
        <v>7395.62104</v>
      </c>
      <c r="AH7" s="55">
        <f t="shared" ref="AH7:AH51" si="9">IF(AF7&lt;&gt;0,AG7/AF7%,0)</f>
        <v>64.706992843018881</v>
      </c>
      <c r="AI7" s="55">
        <v>0</v>
      </c>
      <c r="AJ7" s="55">
        <v>0</v>
      </c>
      <c r="AK7" s="55">
        <f t="shared" ref="AK7:AK51" si="10">IF(AI7&lt;&gt;0,AJ7/AI7%,0)</f>
        <v>0</v>
      </c>
      <c r="AL7" s="55">
        <v>0</v>
      </c>
      <c r="AM7" s="55">
        <v>0</v>
      </c>
      <c r="AN7" s="56">
        <f t="shared" ref="AN7:AN51" si="11">IF(AL7&lt;&gt;0,AM7/AL7%,0)</f>
        <v>0</v>
      </c>
      <c r="AO7" s="137">
        <v>10500.6</v>
      </c>
      <c r="AP7" s="55">
        <v>0</v>
      </c>
      <c r="AQ7" s="55">
        <f t="shared" ref="AQ7:AQ51" si="12">IF(AO7&lt;&gt;0,AP7/AO7%,0)</f>
        <v>0</v>
      </c>
      <c r="AR7" s="55">
        <v>0</v>
      </c>
      <c r="AS7" s="55">
        <v>0</v>
      </c>
      <c r="AT7" s="55">
        <f t="shared" ref="AT7:AT51" si="13">IF(AR7&lt;&gt;0,AS7/AR7%,0)</f>
        <v>0</v>
      </c>
      <c r="AU7" s="55">
        <v>0</v>
      </c>
      <c r="AV7" s="55">
        <v>0</v>
      </c>
      <c r="AW7" s="55">
        <f t="shared" ref="AW7:AW51" si="14">IF(AU7&lt;&gt;0,AV7/AU7%,0)</f>
        <v>0</v>
      </c>
      <c r="AX7" s="55">
        <v>0</v>
      </c>
      <c r="AY7" s="55">
        <v>0</v>
      </c>
      <c r="AZ7" s="55">
        <f t="shared" ref="AZ7:AZ51" si="15">IF(AX7&lt;&gt;0,AY7/AX7%,0)</f>
        <v>0</v>
      </c>
      <c r="BA7" s="55">
        <v>0</v>
      </c>
      <c r="BB7" s="55">
        <v>0</v>
      </c>
      <c r="BC7" s="55">
        <f t="shared" ref="BC7:BC51" si="16">IF(BA7&lt;&gt;0,BB7/BA7%,0)</f>
        <v>0</v>
      </c>
      <c r="BD7" s="55">
        <v>249.74270000000001</v>
      </c>
      <c r="BE7" s="55">
        <v>0</v>
      </c>
      <c r="BF7" s="55">
        <f t="shared" ref="BF7:BF51" si="17">IF(BD7&lt;&gt;0,BE7/BD7%,0)</f>
        <v>0</v>
      </c>
      <c r="BG7" s="55">
        <v>14.2</v>
      </c>
      <c r="BH7" s="55">
        <v>14.2</v>
      </c>
      <c r="BI7" s="55">
        <f t="shared" ref="BI7:BI51" si="18">IF(BG7&lt;&gt;0,BH7/BG7%,0)</f>
        <v>100</v>
      </c>
      <c r="BJ7" s="55">
        <v>0</v>
      </c>
      <c r="BK7" s="55">
        <v>0</v>
      </c>
      <c r="BL7" s="55">
        <f t="shared" ref="BL7:BL51" si="19">IF(BJ7&lt;&gt;0,BK7/BJ7%,0)</f>
        <v>0</v>
      </c>
      <c r="BM7" s="55">
        <v>0</v>
      </c>
      <c r="BN7" s="55">
        <v>0</v>
      </c>
      <c r="BO7" s="55">
        <f t="shared" ref="BO7:BO51" si="20">IF(BM7&lt;&gt;0,BN7/BM7%,0)</f>
        <v>0</v>
      </c>
      <c r="BP7" s="55">
        <v>0</v>
      </c>
      <c r="BQ7" s="55">
        <v>0</v>
      </c>
      <c r="BR7" s="55">
        <f>IF(BP7&lt;&gt;0,BQ7/BP7%,0)</f>
        <v>0</v>
      </c>
      <c r="BS7" s="55">
        <v>0</v>
      </c>
      <c r="BT7" s="55">
        <v>0</v>
      </c>
      <c r="BU7" s="55">
        <f t="shared" ref="BU7:BU51" si="21">IF(BS7&lt;&gt;0,BT7/BS7%,0)</f>
        <v>0</v>
      </c>
      <c r="BV7" s="55">
        <v>0</v>
      </c>
      <c r="BW7" s="55">
        <v>0</v>
      </c>
      <c r="BX7" s="55">
        <f t="shared" ref="BX7:BX51" si="22">IF(BV7&lt;&gt;0,BW7/BV7%,0)</f>
        <v>0</v>
      </c>
      <c r="BY7" s="55">
        <v>356.09300000000002</v>
      </c>
      <c r="BZ7" s="55">
        <v>0</v>
      </c>
      <c r="CA7" s="56">
        <f t="shared" ref="CA7:CA51" si="23">IF(BY7&lt;&gt;0,BZ7/BY7%,0)</f>
        <v>0</v>
      </c>
    </row>
    <row r="8" spans="1:80" x14ac:dyDescent="0.25">
      <c r="A8" s="28" t="s">
        <v>14</v>
      </c>
      <c r="B8" s="57">
        <f t="shared" ref="B8:C44" si="24">E8+H8+K8+N8+Q8+T8+W8+Z8+AC8+AF8+AI8+AL8+AO8+AR8+AU8+AX8+BA8+BD8+BG8+BJ8+BM8+BP8+BS8+BV8+BY8</f>
        <v>17403.956920000001</v>
      </c>
      <c r="C8" s="57">
        <f t="shared" si="24"/>
        <v>6200.9197699999995</v>
      </c>
      <c r="D8" s="57">
        <f t="shared" ref="D8:D51" si="25">IF(B8&lt;&gt;0,C8/B8%,0)</f>
        <v>35.629367496733607</v>
      </c>
      <c r="E8" s="58">
        <v>0</v>
      </c>
      <c r="F8" s="58">
        <v>0</v>
      </c>
      <c r="G8" s="58">
        <f t="shared" si="0"/>
        <v>0</v>
      </c>
      <c r="H8" s="58">
        <v>0</v>
      </c>
      <c r="I8" s="58">
        <v>0</v>
      </c>
      <c r="J8" s="58">
        <f t="shared" si="1"/>
        <v>0</v>
      </c>
      <c r="K8" s="58">
        <v>0</v>
      </c>
      <c r="L8" s="58">
        <v>0</v>
      </c>
      <c r="M8" s="58">
        <f t="shared" si="2"/>
        <v>0</v>
      </c>
      <c r="N8" s="58">
        <v>0</v>
      </c>
      <c r="O8" s="58">
        <v>0</v>
      </c>
      <c r="P8" s="58">
        <f t="shared" si="3"/>
        <v>0</v>
      </c>
      <c r="Q8" s="58">
        <v>0</v>
      </c>
      <c r="R8" s="58">
        <v>0</v>
      </c>
      <c r="S8" s="58">
        <f t="shared" si="4"/>
        <v>0</v>
      </c>
      <c r="T8" s="58">
        <v>1300</v>
      </c>
      <c r="U8" s="58">
        <v>1300</v>
      </c>
      <c r="V8" s="58">
        <f t="shared" si="5"/>
        <v>100</v>
      </c>
      <c r="W8" s="58">
        <v>0</v>
      </c>
      <c r="X8" s="58">
        <v>0</v>
      </c>
      <c r="Y8" s="58">
        <f t="shared" si="6"/>
        <v>0</v>
      </c>
      <c r="Z8" s="58">
        <v>0</v>
      </c>
      <c r="AA8" s="58">
        <v>0</v>
      </c>
      <c r="AB8" s="58">
        <f t="shared" si="7"/>
        <v>0</v>
      </c>
      <c r="AC8" s="58">
        <v>0</v>
      </c>
      <c r="AD8" s="58">
        <v>0</v>
      </c>
      <c r="AE8" s="58">
        <f t="shared" si="8"/>
        <v>0</v>
      </c>
      <c r="AF8" s="58">
        <v>7757.2</v>
      </c>
      <c r="AG8" s="58">
        <v>3918.9237699999999</v>
      </c>
      <c r="AH8" s="58">
        <f t="shared" si="9"/>
        <v>50.519823776620427</v>
      </c>
      <c r="AI8" s="58">
        <v>0</v>
      </c>
      <c r="AJ8" s="58">
        <v>0</v>
      </c>
      <c r="AK8" s="58">
        <f t="shared" si="10"/>
        <v>0</v>
      </c>
      <c r="AL8" s="58">
        <v>0</v>
      </c>
      <c r="AM8" s="58">
        <v>0</v>
      </c>
      <c r="AN8" s="59">
        <f t="shared" si="11"/>
        <v>0</v>
      </c>
      <c r="AO8" s="138">
        <v>7164.2</v>
      </c>
      <c r="AP8" s="58">
        <v>0</v>
      </c>
      <c r="AQ8" s="58">
        <f t="shared" si="12"/>
        <v>0</v>
      </c>
      <c r="AR8" s="58">
        <v>0</v>
      </c>
      <c r="AS8" s="58">
        <v>0</v>
      </c>
      <c r="AT8" s="58">
        <f t="shared" si="13"/>
        <v>0</v>
      </c>
      <c r="AU8" s="58">
        <v>0</v>
      </c>
      <c r="AV8" s="58">
        <v>0</v>
      </c>
      <c r="AW8" s="58">
        <f t="shared" si="14"/>
        <v>0</v>
      </c>
      <c r="AX8" s="58">
        <v>0</v>
      </c>
      <c r="AY8" s="58">
        <v>0</v>
      </c>
      <c r="AZ8" s="58">
        <f t="shared" si="15"/>
        <v>0</v>
      </c>
      <c r="BA8" s="58">
        <v>720.55691999999999</v>
      </c>
      <c r="BB8" s="58">
        <v>719.99599999999998</v>
      </c>
      <c r="BC8" s="58">
        <f t="shared" si="16"/>
        <v>99.92215465781662</v>
      </c>
      <c r="BD8" s="58">
        <v>0</v>
      </c>
      <c r="BE8" s="58">
        <v>0</v>
      </c>
      <c r="BF8" s="58">
        <f t="shared" si="17"/>
        <v>0</v>
      </c>
      <c r="BG8" s="58">
        <v>20.399999999999999</v>
      </c>
      <c r="BH8" s="58">
        <v>20.399999999999999</v>
      </c>
      <c r="BI8" s="58">
        <f t="shared" si="18"/>
        <v>100</v>
      </c>
      <c r="BJ8" s="58">
        <v>100</v>
      </c>
      <c r="BK8" s="58">
        <v>100</v>
      </c>
      <c r="BL8" s="58">
        <f t="shared" si="19"/>
        <v>100</v>
      </c>
      <c r="BM8" s="58">
        <v>91.6</v>
      </c>
      <c r="BN8" s="58">
        <v>91.6</v>
      </c>
      <c r="BO8" s="58">
        <f t="shared" si="20"/>
        <v>100</v>
      </c>
      <c r="BP8" s="58">
        <v>50</v>
      </c>
      <c r="BQ8" s="58">
        <v>50</v>
      </c>
      <c r="BR8" s="58">
        <f t="shared" ref="BR8:BR51" si="26">IF(BP8&lt;&gt;0,BQ8/BP8%,0)</f>
        <v>100</v>
      </c>
      <c r="BS8" s="58">
        <v>0</v>
      </c>
      <c r="BT8" s="58">
        <v>0</v>
      </c>
      <c r="BU8" s="58">
        <f t="shared" si="21"/>
        <v>0</v>
      </c>
      <c r="BV8" s="58">
        <v>0</v>
      </c>
      <c r="BW8" s="58">
        <v>0</v>
      </c>
      <c r="BX8" s="58">
        <f t="shared" si="22"/>
        <v>0</v>
      </c>
      <c r="BY8" s="58">
        <v>200</v>
      </c>
      <c r="BZ8" s="58">
        <v>0</v>
      </c>
      <c r="CA8" s="59">
        <f t="shared" si="23"/>
        <v>0</v>
      </c>
    </row>
    <row r="9" spans="1:80" x14ac:dyDescent="0.25">
      <c r="A9" s="28" t="s">
        <v>15</v>
      </c>
      <c r="B9" s="57">
        <f t="shared" si="24"/>
        <v>26122.930659999998</v>
      </c>
      <c r="C9" s="57">
        <f t="shared" si="24"/>
        <v>11733.87744</v>
      </c>
      <c r="D9" s="57">
        <f t="shared" si="25"/>
        <v>44.917921318710114</v>
      </c>
      <c r="E9" s="58">
        <v>0</v>
      </c>
      <c r="F9" s="58">
        <v>0</v>
      </c>
      <c r="G9" s="58">
        <f t="shared" si="0"/>
        <v>0</v>
      </c>
      <c r="H9" s="58">
        <v>369.6</v>
      </c>
      <c r="I9" s="58">
        <v>369.57971999999995</v>
      </c>
      <c r="J9" s="58">
        <f t="shared" si="1"/>
        <v>99.994512987012968</v>
      </c>
      <c r="K9" s="58">
        <v>0</v>
      </c>
      <c r="L9" s="58">
        <v>0</v>
      </c>
      <c r="M9" s="58">
        <f t="shared" si="2"/>
        <v>0</v>
      </c>
      <c r="N9" s="58">
        <v>0</v>
      </c>
      <c r="O9" s="58">
        <v>0</v>
      </c>
      <c r="P9" s="58">
        <f t="shared" si="3"/>
        <v>0</v>
      </c>
      <c r="Q9" s="58">
        <v>0</v>
      </c>
      <c r="R9" s="58">
        <v>0</v>
      </c>
      <c r="S9" s="58">
        <f t="shared" si="4"/>
        <v>0</v>
      </c>
      <c r="T9" s="58">
        <v>1300</v>
      </c>
      <c r="U9" s="58">
        <v>1300</v>
      </c>
      <c r="V9" s="58">
        <f t="shared" si="5"/>
        <v>100</v>
      </c>
      <c r="W9" s="58">
        <v>0</v>
      </c>
      <c r="X9" s="58">
        <v>0</v>
      </c>
      <c r="Y9" s="58">
        <f t="shared" si="6"/>
        <v>0</v>
      </c>
      <c r="Z9" s="58">
        <v>0</v>
      </c>
      <c r="AA9" s="58">
        <v>0</v>
      </c>
      <c r="AB9" s="58">
        <f t="shared" si="7"/>
        <v>0</v>
      </c>
      <c r="AC9" s="58">
        <v>0</v>
      </c>
      <c r="AD9" s="58">
        <v>0</v>
      </c>
      <c r="AE9" s="58">
        <f t="shared" si="8"/>
        <v>0</v>
      </c>
      <c r="AF9" s="58">
        <v>11893.7</v>
      </c>
      <c r="AG9" s="58">
        <v>8315.2670600000001</v>
      </c>
      <c r="AH9" s="58">
        <f t="shared" si="9"/>
        <v>69.913206655624407</v>
      </c>
      <c r="AI9" s="58">
        <v>0</v>
      </c>
      <c r="AJ9" s="58">
        <v>0</v>
      </c>
      <c r="AK9" s="58">
        <f t="shared" si="10"/>
        <v>0</v>
      </c>
      <c r="AL9" s="58">
        <v>0</v>
      </c>
      <c r="AM9" s="58">
        <v>0</v>
      </c>
      <c r="AN9" s="59">
        <f t="shared" si="11"/>
        <v>0</v>
      </c>
      <c r="AO9" s="138">
        <v>9828.1</v>
      </c>
      <c r="AP9" s="58">
        <v>0</v>
      </c>
      <c r="AQ9" s="58">
        <f t="shared" si="12"/>
        <v>0</v>
      </c>
      <c r="AR9" s="58">
        <v>0</v>
      </c>
      <c r="AS9" s="58">
        <v>0</v>
      </c>
      <c r="AT9" s="58">
        <f t="shared" si="13"/>
        <v>0</v>
      </c>
      <c r="AU9" s="58">
        <v>0</v>
      </c>
      <c r="AV9" s="58">
        <v>0</v>
      </c>
      <c r="AW9" s="58">
        <f t="shared" si="14"/>
        <v>0</v>
      </c>
      <c r="AX9" s="58">
        <v>0</v>
      </c>
      <c r="AY9" s="58">
        <v>0</v>
      </c>
      <c r="AZ9" s="58">
        <f t="shared" si="15"/>
        <v>0</v>
      </c>
      <c r="BA9" s="58">
        <v>1520.93066</v>
      </c>
      <c r="BB9" s="58">
        <v>1520.93066</v>
      </c>
      <c r="BC9" s="58">
        <f t="shared" si="16"/>
        <v>100</v>
      </c>
      <c r="BD9" s="58">
        <v>355.4</v>
      </c>
      <c r="BE9" s="58">
        <v>0</v>
      </c>
      <c r="BF9" s="58">
        <f t="shared" si="17"/>
        <v>0</v>
      </c>
      <c r="BG9" s="58">
        <v>36.5</v>
      </c>
      <c r="BH9" s="58">
        <v>36.5</v>
      </c>
      <c r="BI9" s="58">
        <f t="shared" si="18"/>
        <v>100</v>
      </c>
      <c r="BJ9" s="58">
        <v>100</v>
      </c>
      <c r="BK9" s="58">
        <v>100</v>
      </c>
      <c r="BL9" s="58">
        <f t="shared" si="19"/>
        <v>100</v>
      </c>
      <c r="BM9" s="58">
        <v>91.6</v>
      </c>
      <c r="BN9" s="58">
        <v>91.6</v>
      </c>
      <c r="BO9" s="58">
        <f t="shared" si="20"/>
        <v>100</v>
      </c>
      <c r="BP9" s="58">
        <v>0</v>
      </c>
      <c r="BQ9" s="58">
        <v>0</v>
      </c>
      <c r="BR9" s="58">
        <f t="shared" si="26"/>
        <v>0</v>
      </c>
      <c r="BS9" s="58">
        <v>0</v>
      </c>
      <c r="BT9" s="58">
        <v>0</v>
      </c>
      <c r="BU9" s="58">
        <f t="shared" si="21"/>
        <v>0</v>
      </c>
      <c r="BV9" s="58">
        <v>0</v>
      </c>
      <c r="BW9" s="58">
        <v>0</v>
      </c>
      <c r="BX9" s="58">
        <f t="shared" si="22"/>
        <v>0</v>
      </c>
      <c r="BY9" s="58">
        <v>627.1</v>
      </c>
      <c r="BZ9" s="58">
        <v>0</v>
      </c>
      <c r="CA9" s="59">
        <f t="shared" si="23"/>
        <v>0</v>
      </c>
    </row>
    <row r="10" spans="1:80" x14ac:dyDescent="0.25">
      <c r="A10" s="28" t="s">
        <v>16</v>
      </c>
      <c r="B10" s="57">
        <f t="shared" si="24"/>
        <v>20857.954919999996</v>
      </c>
      <c r="C10" s="57">
        <f t="shared" si="24"/>
        <v>10481.900000000001</v>
      </c>
      <c r="D10" s="57">
        <f t="shared" si="25"/>
        <v>50.253728326688716</v>
      </c>
      <c r="E10" s="58">
        <v>0</v>
      </c>
      <c r="F10" s="58">
        <v>0</v>
      </c>
      <c r="G10" s="58">
        <f t="shared" si="0"/>
        <v>0</v>
      </c>
      <c r="H10" s="58">
        <v>0</v>
      </c>
      <c r="I10" s="58">
        <v>0</v>
      </c>
      <c r="J10" s="58">
        <f t="shared" si="1"/>
        <v>0</v>
      </c>
      <c r="K10" s="58">
        <v>0</v>
      </c>
      <c r="L10" s="58">
        <v>0</v>
      </c>
      <c r="M10" s="58">
        <f t="shared" si="2"/>
        <v>0</v>
      </c>
      <c r="N10" s="58">
        <v>0</v>
      </c>
      <c r="O10" s="58">
        <v>0</v>
      </c>
      <c r="P10" s="58">
        <f t="shared" si="3"/>
        <v>0</v>
      </c>
      <c r="Q10" s="58">
        <v>0</v>
      </c>
      <c r="R10" s="58">
        <v>0</v>
      </c>
      <c r="S10" s="58">
        <f t="shared" si="4"/>
        <v>0</v>
      </c>
      <c r="T10" s="58">
        <v>0</v>
      </c>
      <c r="U10" s="58">
        <v>0</v>
      </c>
      <c r="V10" s="58">
        <f t="shared" si="5"/>
        <v>0</v>
      </c>
      <c r="W10" s="58">
        <v>0</v>
      </c>
      <c r="X10" s="58">
        <v>0</v>
      </c>
      <c r="Y10" s="58">
        <f t="shared" si="6"/>
        <v>0</v>
      </c>
      <c r="Z10" s="58">
        <v>0</v>
      </c>
      <c r="AA10" s="58">
        <v>0</v>
      </c>
      <c r="AB10" s="58">
        <f t="shared" si="7"/>
        <v>0</v>
      </c>
      <c r="AC10" s="58">
        <v>2042</v>
      </c>
      <c r="AD10" s="58">
        <v>2042</v>
      </c>
      <c r="AE10" s="58">
        <f t="shared" si="8"/>
        <v>99.999999999999986</v>
      </c>
      <c r="AF10" s="58">
        <v>11561.8</v>
      </c>
      <c r="AG10" s="58">
        <v>8322.2000000000007</v>
      </c>
      <c r="AH10" s="58">
        <f t="shared" si="9"/>
        <v>71.980141500458416</v>
      </c>
      <c r="AI10" s="58">
        <v>0</v>
      </c>
      <c r="AJ10" s="58">
        <v>0</v>
      </c>
      <c r="AK10" s="58">
        <f t="shared" si="10"/>
        <v>0</v>
      </c>
      <c r="AL10" s="58">
        <v>0</v>
      </c>
      <c r="AM10" s="58">
        <v>0</v>
      </c>
      <c r="AN10" s="59">
        <f t="shared" si="11"/>
        <v>0</v>
      </c>
      <c r="AO10" s="138">
        <v>6336.5</v>
      </c>
      <c r="AP10" s="58">
        <v>0</v>
      </c>
      <c r="AQ10" s="58">
        <f t="shared" si="12"/>
        <v>0</v>
      </c>
      <c r="AR10" s="58">
        <v>0</v>
      </c>
      <c r="AS10" s="58">
        <v>0</v>
      </c>
      <c r="AT10" s="58">
        <f t="shared" si="13"/>
        <v>0</v>
      </c>
      <c r="AU10" s="58">
        <v>0</v>
      </c>
      <c r="AV10" s="58">
        <v>0</v>
      </c>
      <c r="AW10" s="58">
        <f t="shared" si="14"/>
        <v>0</v>
      </c>
      <c r="AX10" s="58">
        <v>0</v>
      </c>
      <c r="AY10" s="58">
        <v>0</v>
      </c>
      <c r="AZ10" s="58">
        <f t="shared" si="15"/>
        <v>0</v>
      </c>
      <c r="BA10" s="58">
        <v>0</v>
      </c>
      <c r="BB10" s="58">
        <v>0</v>
      </c>
      <c r="BC10" s="58">
        <f t="shared" si="16"/>
        <v>0</v>
      </c>
      <c r="BD10" s="58">
        <v>456.12049999999999</v>
      </c>
      <c r="BE10" s="58">
        <v>0</v>
      </c>
      <c r="BF10" s="58">
        <f t="shared" si="17"/>
        <v>0</v>
      </c>
      <c r="BG10" s="58">
        <v>26.1</v>
      </c>
      <c r="BH10" s="58">
        <v>26.1</v>
      </c>
      <c r="BI10" s="58">
        <f t="shared" si="18"/>
        <v>100</v>
      </c>
      <c r="BJ10" s="58">
        <v>0</v>
      </c>
      <c r="BK10" s="58">
        <v>0</v>
      </c>
      <c r="BL10" s="58">
        <f t="shared" si="19"/>
        <v>0</v>
      </c>
      <c r="BM10" s="58">
        <v>91.6</v>
      </c>
      <c r="BN10" s="58">
        <v>91.6</v>
      </c>
      <c r="BO10" s="58">
        <f t="shared" si="20"/>
        <v>100</v>
      </c>
      <c r="BP10" s="58">
        <v>0</v>
      </c>
      <c r="BQ10" s="58">
        <v>0</v>
      </c>
      <c r="BR10" s="58">
        <f t="shared" si="26"/>
        <v>0</v>
      </c>
      <c r="BS10" s="58">
        <v>0</v>
      </c>
      <c r="BT10" s="58">
        <v>0</v>
      </c>
      <c r="BU10" s="58">
        <f t="shared" si="21"/>
        <v>0</v>
      </c>
      <c r="BV10" s="58">
        <v>0</v>
      </c>
      <c r="BW10" s="58">
        <v>0</v>
      </c>
      <c r="BX10" s="58">
        <f t="shared" si="22"/>
        <v>0</v>
      </c>
      <c r="BY10" s="58">
        <v>343.83441999999997</v>
      </c>
      <c r="BZ10" s="58">
        <v>0</v>
      </c>
      <c r="CA10" s="59">
        <f t="shared" si="23"/>
        <v>0</v>
      </c>
    </row>
    <row r="11" spans="1:80" x14ac:dyDescent="0.25">
      <c r="A11" s="28" t="s">
        <v>17</v>
      </c>
      <c r="B11" s="57">
        <f t="shared" si="24"/>
        <v>125681.7</v>
      </c>
      <c r="C11" s="57">
        <f t="shared" si="24"/>
        <v>29915.862429999997</v>
      </c>
      <c r="D11" s="57">
        <f t="shared" si="25"/>
        <v>23.80287856545543</v>
      </c>
      <c r="E11" s="58">
        <v>4860</v>
      </c>
      <c r="F11" s="58">
        <v>3645</v>
      </c>
      <c r="G11" s="58">
        <f t="shared" si="0"/>
        <v>75</v>
      </c>
      <c r="H11" s="58">
        <v>14579</v>
      </c>
      <c r="I11" s="58">
        <v>3804.5678399999997</v>
      </c>
      <c r="J11" s="58">
        <f t="shared" si="1"/>
        <v>26.096219493792439</v>
      </c>
      <c r="K11" s="58">
        <v>0</v>
      </c>
      <c r="L11" s="58">
        <v>0</v>
      </c>
      <c r="M11" s="58">
        <f t="shared" si="2"/>
        <v>0</v>
      </c>
      <c r="N11" s="58">
        <v>0</v>
      </c>
      <c r="O11" s="58">
        <v>0</v>
      </c>
      <c r="P11" s="58">
        <f t="shared" si="3"/>
        <v>0</v>
      </c>
      <c r="Q11" s="58">
        <v>6500</v>
      </c>
      <c r="R11" s="58">
        <v>6500</v>
      </c>
      <c r="S11" s="58">
        <f t="shared" si="4"/>
        <v>100</v>
      </c>
      <c r="T11" s="58">
        <v>0</v>
      </c>
      <c r="U11" s="58">
        <v>0</v>
      </c>
      <c r="V11" s="58">
        <f t="shared" si="5"/>
        <v>0</v>
      </c>
      <c r="W11" s="58">
        <v>2962</v>
      </c>
      <c r="X11" s="58">
        <v>2962</v>
      </c>
      <c r="Y11" s="58">
        <f t="shared" si="6"/>
        <v>100</v>
      </c>
      <c r="Z11" s="58">
        <v>0</v>
      </c>
      <c r="AA11" s="58">
        <v>0</v>
      </c>
      <c r="AB11" s="58">
        <f t="shared" si="7"/>
        <v>0</v>
      </c>
      <c r="AC11" s="58">
        <v>0</v>
      </c>
      <c r="AD11" s="58">
        <v>0</v>
      </c>
      <c r="AE11" s="58">
        <f t="shared" si="8"/>
        <v>0</v>
      </c>
      <c r="AF11" s="58">
        <v>13467.1</v>
      </c>
      <c r="AG11" s="58">
        <v>12605.63659</v>
      </c>
      <c r="AH11" s="58">
        <f t="shared" si="9"/>
        <v>93.603200317811556</v>
      </c>
      <c r="AI11" s="58">
        <v>0</v>
      </c>
      <c r="AJ11" s="58">
        <v>0</v>
      </c>
      <c r="AK11" s="58">
        <f t="shared" si="10"/>
        <v>0</v>
      </c>
      <c r="AL11" s="58">
        <v>0</v>
      </c>
      <c r="AM11" s="58">
        <v>0</v>
      </c>
      <c r="AN11" s="59">
        <f t="shared" si="11"/>
        <v>0</v>
      </c>
      <c r="AO11" s="138">
        <v>9724.7999999999993</v>
      </c>
      <c r="AP11" s="58">
        <v>0</v>
      </c>
      <c r="AQ11" s="58">
        <f t="shared" si="12"/>
        <v>0</v>
      </c>
      <c r="AR11" s="58">
        <v>9464</v>
      </c>
      <c r="AS11" s="58">
        <v>0</v>
      </c>
      <c r="AT11" s="58">
        <f t="shared" si="13"/>
        <v>0</v>
      </c>
      <c r="AU11" s="58">
        <v>0</v>
      </c>
      <c r="AV11" s="58">
        <v>0</v>
      </c>
      <c r="AW11" s="58">
        <f t="shared" si="14"/>
        <v>0</v>
      </c>
      <c r="AX11" s="58">
        <v>58879.3</v>
      </c>
      <c r="AY11" s="58">
        <v>0</v>
      </c>
      <c r="AZ11" s="58">
        <f t="shared" si="15"/>
        <v>0</v>
      </c>
      <c r="BA11" s="58">
        <v>0</v>
      </c>
      <c r="BB11" s="58">
        <v>0</v>
      </c>
      <c r="BC11" s="58">
        <f t="shared" si="16"/>
        <v>0</v>
      </c>
      <c r="BD11" s="58">
        <v>4771</v>
      </c>
      <c r="BE11" s="58">
        <v>0</v>
      </c>
      <c r="BF11" s="58">
        <f t="shared" si="17"/>
        <v>0</v>
      </c>
      <c r="BG11" s="58">
        <v>191.3</v>
      </c>
      <c r="BH11" s="58">
        <v>191.3</v>
      </c>
      <c r="BI11" s="58">
        <f t="shared" si="18"/>
        <v>100</v>
      </c>
      <c r="BJ11" s="58">
        <v>100</v>
      </c>
      <c r="BK11" s="58">
        <v>100</v>
      </c>
      <c r="BL11" s="58">
        <f t="shared" si="19"/>
        <v>100</v>
      </c>
      <c r="BM11" s="58">
        <v>183.2</v>
      </c>
      <c r="BN11" s="58">
        <v>107.358</v>
      </c>
      <c r="BO11" s="58">
        <f t="shared" si="20"/>
        <v>58.601528384279483</v>
      </c>
      <c r="BP11" s="58">
        <v>0</v>
      </c>
      <c r="BQ11" s="58">
        <v>0</v>
      </c>
      <c r="BR11" s="58">
        <f t="shared" si="26"/>
        <v>0</v>
      </c>
      <c r="BS11" s="58">
        <v>0</v>
      </c>
      <c r="BT11" s="58">
        <v>0</v>
      </c>
      <c r="BU11" s="58">
        <f t="shared" si="21"/>
        <v>0</v>
      </c>
      <c r="BV11" s="58">
        <v>0</v>
      </c>
      <c r="BW11" s="58">
        <v>0</v>
      </c>
      <c r="BX11" s="58">
        <f t="shared" si="22"/>
        <v>0</v>
      </c>
      <c r="BY11" s="58">
        <v>0</v>
      </c>
      <c r="BZ11" s="58">
        <v>0</v>
      </c>
      <c r="CA11" s="59">
        <f t="shared" si="23"/>
        <v>0</v>
      </c>
    </row>
    <row r="12" spans="1:80" x14ac:dyDescent="0.25">
      <c r="A12" s="28" t="s">
        <v>18</v>
      </c>
      <c r="B12" s="57">
        <f t="shared" si="24"/>
        <v>100587.70539999999</v>
      </c>
      <c r="C12" s="57">
        <f t="shared" si="24"/>
        <v>51976.967229999995</v>
      </c>
      <c r="D12" s="57">
        <f t="shared" si="25"/>
        <v>51.673280569734516</v>
      </c>
      <c r="E12" s="58">
        <v>0</v>
      </c>
      <c r="F12" s="58">
        <v>0</v>
      </c>
      <c r="G12" s="58">
        <f t="shared" si="0"/>
        <v>0</v>
      </c>
      <c r="H12" s="58">
        <v>85</v>
      </c>
      <c r="I12" s="58">
        <v>0</v>
      </c>
      <c r="J12" s="58">
        <f t="shared" si="1"/>
        <v>0</v>
      </c>
      <c r="K12" s="58">
        <v>11858.5</v>
      </c>
      <c r="L12" s="58">
        <v>11117.91129</v>
      </c>
      <c r="M12" s="58">
        <f t="shared" si="2"/>
        <v>93.754785934140074</v>
      </c>
      <c r="N12" s="58">
        <v>1020.1624</v>
      </c>
      <c r="O12" s="58">
        <v>920.16240000000005</v>
      </c>
      <c r="P12" s="58">
        <f t="shared" si="3"/>
        <v>90.197639120987006</v>
      </c>
      <c r="Q12" s="58">
        <v>9190</v>
      </c>
      <c r="R12" s="58">
        <v>7374.5011500000001</v>
      </c>
      <c r="S12" s="58">
        <f t="shared" si="4"/>
        <v>80.244843852013048</v>
      </c>
      <c r="T12" s="58">
        <v>0</v>
      </c>
      <c r="U12" s="58">
        <v>0</v>
      </c>
      <c r="V12" s="58">
        <f t="shared" si="5"/>
        <v>0</v>
      </c>
      <c r="W12" s="58">
        <v>0</v>
      </c>
      <c r="X12" s="58">
        <v>0</v>
      </c>
      <c r="Y12" s="58">
        <f t="shared" si="6"/>
        <v>0</v>
      </c>
      <c r="Z12" s="58">
        <v>0</v>
      </c>
      <c r="AA12" s="58">
        <v>0</v>
      </c>
      <c r="AB12" s="58">
        <f t="shared" si="7"/>
        <v>0</v>
      </c>
      <c r="AC12" s="58">
        <v>0</v>
      </c>
      <c r="AD12" s="58">
        <v>0</v>
      </c>
      <c r="AE12" s="58">
        <f t="shared" si="8"/>
        <v>0</v>
      </c>
      <c r="AF12" s="58">
        <v>39052.1</v>
      </c>
      <c r="AG12" s="58">
        <v>22459.653149999998</v>
      </c>
      <c r="AH12" s="58">
        <f t="shared" si="9"/>
        <v>57.512024065287143</v>
      </c>
      <c r="AI12" s="58">
        <v>0</v>
      </c>
      <c r="AJ12" s="58">
        <v>0</v>
      </c>
      <c r="AK12" s="58">
        <f t="shared" si="10"/>
        <v>0</v>
      </c>
      <c r="AL12" s="58">
        <v>0</v>
      </c>
      <c r="AM12" s="58">
        <v>0</v>
      </c>
      <c r="AN12" s="59">
        <f t="shared" si="11"/>
        <v>0</v>
      </c>
      <c r="AO12" s="138">
        <v>9440.2000000000007</v>
      </c>
      <c r="AP12" s="58">
        <v>0</v>
      </c>
      <c r="AQ12" s="58">
        <f t="shared" si="12"/>
        <v>0</v>
      </c>
      <c r="AR12" s="58">
        <v>0</v>
      </c>
      <c r="AS12" s="58">
        <v>0</v>
      </c>
      <c r="AT12" s="58">
        <f t="shared" si="13"/>
        <v>0</v>
      </c>
      <c r="AU12" s="58">
        <v>0</v>
      </c>
      <c r="AV12" s="58">
        <v>0</v>
      </c>
      <c r="AW12" s="58">
        <f t="shared" si="14"/>
        <v>0</v>
      </c>
      <c r="AX12" s="58">
        <v>25790.1</v>
      </c>
      <c r="AY12" s="58">
        <v>9624.5392400000001</v>
      </c>
      <c r="AZ12" s="58">
        <f t="shared" si="15"/>
        <v>37.318735638869178</v>
      </c>
      <c r="BA12" s="58">
        <v>0</v>
      </c>
      <c r="BB12" s="58">
        <v>0</v>
      </c>
      <c r="BC12" s="58">
        <f t="shared" si="16"/>
        <v>0</v>
      </c>
      <c r="BD12" s="58">
        <v>3378.5479999999998</v>
      </c>
      <c r="BE12" s="58">
        <v>0</v>
      </c>
      <c r="BF12" s="58">
        <f t="shared" si="17"/>
        <v>0</v>
      </c>
      <c r="BG12" s="58">
        <v>97</v>
      </c>
      <c r="BH12" s="58">
        <v>97</v>
      </c>
      <c r="BI12" s="58">
        <f t="shared" si="18"/>
        <v>100</v>
      </c>
      <c r="BJ12" s="58">
        <v>200</v>
      </c>
      <c r="BK12" s="58">
        <v>200</v>
      </c>
      <c r="BL12" s="58">
        <f t="shared" si="19"/>
        <v>100</v>
      </c>
      <c r="BM12" s="58">
        <v>183.2</v>
      </c>
      <c r="BN12" s="58">
        <v>183.2</v>
      </c>
      <c r="BO12" s="58">
        <f t="shared" si="20"/>
        <v>100</v>
      </c>
      <c r="BP12" s="58">
        <v>0</v>
      </c>
      <c r="BQ12" s="58">
        <v>0</v>
      </c>
      <c r="BR12" s="58">
        <f t="shared" si="26"/>
        <v>0</v>
      </c>
      <c r="BS12" s="58">
        <v>0</v>
      </c>
      <c r="BT12" s="58">
        <v>0</v>
      </c>
      <c r="BU12" s="58">
        <f t="shared" si="21"/>
        <v>0</v>
      </c>
      <c r="BV12" s="58">
        <v>0</v>
      </c>
      <c r="BW12" s="58">
        <v>0</v>
      </c>
      <c r="BX12" s="58">
        <f t="shared" si="22"/>
        <v>0</v>
      </c>
      <c r="BY12" s="58">
        <v>292.89499999999998</v>
      </c>
      <c r="BZ12" s="58">
        <v>0</v>
      </c>
      <c r="CA12" s="59">
        <f t="shared" si="23"/>
        <v>0</v>
      </c>
    </row>
    <row r="13" spans="1:80" x14ac:dyDescent="0.25">
      <c r="A13" s="28" t="s">
        <v>19</v>
      </c>
      <c r="B13" s="57">
        <f t="shared" si="24"/>
        <v>10474.49912</v>
      </c>
      <c r="C13" s="57">
        <f t="shared" si="24"/>
        <v>2862.8916999999997</v>
      </c>
      <c r="D13" s="57">
        <f t="shared" si="25"/>
        <v>27.332015280173128</v>
      </c>
      <c r="E13" s="58">
        <v>0</v>
      </c>
      <c r="F13" s="58">
        <v>0</v>
      </c>
      <c r="G13" s="58">
        <f t="shared" si="0"/>
        <v>0</v>
      </c>
      <c r="H13" s="58">
        <v>0</v>
      </c>
      <c r="I13" s="58">
        <v>0</v>
      </c>
      <c r="J13" s="58">
        <f t="shared" si="1"/>
        <v>0</v>
      </c>
      <c r="K13" s="58">
        <v>0</v>
      </c>
      <c r="L13" s="58">
        <v>0</v>
      </c>
      <c r="M13" s="58">
        <f t="shared" si="2"/>
        <v>0</v>
      </c>
      <c r="N13" s="58">
        <v>0</v>
      </c>
      <c r="O13" s="58">
        <v>0</v>
      </c>
      <c r="P13" s="58">
        <f t="shared" si="3"/>
        <v>0</v>
      </c>
      <c r="Q13" s="58">
        <v>0</v>
      </c>
      <c r="R13" s="58">
        <v>0</v>
      </c>
      <c r="S13" s="58">
        <f t="shared" si="4"/>
        <v>0</v>
      </c>
      <c r="T13" s="58">
        <v>1000</v>
      </c>
      <c r="U13" s="58">
        <v>1000</v>
      </c>
      <c r="V13" s="58">
        <f t="shared" si="5"/>
        <v>100</v>
      </c>
      <c r="W13" s="58">
        <v>0</v>
      </c>
      <c r="X13" s="58">
        <v>0</v>
      </c>
      <c r="Y13" s="58">
        <f t="shared" si="6"/>
        <v>0</v>
      </c>
      <c r="Z13" s="58">
        <v>0</v>
      </c>
      <c r="AA13" s="58">
        <v>0</v>
      </c>
      <c r="AB13" s="58">
        <f t="shared" si="7"/>
        <v>0</v>
      </c>
      <c r="AC13" s="58">
        <v>0</v>
      </c>
      <c r="AD13" s="58">
        <v>0</v>
      </c>
      <c r="AE13" s="58">
        <f t="shared" si="8"/>
        <v>0</v>
      </c>
      <c r="AF13" s="58">
        <v>5669.8</v>
      </c>
      <c r="AG13" s="58">
        <v>1602.6916999999999</v>
      </c>
      <c r="AH13" s="58">
        <f t="shared" si="9"/>
        <v>28.267164626618221</v>
      </c>
      <c r="AI13" s="58">
        <v>0</v>
      </c>
      <c r="AJ13" s="58">
        <v>0</v>
      </c>
      <c r="AK13" s="58">
        <f t="shared" si="10"/>
        <v>0</v>
      </c>
      <c r="AL13" s="58">
        <v>0</v>
      </c>
      <c r="AM13" s="58">
        <v>0</v>
      </c>
      <c r="AN13" s="59">
        <f t="shared" si="11"/>
        <v>0</v>
      </c>
      <c r="AO13" s="138">
        <v>3129.5</v>
      </c>
      <c r="AP13" s="58">
        <v>0</v>
      </c>
      <c r="AQ13" s="58">
        <f t="shared" si="12"/>
        <v>0</v>
      </c>
      <c r="AR13" s="58">
        <v>0</v>
      </c>
      <c r="AS13" s="58">
        <v>0</v>
      </c>
      <c r="AT13" s="58">
        <f t="shared" si="13"/>
        <v>0</v>
      </c>
      <c r="AU13" s="58">
        <v>0</v>
      </c>
      <c r="AV13" s="58">
        <v>0</v>
      </c>
      <c r="AW13" s="58">
        <f t="shared" si="14"/>
        <v>0</v>
      </c>
      <c r="AX13" s="58">
        <v>0</v>
      </c>
      <c r="AY13" s="58">
        <v>0</v>
      </c>
      <c r="AZ13" s="58">
        <f t="shared" si="15"/>
        <v>0</v>
      </c>
      <c r="BA13" s="58">
        <v>0</v>
      </c>
      <c r="BB13" s="58">
        <v>0</v>
      </c>
      <c r="BC13" s="58">
        <f t="shared" si="16"/>
        <v>0</v>
      </c>
      <c r="BD13" s="58">
        <v>0</v>
      </c>
      <c r="BE13" s="58">
        <v>0</v>
      </c>
      <c r="BF13" s="58">
        <f t="shared" si="17"/>
        <v>0</v>
      </c>
      <c r="BG13" s="58">
        <v>10.199999999999999</v>
      </c>
      <c r="BH13" s="58">
        <v>10.199999999999999</v>
      </c>
      <c r="BI13" s="58">
        <f t="shared" si="18"/>
        <v>100</v>
      </c>
      <c r="BJ13" s="58">
        <v>200</v>
      </c>
      <c r="BK13" s="58">
        <v>200</v>
      </c>
      <c r="BL13" s="58">
        <f t="shared" si="19"/>
        <v>100</v>
      </c>
      <c r="BM13" s="58">
        <v>0</v>
      </c>
      <c r="BN13" s="58">
        <v>0</v>
      </c>
      <c r="BO13" s="58">
        <f t="shared" si="20"/>
        <v>0</v>
      </c>
      <c r="BP13" s="58">
        <v>50</v>
      </c>
      <c r="BQ13" s="58">
        <v>50</v>
      </c>
      <c r="BR13" s="58">
        <f t="shared" si="26"/>
        <v>100</v>
      </c>
      <c r="BS13" s="58">
        <v>0</v>
      </c>
      <c r="BT13" s="58">
        <v>0</v>
      </c>
      <c r="BU13" s="58">
        <f t="shared" si="21"/>
        <v>0</v>
      </c>
      <c r="BV13" s="58">
        <v>0</v>
      </c>
      <c r="BW13" s="58">
        <v>0</v>
      </c>
      <c r="BX13" s="58">
        <f t="shared" si="22"/>
        <v>0</v>
      </c>
      <c r="BY13" s="58">
        <v>414.99912</v>
      </c>
      <c r="BZ13" s="58">
        <v>0</v>
      </c>
      <c r="CA13" s="59">
        <f t="shared" si="23"/>
        <v>0</v>
      </c>
    </row>
    <row r="14" spans="1:80" x14ac:dyDescent="0.25">
      <c r="A14" s="28" t="s">
        <v>20</v>
      </c>
      <c r="B14" s="57">
        <f t="shared" si="24"/>
        <v>82526.632799999992</v>
      </c>
      <c r="C14" s="57">
        <f t="shared" si="24"/>
        <v>20865.04667</v>
      </c>
      <c r="D14" s="57">
        <f t="shared" si="25"/>
        <v>25.282803819908185</v>
      </c>
      <c r="E14" s="58">
        <v>0</v>
      </c>
      <c r="F14" s="58">
        <v>0</v>
      </c>
      <c r="G14" s="58">
        <f t="shared" si="0"/>
        <v>0</v>
      </c>
      <c r="H14" s="58">
        <v>110.2</v>
      </c>
      <c r="I14" s="58">
        <v>109.9222</v>
      </c>
      <c r="J14" s="58">
        <f t="shared" si="1"/>
        <v>99.74791288566243</v>
      </c>
      <c r="K14" s="58">
        <v>0</v>
      </c>
      <c r="L14" s="58">
        <v>0</v>
      </c>
      <c r="M14" s="58">
        <f t="shared" si="2"/>
        <v>0</v>
      </c>
      <c r="N14" s="58">
        <v>0</v>
      </c>
      <c r="O14" s="58">
        <v>0</v>
      </c>
      <c r="P14" s="58">
        <f t="shared" si="3"/>
        <v>0</v>
      </c>
      <c r="Q14" s="58">
        <v>0</v>
      </c>
      <c r="R14" s="58">
        <v>0</v>
      </c>
      <c r="S14" s="58">
        <f t="shared" si="4"/>
        <v>0</v>
      </c>
      <c r="T14" s="58">
        <v>1150</v>
      </c>
      <c r="U14" s="58">
        <v>1150</v>
      </c>
      <c r="V14" s="58">
        <f t="shared" si="5"/>
        <v>100</v>
      </c>
      <c r="W14" s="58">
        <v>0</v>
      </c>
      <c r="X14" s="58">
        <v>0</v>
      </c>
      <c r="Y14" s="58">
        <f t="shared" si="6"/>
        <v>0</v>
      </c>
      <c r="Z14" s="58">
        <v>0</v>
      </c>
      <c r="AA14" s="58">
        <v>0</v>
      </c>
      <c r="AB14" s="58">
        <f t="shared" si="7"/>
        <v>0</v>
      </c>
      <c r="AC14" s="58">
        <v>0</v>
      </c>
      <c r="AD14" s="58">
        <v>0</v>
      </c>
      <c r="AE14" s="58">
        <f t="shared" si="8"/>
        <v>0</v>
      </c>
      <c r="AF14" s="58">
        <v>23532.5</v>
      </c>
      <c r="AG14" s="58">
        <v>11766.3</v>
      </c>
      <c r="AH14" s="58">
        <f t="shared" si="9"/>
        <v>50.000212472113034</v>
      </c>
      <c r="AI14" s="58">
        <v>0</v>
      </c>
      <c r="AJ14" s="58">
        <v>0</v>
      </c>
      <c r="AK14" s="58">
        <f t="shared" si="10"/>
        <v>0</v>
      </c>
      <c r="AL14" s="58">
        <v>0</v>
      </c>
      <c r="AM14" s="58">
        <v>0</v>
      </c>
      <c r="AN14" s="59">
        <f t="shared" si="11"/>
        <v>0</v>
      </c>
      <c r="AO14" s="138">
        <v>9569.5</v>
      </c>
      <c r="AP14" s="58">
        <v>0</v>
      </c>
      <c r="AQ14" s="58">
        <f t="shared" si="12"/>
        <v>0</v>
      </c>
      <c r="AR14" s="58">
        <v>831</v>
      </c>
      <c r="AS14" s="58">
        <v>831</v>
      </c>
      <c r="AT14" s="58">
        <f t="shared" si="13"/>
        <v>100</v>
      </c>
      <c r="AU14" s="58">
        <v>0</v>
      </c>
      <c r="AV14" s="58">
        <v>0</v>
      </c>
      <c r="AW14" s="58">
        <f t="shared" si="14"/>
        <v>0</v>
      </c>
      <c r="AX14" s="58">
        <v>37468.6</v>
      </c>
      <c r="AY14" s="58">
        <v>6585.0244699999994</v>
      </c>
      <c r="AZ14" s="58">
        <f t="shared" si="15"/>
        <v>17.574781203461029</v>
      </c>
      <c r="BA14" s="58">
        <v>0</v>
      </c>
      <c r="BB14" s="58">
        <v>0</v>
      </c>
      <c r="BC14" s="58">
        <f t="shared" si="16"/>
        <v>0</v>
      </c>
      <c r="BD14" s="58">
        <v>3695.6197999999999</v>
      </c>
      <c r="BE14" s="58">
        <v>0</v>
      </c>
      <c r="BF14" s="58">
        <f t="shared" si="17"/>
        <v>0</v>
      </c>
      <c r="BG14" s="58">
        <v>81.2</v>
      </c>
      <c r="BH14" s="58">
        <v>81.2</v>
      </c>
      <c r="BI14" s="58">
        <f t="shared" si="18"/>
        <v>100</v>
      </c>
      <c r="BJ14" s="58">
        <v>200</v>
      </c>
      <c r="BK14" s="58">
        <v>200</v>
      </c>
      <c r="BL14" s="58">
        <f t="shared" si="19"/>
        <v>100</v>
      </c>
      <c r="BM14" s="58">
        <v>91.6</v>
      </c>
      <c r="BN14" s="58">
        <v>91.6</v>
      </c>
      <c r="BO14" s="58">
        <f t="shared" si="20"/>
        <v>100</v>
      </c>
      <c r="BP14" s="58">
        <v>50</v>
      </c>
      <c r="BQ14" s="58">
        <v>50</v>
      </c>
      <c r="BR14" s="58">
        <f t="shared" si="26"/>
        <v>100</v>
      </c>
      <c r="BS14" s="58">
        <v>5151</v>
      </c>
      <c r="BT14" s="58">
        <v>0</v>
      </c>
      <c r="BU14" s="58">
        <f t="shared" si="21"/>
        <v>0</v>
      </c>
      <c r="BV14" s="58">
        <v>0</v>
      </c>
      <c r="BW14" s="58">
        <v>0</v>
      </c>
      <c r="BX14" s="58">
        <f t="shared" si="22"/>
        <v>0</v>
      </c>
      <c r="BY14" s="58">
        <v>595.41300000000001</v>
      </c>
      <c r="BZ14" s="58">
        <v>0</v>
      </c>
      <c r="CA14" s="59">
        <f t="shared" si="23"/>
        <v>0</v>
      </c>
    </row>
    <row r="15" spans="1:80" x14ac:dyDescent="0.25">
      <c r="A15" s="28" t="s">
        <v>21</v>
      </c>
      <c r="B15" s="57">
        <f t="shared" si="24"/>
        <v>8095.0399999999991</v>
      </c>
      <c r="C15" s="57">
        <f t="shared" si="24"/>
        <v>2841.6670199999999</v>
      </c>
      <c r="D15" s="57">
        <f t="shared" si="25"/>
        <v>35.103804551923155</v>
      </c>
      <c r="E15" s="58">
        <v>0</v>
      </c>
      <c r="F15" s="58">
        <v>0</v>
      </c>
      <c r="G15" s="58">
        <f t="shared" si="0"/>
        <v>0</v>
      </c>
      <c r="H15" s="58">
        <v>0</v>
      </c>
      <c r="I15" s="58">
        <v>0</v>
      </c>
      <c r="J15" s="58">
        <f t="shared" si="1"/>
        <v>0</v>
      </c>
      <c r="K15" s="58">
        <v>0</v>
      </c>
      <c r="L15" s="58">
        <v>0</v>
      </c>
      <c r="M15" s="58">
        <f t="shared" si="2"/>
        <v>0</v>
      </c>
      <c r="N15" s="58">
        <v>0</v>
      </c>
      <c r="O15" s="58">
        <v>0</v>
      </c>
      <c r="P15" s="58">
        <f t="shared" si="3"/>
        <v>0</v>
      </c>
      <c r="Q15" s="58">
        <v>0</v>
      </c>
      <c r="R15" s="58">
        <v>0</v>
      </c>
      <c r="S15" s="58">
        <f t="shared" si="4"/>
        <v>0</v>
      </c>
      <c r="T15" s="58">
        <v>1150</v>
      </c>
      <c r="U15" s="58">
        <v>746.46702000000005</v>
      </c>
      <c r="V15" s="58">
        <f t="shared" si="5"/>
        <v>64.910175652173919</v>
      </c>
      <c r="W15" s="58">
        <v>0</v>
      </c>
      <c r="X15" s="58">
        <v>0</v>
      </c>
      <c r="Y15" s="58">
        <f t="shared" si="6"/>
        <v>0</v>
      </c>
      <c r="Z15" s="58">
        <v>0</v>
      </c>
      <c r="AA15" s="58">
        <v>0</v>
      </c>
      <c r="AB15" s="58">
        <f t="shared" si="7"/>
        <v>0</v>
      </c>
      <c r="AC15" s="58">
        <v>0</v>
      </c>
      <c r="AD15" s="58">
        <v>0</v>
      </c>
      <c r="AE15" s="58">
        <f t="shared" si="8"/>
        <v>0</v>
      </c>
      <c r="AF15" s="58">
        <v>3431.9</v>
      </c>
      <c r="AG15" s="58">
        <v>2095.1999999999998</v>
      </c>
      <c r="AH15" s="58">
        <f t="shared" si="9"/>
        <v>61.050729916372845</v>
      </c>
      <c r="AI15" s="58">
        <v>0</v>
      </c>
      <c r="AJ15" s="58">
        <v>0</v>
      </c>
      <c r="AK15" s="58">
        <f t="shared" si="10"/>
        <v>0</v>
      </c>
      <c r="AL15" s="58">
        <v>0</v>
      </c>
      <c r="AM15" s="58">
        <v>0</v>
      </c>
      <c r="AN15" s="59">
        <f t="shared" si="11"/>
        <v>0</v>
      </c>
      <c r="AO15" s="138">
        <v>3232.9</v>
      </c>
      <c r="AP15" s="58">
        <v>0</v>
      </c>
      <c r="AQ15" s="58">
        <f t="shared" si="12"/>
        <v>0</v>
      </c>
      <c r="AR15" s="58">
        <v>0</v>
      </c>
      <c r="AS15" s="58">
        <v>0</v>
      </c>
      <c r="AT15" s="58">
        <f t="shared" si="13"/>
        <v>0</v>
      </c>
      <c r="AU15" s="58">
        <v>0</v>
      </c>
      <c r="AV15" s="58">
        <v>0</v>
      </c>
      <c r="AW15" s="58">
        <f t="shared" si="14"/>
        <v>0</v>
      </c>
      <c r="AX15" s="58">
        <v>0</v>
      </c>
      <c r="AY15" s="58">
        <v>0</v>
      </c>
      <c r="AZ15" s="58">
        <f t="shared" si="15"/>
        <v>0</v>
      </c>
      <c r="BA15" s="58">
        <v>0</v>
      </c>
      <c r="BB15" s="58">
        <v>0</v>
      </c>
      <c r="BC15" s="58">
        <f t="shared" si="16"/>
        <v>0</v>
      </c>
      <c r="BD15" s="58">
        <v>280.24</v>
      </c>
      <c r="BE15" s="58">
        <v>0</v>
      </c>
      <c r="BF15" s="58">
        <f t="shared" si="17"/>
        <v>0</v>
      </c>
      <c r="BG15" s="58">
        <v>0</v>
      </c>
      <c r="BH15" s="58">
        <v>0</v>
      </c>
      <c r="BI15" s="58">
        <f t="shared" si="18"/>
        <v>0</v>
      </c>
      <c r="BJ15" s="58">
        <v>0</v>
      </c>
      <c r="BK15" s="58">
        <v>0</v>
      </c>
      <c r="BL15" s="58">
        <f t="shared" si="19"/>
        <v>0</v>
      </c>
      <c r="BM15" s="58">
        <v>0</v>
      </c>
      <c r="BN15" s="58">
        <v>0</v>
      </c>
      <c r="BO15" s="58">
        <f t="shared" si="20"/>
        <v>0</v>
      </c>
      <c r="BP15" s="58">
        <v>0</v>
      </c>
      <c r="BQ15" s="58">
        <v>0</v>
      </c>
      <c r="BR15" s="58">
        <f t="shared" si="26"/>
        <v>0</v>
      </c>
      <c r="BS15" s="58">
        <v>0</v>
      </c>
      <c r="BT15" s="58">
        <v>0</v>
      </c>
      <c r="BU15" s="58">
        <f t="shared" si="21"/>
        <v>0</v>
      </c>
      <c r="BV15" s="58">
        <v>0</v>
      </c>
      <c r="BW15" s="58">
        <v>0</v>
      </c>
      <c r="BX15" s="58">
        <f t="shared" si="22"/>
        <v>0</v>
      </c>
      <c r="BY15" s="58">
        <v>0</v>
      </c>
      <c r="BZ15" s="58">
        <v>0</v>
      </c>
      <c r="CA15" s="59">
        <f t="shared" si="23"/>
        <v>0</v>
      </c>
    </row>
    <row r="16" spans="1:80" x14ac:dyDescent="0.25">
      <c r="A16" s="28" t="s">
        <v>22</v>
      </c>
      <c r="B16" s="57">
        <f t="shared" si="24"/>
        <v>16670.482400000001</v>
      </c>
      <c r="C16" s="57">
        <f t="shared" si="24"/>
        <v>6726.2607400000006</v>
      </c>
      <c r="D16" s="57">
        <f t="shared" si="25"/>
        <v>40.348326932638734</v>
      </c>
      <c r="E16" s="58">
        <v>0</v>
      </c>
      <c r="F16" s="58">
        <v>0</v>
      </c>
      <c r="G16" s="58">
        <f t="shared" si="0"/>
        <v>0</v>
      </c>
      <c r="H16" s="58">
        <v>0</v>
      </c>
      <c r="I16" s="58">
        <v>0</v>
      </c>
      <c r="J16" s="58">
        <f t="shared" si="1"/>
        <v>0</v>
      </c>
      <c r="K16" s="58">
        <v>0</v>
      </c>
      <c r="L16" s="58">
        <v>0</v>
      </c>
      <c r="M16" s="58">
        <f t="shared" si="2"/>
        <v>0</v>
      </c>
      <c r="N16" s="58">
        <v>0</v>
      </c>
      <c r="O16" s="58">
        <v>0</v>
      </c>
      <c r="P16" s="58">
        <f t="shared" si="3"/>
        <v>0</v>
      </c>
      <c r="Q16" s="58">
        <v>0</v>
      </c>
      <c r="R16" s="58">
        <v>0</v>
      </c>
      <c r="S16" s="58">
        <f t="shared" si="4"/>
        <v>0</v>
      </c>
      <c r="T16" s="58">
        <v>0</v>
      </c>
      <c r="U16" s="58">
        <v>0</v>
      </c>
      <c r="V16" s="58">
        <f t="shared" si="5"/>
        <v>0</v>
      </c>
      <c r="W16" s="58">
        <v>0</v>
      </c>
      <c r="X16" s="58">
        <v>0</v>
      </c>
      <c r="Y16" s="58">
        <f t="shared" si="6"/>
        <v>0</v>
      </c>
      <c r="Z16" s="58">
        <v>0</v>
      </c>
      <c r="AA16" s="58">
        <v>0</v>
      </c>
      <c r="AB16" s="58">
        <f t="shared" si="7"/>
        <v>0</v>
      </c>
      <c r="AC16" s="58">
        <v>2000</v>
      </c>
      <c r="AD16" s="58">
        <v>2000</v>
      </c>
      <c r="AE16" s="58">
        <f t="shared" si="8"/>
        <v>100</v>
      </c>
      <c r="AF16" s="58">
        <v>6292.8</v>
      </c>
      <c r="AG16" s="58">
        <v>4529.3607400000001</v>
      </c>
      <c r="AH16" s="58">
        <f t="shared" si="9"/>
        <v>71.976874205441135</v>
      </c>
      <c r="AI16" s="58">
        <v>0</v>
      </c>
      <c r="AJ16" s="58">
        <v>0</v>
      </c>
      <c r="AK16" s="58">
        <f t="shared" si="10"/>
        <v>0</v>
      </c>
      <c r="AL16" s="58">
        <v>0</v>
      </c>
      <c r="AM16" s="58">
        <v>0</v>
      </c>
      <c r="AN16" s="59">
        <f t="shared" si="11"/>
        <v>0</v>
      </c>
      <c r="AO16" s="138">
        <v>5664.1</v>
      </c>
      <c r="AP16" s="58">
        <v>0</v>
      </c>
      <c r="AQ16" s="58">
        <f t="shared" si="12"/>
        <v>0</v>
      </c>
      <c r="AR16" s="58">
        <v>0</v>
      </c>
      <c r="AS16" s="58">
        <v>0</v>
      </c>
      <c r="AT16" s="58">
        <f t="shared" si="13"/>
        <v>0</v>
      </c>
      <c r="AU16" s="58">
        <v>0</v>
      </c>
      <c r="AV16" s="58">
        <v>0</v>
      </c>
      <c r="AW16" s="58">
        <f t="shared" si="14"/>
        <v>0</v>
      </c>
      <c r="AX16" s="58">
        <v>0</v>
      </c>
      <c r="AY16" s="58">
        <v>0</v>
      </c>
      <c r="AZ16" s="58">
        <f t="shared" si="15"/>
        <v>0</v>
      </c>
      <c r="BA16" s="58">
        <v>0</v>
      </c>
      <c r="BB16" s="58">
        <v>0</v>
      </c>
      <c r="BC16" s="58">
        <f t="shared" si="16"/>
        <v>0</v>
      </c>
      <c r="BD16" s="58">
        <v>2505.0823999999998</v>
      </c>
      <c r="BE16" s="58">
        <v>0</v>
      </c>
      <c r="BF16" s="58">
        <f t="shared" si="17"/>
        <v>0</v>
      </c>
      <c r="BG16" s="58">
        <v>16.899999999999999</v>
      </c>
      <c r="BH16" s="58">
        <v>5.3</v>
      </c>
      <c r="BI16" s="58">
        <f t="shared" si="18"/>
        <v>31.360946745562131</v>
      </c>
      <c r="BJ16" s="58">
        <v>100</v>
      </c>
      <c r="BK16" s="58">
        <v>100</v>
      </c>
      <c r="BL16" s="58">
        <f t="shared" si="19"/>
        <v>100</v>
      </c>
      <c r="BM16" s="58">
        <v>91.6</v>
      </c>
      <c r="BN16" s="58">
        <v>91.6</v>
      </c>
      <c r="BO16" s="58">
        <f t="shared" si="20"/>
        <v>100</v>
      </c>
      <c r="BP16" s="58">
        <v>0</v>
      </c>
      <c r="BQ16" s="58">
        <v>0</v>
      </c>
      <c r="BR16" s="58">
        <f t="shared" si="26"/>
        <v>0</v>
      </c>
      <c r="BS16" s="58">
        <v>0</v>
      </c>
      <c r="BT16" s="58">
        <v>0</v>
      </c>
      <c r="BU16" s="58">
        <f t="shared" si="21"/>
        <v>0</v>
      </c>
      <c r="BV16" s="58">
        <v>0</v>
      </c>
      <c r="BW16" s="58">
        <v>0</v>
      </c>
      <c r="BX16" s="58">
        <f t="shared" si="22"/>
        <v>0</v>
      </c>
      <c r="BY16" s="58">
        <v>0</v>
      </c>
      <c r="BZ16" s="58">
        <v>0</v>
      </c>
      <c r="CA16" s="59">
        <f t="shared" si="23"/>
        <v>0</v>
      </c>
    </row>
    <row r="17" spans="1:79" x14ac:dyDescent="0.25">
      <c r="A17" s="28" t="s">
        <v>23</v>
      </c>
      <c r="B17" s="57">
        <f t="shared" si="24"/>
        <v>10705.027300000002</v>
      </c>
      <c r="C17" s="57">
        <f t="shared" si="24"/>
        <v>5723.4000000000005</v>
      </c>
      <c r="D17" s="57">
        <f t="shared" si="25"/>
        <v>53.464599758657315</v>
      </c>
      <c r="E17" s="58">
        <v>0</v>
      </c>
      <c r="F17" s="58">
        <v>0</v>
      </c>
      <c r="G17" s="58">
        <f t="shared" si="0"/>
        <v>0</v>
      </c>
      <c r="H17" s="58">
        <v>0</v>
      </c>
      <c r="I17" s="58">
        <v>0</v>
      </c>
      <c r="J17" s="58">
        <f t="shared" si="1"/>
        <v>0</v>
      </c>
      <c r="K17" s="58">
        <v>0</v>
      </c>
      <c r="L17" s="58">
        <v>0</v>
      </c>
      <c r="M17" s="58">
        <f t="shared" si="2"/>
        <v>0</v>
      </c>
      <c r="N17" s="58">
        <v>0</v>
      </c>
      <c r="O17" s="58">
        <v>0</v>
      </c>
      <c r="P17" s="58">
        <f t="shared" si="3"/>
        <v>0</v>
      </c>
      <c r="Q17" s="58">
        <v>0</v>
      </c>
      <c r="R17" s="58">
        <v>0</v>
      </c>
      <c r="S17" s="58">
        <f t="shared" si="4"/>
        <v>0</v>
      </c>
      <c r="T17" s="58">
        <v>1145</v>
      </c>
      <c r="U17" s="58">
        <v>1145</v>
      </c>
      <c r="V17" s="58">
        <f t="shared" si="5"/>
        <v>100</v>
      </c>
      <c r="W17" s="58">
        <v>0</v>
      </c>
      <c r="X17" s="58">
        <v>0</v>
      </c>
      <c r="Y17" s="58">
        <f t="shared" si="6"/>
        <v>0</v>
      </c>
      <c r="Z17" s="58">
        <v>0</v>
      </c>
      <c r="AA17" s="58">
        <v>0</v>
      </c>
      <c r="AB17" s="58">
        <f t="shared" si="7"/>
        <v>0</v>
      </c>
      <c r="AC17" s="58">
        <v>0</v>
      </c>
      <c r="AD17" s="58">
        <v>0</v>
      </c>
      <c r="AE17" s="58">
        <f t="shared" si="8"/>
        <v>0</v>
      </c>
      <c r="AF17" s="58">
        <v>5876.6</v>
      </c>
      <c r="AG17" s="58">
        <v>4376.1000000000004</v>
      </c>
      <c r="AH17" s="58">
        <f t="shared" si="9"/>
        <v>74.466528264642818</v>
      </c>
      <c r="AI17" s="58">
        <v>0</v>
      </c>
      <c r="AJ17" s="58">
        <v>0</v>
      </c>
      <c r="AK17" s="58">
        <f t="shared" si="10"/>
        <v>0</v>
      </c>
      <c r="AL17" s="58">
        <v>0</v>
      </c>
      <c r="AM17" s="58">
        <v>0</v>
      </c>
      <c r="AN17" s="59">
        <f t="shared" si="11"/>
        <v>0</v>
      </c>
      <c r="AO17" s="138">
        <v>3207.1</v>
      </c>
      <c r="AP17" s="58">
        <v>0</v>
      </c>
      <c r="AQ17" s="58">
        <f t="shared" si="12"/>
        <v>0</v>
      </c>
      <c r="AR17" s="58">
        <v>0</v>
      </c>
      <c r="AS17" s="58">
        <v>0</v>
      </c>
      <c r="AT17" s="58">
        <f t="shared" si="13"/>
        <v>0</v>
      </c>
      <c r="AU17" s="58">
        <v>0</v>
      </c>
      <c r="AV17" s="58">
        <v>0</v>
      </c>
      <c r="AW17" s="58">
        <f t="shared" si="14"/>
        <v>0</v>
      </c>
      <c r="AX17" s="58">
        <v>0</v>
      </c>
      <c r="AY17" s="58">
        <v>0</v>
      </c>
      <c r="AZ17" s="58">
        <f t="shared" si="15"/>
        <v>0</v>
      </c>
      <c r="BA17" s="58">
        <v>0</v>
      </c>
      <c r="BB17" s="58">
        <v>0</v>
      </c>
      <c r="BC17" s="58">
        <f t="shared" si="16"/>
        <v>0</v>
      </c>
      <c r="BD17" s="58">
        <v>274.02729999999997</v>
      </c>
      <c r="BE17" s="58">
        <v>0</v>
      </c>
      <c r="BF17" s="58">
        <f t="shared" si="17"/>
        <v>0</v>
      </c>
      <c r="BG17" s="58">
        <v>10.7</v>
      </c>
      <c r="BH17" s="58">
        <v>10.7</v>
      </c>
      <c r="BI17" s="58">
        <f t="shared" si="18"/>
        <v>100</v>
      </c>
      <c r="BJ17" s="58">
        <v>100</v>
      </c>
      <c r="BK17" s="58">
        <v>100</v>
      </c>
      <c r="BL17" s="58">
        <f t="shared" si="19"/>
        <v>100</v>
      </c>
      <c r="BM17" s="58">
        <v>91.6</v>
      </c>
      <c r="BN17" s="58">
        <v>91.6</v>
      </c>
      <c r="BO17" s="58">
        <f t="shared" si="20"/>
        <v>100</v>
      </c>
      <c r="BP17" s="58">
        <v>0</v>
      </c>
      <c r="BQ17" s="58">
        <v>0</v>
      </c>
      <c r="BR17" s="58">
        <f t="shared" si="26"/>
        <v>0</v>
      </c>
      <c r="BS17" s="58">
        <v>0</v>
      </c>
      <c r="BT17" s="58">
        <v>0</v>
      </c>
      <c r="BU17" s="58">
        <f t="shared" si="21"/>
        <v>0</v>
      </c>
      <c r="BV17" s="58">
        <v>0</v>
      </c>
      <c r="BW17" s="58">
        <v>0</v>
      </c>
      <c r="BX17" s="58">
        <f t="shared" si="22"/>
        <v>0</v>
      </c>
      <c r="BY17" s="58">
        <v>0</v>
      </c>
      <c r="BZ17" s="58">
        <v>0</v>
      </c>
      <c r="CA17" s="59">
        <f t="shared" si="23"/>
        <v>0</v>
      </c>
    </row>
    <row r="18" spans="1:79" x14ac:dyDescent="0.25">
      <c r="A18" s="28" t="s">
        <v>24</v>
      </c>
      <c r="B18" s="57">
        <f t="shared" si="24"/>
        <v>19446.747339999998</v>
      </c>
      <c r="C18" s="57">
        <f t="shared" si="24"/>
        <v>7661.3437400000003</v>
      </c>
      <c r="D18" s="57">
        <f t="shared" si="25"/>
        <v>39.396530463690389</v>
      </c>
      <c r="E18" s="58">
        <v>0</v>
      </c>
      <c r="F18" s="58">
        <v>0</v>
      </c>
      <c r="G18" s="58">
        <f t="shared" si="0"/>
        <v>0</v>
      </c>
      <c r="H18" s="58">
        <v>0</v>
      </c>
      <c r="I18" s="58">
        <v>0</v>
      </c>
      <c r="J18" s="58">
        <f t="shared" si="1"/>
        <v>0</v>
      </c>
      <c r="K18" s="58">
        <v>0</v>
      </c>
      <c r="L18" s="58">
        <v>0</v>
      </c>
      <c r="M18" s="58">
        <f t="shared" si="2"/>
        <v>0</v>
      </c>
      <c r="N18" s="58">
        <v>0</v>
      </c>
      <c r="O18" s="58">
        <v>0</v>
      </c>
      <c r="P18" s="58">
        <f t="shared" si="3"/>
        <v>0</v>
      </c>
      <c r="Q18" s="58">
        <v>0</v>
      </c>
      <c r="R18" s="58">
        <v>0</v>
      </c>
      <c r="S18" s="58">
        <f t="shared" si="4"/>
        <v>0</v>
      </c>
      <c r="T18" s="58">
        <v>1300</v>
      </c>
      <c r="U18" s="58">
        <v>0</v>
      </c>
      <c r="V18" s="58">
        <f t="shared" si="5"/>
        <v>0</v>
      </c>
      <c r="W18" s="58">
        <v>0</v>
      </c>
      <c r="X18" s="58">
        <v>0</v>
      </c>
      <c r="Y18" s="58">
        <f t="shared" si="6"/>
        <v>0</v>
      </c>
      <c r="Z18" s="58">
        <v>0</v>
      </c>
      <c r="AA18" s="58">
        <v>0</v>
      </c>
      <c r="AB18" s="58">
        <f t="shared" si="7"/>
        <v>0</v>
      </c>
      <c r="AC18" s="58">
        <v>0</v>
      </c>
      <c r="AD18" s="58">
        <v>0</v>
      </c>
      <c r="AE18" s="58">
        <f t="shared" si="8"/>
        <v>0</v>
      </c>
      <c r="AF18" s="58">
        <v>12060</v>
      </c>
      <c r="AG18" s="58">
        <v>7402.8437400000003</v>
      </c>
      <c r="AH18" s="58">
        <f t="shared" si="9"/>
        <v>61.383447263681596</v>
      </c>
      <c r="AI18" s="58">
        <v>0</v>
      </c>
      <c r="AJ18" s="58">
        <v>0</v>
      </c>
      <c r="AK18" s="58">
        <f t="shared" si="10"/>
        <v>0</v>
      </c>
      <c r="AL18" s="58">
        <v>0</v>
      </c>
      <c r="AM18" s="58">
        <v>0</v>
      </c>
      <c r="AN18" s="59">
        <f t="shared" si="11"/>
        <v>0</v>
      </c>
      <c r="AO18" s="138">
        <v>4914.1000000000004</v>
      </c>
      <c r="AP18" s="58">
        <v>0</v>
      </c>
      <c r="AQ18" s="58">
        <f t="shared" si="12"/>
        <v>0</v>
      </c>
      <c r="AR18" s="58">
        <v>0</v>
      </c>
      <c r="AS18" s="58">
        <v>0</v>
      </c>
      <c r="AT18" s="58">
        <f t="shared" si="13"/>
        <v>0</v>
      </c>
      <c r="AU18" s="58">
        <v>0</v>
      </c>
      <c r="AV18" s="58">
        <v>0</v>
      </c>
      <c r="AW18" s="58">
        <f t="shared" si="14"/>
        <v>0</v>
      </c>
      <c r="AX18" s="58">
        <v>0</v>
      </c>
      <c r="AY18" s="58">
        <v>0</v>
      </c>
      <c r="AZ18" s="58">
        <f t="shared" si="15"/>
        <v>0</v>
      </c>
      <c r="BA18" s="58">
        <v>0</v>
      </c>
      <c r="BB18" s="58">
        <v>0</v>
      </c>
      <c r="BC18" s="58">
        <f t="shared" si="16"/>
        <v>0</v>
      </c>
      <c r="BD18" s="58">
        <v>210.64</v>
      </c>
      <c r="BE18" s="58">
        <v>0</v>
      </c>
      <c r="BF18" s="58">
        <f t="shared" si="17"/>
        <v>0</v>
      </c>
      <c r="BG18" s="58">
        <v>16.899999999999999</v>
      </c>
      <c r="BH18" s="58">
        <v>16.899999999999999</v>
      </c>
      <c r="BI18" s="58">
        <f t="shared" si="18"/>
        <v>100</v>
      </c>
      <c r="BJ18" s="58">
        <v>100</v>
      </c>
      <c r="BK18" s="58">
        <v>100</v>
      </c>
      <c r="BL18" s="58">
        <f t="shared" si="19"/>
        <v>100</v>
      </c>
      <c r="BM18" s="58">
        <v>91.6</v>
      </c>
      <c r="BN18" s="58">
        <v>91.6</v>
      </c>
      <c r="BO18" s="58">
        <f t="shared" si="20"/>
        <v>100</v>
      </c>
      <c r="BP18" s="58">
        <v>50</v>
      </c>
      <c r="BQ18" s="58">
        <v>50</v>
      </c>
      <c r="BR18" s="58">
        <f t="shared" si="26"/>
        <v>100</v>
      </c>
      <c r="BS18" s="58">
        <v>0</v>
      </c>
      <c r="BT18" s="58">
        <v>0</v>
      </c>
      <c r="BU18" s="58">
        <f t="shared" si="21"/>
        <v>0</v>
      </c>
      <c r="BV18" s="58">
        <v>0</v>
      </c>
      <c r="BW18" s="58">
        <v>0</v>
      </c>
      <c r="BX18" s="58">
        <f t="shared" si="22"/>
        <v>0</v>
      </c>
      <c r="BY18" s="58">
        <v>703.50734</v>
      </c>
      <c r="BZ18" s="58">
        <v>0</v>
      </c>
      <c r="CA18" s="59">
        <f t="shared" si="23"/>
        <v>0</v>
      </c>
    </row>
    <row r="19" spans="1:79" x14ac:dyDescent="0.25">
      <c r="A19" s="28" t="s">
        <v>25</v>
      </c>
      <c r="B19" s="57">
        <f t="shared" si="24"/>
        <v>28914.390499999994</v>
      </c>
      <c r="C19" s="57">
        <f t="shared" si="24"/>
        <v>10595.281510000001</v>
      </c>
      <c r="D19" s="57">
        <f t="shared" si="25"/>
        <v>36.643627366103402</v>
      </c>
      <c r="E19" s="58">
        <v>0</v>
      </c>
      <c r="F19" s="58">
        <v>0</v>
      </c>
      <c r="G19" s="58">
        <f t="shared" si="0"/>
        <v>0</v>
      </c>
      <c r="H19" s="58">
        <v>0</v>
      </c>
      <c r="I19" s="58">
        <v>0</v>
      </c>
      <c r="J19" s="58">
        <f t="shared" si="1"/>
        <v>0</v>
      </c>
      <c r="K19" s="58">
        <v>0</v>
      </c>
      <c r="L19" s="58">
        <v>0</v>
      </c>
      <c r="M19" s="58">
        <f t="shared" si="2"/>
        <v>0</v>
      </c>
      <c r="N19" s="58">
        <v>0</v>
      </c>
      <c r="O19" s="58">
        <v>0</v>
      </c>
      <c r="P19" s="58">
        <f t="shared" si="3"/>
        <v>0</v>
      </c>
      <c r="Q19" s="58">
        <v>0</v>
      </c>
      <c r="R19" s="58">
        <v>0</v>
      </c>
      <c r="S19" s="58">
        <f t="shared" si="4"/>
        <v>0</v>
      </c>
      <c r="T19" s="58">
        <v>0</v>
      </c>
      <c r="U19" s="58">
        <v>0</v>
      </c>
      <c r="V19" s="58">
        <f t="shared" si="5"/>
        <v>0</v>
      </c>
      <c r="W19" s="58">
        <v>0</v>
      </c>
      <c r="X19" s="58">
        <v>0</v>
      </c>
      <c r="Y19" s="58">
        <f t="shared" si="6"/>
        <v>0</v>
      </c>
      <c r="Z19" s="58">
        <v>0</v>
      </c>
      <c r="AA19" s="58">
        <v>0</v>
      </c>
      <c r="AB19" s="58">
        <f t="shared" si="7"/>
        <v>0</v>
      </c>
      <c r="AC19" s="58">
        <v>2100</v>
      </c>
      <c r="AD19" s="58">
        <v>2100</v>
      </c>
      <c r="AE19" s="58">
        <f t="shared" si="8"/>
        <v>100</v>
      </c>
      <c r="AF19" s="58">
        <v>16796.099999999999</v>
      </c>
      <c r="AG19" s="58">
        <v>7166.5566699999999</v>
      </c>
      <c r="AH19" s="58">
        <f t="shared" si="9"/>
        <v>42.667980483564641</v>
      </c>
      <c r="AI19" s="58">
        <v>0</v>
      </c>
      <c r="AJ19" s="58">
        <v>0</v>
      </c>
      <c r="AK19" s="58">
        <f t="shared" si="10"/>
        <v>0</v>
      </c>
      <c r="AL19" s="58">
        <v>0</v>
      </c>
      <c r="AM19" s="58">
        <v>0</v>
      </c>
      <c r="AN19" s="59">
        <f t="shared" si="11"/>
        <v>0</v>
      </c>
      <c r="AO19" s="138">
        <v>7707.3</v>
      </c>
      <c r="AP19" s="58">
        <v>0</v>
      </c>
      <c r="AQ19" s="58">
        <f t="shared" si="12"/>
        <v>0</v>
      </c>
      <c r="AR19" s="58">
        <v>0</v>
      </c>
      <c r="AS19" s="58">
        <v>0</v>
      </c>
      <c r="AT19" s="58">
        <f t="shared" si="13"/>
        <v>0</v>
      </c>
      <c r="AU19" s="58">
        <v>0</v>
      </c>
      <c r="AV19" s="58">
        <v>0</v>
      </c>
      <c r="AW19" s="58">
        <f t="shared" si="14"/>
        <v>0</v>
      </c>
      <c r="AX19" s="58">
        <v>0</v>
      </c>
      <c r="AY19" s="58">
        <v>0</v>
      </c>
      <c r="AZ19" s="58">
        <f t="shared" si="15"/>
        <v>0</v>
      </c>
      <c r="BA19" s="58">
        <v>1209.4721999999999</v>
      </c>
      <c r="BB19" s="58">
        <v>1203.4248400000001</v>
      </c>
      <c r="BC19" s="58">
        <f t="shared" si="16"/>
        <v>99.500000082680714</v>
      </c>
      <c r="BD19" s="58">
        <v>393.92</v>
      </c>
      <c r="BE19" s="58">
        <v>0</v>
      </c>
      <c r="BF19" s="58">
        <f t="shared" si="17"/>
        <v>0</v>
      </c>
      <c r="BG19" s="58">
        <v>33.700000000000003</v>
      </c>
      <c r="BH19" s="58">
        <v>33.700000000000003</v>
      </c>
      <c r="BI19" s="58">
        <f t="shared" si="18"/>
        <v>100</v>
      </c>
      <c r="BJ19" s="58">
        <v>0</v>
      </c>
      <c r="BK19" s="58">
        <v>0</v>
      </c>
      <c r="BL19" s="58">
        <f t="shared" si="19"/>
        <v>0</v>
      </c>
      <c r="BM19" s="58">
        <v>91.6</v>
      </c>
      <c r="BN19" s="58">
        <v>91.6</v>
      </c>
      <c r="BO19" s="58">
        <f t="shared" si="20"/>
        <v>100</v>
      </c>
      <c r="BP19" s="58">
        <v>0</v>
      </c>
      <c r="BQ19" s="58">
        <v>0</v>
      </c>
      <c r="BR19" s="58">
        <f t="shared" si="26"/>
        <v>0</v>
      </c>
      <c r="BS19" s="58">
        <v>0</v>
      </c>
      <c r="BT19" s="58">
        <v>0</v>
      </c>
      <c r="BU19" s="58">
        <f t="shared" si="21"/>
        <v>0</v>
      </c>
      <c r="BV19" s="58">
        <v>0</v>
      </c>
      <c r="BW19" s="58">
        <v>0</v>
      </c>
      <c r="BX19" s="58">
        <f t="shared" si="22"/>
        <v>0</v>
      </c>
      <c r="BY19" s="58">
        <v>582.29830000000004</v>
      </c>
      <c r="BZ19" s="58">
        <v>0</v>
      </c>
      <c r="CA19" s="59">
        <f t="shared" si="23"/>
        <v>0</v>
      </c>
    </row>
    <row r="20" spans="1:79" x14ac:dyDescent="0.25">
      <c r="A20" s="28" t="s">
        <v>26</v>
      </c>
      <c r="B20" s="57">
        <f t="shared" si="24"/>
        <v>15503.5</v>
      </c>
      <c r="C20" s="57">
        <f t="shared" si="24"/>
        <v>8054.5430500000002</v>
      </c>
      <c r="D20" s="57">
        <f t="shared" si="25"/>
        <v>51.953062534266458</v>
      </c>
      <c r="E20" s="58">
        <v>0</v>
      </c>
      <c r="F20" s="58">
        <v>0</v>
      </c>
      <c r="G20" s="58">
        <f t="shared" si="0"/>
        <v>0</v>
      </c>
      <c r="H20" s="58">
        <v>85</v>
      </c>
      <c r="I20" s="58">
        <v>85</v>
      </c>
      <c r="J20" s="58">
        <f t="shared" si="1"/>
        <v>100</v>
      </c>
      <c r="K20" s="58">
        <v>0</v>
      </c>
      <c r="L20" s="58">
        <v>0</v>
      </c>
      <c r="M20" s="58">
        <f t="shared" si="2"/>
        <v>0</v>
      </c>
      <c r="N20" s="58">
        <v>0</v>
      </c>
      <c r="O20" s="58">
        <v>0</v>
      </c>
      <c r="P20" s="58">
        <f t="shared" si="3"/>
        <v>0</v>
      </c>
      <c r="Q20" s="58">
        <v>0</v>
      </c>
      <c r="R20" s="58">
        <v>0</v>
      </c>
      <c r="S20" s="58">
        <f t="shared" si="4"/>
        <v>0</v>
      </c>
      <c r="T20" s="58">
        <v>1150</v>
      </c>
      <c r="U20" s="58">
        <v>1150</v>
      </c>
      <c r="V20" s="58">
        <f t="shared" si="5"/>
        <v>100</v>
      </c>
      <c r="W20" s="58">
        <v>1481</v>
      </c>
      <c r="X20" s="58">
        <v>1481</v>
      </c>
      <c r="Y20" s="58">
        <f t="shared" si="6"/>
        <v>100</v>
      </c>
      <c r="Z20" s="58">
        <v>0</v>
      </c>
      <c r="AA20" s="58">
        <v>0</v>
      </c>
      <c r="AB20" s="58">
        <f t="shared" si="7"/>
        <v>0</v>
      </c>
      <c r="AC20" s="58">
        <v>0</v>
      </c>
      <c r="AD20" s="58">
        <v>0</v>
      </c>
      <c r="AE20" s="58">
        <f t="shared" si="8"/>
        <v>0</v>
      </c>
      <c r="AF20" s="58">
        <v>7131.5</v>
      </c>
      <c r="AG20" s="58">
        <v>4984.5430500000002</v>
      </c>
      <c r="AH20" s="58">
        <f t="shared" si="9"/>
        <v>69.894735329173386</v>
      </c>
      <c r="AI20" s="58">
        <v>0</v>
      </c>
      <c r="AJ20" s="58">
        <v>0</v>
      </c>
      <c r="AK20" s="58">
        <f t="shared" si="10"/>
        <v>0</v>
      </c>
      <c r="AL20" s="58">
        <v>0</v>
      </c>
      <c r="AM20" s="58">
        <v>0</v>
      </c>
      <c r="AN20" s="59">
        <f t="shared" si="11"/>
        <v>0</v>
      </c>
      <c r="AO20" s="138">
        <v>5302</v>
      </c>
      <c r="AP20" s="58">
        <v>0</v>
      </c>
      <c r="AQ20" s="58">
        <f t="shared" si="12"/>
        <v>0</v>
      </c>
      <c r="AR20" s="58">
        <v>0</v>
      </c>
      <c r="AS20" s="58">
        <v>0</v>
      </c>
      <c r="AT20" s="58">
        <f t="shared" si="13"/>
        <v>0</v>
      </c>
      <c r="AU20" s="58">
        <v>0</v>
      </c>
      <c r="AV20" s="58">
        <v>0</v>
      </c>
      <c r="AW20" s="58">
        <f t="shared" si="14"/>
        <v>0</v>
      </c>
      <c r="AX20" s="58">
        <v>0</v>
      </c>
      <c r="AY20" s="58">
        <v>0</v>
      </c>
      <c r="AZ20" s="58">
        <f t="shared" si="15"/>
        <v>0</v>
      </c>
      <c r="BA20" s="58">
        <v>0</v>
      </c>
      <c r="BB20" s="58">
        <v>0</v>
      </c>
      <c r="BC20" s="58">
        <f t="shared" si="16"/>
        <v>0</v>
      </c>
      <c r="BD20" s="58">
        <v>0</v>
      </c>
      <c r="BE20" s="58">
        <v>0</v>
      </c>
      <c r="BF20" s="58">
        <f t="shared" si="17"/>
        <v>0</v>
      </c>
      <c r="BG20" s="58">
        <v>12.4</v>
      </c>
      <c r="BH20" s="58">
        <v>12.4</v>
      </c>
      <c r="BI20" s="58">
        <f t="shared" si="18"/>
        <v>100</v>
      </c>
      <c r="BJ20" s="58">
        <v>100</v>
      </c>
      <c r="BK20" s="58">
        <v>100</v>
      </c>
      <c r="BL20" s="58">
        <f t="shared" si="19"/>
        <v>100</v>
      </c>
      <c r="BM20" s="58">
        <v>91.6</v>
      </c>
      <c r="BN20" s="58">
        <v>91.6</v>
      </c>
      <c r="BO20" s="58">
        <f t="shared" si="20"/>
        <v>100</v>
      </c>
      <c r="BP20" s="58">
        <v>150</v>
      </c>
      <c r="BQ20" s="58">
        <v>150</v>
      </c>
      <c r="BR20" s="58">
        <f t="shared" si="26"/>
        <v>100</v>
      </c>
      <c r="BS20" s="58">
        <v>0</v>
      </c>
      <c r="BT20" s="58">
        <v>0</v>
      </c>
      <c r="BU20" s="58">
        <f t="shared" si="21"/>
        <v>0</v>
      </c>
      <c r="BV20" s="58">
        <v>0</v>
      </c>
      <c r="BW20" s="58">
        <v>0</v>
      </c>
      <c r="BX20" s="58">
        <f t="shared" si="22"/>
        <v>0</v>
      </c>
      <c r="BY20" s="58">
        <v>0</v>
      </c>
      <c r="BZ20" s="58">
        <v>0</v>
      </c>
      <c r="CA20" s="59">
        <f t="shared" si="23"/>
        <v>0</v>
      </c>
    </row>
    <row r="21" spans="1:79" x14ac:dyDescent="0.25">
      <c r="A21" s="28" t="s">
        <v>27</v>
      </c>
      <c r="B21" s="57">
        <f t="shared" si="24"/>
        <v>42290.1</v>
      </c>
      <c r="C21" s="57">
        <f t="shared" si="24"/>
        <v>12749.54277</v>
      </c>
      <c r="D21" s="57">
        <f t="shared" si="25"/>
        <v>30.147818922159086</v>
      </c>
      <c r="E21" s="58">
        <v>0</v>
      </c>
      <c r="F21" s="58">
        <v>0</v>
      </c>
      <c r="G21" s="58">
        <f t="shared" si="0"/>
        <v>0</v>
      </c>
      <c r="H21" s="58">
        <v>509.9</v>
      </c>
      <c r="I21" s="58">
        <v>199.42188000000002</v>
      </c>
      <c r="J21" s="58">
        <f t="shared" si="1"/>
        <v>39.109998038831144</v>
      </c>
      <c r="K21" s="58">
        <v>0</v>
      </c>
      <c r="L21" s="58">
        <v>0</v>
      </c>
      <c r="M21" s="58">
        <f t="shared" si="2"/>
        <v>0</v>
      </c>
      <c r="N21" s="58">
        <v>0</v>
      </c>
      <c r="O21" s="58">
        <v>0</v>
      </c>
      <c r="P21" s="58">
        <f t="shared" si="3"/>
        <v>0</v>
      </c>
      <c r="Q21" s="58">
        <v>0</v>
      </c>
      <c r="R21" s="58">
        <v>0</v>
      </c>
      <c r="S21" s="58">
        <f t="shared" si="4"/>
        <v>0</v>
      </c>
      <c r="T21" s="58">
        <v>0</v>
      </c>
      <c r="U21" s="58">
        <v>0</v>
      </c>
      <c r="V21" s="58">
        <f t="shared" si="5"/>
        <v>0</v>
      </c>
      <c r="W21" s="58">
        <v>0</v>
      </c>
      <c r="X21" s="58">
        <v>0</v>
      </c>
      <c r="Y21" s="58">
        <f t="shared" si="6"/>
        <v>0</v>
      </c>
      <c r="Z21" s="58">
        <v>0</v>
      </c>
      <c r="AA21" s="58">
        <v>0</v>
      </c>
      <c r="AB21" s="58">
        <f t="shared" si="7"/>
        <v>0</v>
      </c>
      <c r="AC21" s="58">
        <v>2000</v>
      </c>
      <c r="AD21" s="58">
        <v>2000</v>
      </c>
      <c r="AE21" s="58">
        <f t="shared" si="8"/>
        <v>100</v>
      </c>
      <c r="AF21" s="58">
        <v>5639.7</v>
      </c>
      <c r="AG21" s="58">
        <v>3800.7502500000001</v>
      </c>
      <c r="AH21" s="58">
        <f t="shared" si="9"/>
        <v>67.392773551784671</v>
      </c>
      <c r="AI21" s="58">
        <v>0</v>
      </c>
      <c r="AJ21" s="58">
        <v>0</v>
      </c>
      <c r="AK21" s="58">
        <f t="shared" si="10"/>
        <v>0</v>
      </c>
      <c r="AL21" s="58">
        <v>0</v>
      </c>
      <c r="AM21" s="58">
        <v>0</v>
      </c>
      <c r="AN21" s="59">
        <f t="shared" si="11"/>
        <v>0</v>
      </c>
      <c r="AO21" s="138">
        <v>7448.7</v>
      </c>
      <c r="AP21" s="58">
        <v>0</v>
      </c>
      <c r="AQ21" s="58">
        <f t="shared" si="12"/>
        <v>0</v>
      </c>
      <c r="AR21" s="58">
        <v>24399.7</v>
      </c>
      <c r="AS21" s="58">
        <v>5683.8310499999998</v>
      </c>
      <c r="AT21" s="58">
        <f t="shared" si="13"/>
        <v>23.294675959130643</v>
      </c>
      <c r="AU21" s="58">
        <v>0</v>
      </c>
      <c r="AV21" s="58">
        <v>0</v>
      </c>
      <c r="AW21" s="58">
        <f t="shared" si="14"/>
        <v>0</v>
      </c>
      <c r="AX21" s="58">
        <v>0</v>
      </c>
      <c r="AY21" s="58">
        <v>0</v>
      </c>
      <c r="AZ21" s="58">
        <f t="shared" si="15"/>
        <v>0</v>
      </c>
      <c r="BA21" s="58">
        <v>946</v>
      </c>
      <c r="BB21" s="58">
        <v>945.93958999999995</v>
      </c>
      <c r="BC21" s="58">
        <f t="shared" si="16"/>
        <v>99.993614164904855</v>
      </c>
      <c r="BD21" s="58">
        <v>226.5</v>
      </c>
      <c r="BE21" s="58">
        <v>0</v>
      </c>
      <c r="BF21" s="58">
        <f t="shared" si="17"/>
        <v>0</v>
      </c>
      <c r="BG21" s="58">
        <v>28</v>
      </c>
      <c r="BH21" s="58">
        <v>28</v>
      </c>
      <c r="BI21" s="58">
        <f t="shared" si="18"/>
        <v>99.999999999999986</v>
      </c>
      <c r="BJ21" s="58">
        <v>0</v>
      </c>
      <c r="BK21" s="58">
        <v>0</v>
      </c>
      <c r="BL21" s="58">
        <f t="shared" si="19"/>
        <v>0</v>
      </c>
      <c r="BM21" s="58">
        <v>91.6</v>
      </c>
      <c r="BN21" s="58">
        <v>91.6</v>
      </c>
      <c r="BO21" s="58">
        <f t="shared" si="20"/>
        <v>100</v>
      </c>
      <c r="BP21" s="58">
        <v>0</v>
      </c>
      <c r="BQ21" s="58">
        <v>0</v>
      </c>
      <c r="BR21" s="58">
        <f t="shared" si="26"/>
        <v>0</v>
      </c>
      <c r="BS21" s="58">
        <v>0</v>
      </c>
      <c r="BT21" s="58">
        <v>0</v>
      </c>
      <c r="BU21" s="58">
        <f t="shared" si="21"/>
        <v>0</v>
      </c>
      <c r="BV21" s="58">
        <v>0</v>
      </c>
      <c r="BW21" s="58">
        <v>0</v>
      </c>
      <c r="BX21" s="58">
        <f t="shared" si="22"/>
        <v>0</v>
      </c>
      <c r="BY21" s="58">
        <v>1000</v>
      </c>
      <c r="BZ21" s="58">
        <v>0</v>
      </c>
      <c r="CA21" s="59">
        <f t="shared" si="23"/>
        <v>0</v>
      </c>
    </row>
    <row r="22" spans="1:79" x14ac:dyDescent="0.25">
      <c r="A22" s="28" t="s">
        <v>28</v>
      </c>
      <c r="B22" s="57">
        <f t="shared" si="24"/>
        <v>26449.872079999997</v>
      </c>
      <c r="C22" s="57">
        <f t="shared" si="24"/>
        <v>11424.362490000001</v>
      </c>
      <c r="D22" s="57">
        <f t="shared" si="25"/>
        <v>43.192505640276813</v>
      </c>
      <c r="E22" s="58">
        <v>0</v>
      </c>
      <c r="F22" s="58">
        <v>0</v>
      </c>
      <c r="G22" s="58">
        <f t="shared" si="0"/>
        <v>0</v>
      </c>
      <c r="H22" s="58">
        <v>0</v>
      </c>
      <c r="I22" s="58">
        <v>0</v>
      </c>
      <c r="J22" s="58">
        <f t="shared" si="1"/>
        <v>0</v>
      </c>
      <c r="K22" s="58">
        <v>0</v>
      </c>
      <c r="L22" s="58">
        <v>0</v>
      </c>
      <c r="M22" s="58">
        <f t="shared" si="2"/>
        <v>0</v>
      </c>
      <c r="N22" s="58">
        <v>0</v>
      </c>
      <c r="O22" s="58">
        <v>0</v>
      </c>
      <c r="P22" s="58">
        <f t="shared" si="3"/>
        <v>0</v>
      </c>
      <c r="Q22" s="58">
        <v>0</v>
      </c>
      <c r="R22" s="58">
        <v>0</v>
      </c>
      <c r="S22" s="58">
        <f t="shared" si="4"/>
        <v>0</v>
      </c>
      <c r="T22" s="58">
        <v>0</v>
      </c>
      <c r="U22" s="58">
        <v>0</v>
      </c>
      <c r="V22" s="58">
        <f t="shared" si="5"/>
        <v>0</v>
      </c>
      <c r="W22" s="58">
        <v>0</v>
      </c>
      <c r="X22" s="58">
        <v>0</v>
      </c>
      <c r="Y22" s="58">
        <f t="shared" si="6"/>
        <v>0</v>
      </c>
      <c r="Z22" s="58">
        <v>0</v>
      </c>
      <c r="AA22" s="58">
        <v>0</v>
      </c>
      <c r="AB22" s="58">
        <f t="shared" si="7"/>
        <v>0</v>
      </c>
      <c r="AC22" s="58">
        <v>2500</v>
      </c>
      <c r="AD22" s="58">
        <v>2500</v>
      </c>
      <c r="AE22" s="58">
        <f t="shared" si="8"/>
        <v>100</v>
      </c>
      <c r="AF22" s="58">
        <v>10925.9</v>
      </c>
      <c r="AG22" s="58">
        <v>7177.4304099999999</v>
      </c>
      <c r="AH22" s="58">
        <f t="shared" si="9"/>
        <v>65.691891834997577</v>
      </c>
      <c r="AI22" s="58">
        <v>0</v>
      </c>
      <c r="AJ22" s="58">
        <v>0</v>
      </c>
      <c r="AK22" s="58">
        <f t="shared" si="10"/>
        <v>0</v>
      </c>
      <c r="AL22" s="58">
        <v>0</v>
      </c>
      <c r="AM22" s="58">
        <v>0</v>
      </c>
      <c r="AN22" s="59">
        <f t="shared" si="11"/>
        <v>0</v>
      </c>
      <c r="AO22" s="138">
        <v>9440.2000000000007</v>
      </c>
      <c r="AP22" s="58">
        <v>0</v>
      </c>
      <c r="AQ22" s="58">
        <f t="shared" si="12"/>
        <v>0</v>
      </c>
      <c r="AR22" s="58">
        <v>0</v>
      </c>
      <c r="AS22" s="58">
        <v>0</v>
      </c>
      <c r="AT22" s="58">
        <f t="shared" si="13"/>
        <v>0</v>
      </c>
      <c r="AU22" s="58">
        <v>0</v>
      </c>
      <c r="AV22" s="58">
        <v>0</v>
      </c>
      <c r="AW22" s="58">
        <f t="shared" si="14"/>
        <v>0</v>
      </c>
      <c r="AX22" s="58">
        <v>0</v>
      </c>
      <c r="AY22" s="58">
        <v>0</v>
      </c>
      <c r="AZ22" s="58">
        <f t="shared" si="15"/>
        <v>0</v>
      </c>
      <c r="BA22" s="58">
        <v>1563.43208</v>
      </c>
      <c r="BB22" s="58">
        <v>1563.43208</v>
      </c>
      <c r="BC22" s="58">
        <f t="shared" si="16"/>
        <v>100</v>
      </c>
      <c r="BD22" s="58">
        <v>708.44</v>
      </c>
      <c r="BE22" s="58">
        <v>0</v>
      </c>
      <c r="BF22" s="58">
        <f t="shared" si="17"/>
        <v>0</v>
      </c>
      <c r="BG22" s="58">
        <v>41.9</v>
      </c>
      <c r="BH22" s="58">
        <v>41.9</v>
      </c>
      <c r="BI22" s="58">
        <f t="shared" si="18"/>
        <v>100</v>
      </c>
      <c r="BJ22" s="58">
        <v>0</v>
      </c>
      <c r="BK22" s="58">
        <v>0</v>
      </c>
      <c r="BL22" s="58">
        <f t="shared" si="19"/>
        <v>0</v>
      </c>
      <c r="BM22" s="58">
        <v>91.6</v>
      </c>
      <c r="BN22" s="58">
        <v>91.6</v>
      </c>
      <c r="BO22" s="58">
        <f t="shared" si="20"/>
        <v>100</v>
      </c>
      <c r="BP22" s="58">
        <v>50</v>
      </c>
      <c r="BQ22" s="58">
        <v>50</v>
      </c>
      <c r="BR22" s="58">
        <f t="shared" si="26"/>
        <v>100</v>
      </c>
      <c r="BS22" s="58">
        <v>0</v>
      </c>
      <c r="BT22" s="58">
        <v>0</v>
      </c>
      <c r="BU22" s="58">
        <f t="shared" si="21"/>
        <v>0</v>
      </c>
      <c r="BV22" s="58">
        <v>0</v>
      </c>
      <c r="BW22" s="58">
        <v>0</v>
      </c>
      <c r="BX22" s="58">
        <f t="shared" si="22"/>
        <v>0</v>
      </c>
      <c r="BY22" s="58">
        <v>1128.4000000000001</v>
      </c>
      <c r="BZ22" s="58">
        <v>0</v>
      </c>
      <c r="CA22" s="59">
        <f t="shared" si="23"/>
        <v>0</v>
      </c>
    </row>
    <row r="23" spans="1:79" x14ac:dyDescent="0.25">
      <c r="A23" s="28" t="s">
        <v>29</v>
      </c>
      <c r="B23" s="57">
        <f t="shared" si="24"/>
        <v>24598.567629999998</v>
      </c>
      <c r="C23" s="57">
        <f t="shared" si="24"/>
        <v>13125.571570000002</v>
      </c>
      <c r="D23" s="57">
        <f t="shared" si="25"/>
        <v>53.359088900738584</v>
      </c>
      <c r="E23" s="58">
        <v>0</v>
      </c>
      <c r="F23" s="58">
        <v>0</v>
      </c>
      <c r="G23" s="58">
        <f t="shared" si="0"/>
        <v>0</v>
      </c>
      <c r="H23" s="58">
        <v>0</v>
      </c>
      <c r="I23" s="58">
        <v>0</v>
      </c>
      <c r="J23" s="58">
        <f t="shared" si="1"/>
        <v>0</v>
      </c>
      <c r="K23" s="58">
        <v>0</v>
      </c>
      <c r="L23" s="58">
        <v>0</v>
      </c>
      <c r="M23" s="58">
        <f t="shared" si="2"/>
        <v>0</v>
      </c>
      <c r="N23" s="58">
        <v>0</v>
      </c>
      <c r="O23" s="58">
        <v>0</v>
      </c>
      <c r="P23" s="58">
        <f t="shared" si="3"/>
        <v>0</v>
      </c>
      <c r="Q23" s="58">
        <v>0</v>
      </c>
      <c r="R23" s="58">
        <v>0</v>
      </c>
      <c r="S23" s="58">
        <f t="shared" si="4"/>
        <v>0</v>
      </c>
      <c r="T23" s="58">
        <v>1100</v>
      </c>
      <c r="U23" s="58">
        <v>1100</v>
      </c>
      <c r="V23" s="58">
        <f t="shared" si="5"/>
        <v>100</v>
      </c>
      <c r="W23" s="58">
        <v>0</v>
      </c>
      <c r="X23" s="58">
        <v>0</v>
      </c>
      <c r="Y23" s="58">
        <f t="shared" si="6"/>
        <v>0</v>
      </c>
      <c r="Z23" s="58">
        <v>0</v>
      </c>
      <c r="AA23" s="58">
        <v>0</v>
      </c>
      <c r="AB23" s="58">
        <f t="shared" si="7"/>
        <v>0</v>
      </c>
      <c r="AC23" s="58">
        <v>0</v>
      </c>
      <c r="AD23" s="58">
        <v>0</v>
      </c>
      <c r="AE23" s="58">
        <f t="shared" si="8"/>
        <v>0</v>
      </c>
      <c r="AF23" s="58">
        <v>15411.1</v>
      </c>
      <c r="AG23" s="58">
        <v>10802.0933</v>
      </c>
      <c r="AH23" s="58">
        <f t="shared" si="9"/>
        <v>70.092941451291608</v>
      </c>
      <c r="AI23" s="58">
        <v>0</v>
      </c>
      <c r="AJ23" s="58">
        <v>0</v>
      </c>
      <c r="AK23" s="58">
        <f t="shared" si="10"/>
        <v>0</v>
      </c>
      <c r="AL23" s="58">
        <v>0</v>
      </c>
      <c r="AM23" s="58">
        <v>0</v>
      </c>
      <c r="AN23" s="59">
        <f t="shared" si="11"/>
        <v>0</v>
      </c>
      <c r="AO23" s="138">
        <v>5715.8</v>
      </c>
      <c r="AP23" s="58">
        <v>0</v>
      </c>
      <c r="AQ23" s="58">
        <f t="shared" si="12"/>
        <v>0</v>
      </c>
      <c r="AR23" s="58">
        <v>0</v>
      </c>
      <c r="AS23" s="58">
        <v>0</v>
      </c>
      <c r="AT23" s="58">
        <f t="shared" si="13"/>
        <v>0</v>
      </c>
      <c r="AU23" s="58">
        <v>0</v>
      </c>
      <c r="AV23" s="58">
        <v>0</v>
      </c>
      <c r="AW23" s="58">
        <f t="shared" si="14"/>
        <v>0</v>
      </c>
      <c r="AX23" s="58">
        <v>0</v>
      </c>
      <c r="AY23" s="58">
        <v>0</v>
      </c>
      <c r="AZ23" s="58">
        <f t="shared" si="15"/>
        <v>0</v>
      </c>
      <c r="BA23" s="58">
        <v>880.60782999999992</v>
      </c>
      <c r="BB23" s="58">
        <v>880.60782999999992</v>
      </c>
      <c r="BC23" s="58">
        <f t="shared" si="16"/>
        <v>100</v>
      </c>
      <c r="BD23" s="58">
        <v>983.52499999999998</v>
      </c>
      <c r="BE23" s="58">
        <v>0</v>
      </c>
      <c r="BF23" s="58">
        <f t="shared" si="17"/>
        <v>0</v>
      </c>
      <c r="BG23" s="58">
        <v>30.7</v>
      </c>
      <c r="BH23" s="58">
        <v>30.7</v>
      </c>
      <c r="BI23" s="58">
        <f t="shared" si="18"/>
        <v>100</v>
      </c>
      <c r="BJ23" s="58">
        <v>100</v>
      </c>
      <c r="BK23" s="58">
        <v>100</v>
      </c>
      <c r="BL23" s="58">
        <f t="shared" si="19"/>
        <v>100</v>
      </c>
      <c r="BM23" s="58">
        <v>91.6</v>
      </c>
      <c r="BN23" s="58">
        <v>91.6</v>
      </c>
      <c r="BO23" s="58">
        <f t="shared" si="20"/>
        <v>100</v>
      </c>
      <c r="BP23" s="58">
        <v>50</v>
      </c>
      <c r="BQ23" s="58">
        <v>50</v>
      </c>
      <c r="BR23" s="58">
        <f t="shared" si="26"/>
        <v>100</v>
      </c>
      <c r="BS23" s="58">
        <v>0</v>
      </c>
      <c r="BT23" s="58">
        <v>0</v>
      </c>
      <c r="BU23" s="58">
        <f t="shared" si="21"/>
        <v>0</v>
      </c>
      <c r="BV23" s="58">
        <v>0</v>
      </c>
      <c r="BW23" s="58">
        <v>0</v>
      </c>
      <c r="BX23" s="58">
        <f t="shared" si="22"/>
        <v>0</v>
      </c>
      <c r="BY23" s="58">
        <v>235.23479999999998</v>
      </c>
      <c r="BZ23" s="58">
        <v>70.570440000000005</v>
      </c>
      <c r="CA23" s="59">
        <f t="shared" si="23"/>
        <v>30.000000000000007</v>
      </c>
    </row>
    <row r="24" spans="1:79" x14ac:dyDescent="0.25">
      <c r="A24" s="28" t="s">
        <v>30</v>
      </c>
      <c r="B24" s="57">
        <f t="shared" si="24"/>
        <v>42600.81093</v>
      </c>
      <c r="C24" s="57">
        <f t="shared" si="24"/>
        <v>14271.42131</v>
      </c>
      <c r="D24" s="57">
        <f t="shared" si="25"/>
        <v>33.500351280754366</v>
      </c>
      <c r="E24" s="58">
        <v>0</v>
      </c>
      <c r="F24" s="58">
        <v>0</v>
      </c>
      <c r="G24" s="58">
        <f t="shared" si="0"/>
        <v>0</v>
      </c>
      <c r="H24" s="58">
        <v>119.3</v>
      </c>
      <c r="I24" s="58">
        <v>12.6</v>
      </c>
      <c r="J24" s="58">
        <f t="shared" si="1"/>
        <v>10.561609388097233</v>
      </c>
      <c r="K24" s="58">
        <v>0</v>
      </c>
      <c r="L24" s="58">
        <v>0</v>
      </c>
      <c r="M24" s="58">
        <f t="shared" si="2"/>
        <v>0</v>
      </c>
      <c r="N24" s="58">
        <v>29228.32055</v>
      </c>
      <c r="O24" s="58">
        <v>7282.6631299999999</v>
      </c>
      <c r="P24" s="58">
        <f t="shared" si="3"/>
        <v>24.916461134131087</v>
      </c>
      <c r="Q24" s="58">
        <v>0</v>
      </c>
      <c r="R24" s="58">
        <v>0</v>
      </c>
      <c r="S24" s="58">
        <f t="shared" si="4"/>
        <v>0</v>
      </c>
      <c r="T24" s="58">
        <v>1146</v>
      </c>
      <c r="U24" s="58">
        <v>1146</v>
      </c>
      <c r="V24" s="58">
        <f t="shared" si="5"/>
        <v>99.999999999999986</v>
      </c>
      <c r="W24" s="58">
        <v>0</v>
      </c>
      <c r="X24" s="58">
        <v>0</v>
      </c>
      <c r="Y24" s="58">
        <f t="shared" si="6"/>
        <v>0</v>
      </c>
      <c r="Z24" s="58">
        <v>0</v>
      </c>
      <c r="AA24" s="58">
        <v>0</v>
      </c>
      <c r="AB24" s="58">
        <f t="shared" si="7"/>
        <v>0</v>
      </c>
      <c r="AC24" s="58">
        <v>2100</v>
      </c>
      <c r="AD24" s="58">
        <v>2100</v>
      </c>
      <c r="AE24" s="58">
        <f t="shared" si="8"/>
        <v>100</v>
      </c>
      <c r="AF24" s="58">
        <v>6963.3</v>
      </c>
      <c r="AG24" s="58">
        <v>3717.7581800000003</v>
      </c>
      <c r="AH24" s="58">
        <f t="shared" si="9"/>
        <v>53.390751224275853</v>
      </c>
      <c r="AI24" s="58">
        <v>0</v>
      </c>
      <c r="AJ24" s="58">
        <v>0</v>
      </c>
      <c r="AK24" s="58">
        <f t="shared" si="10"/>
        <v>0</v>
      </c>
      <c r="AL24" s="58">
        <v>0</v>
      </c>
      <c r="AM24" s="58">
        <v>0</v>
      </c>
      <c r="AN24" s="59">
        <f t="shared" si="11"/>
        <v>0</v>
      </c>
      <c r="AO24" s="138">
        <v>2560.5</v>
      </c>
      <c r="AP24" s="58">
        <v>0</v>
      </c>
      <c r="AQ24" s="58">
        <f t="shared" si="12"/>
        <v>0</v>
      </c>
      <c r="AR24" s="58">
        <v>0</v>
      </c>
      <c r="AS24" s="58">
        <v>0</v>
      </c>
      <c r="AT24" s="58">
        <f t="shared" si="13"/>
        <v>0</v>
      </c>
      <c r="AU24" s="58">
        <v>0</v>
      </c>
      <c r="AV24" s="58">
        <v>0</v>
      </c>
      <c r="AW24" s="58">
        <f t="shared" si="14"/>
        <v>0</v>
      </c>
      <c r="AX24" s="58">
        <v>0</v>
      </c>
      <c r="AY24" s="58">
        <v>0</v>
      </c>
      <c r="AZ24" s="58">
        <f t="shared" si="15"/>
        <v>0</v>
      </c>
      <c r="BA24" s="58">
        <v>0</v>
      </c>
      <c r="BB24" s="58">
        <v>0</v>
      </c>
      <c r="BC24" s="58">
        <f t="shared" si="16"/>
        <v>0</v>
      </c>
      <c r="BD24" s="58">
        <v>0</v>
      </c>
      <c r="BE24" s="58">
        <v>0</v>
      </c>
      <c r="BF24" s="58">
        <f t="shared" si="17"/>
        <v>0</v>
      </c>
      <c r="BG24" s="58">
        <v>12.4</v>
      </c>
      <c r="BH24" s="58">
        <v>12.4</v>
      </c>
      <c r="BI24" s="58">
        <f t="shared" si="18"/>
        <v>100</v>
      </c>
      <c r="BJ24" s="58">
        <v>0</v>
      </c>
      <c r="BK24" s="58">
        <v>0</v>
      </c>
      <c r="BL24" s="58">
        <f t="shared" si="19"/>
        <v>0</v>
      </c>
      <c r="BM24" s="58">
        <v>91.6</v>
      </c>
      <c r="BN24" s="58">
        <v>0</v>
      </c>
      <c r="BO24" s="58">
        <f t="shared" si="20"/>
        <v>0</v>
      </c>
      <c r="BP24" s="58">
        <v>0</v>
      </c>
      <c r="BQ24" s="58">
        <v>0</v>
      </c>
      <c r="BR24" s="58">
        <f t="shared" si="26"/>
        <v>0</v>
      </c>
      <c r="BS24" s="58">
        <v>0</v>
      </c>
      <c r="BT24" s="58">
        <v>0</v>
      </c>
      <c r="BU24" s="58">
        <f t="shared" si="21"/>
        <v>0</v>
      </c>
      <c r="BV24" s="58">
        <v>0</v>
      </c>
      <c r="BW24" s="58">
        <v>0</v>
      </c>
      <c r="BX24" s="58">
        <f t="shared" si="22"/>
        <v>0</v>
      </c>
      <c r="BY24" s="58">
        <v>379.39037999999999</v>
      </c>
      <c r="BZ24" s="58">
        <v>0</v>
      </c>
      <c r="CA24" s="59">
        <f t="shared" si="23"/>
        <v>0</v>
      </c>
    </row>
    <row r="25" spans="1:79" x14ac:dyDescent="0.25">
      <c r="A25" s="28" t="s">
        <v>31</v>
      </c>
      <c r="B25" s="57">
        <f t="shared" si="24"/>
        <v>14307.425999999999</v>
      </c>
      <c r="C25" s="57">
        <f t="shared" si="24"/>
        <v>6956.4999000000007</v>
      </c>
      <c r="D25" s="57">
        <f t="shared" si="25"/>
        <v>48.621603215001784</v>
      </c>
      <c r="E25" s="58">
        <v>0</v>
      </c>
      <c r="F25" s="58">
        <v>0</v>
      </c>
      <c r="G25" s="58">
        <f t="shared" si="0"/>
        <v>0</v>
      </c>
      <c r="H25" s="58">
        <v>0</v>
      </c>
      <c r="I25" s="58">
        <v>0</v>
      </c>
      <c r="J25" s="58">
        <f t="shared" si="1"/>
        <v>0</v>
      </c>
      <c r="K25" s="58">
        <v>0</v>
      </c>
      <c r="L25" s="58">
        <v>0</v>
      </c>
      <c r="M25" s="58">
        <f t="shared" si="2"/>
        <v>0</v>
      </c>
      <c r="N25" s="58">
        <v>0</v>
      </c>
      <c r="O25" s="58">
        <v>0</v>
      </c>
      <c r="P25" s="58">
        <f t="shared" si="3"/>
        <v>0</v>
      </c>
      <c r="Q25" s="58">
        <v>0</v>
      </c>
      <c r="R25" s="58">
        <v>0</v>
      </c>
      <c r="S25" s="58">
        <f t="shared" si="4"/>
        <v>0</v>
      </c>
      <c r="T25" s="58">
        <v>0</v>
      </c>
      <c r="U25" s="58">
        <v>0</v>
      </c>
      <c r="V25" s="58">
        <f t="shared" si="5"/>
        <v>0</v>
      </c>
      <c r="W25" s="58">
        <v>0</v>
      </c>
      <c r="X25" s="58">
        <v>0</v>
      </c>
      <c r="Y25" s="58">
        <f t="shared" si="6"/>
        <v>0</v>
      </c>
      <c r="Z25" s="58">
        <v>0</v>
      </c>
      <c r="AA25" s="58">
        <v>0</v>
      </c>
      <c r="AB25" s="58">
        <f t="shared" si="7"/>
        <v>0</v>
      </c>
      <c r="AC25" s="58">
        <v>2000</v>
      </c>
      <c r="AD25" s="58">
        <v>2000</v>
      </c>
      <c r="AE25" s="58">
        <f t="shared" si="8"/>
        <v>100</v>
      </c>
      <c r="AF25" s="58">
        <v>6153.1</v>
      </c>
      <c r="AG25" s="58">
        <v>4481.1999000000005</v>
      </c>
      <c r="AH25" s="58">
        <f t="shared" si="9"/>
        <v>72.828328809868196</v>
      </c>
      <c r="AI25" s="58">
        <v>0</v>
      </c>
      <c r="AJ25" s="58">
        <v>0</v>
      </c>
      <c r="AK25" s="58">
        <f t="shared" si="10"/>
        <v>0</v>
      </c>
      <c r="AL25" s="58">
        <v>0</v>
      </c>
      <c r="AM25" s="58">
        <v>0</v>
      </c>
      <c r="AN25" s="59">
        <f t="shared" si="11"/>
        <v>0</v>
      </c>
      <c r="AO25" s="138">
        <v>4810.6000000000004</v>
      </c>
      <c r="AP25" s="58">
        <v>0</v>
      </c>
      <c r="AQ25" s="58">
        <f t="shared" si="12"/>
        <v>0</v>
      </c>
      <c r="AR25" s="58">
        <v>0</v>
      </c>
      <c r="AS25" s="58">
        <v>0</v>
      </c>
      <c r="AT25" s="58">
        <f t="shared" si="13"/>
        <v>0</v>
      </c>
      <c r="AU25" s="58">
        <v>0</v>
      </c>
      <c r="AV25" s="58">
        <v>0</v>
      </c>
      <c r="AW25" s="58">
        <f t="shared" si="14"/>
        <v>0</v>
      </c>
      <c r="AX25" s="58">
        <v>0</v>
      </c>
      <c r="AY25" s="58">
        <v>0</v>
      </c>
      <c r="AZ25" s="58">
        <f t="shared" si="15"/>
        <v>0</v>
      </c>
      <c r="BA25" s="58">
        <v>0</v>
      </c>
      <c r="BB25" s="58">
        <v>0</v>
      </c>
      <c r="BC25" s="58">
        <f t="shared" si="16"/>
        <v>0</v>
      </c>
      <c r="BD25" s="58">
        <v>188.8</v>
      </c>
      <c r="BE25" s="58">
        <v>0</v>
      </c>
      <c r="BF25" s="58">
        <f t="shared" si="17"/>
        <v>0</v>
      </c>
      <c r="BG25" s="58">
        <v>17.5</v>
      </c>
      <c r="BH25" s="58">
        <v>17.5</v>
      </c>
      <c r="BI25" s="58">
        <f t="shared" si="18"/>
        <v>100</v>
      </c>
      <c r="BJ25" s="58">
        <v>0</v>
      </c>
      <c r="BK25" s="58">
        <v>0</v>
      </c>
      <c r="BL25" s="58">
        <f t="shared" si="19"/>
        <v>0</v>
      </c>
      <c r="BM25" s="58">
        <v>457.8</v>
      </c>
      <c r="BN25" s="58">
        <v>457.8</v>
      </c>
      <c r="BO25" s="58">
        <f t="shared" si="20"/>
        <v>100</v>
      </c>
      <c r="BP25" s="58">
        <v>0</v>
      </c>
      <c r="BQ25" s="58">
        <v>0</v>
      </c>
      <c r="BR25" s="58">
        <f t="shared" si="26"/>
        <v>0</v>
      </c>
      <c r="BS25" s="58">
        <v>0</v>
      </c>
      <c r="BT25" s="58">
        <v>0</v>
      </c>
      <c r="BU25" s="58">
        <f t="shared" si="21"/>
        <v>0</v>
      </c>
      <c r="BV25" s="58">
        <v>0</v>
      </c>
      <c r="BW25" s="58">
        <v>0</v>
      </c>
      <c r="BX25" s="58">
        <f t="shared" si="22"/>
        <v>0</v>
      </c>
      <c r="BY25" s="58">
        <v>679.62599999999998</v>
      </c>
      <c r="BZ25" s="58">
        <v>0</v>
      </c>
      <c r="CA25" s="59">
        <f t="shared" si="23"/>
        <v>0</v>
      </c>
    </row>
    <row r="26" spans="1:79" x14ac:dyDescent="0.25">
      <c r="A26" s="28" t="s">
        <v>32</v>
      </c>
      <c r="B26" s="57">
        <f t="shared" si="24"/>
        <v>41138.889949999997</v>
      </c>
      <c r="C26" s="57">
        <f t="shared" si="24"/>
        <v>18556.923699999999</v>
      </c>
      <c r="D26" s="57">
        <f t="shared" si="25"/>
        <v>45.10798352253547</v>
      </c>
      <c r="E26" s="58">
        <v>0</v>
      </c>
      <c r="F26" s="58">
        <v>0</v>
      </c>
      <c r="G26" s="58">
        <f t="shared" si="0"/>
        <v>0</v>
      </c>
      <c r="H26" s="58">
        <v>0</v>
      </c>
      <c r="I26" s="58">
        <v>0</v>
      </c>
      <c r="J26" s="58">
        <f t="shared" si="1"/>
        <v>0</v>
      </c>
      <c r="K26" s="58">
        <v>0</v>
      </c>
      <c r="L26" s="58">
        <v>0</v>
      </c>
      <c r="M26" s="58">
        <f t="shared" si="2"/>
        <v>0</v>
      </c>
      <c r="N26" s="58">
        <v>0</v>
      </c>
      <c r="O26" s="58">
        <v>0</v>
      </c>
      <c r="P26" s="58">
        <f t="shared" si="3"/>
        <v>0</v>
      </c>
      <c r="Q26" s="58">
        <v>0</v>
      </c>
      <c r="R26" s="58">
        <v>0</v>
      </c>
      <c r="S26" s="58">
        <f t="shared" si="4"/>
        <v>0</v>
      </c>
      <c r="T26" s="58">
        <v>0</v>
      </c>
      <c r="U26" s="58">
        <v>0</v>
      </c>
      <c r="V26" s="58">
        <f t="shared" si="5"/>
        <v>0</v>
      </c>
      <c r="W26" s="58">
        <v>0</v>
      </c>
      <c r="X26" s="58">
        <v>0</v>
      </c>
      <c r="Y26" s="58">
        <f t="shared" si="6"/>
        <v>0</v>
      </c>
      <c r="Z26" s="58">
        <v>0</v>
      </c>
      <c r="AA26" s="58">
        <v>0</v>
      </c>
      <c r="AB26" s="58">
        <f t="shared" si="7"/>
        <v>0</v>
      </c>
      <c r="AC26" s="58">
        <v>1800</v>
      </c>
      <c r="AD26" s="58">
        <v>1059</v>
      </c>
      <c r="AE26" s="58">
        <f t="shared" si="8"/>
        <v>58.833333333333336</v>
      </c>
      <c r="AF26" s="58">
        <v>23886.3</v>
      </c>
      <c r="AG26" s="58">
        <v>15299.43375</v>
      </c>
      <c r="AH26" s="58">
        <f t="shared" si="9"/>
        <v>64.051082628954674</v>
      </c>
      <c r="AI26" s="58">
        <v>0</v>
      </c>
      <c r="AJ26" s="58">
        <v>0</v>
      </c>
      <c r="AK26" s="58">
        <f t="shared" si="10"/>
        <v>0</v>
      </c>
      <c r="AL26" s="58">
        <v>0</v>
      </c>
      <c r="AM26" s="58">
        <v>0</v>
      </c>
      <c r="AN26" s="59">
        <f t="shared" si="11"/>
        <v>0</v>
      </c>
      <c r="AO26" s="138">
        <v>10448.799999999999</v>
      </c>
      <c r="AP26" s="58">
        <v>0</v>
      </c>
      <c r="AQ26" s="58">
        <f t="shared" si="12"/>
        <v>0</v>
      </c>
      <c r="AR26" s="58">
        <v>0</v>
      </c>
      <c r="AS26" s="58">
        <v>0</v>
      </c>
      <c r="AT26" s="58">
        <f t="shared" si="13"/>
        <v>0</v>
      </c>
      <c r="AU26" s="58">
        <v>0</v>
      </c>
      <c r="AV26" s="58">
        <v>0</v>
      </c>
      <c r="AW26" s="58">
        <f t="shared" si="14"/>
        <v>0</v>
      </c>
      <c r="AX26" s="58">
        <v>0</v>
      </c>
      <c r="AY26" s="58">
        <v>0</v>
      </c>
      <c r="AZ26" s="58">
        <f t="shared" si="15"/>
        <v>0</v>
      </c>
      <c r="BA26" s="58">
        <v>1899.38995</v>
      </c>
      <c r="BB26" s="58">
        <v>1899.38995</v>
      </c>
      <c r="BC26" s="58">
        <f t="shared" si="16"/>
        <v>100</v>
      </c>
      <c r="BD26" s="58">
        <v>2205.3000000000002</v>
      </c>
      <c r="BE26" s="58">
        <v>0</v>
      </c>
      <c r="BF26" s="58">
        <f t="shared" si="17"/>
        <v>0</v>
      </c>
      <c r="BG26" s="58">
        <v>57.5</v>
      </c>
      <c r="BH26" s="58">
        <v>57.5</v>
      </c>
      <c r="BI26" s="58">
        <f t="shared" si="18"/>
        <v>100.00000000000001</v>
      </c>
      <c r="BJ26" s="58">
        <v>100</v>
      </c>
      <c r="BK26" s="58">
        <v>100</v>
      </c>
      <c r="BL26" s="58">
        <f t="shared" si="19"/>
        <v>100</v>
      </c>
      <c r="BM26" s="58">
        <v>91.6</v>
      </c>
      <c r="BN26" s="58">
        <v>91.6</v>
      </c>
      <c r="BO26" s="58">
        <f t="shared" si="20"/>
        <v>100</v>
      </c>
      <c r="BP26" s="58">
        <v>50</v>
      </c>
      <c r="BQ26" s="58">
        <v>50</v>
      </c>
      <c r="BR26" s="58">
        <f t="shared" si="26"/>
        <v>100</v>
      </c>
      <c r="BS26" s="58">
        <v>0</v>
      </c>
      <c r="BT26" s="58">
        <v>0</v>
      </c>
      <c r="BU26" s="58">
        <f t="shared" si="21"/>
        <v>0</v>
      </c>
      <c r="BV26" s="58">
        <v>0</v>
      </c>
      <c r="BW26" s="58">
        <v>0</v>
      </c>
      <c r="BX26" s="58">
        <f t="shared" si="22"/>
        <v>0</v>
      </c>
      <c r="BY26" s="58">
        <v>600</v>
      </c>
      <c r="BZ26" s="58">
        <v>0</v>
      </c>
      <c r="CA26" s="59">
        <f t="shared" si="23"/>
        <v>0</v>
      </c>
    </row>
    <row r="27" spans="1:79" ht="15" customHeight="1" x14ac:dyDescent="0.25">
      <c r="A27" s="28" t="s">
        <v>33</v>
      </c>
      <c r="B27" s="57">
        <f t="shared" si="24"/>
        <v>17776.899999999998</v>
      </c>
      <c r="C27" s="57">
        <f t="shared" si="24"/>
        <v>10052.367920000001</v>
      </c>
      <c r="D27" s="57">
        <f t="shared" si="25"/>
        <v>56.547361575977824</v>
      </c>
      <c r="E27" s="58">
        <v>0</v>
      </c>
      <c r="F27" s="58">
        <v>0</v>
      </c>
      <c r="G27" s="58">
        <f t="shared" si="0"/>
        <v>0</v>
      </c>
      <c r="H27" s="58">
        <v>0</v>
      </c>
      <c r="I27" s="58">
        <v>0</v>
      </c>
      <c r="J27" s="58">
        <f t="shared" si="1"/>
        <v>0</v>
      </c>
      <c r="K27" s="58">
        <v>0</v>
      </c>
      <c r="L27" s="58">
        <v>0</v>
      </c>
      <c r="M27" s="58">
        <f t="shared" si="2"/>
        <v>0</v>
      </c>
      <c r="N27" s="58">
        <v>0</v>
      </c>
      <c r="O27" s="58">
        <v>0</v>
      </c>
      <c r="P27" s="58">
        <f t="shared" si="3"/>
        <v>0</v>
      </c>
      <c r="Q27" s="58">
        <v>0</v>
      </c>
      <c r="R27" s="58">
        <v>0</v>
      </c>
      <c r="S27" s="58">
        <f t="shared" si="4"/>
        <v>0</v>
      </c>
      <c r="T27" s="58">
        <v>0</v>
      </c>
      <c r="U27" s="58">
        <v>0</v>
      </c>
      <c r="V27" s="58">
        <f t="shared" si="5"/>
        <v>0</v>
      </c>
      <c r="W27" s="58">
        <v>0</v>
      </c>
      <c r="X27" s="58">
        <v>0</v>
      </c>
      <c r="Y27" s="58">
        <f t="shared" si="6"/>
        <v>0</v>
      </c>
      <c r="Z27" s="58">
        <v>0</v>
      </c>
      <c r="AA27" s="58">
        <v>0</v>
      </c>
      <c r="AB27" s="58">
        <f t="shared" si="7"/>
        <v>0</v>
      </c>
      <c r="AC27" s="58">
        <v>2000</v>
      </c>
      <c r="AD27" s="58">
        <v>2000</v>
      </c>
      <c r="AE27" s="58">
        <f t="shared" si="8"/>
        <v>100</v>
      </c>
      <c r="AF27" s="58">
        <v>9093.1</v>
      </c>
      <c r="AG27" s="58">
        <v>6943.5759200000002</v>
      </c>
      <c r="AH27" s="58">
        <f t="shared" si="9"/>
        <v>76.360932135355384</v>
      </c>
      <c r="AI27" s="58">
        <v>0</v>
      </c>
      <c r="AJ27" s="58">
        <v>0</v>
      </c>
      <c r="AK27" s="58">
        <f t="shared" si="10"/>
        <v>0</v>
      </c>
      <c r="AL27" s="58">
        <v>0</v>
      </c>
      <c r="AM27" s="58">
        <v>0</v>
      </c>
      <c r="AN27" s="59">
        <f t="shared" si="11"/>
        <v>0</v>
      </c>
      <c r="AO27" s="138">
        <v>5664.1</v>
      </c>
      <c r="AP27" s="58">
        <v>852.59199999999998</v>
      </c>
      <c r="AQ27" s="58">
        <f t="shared" si="12"/>
        <v>15.052559100298369</v>
      </c>
      <c r="AR27" s="58">
        <v>0</v>
      </c>
      <c r="AS27" s="58">
        <v>0</v>
      </c>
      <c r="AT27" s="58">
        <f t="shared" si="13"/>
        <v>0</v>
      </c>
      <c r="AU27" s="58">
        <v>0</v>
      </c>
      <c r="AV27" s="58">
        <v>0</v>
      </c>
      <c r="AW27" s="58">
        <f t="shared" si="14"/>
        <v>0</v>
      </c>
      <c r="AX27" s="58">
        <v>0</v>
      </c>
      <c r="AY27" s="58">
        <v>0</v>
      </c>
      <c r="AZ27" s="58">
        <f t="shared" si="15"/>
        <v>0</v>
      </c>
      <c r="BA27" s="58">
        <v>0</v>
      </c>
      <c r="BB27" s="58">
        <v>0</v>
      </c>
      <c r="BC27" s="58">
        <f t="shared" si="16"/>
        <v>0</v>
      </c>
      <c r="BD27" s="58">
        <v>273.5</v>
      </c>
      <c r="BE27" s="58">
        <v>0</v>
      </c>
      <c r="BF27" s="58">
        <f t="shared" si="17"/>
        <v>0</v>
      </c>
      <c r="BG27" s="58">
        <v>14.6</v>
      </c>
      <c r="BH27" s="58">
        <v>14.6</v>
      </c>
      <c r="BI27" s="58">
        <f t="shared" si="18"/>
        <v>100</v>
      </c>
      <c r="BJ27" s="58">
        <v>100</v>
      </c>
      <c r="BK27" s="58">
        <v>100</v>
      </c>
      <c r="BL27" s="58">
        <f t="shared" si="19"/>
        <v>100</v>
      </c>
      <c r="BM27" s="58">
        <v>91.6</v>
      </c>
      <c r="BN27" s="58">
        <v>91.6</v>
      </c>
      <c r="BO27" s="58">
        <f t="shared" si="20"/>
        <v>100</v>
      </c>
      <c r="BP27" s="58">
        <v>50</v>
      </c>
      <c r="BQ27" s="58">
        <v>50</v>
      </c>
      <c r="BR27" s="58">
        <f t="shared" si="26"/>
        <v>100</v>
      </c>
      <c r="BS27" s="58">
        <v>0</v>
      </c>
      <c r="BT27" s="58">
        <v>0</v>
      </c>
      <c r="BU27" s="58">
        <f t="shared" si="21"/>
        <v>0</v>
      </c>
      <c r="BV27" s="58">
        <v>0</v>
      </c>
      <c r="BW27" s="58">
        <v>0</v>
      </c>
      <c r="BX27" s="58">
        <f t="shared" si="22"/>
        <v>0</v>
      </c>
      <c r="BY27" s="58">
        <v>490</v>
      </c>
      <c r="BZ27" s="58">
        <v>0</v>
      </c>
      <c r="CA27" s="59">
        <f t="shared" si="23"/>
        <v>0</v>
      </c>
    </row>
    <row r="28" spans="1:79" x14ac:dyDescent="0.25">
      <c r="A28" s="28" t="s">
        <v>34</v>
      </c>
      <c r="B28" s="57">
        <f t="shared" si="24"/>
        <v>20822.122729999995</v>
      </c>
      <c r="C28" s="57">
        <f t="shared" si="24"/>
        <v>3490.9722800000004</v>
      </c>
      <c r="D28" s="57">
        <f t="shared" si="25"/>
        <v>16.765688711316137</v>
      </c>
      <c r="E28" s="58">
        <v>0</v>
      </c>
      <c r="F28" s="58">
        <v>0</v>
      </c>
      <c r="G28" s="58">
        <f t="shared" si="0"/>
        <v>0</v>
      </c>
      <c r="H28" s="58">
        <v>0</v>
      </c>
      <c r="I28" s="58">
        <v>0</v>
      </c>
      <c r="J28" s="58">
        <f t="shared" si="1"/>
        <v>0</v>
      </c>
      <c r="K28" s="58">
        <v>0</v>
      </c>
      <c r="L28" s="58">
        <v>0</v>
      </c>
      <c r="M28" s="58">
        <f t="shared" si="2"/>
        <v>0</v>
      </c>
      <c r="N28" s="58">
        <v>0</v>
      </c>
      <c r="O28" s="58">
        <v>0</v>
      </c>
      <c r="P28" s="58">
        <f t="shared" si="3"/>
        <v>0</v>
      </c>
      <c r="Q28" s="58">
        <v>0</v>
      </c>
      <c r="R28" s="58">
        <v>0</v>
      </c>
      <c r="S28" s="58">
        <f t="shared" si="4"/>
        <v>0</v>
      </c>
      <c r="T28" s="58">
        <v>1100</v>
      </c>
      <c r="U28" s="58">
        <v>1100</v>
      </c>
      <c r="V28" s="58">
        <f t="shared" si="5"/>
        <v>100</v>
      </c>
      <c r="W28" s="58">
        <v>0</v>
      </c>
      <c r="X28" s="58">
        <v>0</v>
      </c>
      <c r="Y28" s="58">
        <f t="shared" si="6"/>
        <v>0</v>
      </c>
      <c r="Z28" s="58">
        <v>0</v>
      </c>
      <c r="AA28" s="58">
        <v>0</v>
      </c>
      <c r="AB28" s="58">
        <f t="shared" si="7"/>
        <v>0</v>
      </c>
      <c r="AC28" s="58">
        <v>1000</v>
      </c>
      <c r="AD28" s="58">
        <v>300</v>
      </c>
      <c r="AE28" s="58">
        <f t="shared" si="8"/>
        <v>30</v>
      </c>
      <c r="AF28" s="58">
        <v>6728</v>
      </c>
      <c r="AG28" s="58">
        <v>1135.1375500000001</v>
      </c>
      <c r="AH28" s="58">
        <f t="shared" si="9"/>
        <v>16.871842300832345</v>
      </c>
      <c r="AI28" s="58">
        <v>0</v>
      </c>
      <c r="AJ28" s="58">
        <v>0</v>
      </c>
      <c r="AK28" s="58">
        <f t="shared" si="10"/>
        <v>0</v>
      </c>
      <c r="AL28" s="58">
        <v>0</v>
      </c>
      <c r="AM28" s="58">
        <v>0</v>
      </c>
      <c r="AN28" s="59">
        <f t="shared" si="11"/>
        <v>0</v>
      </c>
      <c r="AO28" s="138">
        <v>9647.1</v>
      </c>
      <c r="AP28" s="58">
        <v>0</v>
      </c>
      <c r="AQ28" s="58">
        <f t="shared" si="12"/>
        <v>0</v>
      </c>
      <c r="AR28" s="58">
        <v>0</v>
      </c>
      <c r="AS28" s="58">
        <v>0</v>
      </c>
      <c r="AT28" s="58">
        <f t="shared" si="13"/>
        <v>0</v>
      </c>
      <c r="AU28" s="58">
        <v>0</v>
      </c>
      <c r="AV28" s="58">
        <v>0</v>
      </c>
      <c r="AW28" s="58">
        <f t="shared" si="14"/>
        <v>0</v>
      </c>
      <c r="AX28" s="58">
        <v>0</v>
      </c>
      <c r="AY28" s="58">
        <v>0</v>
      </c>
      <c r="AZ28" s="58">
        <f t="shared" si="15"/>
        <v>0</v>
      </c>
      <c r="BA28" s="58">
        <v>955.83473000000004</v>
      </c>
      <c r="BB28" s="58">
        <v>955.83473000000004</v>
      </c>
      <c r="BC28" s="58">
        <f t="shared" si="16"/>
        <v>99.999999999999986</v>
      </c>
      <c r="BD28" s="58">
        <v>417.58800000000002</v>
      </c>
      <c r="BE28" s="58">
        <v>0</v>
      </c>
      <c r="BF28" s="58">
        <f t="shared" si="17"/>
        <v>0</v>
      </c>
      <c r="BG28" s="58">
        <v>27</v>
      </c>
      <c r="BH28" s="58">
        <v>0</v>
      </c>
      <c r="BI28" s="58">
        <f t="shared" si="18"/>
        <v>0</v>
      </c>
      <c r="BJ28" s="58">
        <v>0</v>
      </c>
      <c r="BK28" s="58">
        <v>0</v>
      </c>
      <c r="BL28" s="58">
        <f t="shared" si="19"/>
        <v>0</v>
      </c>
      <c r="BM28" s="58">
        <v>91.6</v>
      </c>
      <c r="BN28" s="58">
        <v>0</v>
      </c>
      <c r="BO28" s="58">
        <f t="shared" si="20"/>
        <v>0</v>
      </c>
      <c r="BP28" s="58">
        <v>0</v>
      </c>
      <c r="BQ28" s="58">
        <v>0</v>
      </c>
      <c r="BR28" s="58">
        <f t="shared" si="26"/>
        <v>0</v>
      </c>
      <c r="BS28" s="58">
        <v>0</v>
      </c>
      <c r="BT28" s="58">
        <v>0</v>
      </c>
      <c r="BU28" s="58">
        <f t="shared" si="21"/>
        <v>0</v>
      </c>
      <c r="BV28" s="58">
        <v>0</v>
      </c>
      <c r="BW28" s="58">
        <v>0</v>
      </c>
      <c r="BX28" s="58">
        <f t="shared" si="22"/>
        <v>0</v>
      </c>
      <c r="BY28" s="58">
        <v>855</v>
      </c>
      <c r="BZ28" s="58">
        <v>0</v>
      </c>
      <c r="CA28" s="59">
        <f t="shared" si="23"/>
        <v>0</v>
      </c>
    </row>
    <row r="29" spans="1:79" x14ac:dyDescent="0.25">
      <c r="A29" s="28" t="s">
        <v>35</v>
      </c>
      <c r="B29" s="57">
        <f t="shared" si="24"/>
        <v>15750.733999999999</v>
      </c>
      <c r="C29" s="57">
        <f t="shared" si="24"/>
        <v>6747.4774100000013</v>
      </c>
      <c r="D29" s="57">
        <f t="shared" si="25"/>
        <v>42.839129973244432</v>
      </c>
      <c r="E29" s="58">
        <v>0</v>
      </c>
      <c r="F29" s="58">
        <v>0</v>
      </c>
      <c r="G29" s="58">
        <f t="shared" si="0"/>
        <v>0</v>
      </c>
      <c r="H29" s="58">
        <v>174.2</v>
      </c>
      <c r="I29" s="58">
        <v>174.14400000000001</v>
      </c>
      <c r="J29" s="58">
        <f t="shared" si="1"/>
        <v>99.967853042479916</v>
      </c>
      <c r="K29" s="58">
        <v>0</v>
      </c>
      <c r="L29" s="58">
        <v>0</v>
      </c>
      <c r="M29" s="58">
        <f t="shared" si="2"/>
        <v>0</v>
      </c>
      <c r="N29" s="58">
        <v>0</v>
      </c>
      <c r="O29" s="58">
        <v>0</v>
      </c>
      <c r="P29" s="58">
        <f t="shared" si="3"/>
        <v>0</v>
      </c>
      <c r="Q29" s="58">
        <v>0</v>
      </c>
      <c r="R29" s="58">
        <v>0</v>
      </c>
      <c r="S29" s="58">
        <f t="shared" si="4"/>
        <v>0</v>
      </c>
      <c r="T29" s="58">
        <v>0</v>
      </c>
      <c r="U29" s="58">
        <v>0</v>
      </c>
      <c r="V29" s="58">
        <f t="shared" si="5"/>
        <v>0</v>
      </c>
      <c r="W29" s="58">
        <v>0</v>
      </c>
      <c r="X29" s="58">
        <v>0</v>
      </c>
      <c r="Y29" s="58">
        <f t="shared" si="6"/>
        <v>0</v>
      </c>
      <c r="Z29" s="58">
        <v>0</v>
      </c>
      <c r="AA29" s="58">
        <v>0</v>
      </c>
      <c r="AB29" s="58">
        <f t="shared" si="7"/>
        <v>0</v>
      </c>
      <c r="AC29" s="58">
        <v>2100</v>
      </c>
      <c r="AD29" s="58">
        <v>2100</v>
      </c>
      <c r="AE29" s="58">
        <f t="shared" si="8"/>
        <v>100</v>
      </c>
      <c r="AF29" s="58">
        <v>6965.8</v>
      </c>
      <c r="AG29" s="58">
        <v>4315.9334100000005</v>
      </c>
      <c r="AH29" s="58">
        <f t="shared" si="9"/>
        <v>61.958905079100759</v>
      </c>
      <c r="AI29" s="58">
        <v>0</v>
      </c>
      <c r="AJ29" s="58">
        <v>0</v>
      </c>
      <c r="AK29" s="58">
        <f t="shared" si="10"/>
        <v>0</v>
      </c>
      <c r="AL29" s="58">
        <v>0</v>
      </c>
      <c r="AM29" s="58">
        <v>0</v>
      </c>
      <c r="AN29" s="59">
        <f t="shared" si="11"/>
        <v>0</v>
      </c>
      <c r="AO29" s="138">
        <v>5508.9</v>
      </c>
      <c r="AP29" s="58">
        <v>0</v>
      </c>
      <c r="AQ29" s="58">
        <f t="shared" si="12"/>
        <v>0</v>
      </c>
      <c r="AR29" s="58">
        <v>0</v>
      </c>
      <c r="AS29" s="58">
        <v>0</v>
      </c>
      <c r="AT29" s="58">
        <f t="shared" si="13"/>
        <v>0</v>
      </c>
      <c r="AU29" s="58">
        <v>0</v>
      </c>
      <c r="AV29" s="58">
        <v>0</v>
      </c>
      <c r="AW29" s="58">
        <f t="shared" si="14"/>
        <v>0</v>
      </c>
      <c r="AX29" s="58">
        <v>0</v>
      </c>
      <c r="AY29" s="58">
        <v>0</v>
      </c>
      <c r="AZ29" s="58">
        <f t="shared" si="15"/>
        <v>0</v>
      </c>
      <c r="BA29" s="58">
        <v>0</v>
      </c>
      <c r="BB29" s="58">
        <v>0</v>
      </c>
      <c r="BC29" s="58">
        <f t="shared" si="16"/>
        <v>0</v>
      </c>
      <c r="BD29" s="58">
        <v>376</v>
      </c>
      <c r="BE29" s="58">
        <v>0</v>
      </c>
      <c r="BF29" s="58">
        <f t="shared" si="17"/>
        <v>0</v>
      </c>
      <c r="BG29" s="58">
        <v>15.8</v>
      </c>
      <c r="BH29" s="58">
        <v>15.8</v>
      </c>
      <c r="BI29" s="58">
        <f t="shared" si="18"/>
        <v>100</v>
      </c>
      <c r="BJ29" s="58">
        <v>0</v>
      </c>
      <c r="BK29" s="58">
        <v>0</v>
      </c>
      <c r="BL29" s="58">
        <f t="shared" si="19"/>
        <v>0</v>
      </c>
      <c r="BM29" s="58">
        <v>91.6</v>
      </c>
      <c r="BN29" s="58">
        <v>91.6</v>
      </c>
      <c r="BO29" s="58">
        <f t="shared" si="20"/>
        <v>100</v>
      </c>
      <c r="BP29" s="58">
        <v>50</v>
      </c>
      <c r="BQ29" s="58">
        <v>50</v>
      </c>
      <c r="BR29" s="58">
        <f t="shared" si="26"/>
        <v>100</v>
      </c>
      <c r="BS29" s="58">
        <v>0</v>
      </c>
      <c r="BT29" s="58">
        <v>0</v>
      </c>
      <c r="BU29" s="58">
        <f t="shared" si="21"/>
        <v>0</v>
      </c>
      <c r="BV29" s="58">
        <v>0</v>
      </c>
      <c r="BW29" s="58">
        <v>0</v>
      </c>
      <c r="BX29" s="58">
        <f t="shared" si="22"/>
        <v>0</v>
      </c>
      <c r="BY29" s="58">
        <v>468.43400000000003</v>
      </c>
      <c r="BZ29" s="58">
        <v>0</v>
      </c>
      <c r="CA29" s="59">
        <f t="shared" si="23"/>
        <v>0</v>
      </c>
    </row>
    <row r="30" spans="1:79" x14ac:dyDescent="0.25">
      <c r="A30" s="28" t="s">
        <v>36</v>
      </c>
      <c r="B30" s="57">
        <f t="shared" si="24"/>
        <v>35919.5</v>
      </c>
      <c r="C30" s="57">
        <f t="shared" si="24"/>
        <v>9092.0582400000003</v>
      </c>
      <c r="D30" s="57">
        <f t="shared" si="25"/>
        <v>25.312318489956709</v>
      </c>
      <c r="E30" s="58">
        <v>0</v>
      </c>
      <c r="F30" s="58">
        <v>0</v>
      </c>
      <c r="G30" s="58">
        <f t="shared" si="0"/>
        <v>0</v>
      </c>
      <c r="H30" s="58">
        <v>0</v>
      </c>
      <c r="I30" s="58">
        <v>0</v>
      </c>
      <c r="J30" s="58">
        <f t="shared" si="1"/>
        <v>0</v>
      </c>
      <c r="K30" s="58">
        <v>0</v>
      </c>
      <c r="L30" s="58">
        <v>0</v>
      </c>
      <c r="M30" s="58">
        <f t="shared" si="2"/>
        <v>0</v>
      </c>
      <c r="N30" s="58">
        <v>0</v>
      </c>
      <c r="O30" s="58">
        <v>0</v>
      </c>
      <c r="P30" s="58">
        <f t="shared" si="3"/>
        <v>0</v>
      </c>
      <c r="Q30" s="58">
        <v>0</v>
      </c>
      <c r="R30" s="58">
        <v>0</v>
      </c>
      <c r="S30" s="58">
        <f t="shared" si="4"/>
        <v>0</v>
      </c>
      <c r="T30" s="58">
        <v>1145</v>
      </c>
      <c r="U30" s="58">
        <v>1145</v>
      </c>
      <c r="V30" s="58">
        <f t="shared" si="5"/>
        <v>100</v>
      </c>
      <c r="W30" s="58">
        <v>0</v>
      </c>
      <c r="X30" s="58">
        <v>0</v>
      </c>
      <c r="Y30" s="58">
        <f t="shared" si="6"/>
        <v>0</v>
      </c>
      <c r="Z30" s="58">
        <v>0</v>
      </c>
      <c r="AA30" s="58">
        <v>0</v>
      </c>
      <c r="AB30" s="58">
        <f t="shared" si="7"/>
        <v>0</v>
      </c>
      <c r="AC30" s="58">
        <v>2000</v>
      </c>
      <c r="AD30" s="58">
        <v>1852.4382000000001</v>
      </c>
      <c r="AE30" s="58">
        <f t="shared" si="8"/>
        <v>92.62191</v>
      </c>
      <c r="AF30" s="58">
        <v>10246.6</v>
      </c>
      <c r="AG30" s="58">
        <v>5940.92004</v>
      </c>
      <c r="AH30" s="58">
        <f t="shared" si="9"/>
        <v>57.979427712607105</v>
      </c>
      <c r="AI30" s="58">
        <v>0</v>
      </c>
      <c r="AJ30" s="58">
        <v>0</v>
      </c>
      <c r="AK30" s="58">
        <f t="shared" si="10"/>
        <v>0</v>
      </c>
      <c r="AL30" s="58">
        <v>0</v>
      </c>
      <c r="AM30" s="58">
        <v>0</v>
      </c>
      <c r="AN30" s="59">
        <f t="shared" si="11"/>
        <v>0</v>
      </c>
      <c r="AO30" s="138">
        <v>7965.9</v>
      </c>
      <c r="AP30" s="58">
        <v>0</v>
      </c>
      <c r="AQ30" s="58">
        <f t="shared" si="12"/>
        <v>0</v>
      </c>
      <c r="AR30" s="58">
        <v>13210</v>
      </c>
      <c r="AS30" s="58">
        <v>0</v>
      </c>
      <c r="AT30" s="58">
        <f t="shared" si="13"/>
        <v>0</v>
      </c>
      <c r="AU30" s="58">
        <v>0</v>
      </c>
      <c r="AV30" s="58">
        <v>0</v>
      </c>
      <c r="AW30" s="58">
        <f t="shared" si="14"/>
        <v>0</v>
      </c>
      <c r="AX30" s="58">
        <v>0</v>
      </c>
      <c r="AY30" s="58">
        <v>0</v>
      </c>
      <c r="AZ30" s="58">
        <f t="shared" si="15"/>
        <v>0</v>
      </c>
      <c r="BA30" s="58">
        <v>0</v>
      </c>
      <c r="BB30" s="58">
        <v>0</v>
      </c>
      <c r="BC30" s="58">
        <f t="shared" si="16"/>
        <v>0</v>
      </c>
      <c r="BD30" s="58">
        <v>199.3</v>
      </c>
      <c r="BE30" s="58">
        <v>0</v>
      </c>
      <c r="BF30" s="58">
        <f t="shared" si="17"/>
        <v>0</v>
      </c>
      <c r="BG30" s="58">
        <v>12.1</v>
      </c>
      <c r="BH30" s="58">
        <v>12.1</v>
      </c>
      <c r="BI30" s="58">
        <f t="shared" si="18"/>
        <v>100</v>
      </c>
      <c r="BJ30" s="58">
        <v>0</v>
      </c>
      <c r="BK30" s="58">
        <v>0</v>
      </c>
      <c r="BL30" s="58">
        <f t="shared" si="19"/>
        <v>0</v>
      </c>
      <c r="BM30" s="58">
        <v>91.6</v>
      </c>
      <c r="BN30" s="58">
        <v>91.6</v>
      </c>
      <c r="BO30" s="58">
        <f t="shared" si="20"/>
        <v>100</v>
      </c>
      <c r="BP30" s="58">
        <v>50</v>
      </c>
      <c r="BQ30" s="58">
        <v>50</v>
      </c>
      <c r="BR30" s="58">
        <f t="shared" si="26"/>
        <v>100</v>
      </c>
      <c r="BS30" s="58">
        <v>0</v>
      </c>
      <c r="BT30" s="58">
        <v>0</v>
      </c>
      <c r="BU30" s="58">
        <f t="shared" si="21"/>
        <v>0</v>
      </c>
      <c r="BV30" s="58">
        <v>0</v>
      </c>
      <c r="BW30" s="58">
        <v>0</v>
      </c>
      <c r="BX30" s="58">
        <f t="shared" si="22"/>
        <v>0</v>
      </c>
      <c r="BY30" s="58">
        <v>999</v>
      </c>
      <c r="BZ30" s="58">
        <v>0</v>
      </c>
      <c r="CA30" s="59">
        <f t="shared" si="23"/>
        <v>0</v>
      </c>
    </row>
    <row r="31" spans="1:79" x14ac:dyDescent="0.25">
      <c r="A31" s="28" t="s">
        <v>37</v>
      </c>
      <c r="B31" s="57">
        <f t="shared" si="24"/>
        <v>37426.875</v>
      </c>
      <c r="C31" s="57">
        <f t="shared" si="24"/>
        <v>6021.6145900000001</v>
      </c>
      <c r="D31" s="57">
        <f t="shared" si="25"/>
        <v>16.089012481004627</v>
      </c>
      <c r="E31" s="58">
        <v>0</v>
      </c>
      <c r="F31" s="58">
        <v>0</v>
      </c>
      <c r="G31" s="58">
        <f t="shared" si="0"/>
        <v>0</v>
      </c>
      <c r="H31" s="58">
        <v>0</v>
      </c>
      <c r="I31" s="58">
        <v>0</v>
      </c>
      <c r="J31" s="58">
        <f t="shared" si="1"/>
        <v>0</v>
      </c>
      <c r="K31" s="58">
        <v>0</v>
      </c>
      <c r="L31" s="58">
        <v>0</v>
      </c>
      <c r="M31" s="58">
        <f t="shared" si="2"/>
        <v>0</v>
      </c>
      <c r="N31" s="58">
        <v>0</v>
      </c>
      <c r="O31" s="58">
        <v>0</v>
      </c>
      <c r="P31" s="58">
        <f t="shared" si="3"/>
        <v>0</v>
      </c>
      <c r="Q31" s="58">
        <v>0</v>
      </c>
      <c r="R31" s="58">
        <v>0</v>
      </c>
      <c r="S31" s="58">
        <f t="shared" si="4"/>
        <v>0</v>
      </c>
      <c r="T31" s="58">
        <v>1000</v>
      </c>
      <c r="U31" s="58">
        <v>0</v>
      </c>
      <c r="V31" s="58">
        <f t="shared" si="5"/>
        <v>0</v>
      </c>
      <c r="W31" s="58">
        <v>0</v>
      </c>
      <c r="X31" s="58">
        <v>0</v>
      </c>
      <c r="Y31" s="58">
        <f t="shared" si="6"/>
        <v>0</v>
      </c>
      <c r="Z31" s="58">
        <v>0</v>
      </c>
      <c r="AA31" s="58">
        <v>0</v>
      </c>
      <c r="AB31" s="58">
        <f t="shared" si="7"/>
        <v>0</v>
      </c>
      <c r="AC31" s="58">
        <v>0</v>
      </c>
      <c r="AD31" s="58">
        <v>0</v>
      </c>
      <c r="AE31" s="58">
        <f t="shared" si="8"/>
        <v>0</v>
      </c>
      <c r="AF31" s="58">
        <v>10443.4</v>
      </c>
      <c r="AG31" s="58">
        <v>5791.7145899999996</v>
      </c>
      <c r="AH31" s="58">
        <f t="shared" si="9"/>
        <v>55.458132313231317</v>
      </c>
      <c r="AI31" s="58">
        <v>0</v>
      </c>
      <c r="AJ31" s="58">
        <v>0</v>
      </c>
      <c r="AK31" s="58">
        <f t="shared" si="10"/>
        <v>0</v>
      </c>
      <c r="AL31" s="58">
        <v>0</v>
      </c>
      <c r="AM31" s="58">
        <v>0</v>
      </c>
      <c r="AN31" s="59">
        <f t="shared" si="11"/>
        <v>0</v>
      </c>
      <c r="AO31" s="138">
        <v>7836.6</v>
      </c>
      <c r="AP31" s="58">
        <v>0</v>
      </c>
      <c r="AQ31" s="58">
        <f t="shared" si="12"/>
        <v>0</v>
      </c>
      <c r="AR31" s="58">
        <v>0</v>
      </c>
      <c r="AS31" s="58">
        <v>0</v>
      </c>
      <c r="AT31" s="58">
        <f t="shared" si="13"/>
        <v>0</v>
      </c>
      <c r="AU31" s="58">
        <v>0</v>
      </c>
      <c r="AV31" s="58">
        <v>0</v>
      </c>
      <c r="AW31" s="58">
        <f t="shared" si="14"/>
        <v>0</v>
      </c>
      <c r="AX31" s="58">
        <v>6325.8</v>
      </c>
      <c r="AY31" s="58">
        <v>0</v>
      </c>
      <c r="AZ31" s="58">
        <f t="shared" si="15"/>
        <v>0</v>
      </c>
      <c r="BA31" s="58">
        <v>0</v>
      </c>
      <c r="BB31" s="58">
        <v>0</v>
      </c>
      <c r="BC31" s="58">
        <f t="shared" si="16"/>
        <v>0</v>
      </c>
      <c r="BD31" s="58">
        <v>7009.875</v>
      </c>
      <c r="BE31" s="58">
        <v>0</v>
      </c>
      <c r="BF31" s="58">
        <f t="shared" si="17"/>
        <v>0</v>
      </c>
      <c r="BG31" s="58">
        <v>38.299999999999997</v>
      </c>
      <c r="BH31" s="58">
        <v>38.299999999999997</v>
      </c>
      <c r="BI31" s="58">
        <f t="shared" si="18"/>
        <v>100</v>
      </c>
      <c r="BJ31" s="58">
        <v>100</v>
      </c>
      <c r="BK31" s="58">
        <v>100</v>
      </c>
      <c r="BL31" s="58">
        <f t="shared" si="19"/>
        <v>100</v>
      </c>
      <c r="BM31" s="58">
        <v>91.6</v>
      </c>
      <c r="BN31" s="58">
        <v>91.6</v>
      </c>
      <c r="BO31" s="58">
        <f t="shared" si="20"/>
        <v>100</v>
      </c>
      <c r="BP31" s="58">
        <v>0</v>
      </c>
      <c r="BQ31" s="58">
        <v>0</v>
      </c>
      <c r="BR31" s="58">
        <f t="shared" si="26"/>
        <v>0</v>
      </c>
      <c r="BS31" s="58">
        <v>3524</v>
      </c>
      <c r="BT31" s="58">
        <v>0</v>
      </c>
      <c r="BU31" s="58">
        <f t="shared" si="21"/>
        <v>0</v>
      </c>
      <c r="BV31" s="58">
        <v>0</v>
      </c>
      <c r="BW31" s="58">
        <v>0</v>
      </c>
      <c r="BX31" s="58">
        <f t="shared" si="22"/>
        <v>0</v>
      </c>
      <c r="BY31" s="58">
        <v>1057.3</v>
      </c>
      <c r="BZ31" s="58">
        <v>0</v>
      </c>
      <c r="CA31" s="59">
        <f t="shared" si="23"/>
        <v>0</v>
      </c>
    </row>
    <row r="32" spans="1:79" x14ac:dyDescent="0.25">
      <c r="A32" s="28" t="s">
        <v>38</v>
      </c>
      <c r="B32" s="57">
        <f t="shared" si="24"/>
        <v>23945.975000000002</v>
      </c>
      <c r="C32" s="57">
        <f t="shared" si="24"/>
        <v>15135.36146</v>
      </c>
      <c r="D32" s="57">
        <f t="shared" si="25"/>
        <v>63.206286066865097</v>
      </c>
      <c r="E32" s="58">
        <v>0</v>
      </c>
      <c r="F32" s="58">
        <v>0</v>
      </c>
      <c r="G32" s="58">
        <f t="shared" si="0"/>
        <v>0</v>
      </c>
      <c r="H32" s="58">
        <v>0</v>
      </c>
      <c r="I32" s="58">
        <v>0</v>
      </c>
      <c r="J32" s="58">
        <f t="shared" si="1"/>
        <v>0</v>
      </c>
      <c r="K32" s="58">
        <v>0</v>
      </c>
      <c r="L32" s="58">
        <v>0</v>
      </c>
      <c r="M32" s="58">
        <f t="shared" si="2"/>
        <v>0</v>
      </c>
      <c r="N32" s="58">
        <v>0</v>
      </c>
      <c r="O32" s="58">
        <v>0</v>
      </c>
      <c r="P32" s="58">
        <f t="shared" si="3"/>
        <v>0</v>
      </c>
      <c r="Q32" s="58">
        <v>0</v>
      </c>
      <c r="R32" s="58">
        <v>0</v>
      </c>
      <c r="S32" s="58">
        <f t="shared" si="4"/>
        <v>0</v>
      </c>
      <c r="T32" s="58">
        <v>1100</v>
      </c>
      <c r="U32" s="58">
        <v>1100</v>
      </c>
      <c r="V32" s="58">
        <f t="shared" si="5"/>
        <v>100</v>
      </c>
      <c r="W32" s="58">
        <v>0</v>
      </c>
      <c r="X32" s="58">
        <v>0</v>
      </c>
      <c r="Y32" s="58">
        <f t="shared" si="6"/>
        <v>0</v>
      </c>
      <c r="Z32" s="58">
        <v>0</v>
      </c>
      <c r="AA32" s="58">
        <v>0</v>
      </c>
      <c r="AB32" s="58">
        <f t="shared" si="7"/>
        <v>0</v>
      </c>
      <c r="AC32" s="58">
        <v>2200</v>
      </c>
      <c r="AD32" s="58">
        <v>2200</v>
      </c>
      <c r="AE32" s="58">
        <f t="shared" si="8"/>
        <v>100</v>
      </c>
      <c r="AF32" s="58">
        <v>15053.7</v>
      </c>
      <c r="AG32" s="58">
        <v>7699.3614600000001</v>
      </c>
      <c r="AH32" s="58">
        <f t="shared" si="9"/>
        <v>51.145973813746785</v>
      </c>
      <c r="AI32" s="58">
        <v>0</v>
      </c>
      <c r="AJ32" s="58">
        <v>0</v>
      </c>
      <c r="AK32" s="58">
        <f t="shared" si="10"/>
        <v>0</v>
      </c>
      <c r="AL32" s="58">
        <v>0</v>
      </c>
      <c r="AM32" s="58">
        <v>0</v>
      </c>
      <c r="AN32" s="59">
        <f t="shared" si="11"/>
        <v>0</v>
      </c>
      <c r="AO32" s="138">
        <v>3879.5</v>
      </c>
      <c r="AP32" s="58">
        <v>3879.5</v>
      </c>
      <c r="AQ32" s="58">
        <f t="shared" si="12"/>
        <v>100</v>
      </c>
      <c r="AR32" s="58">
        <v>0</v>
      </c>
      <c r="AS32" s="58">
        <v>0</v>
      </c>
      <c r="AT32" s="58">
        <f t="shared" si="13"/>
        <v>0</v>
      </c>
      <c r="AU32" s="58">
        <v>0</v>
      </c>
      <c r="AV32" s="58">
        <v>0</v>
      </c>
      <c r="AW32" s="58">
        <f t="shared" si="14"/>
        <v>0</v>
      </c>
      <c r="AX32" s="58">
        <v>0</v>
      </c>
      <c r="AY32" s="58">
        <v>0</v>
      </c>
      <c r="AZ32" s="58">
        <f t="shared" si="15"/>
        <v>0</v>
      </c>
      <c r="BA32" s="58">
        <v>0</v>
      </c>
      <c r="BB32" s="58">
        <v>0</v>
      </c>
      <c r="BC32" s="58">
        <f t="shared" si="16"/>
        <v>0</v>
      </c>
      <c r="BD32" s="58">
        <v>457.77499999999998</v>
      </c>
      <c r="BE32" s="58">
        <v>0</v>
      </c>
      <c r="BF32" s="58">
        <f t="shared" si="17"/>
        <v>0</v>
      </c>
      <c r="BG32" s="58">
        <v>14.9</v>
      </c>
      <c r="BH32" s="58">
        <v>14.9</v>
      </c>
      <c r="BI32" s="58">
        <f t="shared" si="18"/>
        <v>100</v>
      </c>
      <c r="BJ32" s="58">
        <v>100</v>
      </c>
      <c r="BK32" s="58">
        <v>100</v>
      </c>
      <c r="BL32" s="58">
        <f t="shared" si="19"/>
        <v>100</v>
      </c>
      <c r="BM32" s="58">
        <v>91.6</v>
      </c>
      <c r="BN32" s="58">
        <v>91.6</v>
      </c>
      <c r="BO32" s="58">
        <f t="shared" si="20"/>
        <v>100</v>
      </c>
      <c r="BP32" s="58">
        <v>50</v>
      </c>
      <c r="BQ32" s="58">
        <v>50</v>
      </c>
      <c r="BR32" s="58">
        <f t="shared" si="26"/>
        <v>100</v>
      </c>
      <c r="BS32" s="58">
        <v>0</v>
      </c>
      <c r="BT32" s="58">
        <v>0</v>
      </c>
      <c r="BU32" s="58">
        <f t="shared" si="21"/>
        <v>0</v>
      </c>
      <c r="BV32" s="58">
        <v>0</v>
      </c>
      <c r="BW32" s="58">
        <v>0</v>
      </c>
      <c r="BX32" s="58">
        <f t="shared" si="22"/>
        <v>0</v>
      </c>
      <c r="BY32" s="58">
        <v>998.5</v>
      </c>
      <c r="BZ32" s="58">
        <v>0</v>
      </c>
      <c r="CA32" s="59">
        <f t="shared" si="23"/>
        <v>0</v>
      </c>
    </row>
    <row r="33" spans="1:79" x14ac:dyDescent="0.25">
      <c r="A33" s="28" t="s">
        <v>39</v>
      </c>
      <c r="B33" s="57">
        <f t="shared" si="24"/>
        <v>67370.215150000004</v>
      </c>
      <c r="C33" s="57">
        <f t="shared" si="24"/>
        <v>26721.10972</v>
      </c>
      <c r="D33" s="57">
        <f t="shared" si="25"/>
        <v>39.663090967581688</v>
      </c>
      <c r="E33" s="58">
        <v>0</v>
      </c>
      <c r="F33" s="58">
        <v>0</v>
      </c>
      <c r="G33" s="58">
        <f t="shared" si="0"/>
        <v>0</v>
      </c>
      <c r="H33" s="58">
        <v>0</v>
      </c>
      <c r="I33" s="58">
        <v>0</v>
      </c>
      <c r="J33" s="58">
        <f t="shared" si="1"/>
        <v>0</v>
      </c>
      <c r="K33" s="58">
        <v>0</v>
      </c>
      <c r="L33" s="58">
        <v>0</v>
      </c>
      <c r="M33" s="58">
        <f t="shared" si="2"/>
        <v>0</v>
      </c>
      <c r="N33" s="58">
        <v>2450.1851499999998</v>
      </c>
      <c r="O33" s="58">
        <v>2450.1851499999998</v>
      </c>
      <c r="P33" s="58">
        <f t="shared" si="3"/>
        <v>100</v>
      </c>
      <c r="Q33" s="58">
        <v>0</v>
      </c>
      <c r="R33" s="58">
        <v>0</v>
      </c>
      <c r="S33" s="58">
        <f t="shared" si="4"/>
        <v>0</v>
      </c>
      <c r="T33" s="58">
        <v>1146</v>
      </c>
      <c r="U33" s="58">
        <v>1146</v>
      </c>
      <c r="V33" s="58">
        <f t="shared" si="5"/>
        <v>99.999999999999986</v>
      </c>
      <c r="W33" s="58">
        <v>0</v>
      </c>
      <c r="X33" s="58">
        <v>0</v>
      </c>
      <c r="Y33" s="58">
        <f t="shared" si="6"/>
        <v>0</v>
      </c>
      <c r="Z33" s="58">
        <v>0</v>
      </c>
      <c r="AA33" s="58">
        <v>0</v>
      </c>
      <c r="AB33" s="58">
        <f t="shared" si="7"/>
        <v>0</v>
      </c>
      <c r="AC33" s="58">
        <v>2100</v>
      </c>
      <c r="AD33" s="58">
        <v>2100</v>
      </c>
      <c r="AE33" s="58">
        <f t="shared" si="8"/>
        <v>100</v>
      </c>
      <c r="AF33" s="58">
        <v>16546.099999999999</v>
      </c>
      <c r="AG33" s="58">
        <v>8628.4</v>
      </c>
      <c r="AH33" s="58">
        <f t="shared" si="9"/>
        <v>52.147635998815431</v>
      </c>
      <c r="AI33" s="58">
        <v>0</v>
      </c>
      <c r="AJ33" s="58">
        <v>0</v>
      </c>
      <c r="AK33" s="58">
        <f t="shared" si="10"/>
        <v>0</v>
      </c>
      <c r="AL33" s="58">
        <v>0</v>
      </c>
      <c r="AM33" s="58">
        <v>0</v>
      </c>
      <c r="AN33" s="59">
        <f t="shared" si="11"/>
        <v>0</v>
      </c>
      <c r="AO33" s="138">
        <v>12285.1</v>
      </c>
      <c r="AP33" s="58">
        <v>3295.364</v>
      </c>
      <c r="AQ33" s="58">
        <f t="shared" si="12"/>
        <v>26.824071436129948</v>
      </c>
      <c r="AR33" s="58">
        <v>24608.7</v>
      </c>
      <c r="AS33" s="58">
        <v>4633.1305700000003</v>
      </c>
      <c r="AT33" s="58">
        <f t="shared" si="13"/>
        <v>18.827205703673904</v>
      </c>
      <c r="AU33" s="58">
        <v>0</v>
      </c>
      <c r="AV33" s="58">
        <v>0</v>
      </c>
      <c r="AW33" s="58">
        <f t="shared" si="14"/>
        <v>0</v>
      </c>
      <c r="AX33" s="58">
        <v>0</v>
      </c>
      <c r="AY33" s="58">
        <v>0</v>
      </c>
      <c r="AZ33" s="58">
        <f t="shared" si="15"/>
        <v>0</v>
      </c>
      <c r="BA33" s="58">
        <v>4273.2299999999996</v>
      </c>
      <c r="BB33" s="58">
        <v>4273.2299999999996</v>
      </c>
      <c r="BC33" s="58">
        <f t="shared" si="16"/>
        <v>100</v>
      </c>
      <c r="BD33" s="58">
        <v>3566.1</v>
      </c>
      <c r="BE33" s="58">
        <v>0</v>
      </c>
      <c r="BF33" s="58">
        <f t="shared" si="17"/>
        <v>0</v>
      </c>
      <c r="BG33" s="58">
        <v>53.2</v>
      </c>
      <c r="BH33" s="58">
        <v>53.2</v>
      </c>
      <c r="BI33" s="58">
        <f t="shared" si="18"/>
        <v>100</v>
      </c>
      <c r="BJ33" s="58">
        <v>0</v>
      </c>
      <c r="BK33" s="58">
        <v>0</v>
      </c>
      <c r="BL33" s="58">
        <f t="shared" si="19"/>
        <v>0</v>
      </c>
      <c r="BM33" s="58">
        <v>91.6</v>
      </c>
      <c r="BN33" s="58">
        <v>91.6</v>
      </c>
      <c r="BO33" s="58">
        <f t="shared" si="20"/>
        <v>100</v>
      </c>
      <c r="BP33" s="58">
        <v>50</v>
      </c>
      <c r="BQ33" s="58">
        <v>50</v>
      </c>
      <c r="BR33" s="58">
        <f t="shared" si="26"/>
        <v>100</v>
      </c>
      <c r="BS33" s="58">
        <v>0</v>
      </c>
      <c r="BT33" s="58">
        <v>0</v>
      </c>
      <c r="BU33" s="58">
        <f t="shared" si="21"/>
        <v>0</v>
      </c>
      <c r="BV33" s="58">
        <v>0</v>
      </c>
      <c r="BW33" s="58">
        <v>0</v>
      </c>
      <c r="BX33" s="58">
        <f t="shared" si="22"/>
        <v>0</v>
      </c>
      <c r="BY33" s="58">
        <v>200</v>
      </c>
      <c r="BZ33" s="58">
        <v>0</v>
      </c>
      <c r="CA33" s="59">
        <f t="shared" si="23"/>
        <v>0</v>
      </c>
    </row>
    <row r="34" spans="1:79" x14ac:dyDescent="0.25">
      <c r="A34" s="28" t="s">
        <v>40</v>
      </c>
      <c r="B34" s="57">
        <f t="shared" si="24"/>
        <v>16193.674750000002</v>
      </c>
      <c r="C34" s="57">
        <f t="shared" si="24"/>
        <v>7850.1275700000006</v>
      </c>
      <c r="D34" s="57">
        <f t="shared" si="25"/>
        <v>48.476505124323303</v>
      </c>
      <c r="E34" s="58">
        <v>0</v>
      </c>
      <c r="F34" s="58">
        <v>0</v>
      </c>
      <c r="G34" s="58">
        <f t="shared" si="0"/>
        <v>0</v>
      </c>
      <c r="H34" s="58">
        <v>0</v>
      </c>
      <c r="I34" s="58">
        <v>0</v>
      </c>
      <c r="J34" s="58">
        <f t="shared" si="1"/>
        <v>0</v>
      </c>
      <c r="K34" s="58">
        <v>0</v>
      </c>
      <c r="L34" s="58">
        <v>0</v>
      </c>
      <c r="M34" s="58">
        <f t="shared" si="2"/>
        <v>0</v>
      </c>
      <c r="N34" s="58">
        <v>0</v>
      </c>
      <c r="O34" s="58">
        <v>0</v>
      </c>
      <c r="P34" s="58">
        <f t="shared" si="3"/>
        <v>0</v>
      </c>
      <c r="Q34" s="58">
        <v>0</v>
      </c>
      <c r="R34" s="58">
        <v>0</v>
      </c>
      <c r="S34" s="58">
        <f t="shared" si="4"/>
        <v>0</v>
      </c>
      <c r="T34" s="58">
        <v>1100</v>
      </c>
      <c r="U34" s="58">
        <v>1100</v>
      </c>
      <c r="V34" s="58">
        <f t="shared" si="5"/>
        <v>100</v>
      </c>
      <c r="W34" s="58">
        <v>0</v>
      </c>
      <c r="X34" s="58">
        <v>0</v>
      </c>
      <c r="Y34" s="58">
        <f t="shared" si="6"/>
        <v>0</v>
      </c>
      <c r="Z34" s="58">
        <v>0</v>
      </c>
      <c r="AA34" s="58">
        <v>0</v>
      </c>
      <c r="AB34" s="58">
        <f t="shared" si="7"/>
        <v>0</v>
      </c>
      <c r="AC34" s="58">
        <v>0</v>
      </c>
      <c r="AD34" s="58">
        <v>0</v>
      </c>
      <c r="AE34" s="58">
        <f t="shared" si="8"/>
        <v>0</v>
      </c>
      <c r="AF34" s="58">
        <v>4375.2</v>
      </c>
      <c r="AG34" s="58">
        <v>1554.0439799999999</v>
      </c>
      <c r="AH34" s="58">
        <f t="shared" si="9"/>
        <v>35.519381513987931</v>
      </c>
      <c r="AI34" s="58">
        <v>0</v>
      </c>
      <c r="AJ34" s="58">
        <v>0</v>
      </c>
      <c r="AK34" s="58">
        <f t="shared" si="10"/>
        <v>0</v>
      </c>
      <c r="AL34" s="58">
        <v>0</v>
      </c>
      <c r="AM34" s="58">
        <v>0</v>
      </c>
      <c r="AN34" s="59">
        <f t="shared" si="11"/>
        <v>0</v>
      </c>
      <c r="AO34" s="138">
        <v>3595</v>
      </c>
      <c r="AP34" s="58">
        <v>0</v>
      </c>
      <c r="AQ34" s="58">
        <f t="shared" si="12"/>
        <v>0</v>
      </c>
      <c r="AR34" s="58">
        <v>4938.8835899999995</v>
      </c>
      <c r="AS34" s="58">
        <v>4938.8835899999995</v>
      </c>
      <c r="AT34" s="58">
        <f t="shared" si="13"/>
        <v>100</v>
      </c>
      <c r="AU34" s="58">
        <v>0</v>
      </c>
      <c r="AV34" s="58">
        <v>0</v>
      </c>
      <c r="AW34" s="58">
        <f t="shared" si="14"/>
        <v>0</v>
      </c>
      <c r="AX34" s="58">
        <v>0</v>
      </c>
      <c r="AY34" s="58">
        <v>0</v>
      </c>
      <c r="AZ34" s="58">
        <f t="shared" si="15"/>
        <v>0</v>
      </c>
      <c r="BA34" s="58">
        <v>0</v>
      </c>
      <c r="BB34" s="58">
        <v>0</v>
      </c>
      <c r="BC34" s="58">
        <f t="shared" si="16"/>
        <v>0</v>
      </c>
      <c r="BD34" s="58">
        <v>248.57499999999999</v>
      </c>
      <c r="BE34" s="58">
        <v>0</v>
      </c>
      <c r="BF34" s="58">
        <f t="shared" si="17"/>
        <v>0</v>
      </c>
      <c r="BG34" s="58">
        <v>15.6</v>
      </c>
      <c r="BH34" s="58">
        <v>15.6</v>
      </c>
      <c r="BI34" s="58">
        <f t="shared" si="18"/>
        <v>100</v>
      </c>
      <c r="BJ34" s="58">
        <v>100</v>
      </c>
      <c r="BK34" s="58">
        <v>100</v>
      </c>
      <c r="BL34" s="58">
        <f t="shared" si="19"/>
        <v>100</v>
      </c>
      <c r="BM34" s="58">
        <v>91.6</v>
      </c>
      <c r="BN34" s="58">
        <v>91.6</v>
      </c>
      <c r="BO34" s="58">
        <f t="shared" si="20"/>
        <v>100</v>
      </c>
      <c r="BP34" s="58">
        <v>50</v>
      </c>
      <c r="BQ34" s="58">
        <v>50</v>
      </c>
      <c r="BR34" s="58">
        <f t="shared" si="26"/>
        <v>100</v>
      </c>
      <c r="BS34" s="58">
        <v>0</v>
      </c>
      <c r="BT34" s="58">
        <v>0</v>
      </c>
      <c r="BU34" s="58">
        <f t="shared" si="21"/>
        <v>0</v>
      </c>
      <c r="BV34" s="58">
        <v>0</v>
      </c>
      <c r="BW34" s="58">
        <v>0</v>
      </c>
      <c r="BX34" s="58">
        <f t="shared" si="22"/>
        <v>0</v>
      </c>
      <c r="BY34" s="58">
        <v>1678.8161599999999</v>
      </c>
      <c r="BZ34" s="58">
        <v>0</v>
      </c>
      <c r="CA34" s="59">
        <f t="shared" si="23"/>
        <v>0</v>
      </c>
    </row>
    <row r="35" spans="1:79" x14ac:dyDescent="0.25">
      <c r="A35" s="28" t="s">
        <v>41</v>
      </c>
      <c r="B35" s="57">
        <f t="shared" si="24"/>
        <v>13709</v>
      </c>
      <c r="C35" s="57">
        <f t="shared" si="24"/>
        <v>3494.9595899999999</v>
      </c>
      <c r="D35" s="57">
        <f t="shared" si="25"/>
        <v>25.493906120067109</v>
      </c>
      <c r="E35" s="58">
        <v>0</v>
      </c>
      <c r="F35" s="58">
        <v>0</v>
      </c>
      <c r="G35" s="58">
        <f t="shared" si="0"/>
        <v>0</v>
      </c>
      <c r="H35" s="58">
        <v>0</v>
      </c>
      <c r="I35" s="58">
        <v>0</v>
      </c>
      <c r="J35" s="58">
        <f t="shared" si="1"/>
        <v>0</v>
      </c>
      <c r="K35" s="58">
        <v>0</v>
      </c>
      <c r="L35" s="58">
        <v>0</v>
      </c>
      <c r="M35" s="58">
        <f t="shared" si="2"/>
        <v>0</v>
      </c>
      <c r="N35" s="58">
        <v>0</v>
      </c>
      <c r="O35" s="58">
        <v>0</v>
      </c>
      <c r="P35" s="58">
        <f t="shared" si="3"/>
        <v>0</v>
      </c>
      <c r="Q35" s="58">
        <v>0</v>
      </c>
      <c r="R35" s="58">
        <v>0</v>
      </c>
      <c r="S35" s="58">
        <f t="shared" si="4"/>
        <v>0</v>
      </c>
      <c r="T35" s="58">
        <v>0</v>
      </c>
      <c r="U35" s="58">
        <v>0</v>
      </c>
      <c r="V35" s="58">
        <f t="shared" si="5"/>
        <v>0</v>
      </c>
      <c r="W35" s="58">
        <v>0</v>
      </c>
      <c r="X35" s="58">
        <v>0</v>
      </c>
      <c r="Y35" s="58">
        <f t="shared" si="6"/>
        <v>0</v>
      </c>
      <c r="Z35" s="58">
        <v>0</v>
      </c>
      <c r="AA35" s="58">
        <v>0</v>
      </c>
      <c r="AB35" s="58">
        <f t="shared" si="7"/>
        <v>0</v>
      </c>
      <c r="AC35" s="58">
        <v>2000</v>
      </c>
      <c r="AD35" s="58">
        <v>743</v>
      </c>
      <c r="AE35" s="58">
        <f t="shared" si="8"/>
        <v>37.15</v>
      </c>
      <c r="AF35" s="58">
        <v>6328.8</v>
      </c>
      <c r="AG35" s="58">
        <v>2688.9595899999999</v>
      </c>
      <c r="AH35" s="58">
        <f t="shared" si="9"/>
        <v>42.487668910377948</v>
      </c>
      <c r="AI35" s="58">
        <v>0</v>
      </c>
      <c r="AJ35" s="58">
        <v>0</v>
      </c>
      <c r="AK35" s="58">
        <f t="shared" si="10"/>
        <v>0</v>
      </c>
      <c r="AL35" s="58">
        <v>0</v>
      </c>
      <c r="AM35" s="58">
        <v>0</v>
      </c>
      <c r="AN35" s="59">
        <f t="shared" si="11"/>
        <v>0</v>
      </c>
      <c r="AO35" s="138">
        <v>4319.2</v>
      </c>
      <c r="AP35" s="58">
        <v>0</v>
      </c>
      <c r="AQ35" s="58">
        <f t="shared" si="12"/>
        <v>0</v>
      </c>
      <c r="AR35" s="58">
        <v>0</v>
      </c>
      <c r="AS35" s="58">
        <v>0</v>
      </c>
      <c r="AT35" s="58">
        <f t="shared" si="13"/>
        <v>0</v>
      </c>
      <c r="AU35" s="58">
        <v>0</v>
      </c>
      <c r="AV35" s="58">
        <v>0</v>
      </c>
      <c r="AW35" s="58">
        <f t="shared" si="14"/>
        <v>0</v>
      </c>
      <c r="AX35" s="58">
        <v>0</v>
      </c>
      <c r="AY35" s="58">
        <v>0</v>
      </c>
      <c r="AZ35" s="58">
        <f t="shared" si="15"/>
        <v>0</v>
      </c>
      <c r="BA35" s="58">
        <v>0</v>
      </c>
      <c r="BB35" s="58">
        <v>0</v>
      </c>
      <c r="BC35" s="58">
        <f t="shared" si="16"/>
        <v>0</v>
      </c>
      <c r="BD35" s="58">
        <v>998</v>
      </c>
      <c r="BE35" s="58">
        <v>0</v>
      </c>
      <c r="BF35" s="58">
        <f t="shared" si="17"/>
        <v>0</v>
      </c>
      <c r="BG35" s="58">
        <v>13</v>
      </c>
      <c r="BH35" s="58">
        <v>13</v>
      </c>
      <c r="BI35" s="58">
        <f t="shared" si="18"/>
        <v>100</v>
      </c>
      <c r="BJ35" s="58">
        <v>0</v>
      </c>
      <c r="BK35" s="58">
        <v>0</v>
      </c>
      <c r="BL35" s="58">
        <f t="shared" si="19"/>
        <v>0</v>
      </c>
      <c r="BM35" s="58">
        <v>0</v>
      </c>
      <c r="BN35" s="58">
        <v>0</v>
      </c>
      <c r="BO35" s="58">
        <f t="shared" si="20"/>
        <v>0</v>
      </c>
      <c r="BP35" s="58">
        <v>50</v>
      </c>
      <c r="BQ35" s="58">
        <v>50</v>
      </c>
      <c r="BR35" s="58">
        <f t="shared" si="26"/>
        <v>100</v>
      </c>
      <c r="BS35" s="58">
        <v>0</v>
      </c>
      <c r="BT35" s="58">
        <v>0</v>
      </c>
      <c r="BU35" s="58">
        <f t="shared" si="21"/>
        <v>0</v>
      </c>
      <c r="BV35" s="58">
        <v>0</v>
      </c>
      <c r="BW35" s="58">
        <v>0</v>
      </c>
      <c r="BX35" s="58">
        <f t="shared" si="22"/>
        <v>0</v>
      </c>
      <c r="BY35" s="58">
        <v>0</v>
      </c>
      <c r="BZ35" s="58">
        <v>0</v>
      </c>
      <c r="CA35" s="59">
        <f t="shared" si="23"/>
        <v>0</v>
      </c>
    </row>
    <row r="36" spans="1:79" x14ac:dyDescent="0.25">
      <c r="A36" s="28" t="s">
        <v>42</v>
      </c>
      <c r="B36" s="57">
        <f t="shared" si="24"/>
        <v>34283.589819999994</v>
      </c>
      <c r="C36" s="57">
        <f t="shared" si="24"/>
        <v>14839.695970000002</v>
      </c>
      <c r="D36" s="57">
        <f t="shared" si="25"/>
        <v>43.285128680844792</v>
      </c>
      <c r="E36" s="58">
        <v>0</v>
      </c>
      <c r="F36" s="58">
        <v>0</v>
      </c>
      <c r="G36" s="58">
        <f t="shared" si="0"/>
        <v>0</v>
      </c>
      <c r="H36" s="58">
        <v>504</v>
      </c>
      <c r="I36" s="58">
        <v>0</v>
      </c>
      <c r="J36" s="58">
        <f t="shared" si="1"/>
        <v>0</v>
      </c>
      <c r="K36" s="58">
        <v>0</v>
      </c>
      <c r="L36" s="58">
        <v>0</v>
      </c>
      <c r="M36" s="58">
        <f t="shared" si="2"/>
        <v>0</v>
      </c>
      <c r="N36" s="58">
        <v>0</v>
      </c>
      <c r="O36" s="58">
        <v>0</v>
      </c>
      <c r="P36" s="58">
        <f t="shared" si="3"/>
        <v>0</v>
      </c>
      <c r="Q36" s="58">
        <v>0</v>
      </c>
      <c r="R36" s="58">
        <v>0</v>
      </c>
      <c r="S36" s="58">
        <f t="shared" si="4"/>
        <v>0</v>
      </c>
      <c r="T36" s="58">
        <v>0</v>
      </c>
      <c r="U36" s="58">
        <v>0</v>
      </c>
      <c r="V36" s="58">
        <f t="shared" si="5"/>
        <v>0</v>
      </c>
      <c r="W36" s="58">
        <v>0</v>
      </c>
      <c r="X36" s="58">
        <v>0</v>
      </c>
      <c r="Y36" s="58">
        <f t="shared" si="6"/>
        <v>0</v>
      </c>
      <c r="Z36" s="58">
        <v>0</v>
      </c>
      <c r="AA36" s="58">
        <v>0</v>
      </c>
      <c r="AB36" s="58">
        <f t="shared" si="7"/>
        <v>0</v>
      </c>
      <c r="AC36" s="58">
        <v>2000</v>
      </c>
      <c r="AD36" s="58">
        <v>2000</v>
      </c>
      <c r="AE36" s="58">
        <f t="shared" si="8"/>
        <v>100</v>
      </c>
      <c r="AF36" s="58">
        <v>19204.7</v>
      </c>
      <c r="AG36" s="58">
        <v>11975.60425</v>
      </c>
      <c r="AH36" s="58">
        <f t="shared" si="9"/>
        <v>62.357674163095496</v>
      </c>
      <c r="AI36" s="58">
        <v>0</v>
      </c>
      <c r="AJ36" s="58">
        <v>0</v>
      </c>
      <c r="AK36" s="58">
        <f t="shared" si="10"/>
        <v>0</v>
      </c>
      <c r="AL36" s="58">
        <v>0</v>
      </c>
      <c r="AM36" s="58">
        <v>0</v>
      </c>
      <c r="AN36" s="59">
        <f t="shared" si="11"/>
        <v>0</v>
      </c>
      <c r="AO36" s="138">
        <v>9543.6</v>
      </c>
      <c r="AP36" s="58">
        <v>0</v>
      </c>
      <c r="AQ36" s="58">
        <f t="shared" si="12"/>
        <v>0</v>
      </c>
      <c r="AR36" s="58">
        <v>0</v>
      </c>
      <c r="AS36" s="58">
        <v>0</v>
      </c>
      <c r="AT36" s="58">
        <f t="shared" si="13"/>
        <v>0</v>
      </c>
      <c r="AU36" s="58">
        <v>0</v>
      </c>
      <c r="AV36" s="58">
        <v>0</v>
      </c>
      <c r="AW36" s="58">
        <f t="shared" si="14"/>
        <v>0</v>
      </c>
      <c r="AX36" s="58">
        <v>0</v>
      </c>
      <c r="AY36" s="58">
        <v>0</v>
      </c>
      <c r="AZ36" s="58">
        <f t="shared" si="15"/>
        <v>0</v>
      </c>
      <c r="BA36" s="58">
        <v>2361.24262</v>
      </c>
      <c r="BB36" s="58">
        <v>631.19171999999992</v>
      </c>
      <c r="BC36" s="58">
        <f t="shared" si="16"/>
        <v>26.731336909376974</v>
      </c>
      <c r="BD36" s="58">
        <v>437.1472</v>
      </c>
      <c r="BE36" s="58">
        <v>0</v>
      </c>
      <c r="BF36" s="58">
        <f t="shared" si="17"/>
        <v>0</v>
      </c>
      <c r="BG36" s="58">
        <v>49.7</v>
      </c>
      <c r="BH36" s="58">
        <v>49.7</v>
      </c>
      <c r="BI36" s="58">
        <f t="shared" si="18"/>
        <v>100</v>
      </c>
      <c r="BJ36" s="58">
        <v>0</v>
      </c>
      <c r="BK36" s="58">
        <v>0</v>
      </c>
      <c r="BL36" s="58">
        <f t="shared" si="19"/>
        <v>0</v>
      </c>
      <c r="BM36" s="58">
        <v>183.2</v>
      </c>
      <c r="BN36" s="58">
        <v>183.2</v>
      </c>
      <c r="BO36" s="58">
        <f t="shared" si="20"/>
        <v>100</v>
      </c>
      <c r="BP36" s="58">
        <v>0</v>
      </c>
      <c r="BQ36" s="58">
        <v>0</v>
      </c>
      <c r="BR36" s="58">
        <f t="shared" si="26"/>
        <v>0</v>
      </c>
      <c r="BS36" s="58">
        <v>0</v>
      </c>
      <c r="BT36" s="58">
        <v>0</v>
      </c>
      <c r="BU36" s="58">
        <f t="shared" si="21"/>
        <v>0</v>
      </c>
      <c r="BV36" s="58">
        <v>0</v>
      </c>
      <c r="BW36" s="58">
        <v>0</v>
      </c>
      <c r="BX36" s="58">
        <f t="shared" si="22"/>
        <v>0</v>
      </c>
      <c r="BY36" s="58">
        <v>0</v>
      </c>
      <c r="BZ36" s="58">
        <v>0</v>
      </c>
      <c r="CA36" s="59">
        <f t="shared" si="23"/>
        <v>0</v>
      </c>
    </row>
    <row r="37" spans="1:79" x14ac:dyDescent="0.25">
      <c r="A37" s="28" t="s">
        <v>43</v>
      </c>
      <c r="B37" s="57">
        <f t="shared" si="24"/>
        <v>18144.399999999998</v>
      </c>
      <c r="C37" s="57">
        <f t="shared" si="24"/>
        <v>5516.1</v>
      </c>
      <c r="D37" s="57">
        <f t="shared" si="25"/>
        <v>30.401115495690135</v>
      </c>
      <c r="E37" s="58">
        <v>0</v>
      </c>
      <c r="F37" s="58">
        <v>0</v>
      </c>
      <c r="G37" s="58">
        <f t="shared" si="0"/>
        <v>0</v>
      </c>
      <c r="H37" s="58">
        <v>0</v>
      </c>
      <c r="I37" s="58">
        <v>0</v>
      </c>
      <c r="J37" s="58">
        <f t="shared" si="1"/>
        <v>0</v>
      </c>
      <c r="K37" s="58">
        <v>0</v>
      </c>
      <c r="L37" s="58">
        <v>0</v>
      </c>
      <c r="M37" s="58">
        <f t="shared" si="2"/>
        <v>0</v>
      </c>
      <c r="N37" s="58">
        <v>0</v>
      </c>
      <c r="O37" s="58">
        <v>0</v>
      </c>
      <c r="P37" s="58">
        <f t="shared" si="3"/>
        <v>0</v>
      </c>
      <c r="Q37" s="58">
        <v>0</v>
      </c>
      <c r="R37" s="58">
        <v>0</v>
      </c>
      <c r="S37" s="58">
        <f t="shared" si="4"/>
        <v>0</v>
      </c>
      <c r="T37" s="58">
        <v>0</v>
      </c>
      <c r="U37" s="58">
        <v>0</v>
      </c>
      <c r="V37" s="58">
        <f t="shared" si="5"/>
        <v>0</v>
      </c>
      <c r="W37" s="58">
        <v>0</v>
      </c>
      <c r="X37" s="58">
        <v>0</v>
      </c>
      <c r="Y37" s="58">
        <f t="shared" si="6"/>
        <v>0</v>
      </c>
      <c r="Z37" s="58">
        <v>0</v>
      </c>
      <c r="AA37" s="58">
        <v>0</v>
      </c>
      <c r="AB37" s="58">
        <f t="shared" si="7"/>
        <v>0</v>
      </c>
      <c r="AC37" s="58">
        <v>1500</v>
      </c>
      <c r="AD37" s="58">
        <v>1500</v>
      </c>
      <c r="AE37" s="58">
        <f t="shared" si="8"/>
        <v>100</v>
      </c>
      <c r="AF37" s="58">
        <v>5513.9</v>
      </c>
      <c r="AG37" s="58">
        <v>3807.9</v>
      </c>
      <c r="AH37" s="58">
        <f t="shared" si="9"/>
        <v>69.060011969749183</v>
      </c>
      <c r="AI37" s="58">
        <v>0</v>
      </c>
      <c r="AJ37" s="58">
        <v>0</v>
      </c>
      <c r="AK37" s="58">
        <f t="shared" si="10"/>
        <v>0</v>
      </c>
      <c r="AL37" s="58">
        <v>0</v>
      </c>
      <c r="AM37" s="58">
        <v>0</v>
      </c>
      <c r="AN37" s="59">
        <f t="shared" si="11"/>
        <v>0</v>
      </c>
      <c r="AO37" s="138">
        <v>8095.3</v>
      </c>
      <c r="AP37" s="58">
        <v>0</v>
      </c>
      <c r="AQ37" s="58">
        <f t="shared" si="12"/>
        <v>0</v>
      </c>
      <c r="AR37" s="58">
        <v>2247</v>
      </c>
      <c r="AS37" s="58">
        <v>0</v>
      </c>
      <c r="AT37" s="58">
        <f t="shared" si="13"/>
        <v>0</v>
      </c>
      <c r="AU37" s="58">
        <v>0</v>
      </c>
      <c r="AV37" s="58">
        <v>0</v>
      </c>
      <c r="AW37" s="58">
        <f t="shared" si="14"/>
        <v>0</v>
      </c>
      <c r="AX37" s="58">
        <v>0</v>
      </c>
      <c r="AY37" s="58">
        <v>0</v>
      </c>
      <c r="AZ37" s="58">
        <f t="shared" si="15"/>
        <v>0</v>
      </c>
      <c r="BA37" s="58">
        <v>0</v>
      </c>
      <c r="BB37" s="58">
        <v>0</v>
      </c>
      <c r="BC37" s="58">
        <f t="shared" si="16"/>
        <v>0</v>
      </c>
      <c r="BD37" s="58">
        <v>0</v>
      </c>
      <c r="BE37" s="58">
        <v>0</v>
      </c>
      <c r="BF37" s="58">
        <f t="shared" si="17"/>
        <v>0</v>
      </c>
      <c r="BG37" s="58">
        <v>16.600000000000001</v>
      </c>
      <c r="BH37" s="58">
        <v>16.600000000000001</v>
      </c>
      <c r="BI37" s="58">
        <f t="shared" si="18"/>
        <v>100</v>
      </c>
      <c r="BJ37" s="58">
        <v>100</v>
      </c>
      <c r="BK37" s="58">
        <v>100</v>
      </c>
      <c r="BL37" s="58">
        <f t="shared" si="19"/>
        <v>100</v>
      </c>
      <c r="BM37" s="58">
        <v>91.6</v>
      </c>
      <c r="BN37" s="58">
        <v>91.6</v>
      </c>
      <c r="BO37" s="58">
        <f t="shared" si="20"/>
        <v>100</v>
      </c>
      <c r="BP37" s="58">
        <v>0</v>
      </c>
      <c r="BQ37" s="58">
        <v>0</v>
      </c>
      <c r="BR37" s="58">
        <f t="shared" si="26"/>
        <v>0</v>
      </c>
      <c r="BS37" s="58">
        <v>0</v>
      </c>
      <c r="BT37" s="58">
        <v>0</v>
      </c>
      <c r="BU37" s="58">
        <f t="shared" si="21"/>
        <v>0</v>
      </c>
      <c r="BV37" s="58">
        <v>0</v>
      </c>
      <c r="BW37" s="58">
        <v>0</v>
      </c>
      <c r="BX37" s="58">
        <f t="shared" si="22"/>
        <v>0</v>
      </c>
      <c r="BY37" s="58">
        <v>580</v>
      </c>
      <c r="BZ37" s="58">
        <v>0</v>
      </c>
      <c r="CA37" s="59">
        <f t="shared" si="23"/>
        <v>0</v>
      </c>
    </row>
    <row r="38" spans="1:79" x14ac:dyDescent="0.25">
      <c r="A38" s="28" t="s">
        <v>44</v>
      </c>
      <c r="B38" s="57">
        <f t="shared" si="24"/>
        <v>22618.642300000003</v>
      </c>
      <c r="C38" s="57">
        <f t="shared" si="24"/>
        <v>6949.2271900000005</v>
      </c>
      <c r="D38" s="57">
        <f t="shared" si="25"/>
        <v>30.723449700603823</v>
      </c>
      <c r="E38" s="58">
        <v>0</v>
      </c>
      <c r="F38" s="58">
        <v>0</v>
      </c>
      <c r="G38" s="58">
        <f t="shared" si="0"/>
        <v>0</v>
      </c>
      <c r="H38" s="58">
        <v>0</v>
      </c>
      <c r="I38" s="58">
        <v>0</v>
      </c>
      <c r="J38" s="58">
        <f t="shared" si="1"/>
        <v>0</v>
      </c>
      <c r="K38" s="58">
        <v>0</v>
      </c>
      <c r="L38" s="58">
        <v>0</v>
      </c>
      <c r="M38" s="58">
        <f t="shared" si="2"/>
        <v>0</v>
      </c>
      <c r="N38" s="58">
        <v>0</v>
      </c>
      <c r="O38" s="58">
        <v>0</v>
      </c>
      <c r="P38" s="58">
        <f t="shared" si="3"/>
        <v>0</v>
      </c>
      <c r="Q38" s="58">
        <v>0</v>
      </c>
      <c r="R38" s="58">
        <v>0</v>
      </c>
      <c r="S38" s="58">
        <f t="shared" si="4"/>
        <v>0</v>
      </c>
      <c r="T38" s="58">
        <v>1300</v>
      </c>
      <c r="U38" s="58">
        <v>1300</v>
      </c>
      <c r="V38" s="58">
        <f t="shared" si="5"/>
        <v>100</v>
      </c>
      <c r="W38" s="58">
        <v>0</v>
      </c>
      <c r="X38" s="58">
        <v>0</v>
      </c>
      <c r="Y38" s="58">
        <f t="shared" si="6"/>
        <v>0</v>
      </c>
      <c r="Z38" s="58">
        <v>0</v>
      </c>
      <c r="AA38" s="58">
        <v>0</v>
      </c>
      <c r="AB38" s="58">
        <f t="shared" si="7"/>
        <v>0</v>
      </c>
      <c r="AC38" s="58">
        <v>2100</v>
      </c>
      <c r="AD38" s="58">
        <v>2100</v>
      </c>
      <c r="AE38" s="58">
        <f t="shared" si="8"/>
        <v>100</v>
      </c>
      <c r="AF38" s="58">
        <v>3564.7</v>
      </c>
      <c r="AG38" s="58">
        <v>3163.1</v>
      </c>
      <c r="AH38" s="58">
        <f t="shared" si="9"/>
        <v>88.733974808539287</v>
      </c>
      <c r="AI38" s="58">
        <v>0</v>
      </c>
      <c r="AJ38" s="58">
        <v>0</v>
      </c>
      <c r="AK38" s="58">
        <f t="shared" si="10"/>
        <v>0</v>
      </c>
      <c r="AL38" s="58">
        <v>0</v>
      </c>
      <c r="AM38" s="58">
        <v>0</v>
      </c>
      <c r="AN38" s="59">
        <f t="shared" si="11"/>
        <v>0</v>
      </c>
      <c r="AO38" s="138">
        <v>10371.200000000001</v>
      </c>
      <c r="AP38" s="58">
        <v>0</v>
      </c>
      <c r="AQ38" s="58">
        <f t="shared" si="12"/>
        <v>0</v>
      </c>
      <c r="AR38" s="58">
        <v>3969.2</v>
      </c>
      <c r="AS38" s="58">
        <v>0</v>
      </c>
      <c r="AT38" s="58">
        <f t="shared" si="13"/>
        <v>0</v>
      </c>
      <c r="AU38" s="58">
        <v>0</v>
      </c>
      <c r="AV38" s="58">
        <v>0</v>
      </c>
      <c r="AW38" s="58">
        <f t="shared" si="14"/>
        <v>0</v>
      </c>
      <c r="AX38" s="58">
        <v>0</v>
      </c>
      <c r="AY38" s="58">
        <v>0</v>
      </c>
      <c r="AZ38" s="58">
        <f t="shared" si="15"/>
        <v>0</v>
      </c>
      <c r="BA38" s="58">
        <v>0</v>
      </c>
      <c r="BB38" s="58">
        <v>0</v>
      </c>
      <c r="BC38" s="58">
        <f t="shared" si="16"/>
        <v>0</v>
      </c>
      <c r="BD38" s="58">
        <v>463.48500000000001</v>
      </c>
      <c r="BE38" s="58">
        <v>0</v>
      </c>
      <c r="BF38" s="58">
        <f t="shared" si="17"/>
        <v>0</v>
      </c>
      <c r="BG38" s="58">
        <v>45.7</v>
      </c>
      <c r="BH38" s="58">
        <v>45.7</v>
      </c>
      <c r="BI38" s="58">
        <f t="shared" si="18"/>
        <v>100</v>
      </c>
      <c r="BJ38" s="58">
        <v>0</v>
      </c>
      <c r="BK38" s="58">
        <v>0</v>
      </c>
      <c r="BL38" s="58">
        <f t="shared" si="19"/>
        <v>0</v>
      </c>
      <c r="BM38" s="58">
        <v>91.6</v>
      </c>
      <c r="BN38" s="58">
        <v>91.6</v>
      </c>
      <c r="BO38" s="58">
        <f t="shared" si="20"/>
        <v>100</v>
      </c>
      <c r="BP38" s="58">
        <v>50</v>
      </c>
      <c r="BQ38" s="58">
        <v>50</v>
      </c>
      <c r="BR38" s="58">
        <f t="shared" si="26"/>
        <v>100</v>
      </c>
      <c r="BS38" s="58">
        <v>0</v>
      </c>
      <c r="BT38" s="58">
        <v>0</v>
      </c>
      <c r="BU38" s="58">
        <f t="shared" si="21"/>
        <v>0</v>
      </c>
      <c r="BV38" s="58">
        <v>0</v>
      </c>
      <c r="BW38" s="58">
        <v>0</v>
      </c>
      <c r="BX38" s="58">
        <f t="shared" si="22"/>
        <v>0</v>
      </c>
      <c r="BY38" s="58">
        <v>662.7573000000001</v>
      </c>
      <c r="BZ38" s="58">
        <v>198.82719</v>
      </c>
      <c r="CA38" s="59">
        <f t="shared" si="23"/>
        <v>29.999999999999996</v>
      </c>
    </row>
    <row r="39" spans="1:79" x14ac:dyDescent="0.25">
      <c r="A39" s="28" t="s">
        <v>45</v>
      </c>
      <c r="B39" s="57">
        <f t="shared" si="24"/>
        <v>14583.700300000002</v>
      </c>
      <c r="C39" s="57">
        <f t="shared" si="24"/>
        <v>4929.3296800000007</v>
      </c>
      <c r="D39" s="57">
        <f t="shared" si="25"/>
        <v>33.800267275103018</v>
      </c>
      <c r="E39" s="58">
        <v>0</v>
      </c>
      <c r="F39" s="58">
        <v>0</v>
      </c>
      <c r="G39" s="58">
        <f t="shared" si="0"/>
        <v>0</v>
      </c>
      <c r="H39" s="58">
        <v>0</v>
      </c>
      <c r="I39" s="58">
        <v>0</v>
      </c>
      <c r="J39" s="58">
        <f t="shared" si="1"/>
        <v>0</v>
      </c>
      <c r="K39" s="58">
        <v>0</v>
      </c>
      <c r="L39" s="58">
        <v>0</v>
      </c>
      <c r="M39" s="58">
        <f t="shared" si="2"/>
        <v>0</v>
      </c>
      <c r="N39" s="58">
        <v>0</v>
      </c>
      <c r="O39" s="58">
        <v>0</v>
      </c>
      <c r="P39" s="58">
        <f t="shared" si="3"/>
        <v>0</v>
      </c>
      <c r="Q39" s="58">
        <v>0</v>
      </c>
      <c r="R39" s="58">
        <v>0</v>
      </c>
      <c r="S39" s="58">
        <f t="shared" si="4"/>
        <v>0</v>
      </c>
      <c r="T39" s="58">
        <v>1100</v>
      </c>
      <c r="U39" s="58">
        <v>1100</v>
      </c>
      <c r="V39" s="58">
        <f t="shared" si="5"/>
        <v>100</v>
      </c>
      <c r="W39" s="58">
        <v>0</v>
      </c>
      <c r="X39" s="58">
        <v>0</v>
      </c>
      <c r="Y39" s="58">
        <f t="shared" si="6"/>
        <v>0</v>
      </c>
      <c r="Z39" s="58">
        <v>0</v>
      </c>
      <c r="AA39" s="58">
        <v>0</v>
      </c>
      <c r="AB39" s="58">
        <f t="shared" si="7"/>
        <v>0</v>
      </c>
      <c r="AC39" s="58">
        <v>0</v>
      </c>
      <c r="AD39" s="58">
        <v>0</v>
      </c>
      <c r="AE39" s="58">
        <f t="shared" si="8"/>
        <v>0</v>
      </c>
      <c r="AF39" s="58">
        <v>7195.6</v>
      </c>
      <c r="AG39" s="58">
        <v>3300.7001099999998</v>
      </c>
      <c r="AH39" s="58">
        <f t="shared" si="9"/>
        <v>45.871089415754064</v>
      </c>
      <c r="AI39" s="58">
        <v>0</v>
      </c>
      <c r="AJ39" s="58">
        <v>0</v>
      </c>
      <c r="AK39" s="58">
        <f t="shared" si="10"/>
        <v>0</v>
      </c>
      <c r="AL39" s="58">
        <v>0</v>
      </c>
      <c r="AM39" s="58">
        <v>0</v>
      </c>
      <c r="AN39" s="59">
        <f t="shared" si="11"/>
        <v>0</v>
      </c>
      <c r="AO39" s="138">
        <v>3155.3</v>
      </c>
      <c r="AP39" s="58">
        <v>262.92957000000001</v>
      </c>
      <c r="AQ39" s="58">
        <f t="shared" si="12"/>
        <v>8.3329499572148453</v>
      </c>
      <c r="AR39" s="58">
        <v>0</v>
      </c>
      <c r="AS39" s="58">
        <v>0</v>
      </c>
      <c r="AT39" s="58">
        <f t="shared" si="13"/>
        <v>0</v>
      </c>
      <c r="AU39" s="58">
        <v>0</v>
      </c>
      <c r="AV39" s="58">
        <v>0</v>
      </c>
      <c r="AW39" s="58">
        <f t="shared" si="14"/>
        <v>0</v>
      </c>
      <c r="AX39" s="58">
        <v>0</v>
      </c>
      <c r="AY39" s="58">
        <v>0</v>
      </c>
      <c r="AZ39" s="58">
        <f t="shared" si="15"/>
        <v>0</v>
      </c>
      <c r="BA39" s="58">
        <v>0</v>
      </c>
      <c r="BB39" s="58">
        <v>0</v>
      </c>
      <c r="BC39" s="58">
        <f t="shared" si="16"/>
        <v>0</v>
      </c>
      <c r="BD39" s="58">
        <v>2709.6</v>
      </c>
      <c r="BE39" s="58">
        <v>0</v>
      </c>
      <c r="BF39" s="58">
        <f t="shared" si="17"/>
        <v>0</v>
      </c>
      <c r="BG39" s="58">
        <v>24.1</v>
      </c>
      <c r="BH39" s="58">
        <v>24.1</v>
      </c>
      <c r="BI39" s="58">
        <f t="shared" si="18"/>
        <v>100</v>
      </c>
      <c r="BJ39" s="58">
        <v>100</v>
      </c>
      <c r="BK39" s="58">
        <v>100</v>
      </c>
      <c r="BL39" s="58">
        <f t="shared" si="19"/>
        <v>100</v>
      </c>
      <c r="BM39" s="58">
        <v>91.6</v>
      </c>
      <c r="BN39" s="58">
        <v>91.6</v>
      </c>
      <c r="BO39" s="58">
        <f t="shared" si="20"/>
        <v>100</v>
      </c>
      <c r="BP39" s="58">
        <v>50</v>
      </c>
      <c r="BQ39" s="58">
        <v>50</v>
      </c>
      <c r="BR39" s="58">
        <f t="shared" si="26"/>
        <v>100</v>
      </c>
      <c r="BS39" s="58">
        <v>0</v>
      </c>
      <c r="BT39" s="58">
        <v>0</v>
      </c>
      <c r="BU39" s="58">
        <f t="shared" si="21"/>
        <v>0</v>
      </c>
      <c r="BV39" s="58">
        <v>0</v>
      </c>
      <c r="BW39" s="58">
        <v>0</v>
      </c>
      <c r="BX39" s="58">
        <f t="shared" si="22"/>
        <v>0</v>
      </c>
      <c r="BY39" s="58">
        <v>157.50029999999998</v>
      </c>
      <c r="BZ39" s="58">
        <v>0</v>
      </c>
      <c r="CA39" s="59">
        <f t="shared" si="23"/>
        <v>0</v>
      </c>
    </row>
    <row r="40" spans="1:79" x14ac:dyDescent="0.25">
      <c r="A40" s="28" t="s">
        <v>46</v>
      </c>
      <c r="B40" s="57">
        <f t="shared" si="24"/>
        <v>23387.326999999997</v>
      </c>
      <c r="C40" s="57">
        <f t="shared" si="24"/>
        <v>12039.1</v>
      </c>
      <c r="D40" s="57">
        <f t="shared" si="25"/>
        <v>51.477024287555402</v>
      </c>
      <c r="E40" s="58">
        <v>0</v>
      </c>
      <c r="F40" s="58">
        <v>0</v>
      </c>
      <c r="G40" s="58">
        <f t="shared" si="0"/>
        <v>0</v>
      </c>
      <c r="H40" s="58">
        <v>0</v>
      </c>
      <c r="I40" s="58">
        <v>0</v>
      </c>
      <c r="J40" s="58">
        <f t="shared" si="1"/>
        <v>0</v>
      </c>
      <c r="K40" s="58">
        <v>0</v>
      </c>
      <c r="L40" s="58">
        <v>0</v>
      </c>
      <c r="M40" s="58">
        <f t="shared" si="2"/>
        <v>0</v>
      </c>
      <c r="N40" s="58">
        <v>0</v>
      </c>
      <c r="O40" s="58">
        <v>0</v>
      </c>
      <c r="P40" s="58">
        <f t="shared" si="3"/>
        <v>0</v>
      </c>
      <c r="Q40" s="58">
        <v>0</v>
      </c>
      <c r="R40" s="58">
        <v>0</v>
      </c>
      <c r="S40" s="58">
        <f t="shared" si="4"/>
        <v>0</v>
      </c>
      <c r="T40" s="58">
        <v>1000</v>
      </c>
      <c r="U40" s="58">
        <v>1000</v>
      </c>
      <c r="V40" s="58">
        <f t="shared" si="5"/>
        <v>100</v>
      </c>
      <c r="W40" s="58">
        <v>1481</v>
      </c>
      <c r="X40" s="58">
        <v>1481</v>
      </c>
      <c r="Y40" s="58">
        <f t="shared" si="6"/>
        <v>100</v>
      </c>
      <c r="Z40" s="58">
        <v>0</v>
      </c>
      <c r="AA40" s="58">
        <v>0</v>
      </c>
      <c r="AB40" s="58">
        <f t="shared" si="7"/>
        <v>0</v>
      </c>
      <c r="AC40" s="58">
        <v>2500</v>
      </c>
      <c r="AD40" s="58">
        <v>2500</v>
      </c>
      <c r="AE40" s="58">
        <f t="shared" si="8"/>
        <v>100</v>
      </c>
      <c r="AF40" s="58">
        <v>4284.2</v>
      </c>
      <c r="AG40" s="58">
        <v>2922.8</v>
      </c>
      <c r="AH40" s="58">
        <f t="shared" si="9"/>
        <v>68.222772046122969</v>
      </c>
      <c r="AI40" s="58">
        <v>0</v>
      </c>
      <c r="AJ40" s="58">
        <v>0</v>
      </c>
      <c r="AK40" s="58">
        <f t="shared" si="10"/>
        <v>0</v>
      </c>
      <c r="AL40" s="58">
        <v>0</v>
      </c>
      <c r="AM40" s="58">
        <v>0</v>
      </c>
      <c r="AN40" s="59">
        <f t="shared" si="11"/>
        <v>0</v>
      </c>
      <c r="AO40" s="138">
        <v>8612.5</v>
      </c>
      <c r="AP40" s="58">
        <v>0</v>
      </c>
      <c r="AQ40" s="58">
        <f t="shared" si="12"/>
        <v>0</v>
      </c>
      <c r="AR40" s="58">
        <v>3418.6</v>
      </c>
      <c r="AS40" s="58">
        <v>3418.6</v>
      </c>
      <c r="AT40" s="58">
        <f t="shared" si="13"/>
        <v>100</v>
      </c>
      <c r="AU40" s="58">
        <v>0</v>
      </c>
      <c r="AV40" s="58">
        <v>0</v>
      </c>
      <c r="AW40" s="58">
        <f t="shared" si="14"/>
        <v>0</v>
      </c>
      <c r="AX40" s="58">
        <v>0</v>
      </c>
      <c r="AY40" s="58">
        <v>0</v>
      </c>
      <c r="AZ40" s="58">
        <f t="shared" si="15"/>
        <v>0</v>
      </c>
      <c r="BA40" s="58">
        <v>0</v>
      </c>
      <c r="BB40" s="58">
        <v>0</v>
      </c>
      <c r="BC40" s="58">
        <f t="shared" si="16"/>
        <v>0</v>
      </c>
      <c r="BD40" s="58">
        <v>0</v>
      </c>
      <c r="BE40" s="58">
        <v>0</v>
      </c>
      <c r="BF40" s="58">
        <f t="shared" si="17"/>
        <v>0</v>
      </c>
      <c r="BG40" s="58">
        <v>38.1</v>
      </c>
      <c r="BH40" s="58">
        <v>38.1</v>
      </c>
      <c r="BI40" s="58">
        <f t="shared" si="18"/>
        <v>100</v>
      </c>
      <c r="BJ40" s="58">
        <v>0</v>
      </c>
      <c r="BK40" s="58">
        <v>0</v>
      </c>
      <c r="BL40" s="58">
        <f t="shared" si="19"/>
        <v>0</v>
      </c>
      <c r="BM40" s="58">
        <v>91.6</v>
      </c>
      <c r="BN40" s="58">
        <v>91.6</v>
      </c>
      <c r="BO40" s="58">
        <f t="shared" si="20"/>
        <v>100</v>
      </c>
      <c r="BP40" s="58">
        <v>0</v>
      </c>
      <c r="BQ40" s="58">
        <v>0</v>
      </c>
      <c r="BR40" s="58">
        <f t="shared" si="26"/>
        <v>0</v>
      </c>
      <c r="BS40" s="58">
        <v>0</v>
      </c>
      <c r="BT40" s="58">
        <v>0</v>
      </c>
      <c r="BU40" s="58">
        <f t="shared" si="21"/>
        <v>0</v>
      </c>
      <c r="BV40" s="58">
        <v>587</v>
      </c>
      <c r="BW40" s="58">
        <v>587</v>
      </c>
      <c r="BX40" s="58">
        <f t="shared" si="22"/>
        <v>100</v>
      </c>
      <c r="BY40" s="58">
        <v>1374.327</v>
      </c>
      <c r="BZ40" s="58">
        <v>0</v>
      </c>
      <c r="CA40" s="59">
        <f t="shared" si="23"/>
        <v>0</v>
      </c>
    </row>
    <row r="41" spans="1:79" x14ac:dyDescent="0.25">
      <c r="A41" s="28" t="s">
        <v>47</v>
      </c>
      <c r="B41" s="57">
        <f t="shared" si="24"/>
        <v>10111.418</v>
      </c>
      <c r="C41" s="57">
        <f t="shared" si="24"/>
        <v>5253.1</v>
      </c>
      <c r="D41" s="57">
        <f t="shared" si="25"/>
        <v>51.952159430062139</v>
      </c>
      <c r="E41" s="58">
        <v>0</v>
      </c>
      <c r="F41" s="58">
        <v>0</v>
      </c>
      <c r="G41" s="58">
        <f t="shared" si="0"/>
        <v>0</v>
      </c>
      <c r="H41" s="58">
        <v>0</v>
      </c>
      <c r="I41" s="58">
        <v>0</v>
      </c>
      <c r="J41" s="58">
        <f t="shared" si="1"/>
        <v>0</v>
      </c>
      <c r="K41" s="58">
        <v>0</v>
      </c>
      <c r="L41" s="58">
        <v>0</v>
      </c>
      <c r="M41" s="58">
        <f t="shared" si="2"/>
        <v>0</v>
      </c>
      <c r="N41" s="58">
        <v>0</v>
      </c>
      <c r="O41" s="58">
        <v>0</v>
      </c>
      <c r="P41" s="58">
        <f t="shared" si="3"/>
        <v>0</v>
      </c>
      <c r="Q41" s="58">
        <v>0</v>
      </c>
      <c r="R41" s="58">
        <v>0</v>
      </c>
      <c r="S41" s="58">
        <f t="shared" si="4"/>
        <v>0</v>
      </c>
      <c r="T41" s="58">
        <v>1300</v>
      </c>
      <c r="U41" s="58">
        <v>1300</v>
      </c>
      <c r="V41" s="58">
        <f t="shared" si="5"/>
        <v>100</v>
      </c>
      <c r="W41" s="58">
        <v>0</v>
      </c>
      <c r="X41" s="58">
        <v>0</v>
      </c>
      <c r="Y41" s="58">
        <f t="shared" si="6"/>
        <v>0</v>
      </c>
      <c r="Z41" s="58">
        <v>0</v>
      </c>
      <c r="AA41" s="58">
        <v>0</v>
      </c>
      <c r="AB41" s="58">
        <f t="shared" si="7"/>
        <v>0</v>
      </c>
      <c r="AC41" s="58">
        <v>2000</v>
      </c>
      <c r="AD41" s="58">
        <v>2000</v>
      </c>
      <c r="AE41" s="58">
        <f t="shared" si="8"/>
        <v>100</v>
      </c>
      <c r="AF41" s="58">
        <v>1701.4</v>
      </c>
      <c r="AG41" s="58">
        <v>1701.4</v>
      </c>
      <c r="AH41" s="58">
        <f t="shared" si="9"/>
        <v>100.00000000000001</v>
      </c>
      <c r="AI41" s="58">
        <v>0</v>
      </c>
      <c r="AJ41" s="58">
        <v>0</v>
      </c>
      <c r="AK41" s="58">
        <f t="shared" si="10"/>
        <v>0</v>
      </c>
      <c r="AL41" s="58">
        <v>0</v>
      </c>
      <c r="AM41" s="58">
        <v>0</v>
      </c>
      <c r="AN41" s="59">
        <f t="shared" si="11"/>
        <v>0</v>
      </c>
      <c r="AO41" s="138">
        <v>4138.2</v>
      </c>
      <c r="AP41" s="58">
        <v>0</v>
      </c>
      <c r="AQ41" s="58">
        <f t="shared" si="12"/>
        <v>0</v>
      </c>
      <c r="AR41" s="58">
        <v>0</v>
      </c>
      <c r="AS41" s="58">
        <v>0</v>
      </c>
      <c r="AT41" s="58">
        <f t="shared" si="13"/>
        <v>0</v>
      </c>
      <c r="AU41" s="58">
        <v>0</v>
      </c>
      <c r="AV41" s="58">
        <v>0</v>
      </c>
      <c r="AW41" s="58">
        <f t="shared" si="14"/>
        <v>0</v>
      </c>
      <c r="AX41" s="58">
        <v>0</v>
      </c>
      <c r="AY41" s="58">
        <v>0</v>
      </c>
      <c r="AZ41" s="58">
        <f t="shared" si="15"/>
        <v>0</v>
      </c>
      <c r="BA41" s="58">
        <v>0</v>
      </c>
      <c r="BB41" s="58">
        <v>0</v>
      </c>
      <c r="BC41" s="58">
        <f t="shared" si="16"/>
        <v>0</v>
      </c>
      <c r="BD41" s="58">
        <v>0</v>
      </c>
      <c r="BE41" s="58">
        <v>0</v>
      </c>
      <c r="BF41" s="58">
        <f t="shared" si="17"/>
        <v>0</v>
      </c>
      <c r="BG41" s="58">
        <v>10.1</v>
      </c>
      <c r="BH41" s="58">
        <v>10.1</v>
      </c>
      <c r="BI41" s="58">
        <f t="shared" si="18"/>
        <v>100</v>
      </c>
      <c r="BJ41" s="58">
        <v>100</v>
      </c>
      <c r="BK41" s="58">
        <v>100</v>
      </c>
      <c r="BL41" s="58">
        <f t="shared" si="19"/>
        <v>100</v>
      </c>
      <c r="BM41" s="58">
        <v>91.6</v>
      </c>
      <c r="BN41" s="58">
        <v>91.6</v>
      </c>
      <c r="BO41" s="58">
        <f t="shared" si="20"/>
        <v>100</v>
      </c>
      <c r="BP41" s="58">
        <v>50</v>
      </c>
      <c r="BQ41" s="58">
        <v>50</v>
      </c>
      <c r="BR41" s="58">
        <f t="shared" si="26"/>
        <v>100</v>
      </c>
      <c r="BS41" s="58">
        <v>0</v>
      </c>
      <c r="BT41" s="58">
        <v>0</v>
      </c>
      <c r="BU41" s="58">
        <f t="shared" si="21"/>
        <v>0</v>
      </c>
      <c r="BV41" s="58">
        <v>0</v>
      </c>
      <c r="BW41" s="58">
        <v>0</v>
      </c>
      <c r="BX41" s="58">
        <f t="shared" si="22"/>
        <v>0</v>
      </c>
      <c r="BY41" s="58">
        <v>720.11800000000005</v>
      </c>
      <c r="BZ41" s="58">
        <v>0</v>
      </c>
      <c r="CA41" s="59">
        <f t="shared" si="23"/>
        <v>0</v>
      </c>
    </row>
    <row r="42" spans="1:79" x14ac:dyDescent="0.25">
      <c r="A42" s="28" t="s">
        <v>48</v>
      </c>
      <c r="B42" s="57">
        <f t="shared" si="24"/>
        <v>20787.099999999999</v>
      </c>
      <c r="C42" s="57">
        <f t="shared" si="24"/>
        <v>12341.535980000001</v>
      </c>
      <c r="D42" s="57">
        <f t="shared" si="25"/>
        <v>59.371129113729197</v>
      </c>
      <c r="E42" s="58">
        <v>0</v>
      </c>
      <c r="F42" s="58">
        <v>0</v>
      </c>
      <c r="G42" s="58">
        <f t="shared" si="0"/>
        <v>0</v>
      </c>
      <c r="H42" s="58">
        <v>0</v>
      </c>
      <c r="I42" s="58">
        <v>0</v>
      </c>
      <c r="J42" s="58">
        <f t="shared" si="1"/>
        <v>0</v>
      </c>
      <c r="K42" s="58">
        <v>0</v>
      </c>
      <c r="L42" s="58">
        <v>0</v>
      </c>
      <c r="M42" s="58">
        <f t="shared" si="2"/>
        <v>0</v>
      </c>
      <c r="N42" s="58">
        <v>0</v>
      </c>
      <c r="O42" s="58">
        <v>0</v>
      </c>
      <c r="P42" s="58">
        <f t="shared" si="3"/>
        <v>0</v>
      </c>
      <c r="Q42" s="58">
        <v>0</v>
      </c>
      <c r="R42" s="58">
        <v>0</v>
      </c>
      <c r="S42" s="58">
        <f t="shared" si="4"/>
        <v>0</v>
      </c>
      <c r="T42" s="58">
        <v>0</v>
      </c>
      <c r="U42" s="58">
        <v>0</v>
      </c>
      <c r="V42" s="58">
        <f t="shared" si="5"/>
        <v>0</v>
      </c>
      <c r="W42" s="58">
        <v>0</v>
      </c>
      <c r="X42" s="58">
        <v>0</v>
      </c>
      <c r="Y42" s="58">
        <f t="shared" si="6"/>
        <v>0</v>
      </c>
      <c r="Z42" s="58">
        <v>0</v>
      </c>
      <c r="AA42" s="58">
        <v>0</v>
      </c>
      <c r="AB42" s="58">
        <f t="shared" si="7"/>
        <v>0</v>
      </c>
      <c r="AC42" s="58">
        <v>2000</v>
      </c>
      <c r="AD42" s="58">
        <v>1999.9999800000001</v>
      </c>
      <c r="AE42" s="58">
        <f t="shared" si="8"/>
        <v>99.999999000000003</v>
      </c>
      <c r="AF42" s="58">
        <v>14231.8</v>
      </c>
      <c r="AG42" s="58">
        <v>10127.1</v>
      </c>
      <c r="AH42" s="58">
        <f t="shared" si="9"/>
        <v>71.158251240180448</v>
      </c>
      <c r="AI42" s="58">
        <v>0</v>
      </c>
      <c r="AJ42" s="58">
        <v>0</v>
      </c>
      <c r="AK42" s="58">
        <f t="shared" si="10"/>
        <v>0</v>
      </c>
      <c r="AL42" s="58">
        <v>0</v>
      </c>
      <c r="AM42" s="58">
        <v>0</v>
      </c>
      <c r="AN42" s="59">
        <f t="shared" si="11"/>
        <v>0</v>
      </c>
      <c r="AO42" s="138">
        <v>4215.7</v>
      </c>
      <c r="AP42" s="58">
        <v>0</v>
      </c>
      <c r="AQ42" s="58">
        <f t="shared" si="12"/>
        <v>0</v>
      </c>
      <c r="AR42" s="58">
        <v>0</v>
      </c>
      <c r="AS42" s="58">
        <v>0</v>
      </c>
      <c r="AT42" s="58">
        <f t="shared" si="13"/>
        <v>0</v>
      </c>
      <c r="AU42" s="58">
        <v>0</v>
      </c>
      <c r="AV42" s="58">
        <v>0</v>
      </c>
      <c r="AW42" s="58">
        <f t="shared" si="14"/>
        <v>0</v>
      </c>
      <c r="AX42" s="58">
        <v>0</v>
      </c>
      <c r="AY42" s="58">
        <v>0</v>
      </c>
      <c r="AZ42" s="58">
        <f t="shared" si="15"/>
        <v>0</v>
      </c>
      <c r="BA42" s="58">
        <v>0</v>
      </c>
      <c r="BB42" s="58">
        <v>0</v>
      </c>
      <c r="BC42" s="58">
        <f t="shared" si="16"/>
        <v>0</v>
      </c>
      <c r="BD42" s="58">
        <v>0</v>
      </c>
      <c r="BE42" s="58">
        <v>0</v>
      </c>
      <c r="BF42" s="58">
        <f t="shared" si="17"/>
        <v>0</v>
      </c>
      <c r="BG42" s="58">
        <v>17.5</v>
      </c>
      <c r="BH42" s="58">
        <v>17.5</v>
      </c>
      <c r="BI42" s="58">
        <f t="shared" si="18"/>
        <v>100</v>
      </c>
      <c r="BJ42" s="58">
        <v>100</v>
      </c>
      <c r="BK42" s="58">
        <v>66.186000000000007</v>
      </c>
      <c r="BL42" s="58">
        <f t="shared" si="19"/>
        <v>66.186000000000007</v>
      </c>
      <c r="BM42" s="58">
        <v>91.6</v>
      </c>
      <c r="BN42" s="58">
        <v>91.6</v>
      </c>
      <c r="BO42" s="58">
        <f t="shared" si="20"/>
        <v>100</v>
      </c>
      <c r="BP42" s="58">
        <v>0</v>
      </c>
      <c r="BQ42" s="58">
        <v>0</v>
      </c>
      <c r="BR42" s="58">
        <f t="shared" si="26"/>
        <v>0</v>
      </c>
      <c r="BS42" s="58">
        <v>0</v>
      </c>
      <c r="BT42" s="58">
        <v>0</v>
      </c>
      <c r="BU42" s="58">
        <f t="shared" si="21"/>
        <v>0</v>
      </c>
      <c r="BV42" s="58">
        <v>0</v>
      </c>
      <c r="BW42" s="58">
        <v>0</v>
      </c>
      <c r="BX42" s="58">
        <f t="shared" si="22"/>
        <v>0</v>
      </c>
      <c r="BY42" s="58">
        <v>130.5</v>
      </c>
      <c r="BZ42" s="58">
        <v>39.15</v>
      </c>
      <c r="CA42" s="59">
        <f t="shared" si="23"/>
        <v>30</v>
      </c>
    </row>
    <row r="43" spans="1:79" x14ac:dyDescent="0.25">
      <c r="A43" s="28" t="s">
        <v>49</v>
      </c>
      <c r="B43" s="57">
        <f t="shared" si="24"/>
        <v>23035.986919999996</v>
      </c>
      <c r="C43" s="57">
        <f t="shared" si="24"/>
        <v>11040.49158</v>
      </c>
      <c r="D43" s="57">
        <f t="shared" si="25"/>
        <v>47.927148154501566</v>
      </c>
      <c r="E43" s="58">
        <v>0</v>
      </c>
      <c r="F43" s="58">
        <v>0</v>
      </c>
      <c r="G43" s="58">
        <f t="shared" si="0"/>
        <v>0</v>
      </c>
      <c r="H43" s="58">
        <v>0</v>
      </c>
      <c r="I43" s="58">
        <v>0</v>
      </c>
      <c r="J43" s="58">
        <f t="shared" si="1"/>
        <v>0</v>
      </c>
      <c r="K43" s="58">
        <v>0</v>
      </c>
      <c r="L43" s="58">
        <v>0</v>
      </c>
      <c r="M43" s="58">
        <f t="shared" si="2"/>
        <v>0</v>
      </c>
      <c r="N43" s="58">
        <v>0</v>
      </c>
      <c r="O43" s="58">
        <v>0</v>
      </c>
      <c r="P43" s="58">
        <f t="shared" si="3"/>
        <v>0</v>
      </c>
      <c r="Q43" s="58">
        <v>0</v>
      </c>
      <c r="R43" s="58">
        <v>0</v>
      </c>
      <c r="S43" s="58">
        <f t="shared" si="4"/>
        <v>0</v>
      </c>
      <c r="T43" s="58">
        <v>0</v>
      </c>
      <c r="U43" s="58">
        <v>0</v>
      </c>
      <c r="V43" s="58">
        <f t="shared" si="5"/>
        <v>0</v>
      </c>
      <c r="W43" s="58">
        <v>0</v>
      </c>
      <c r="X43" s="58">
        <v>0</v>
      </c>
      <c r="Y43" s="58">
        <f t="shared" si="6"/>
        <v>0</v>
      </c>
      <c r="Z43" s="58">
        <v>0</v>
      </c>
      <c r="AA43" s="58">
        <v>0</v>
      </c>
      <c r="AB43" s="58">
        <f t="shared" si="7"/>
        <v>0</v>
      </c>
      <c r="AC43" s="58">
        <v>2500</v>
      </c>
      <c r="AD43" s="58">
        <v>2500</v>
      </c>
      <c r="AE43" s="58">
        <f t="shared" si="8"/>
        <v>100</v>
      </c>
      <c r="AF43" s="58">
        <v>13428.4</v>
      </c>
      <c r="AG43" s="58">
        <v>7516.3081600000005</v>
      </c>
      <c r="AH43" s="58">
        <f t="shared" si="9"/>
        <v>55.973222126239918</v>
      </c>
      <c r="AI43" s="58">
        <v>0</v>
      </c>
      <c r="AJ43" s="58">
        <v>0</v>
      </c>
      <c r="AK43" s="58">
        <f t="shared" si="10"/>
        <v>0</v>
      </c>
      <c r="AL43" s="58">
        <v>0</v>
      </c>
      <c r="AM43" s="58">
        <v>0</v>
      </c>
      <c r="AN43" s="59">
        <f t="shared" si="11"/>
        <v>0</v>
      </c>
      <c r="AO43" s="138">
        <v>4862.3</v>
      </c>
      <c r="AP43" s="58">
        <v>0</v>
      </c>
      <c r="AQ43" s="58">
        <f t="shared" si="12"/>
        <v>0</v>
      </c>
      <c r="AR43" s="58">
        <v>0</v>
      </c>
      <c r="AS43" s="58">
        <v>0</v>
      </c>
      <c r="AT43" s="58">
        <f t="shared" si="13"/>
        <v>0</v>
      </c>
      <c r="AU43" s="58">
        <v>0</v>
      </c>
      <c r="AV43" s="58">
        <v>0</v>
      </c>
      <c r="AW43" s="58">
        <f t="shared" si="14"/>
        <v>0</v>
      </c>
      <c r="AX43" s="58">
        <v>0</v>
      </c>
      <c r="AY43" s="58">
        <v>0</v>
      </c>
      <c r="AZ43" s="58">
        <f t="shared" si="15"/>
        <v>0</v>
      </c>
      <c r="BA43" s="58">
        <v>762.28342000000009</v>
      </c>
      <c r="BB43" s="58">
        <v>762.28342000000009</v>
      </c>
      <c r="BC43" s="58">
        <f t="shared" si="16"/>
        <v>100</v>
      </c>
      <c r="BD43" s="58">
        <v>842.44749999999999</v>
      </c>
      <c r="BE43" s="58">
        <v>0</v>
      </c>
      <c r="BF43" s="58">
        <f t="shared" si="17"/>
        <v>0</v>
      </c>
      <c r="BG43" s="58">
        <v>20.3</v>
      </c>
      <c r="BH43" s="58">
        <v>20.3</v>
      </c>
      <c r="BI43" s="58">
        <f t="shared" si="18"/>
        <v>100</v>
      </c>
      <c r="BJ43" s="58">
        <v>100</v>
      </c>
      <c r="BK43" s="58">
        <v>100</v>
      </c>
      <c r="BL43" s="58">
        <f t="shared" si="19"/>
        <v>100</v>
      </c>
      <c r="BM43" s="58">
        <v>91.6</v>
      </c>
      <c r="BN43" s="58">
        <v>91.6</v>
      </c>
      <c r="BO43" s="58">
        <f t="shared" si="20"/>
        <v>100</v>
      </c>
      <c r="BP43" s="58">
        <v>50</v>
      </c>
      <c r="BQ43" s="58">
        <v>50</v>
      </c>
      <c r="BR43" s="58">
        <f t="shared" si="26"/>
        <v>100</v>
      </c>
      <c r="BS43" s="58">
        <v>0</v>
      </c>
      <c r="BT43" s="58">
        <v>0</v>
      </c>
      <c r="BU43" s="58">
        <f t="shared" si="21"/>
        <v>0</v>
      </c>
      <c r="BV43" s="58">
        <v>0</v>
      </c>
      <c r="BW43" s="58">
        <v>0</v>
      </c>
      <c r="BX43" s="58">
        <f t="shared" si="22"/>
        <v>0</v>
      </c>
      <c r="BY43" s="58">
        <v>378.65600000000001</v>
      </c>
      <c r="BZ43" s="58">
        <v>0</v>
      </c>
      <c r="CA43" s="59">
        <f t="shared" si="23"/>
        <v>0</v>
      </c>
    </row>
    <row r="44" spans="1:79" x14ac:dyDescent="0.25">
      <c r="A44" s="28" t="s">
        <v>50</v>
      </c>
      <c r="B44" s="57">
        <f t="shared" si="24"/>
        <v>1084762.8252200002</v>
      </c>
      <c r="C44" s="57">
        <f t="shared" si="24"/>
        <v>844495.43159000005</v>
      </c>
      <c r="D44" s="57">
        <f t="shared" si="25"/>
        <v>77.850698047172514</v>
      </c>
      <c r="E44" s="58">
        <v>0</v>
      </c>
      <c r="F44" s="58">
        <v>0</v>
      </c>
      <c r="G44" s="58">
        <f t="shared" si="0"/>
        <v>0</v>
      </c>
      <c r="H44" s="58">
        <v>0</v>
      </c>
      <c r="I44" s="58">
        <v>0</v>
      </c>
      <c r="J44" s="58">
        <f t="shared" si="1"/>
        <v>0</v>
      </c>
      <c r="K44" s="58">
        <v>0</v>
      </c>
      <c r="L44" s="58">
        <v>0</v>
      </c>
      <c r="M44" s="58">
        <f t="shared" si="2"/>
        <v>0</v>
      </c>
      <c r="N44" s="58">
        <v>592083.72596000007</v>
      </c>
      <c r="O44" s="58">
        <v>581505.04813999997</v>
      </c>
      <c r="P44" s="58">
        <f t="shared" si="3"/>
        <v>98.213313868262816</v>
      </c>
      <c r="Q44" s="58">
        <v>0</v>
      </c>
      <c r="R44" s="58">
        <v>0</v>
      </c>
      <c r="S44" s="58">
        <f t="shared" si="4"/>
        <v>0</v>
      </c>
      <c r="T44" s="58">
        <v>0</v>
      </c>
      <c r="U44" s="58">
        <v>0</v>
      </c>
      <c r="V44" s="58">
        <f t="shared" si="5"/>
        <v>0</v>
      </c>
      <c r="W44" s="58">
        <v>1481</v>
      </c>
      <c r="X44" s="58">
        <v>1481</v>
      </c>
      <c r="Y44" s="58">
        <f t="shared" si="6"/>
        <v>100</v>
      </c>
      <c r="Z44" s="58">
        <v>0</v>
      </c>
      <c r="AA44" s="58">
        <v>0</v>
      </c>
      <c r="AB44" s="58">
        <f t="shared" si="7"/>
        <v>0</v>
      </c>
      <c r="AC44" s="58">
        <v>2200</v>
      </c>
      <c r="AD44" s="58">
        <v>2043.53754</v>
      </c>
      <c r="AE44" s="58">
        <f t="shared" si="8"/>
        <v>92.888069999999999</v>
      </c>
      <c r="AF44" s="58">
        <v>33400.300000000003</v>
      </c>
      <c r="AG44" s="58">
        <v>20568.786170000003</v>
      </c>
      <c r="AH44" s="58">
        <f t="shared" si="9"/>
        <v>61.582638988272564</v>
      </c>
      <c r="AI44" s="58">
        <v>0</v>
      </c>
      <c r="AJ44" s="58">
        <v>0</v>
      </c>
      <c r="AK44" s="58">
        <f t="shared" si="10"/>
        <v>0</v>
      </c>
      <c r="AL44" s="58">
        <v>269630</v>
      </c>
      <c r="AM44" s="58">
        <v>211403.53</v>
      </c>
      <c r="AN44" s="59">
        <f t="shared" si="11"/>
        <v>78.405047657901562</v>
      </c>
      <c r="AO44" s="138">
        <v>8793.6</v>
      </c>
      <c r="AP44" s="58">
        <v>0</v>
      </c>
      <c r="AQ44" s="58">
        <f t="shared" si="12"/>
        <v>0</v>
      </c>
      <c r="AR44" s="58">
        <v>92167.116410000002</v>
      </c>
      <c r="AS44" s="58">
        <v>3032.0115599999999</v>
      </c>
      <c r="AT44" s="58">
        <f t="shared" si="13"/>
        <v>3.2896890757786914</v>
      </c>
      <c r="AU44" s="58">
        <v>0</v>
      </c>
      <c r="AV44" s="58">
        <v>0</v>
      </c>
      <c r="AW44" s="58">
        <f t="shared" si="14"/>
        <v>0</v>
      </c>
      <c r="AX44" s="58">
        <v>67638.100000000006</v>
      </c>
      <c r="AY44" s="58">
        <v>24039.918180000001</v>
      </c>
      <c r="AZ44" s="58">
        <f t="shared" si="15"/>
        <v>35.54197734708692</v>
      </c>
      <c r="BA44" s="58">
        <v>0</v>
      </c>
      <c r="BB44" s="58">
        <v>0</v>
      </c>
      <c r="BC44" s="58">
        <f t="shared" si="16"/>
        <v>0</v>
      </c>
      <c r="BD44" s="58">
        <v>15803.176599999999</v>
      </c>
      <c r="BE44" s="58">
        <v>0</v>
      </c>
      <c r="BF44" s="58">
        <f t="shared" si="17"/>
        <v>0</v>
      </c>
      <c r="BG44" s="58">
        <v>280</v>
      </c>
      <c r="BH44" s="58">
        <v>280</v>
      </c>
      <c r="BI44" s="58">
        <f t="shared" si="18"/>
        <v>100</v>
      </c>
      <c r="BJ44" s="58">
        <v>100</v>
      </c>
      <c r="BK44" s="58">
        <v>0</v>
      </c>
      <c r="BL44" s="58">
        <f t="shared" si="19"/>
        <v>0</v>
      </c>
      <c r="BM44" s="58">
        <v>91.6</v>
      </c>
      <c r="BN44" s="58">
        <v>91.6</v>
      </c>
      <c r="BO44" s="58">
        <f t="shared" si="20"/>
        <v>100</v>
      </c>
      <c r="BP44" s="58">
        <v>50</v>
      </c>
      <c r="BQ44" s="58">
        <v>50</v>
      </c>
      <c r="BR44" s="58">
        <f t="shared" si="26"/>
        <v>100</v>
      </c>
      <c r="BS44" s="58">
        <v>0</v>
      </c>
      <c r="BT44" s="58">
        <v>0</v>
      </c>
      <c r="BU44" s="58">
        <f t="shared" si="21"/>
        <v>0</v>
      </c>
      <c r="BV44" s="58">
        <v>0</v>
      </c>
      <c r="BW44" s="58">
        <v>0</v>
      </c>
      <c r="BX44" s="58">
        <f t="shared" si="22"/>
        <v>0</v>
      </c>
      <c r="BY44" s="58">
        <v>1044.20625</v>
      </c>
      <c r="BZ44" s="58">
        <v>0</v>
      </c>
      <c r="CA44" s="59">
        <f t="shared" si="23"/>
        <v>0</v>
      </c>
    </row>
    <row r="45" spans="1:79" ht="43.5" x14ac:dyDescent="0.25">
      <c r="A45" s="139" t="s">
        <v>51</v>
      </c>
      <c r="B45" s="140">
        <f>SUM(B7:B44)</f>
        <v>2199941.2558400002</v>
      </c>
      <c r="C45" s="140">
        <f>SUM(C7:C44)</f>
        <v>1266444.1648499998</v>
      </c>
      <c r="D45" s="140">
        <f t="shared" si="25"/>
        <v>57.567181009405424</v>
      </c>
      <c r="E45" s="140">
        <f t="shared" ref="E45:F45" si="27">SUM(E7:E44)</f>
        <v>4860</v>
      </c>
      <c r="F45" s="140">
        <f t="shared" si="27"/>
        <v>3645</v>
      </c>
      <c r="G45" s="140">
        <f t="shared" si="0"/>
        <v>75</v>
      </c>
      <c r="H45" s="140">
        <f t="shared" ref="H45:I45" si="28">SUM(H7:H44)</f>
        <v>16621.2</v>
      </c>
      <c r="I45" s="140">
        <f t="shared" si="28"/>
        <v>4755.2356399999999</v>
      </c>
      <c r="J45" s="140">
        <f t="shared" si="1"/>
        <v>28.609460448102421</v>
      </c>
      <c r="K45" s="140">
        <f t="shared" ref="K45:L45" si="29">SUM(K7:K44)</f>
        <v>11858.5</v>
      </c>
      <c r="L45" s="140">
        <f t="shared" si="29"/>
        <v>11117.91129</v>
      </c>
      <c r="M45" s="140">
        <f t="shared" si="2"/>
        <v>93.754785934140074</v>
      </c>
      <c r="N45" s="140">
        <f t="shared" ref="N45:O45" si="30">SUM(N7:N44)</f>
        <v>624782.39406000008</v>
      </c>
      <c r="O45" s="140">
        <f t="shared" si="30"/>
        <v>592158.05881999992</v>
      </c>
      <c r="P45" s="140">
        <f t="shared" si="3"/>
        <v>94.778288320834605</v>
      </c>
      <c r="Q45" s="140">
        <f t="shared" ref="Q45:R45" si="31">SUM(Q7:Q44)</f>
        <v>15690</v>
      </c>
      <c r="R45" s="140">
        <f t="shared" si="31"/>
        <v>13874.50115</v>
      </c>
      <c r="S45" s="140">
        <f t="shared" si="4"/>
        <v>88.428942957297636</v>
      </c>
      <c r="T45" s="140">
        <f t="shared" ref="T45:U45" si="32">SUM(T7:T44)</f>
        <v>23032</v>
      </c>
      <c r="U45" s="140">
        <f t="shared" si="32"/>
        <v>20328.46702</v>
      </c>
      <c r="V45" s="140">
        <f t="shared" si="5"/>
        <v>88.2618401354637</v>
      </c>
      <c r="W45" s="140">
        <f>SUM(W7:W44)</f>
        <v>7405</v>
      </c>
      <c r="X45" s="140">
        <f>SUM(X7:X44)</f>
        <v>7405</v>
      </c>
      <c r="Y45" s="140">
        <f t="shared" si="6"/>
        <v>100</v>
      </c>
      <c r="Z45" s="140">
        <f t="shared" ref="Z45:AA45" si="33">SUM(Z7:Z44)</f>
        <v>0</v>
      </c>
      <c r="AA45" s="140">
        <f t="shared" si="33"/>
        <v>0</v>
      </c>
      <c r="AB45" s="140">
        <f t="shared" si="7"/>
        <v>0</v>
      </c>
      <c r="AC45" s="140">
        <f t="shared" ref="AC45:AD45" si="34">SUM(AC7:AC44)</f>
        <v>49042</v>
      </c>
      <c r="AD45" s="140">
        <f t="shared" si="34"/>
        <v>44039.975720000002</v>
      </c>
      <c r="AE45" s="140">
        <f t="shared" si="8"/>
        <v>89.800529586884707</v>
      </c>
      <c r="AF45" s="140">
        <f t="shared" ref="AF45:AG45" si="35">SUM(AF7:AF44)</f>
        <v>433237.60000000003</v>
      </c>
      <c r="AG45" s="140">
        <f t="shared" si="35"/>
        <v>262001.30853000001</v>
      </c>
      <c r="AH45" s="140">
        <f t="shared" si="9"/>
        <v>60.475200797437708</v>
      </c>
      <c r="AI45" s="140">
        <f t="shared" ref="AI45:AJ45" si="36">SUM(AI7:AI44)</f>
        <v>0</v>
      </c>
      <c r="AJ45" s="140">
        <f t="shared" si="36"/>
        <v>0</v>
      </c>
      <c r="AK45" s="140">
        <f t="shared" si="10"/>
        <v>0</v>
      </c>
      <c r="AL45" s="140">
        <f>SUM(AL7:AL44)</f>
        <v>269630</v>
      </c>
      <c r="AM45" s="140">
        <f>SUM(AM7:AM44)</f>
        <v>211403.53</v>
      </c>
      <c r="AN45" s="141">
        <f t="shared" si="11"/>
        <v>78.405047657901562</v>
      </c>
      <c r="AO45" s="142">
        <f t="shared" ref="AO45:AP45" si="37">SUM(AO7:AO44)</f>
        <v>258634.60000000003</v>
      </c>
      <c r="AP45" s="140">
        <f t="shared" si="37"/>
        <v>8290.3855700000004</v>
      </c>
      <c r="AQ45" s="140">
        <f t="shared" si="12"/>
        <v>3.2054433436206908</v>
      </c>
      <c r="AR45" s="140">
        <f t="shared" ref="AR45:AS45" si="38">SUM(AR7:AR44)</f>
        <v>179254.2</v>
      </c>
      <c r="AS45" s="140">
        <f t="shared" si="38"/>
        <v>22537.456769999997</v>
      </c>
      <c r="AT45" s="140">
        <f t="shared" si="13"/>
        <v>12.572903044949571</v>
      </c>
      <c r="AU45" s="140">
        <f t="shared" ref="AU45:AV45" si="39">SUM(AU7:AU44)</f>
        <v>0</v>
      </c>
      <c r="AV45" s="140">
        <f t="shared" si="39"/>
        <v>0</v>
      </c>
      <c r="AW45" s="140">
        <f t="shared" si="14"/>
        <v>0</v>
      </c>
      <c r="AX45" s="140">
        <f t="shared" ref="AX45:AY45" si="40">SUM(AX7:AX44)</f>
        <v>196101.90000000002</v>
      </c>
      <c r="AY45" s="140">
        <f t="shared" si="40"/>
        <v>40249.481889999995</v>
      </c>
      <c r="AZ45" s="140">
        <f t="shared" si="15"/>
        <v>20.524779153083163</v>
      </c>
      <c r="BA45" s="140">
        <f t="shared" ref="BA45:BB45" si="41">SUM(BA7:BA44)</f>
        <v>17092.98041</v>
      </c>
      <c r="BB45" s="140">
        <f t="shared" si="41"/>
        <v>15356.260820000001</v>
      </c>
      <c r="BC45" s="140">
        <f t="shared" si="16"/>
        <v>89.839574209165079</v>
      </c>
      <c r="BD45" s="140">
        <f t="shared" ref="BD45:BE45" si="42">SUM(BD7:BD44)</f>
        <v>54685.474999999991</v>
      </c>
      <c r="BE45" s="140">
        <f t="shared" si="42"/>
        <v>0</v>
      </c>
      <c r="BF45" s="140">
        <f t="shared" si="17"/>
        <v>0</v>
      </c>
      <c r="BG45" s="140">
        <f t="shared" ref="BG45:BH45" si="43">SUM(BG7:BG44)</f>
        <v>1462.0999999999997</v>
      </c>
      <c r="BH45" s="140">
        <f t="shared" si="43"/>
        <v>1423.4999999999998</v>
      </c>
      <c r="BI45" s="140">
        <f t="shared" si="18"/>
        <v>97.359961698926213</v>
      </c>
      <c r="BJ45" s="140">
        <f t="shared" ref="BJ45:BK45" si="44">SUM(BJ7:BJ44)</f>
        <v>2500</v>
      </c>
      <c r="BK45" s="140">
        <f t="shared" si="44"/>
        <v>2366.1860000000001</v>
      </c>
      <c r="BL45" s="140">
        <f t="shared" si="19"/>
        <v>94.647440000000003</v>
      </c>
      <c r="BM45" s="140">
        <f t="shared" ref="BM45:BN45" si="45">SUM(BM7:BM44)</f>
        <v>3755.3999999999978</v>
      </c>
      <c r="BN45" s="140">
        <f t="shared" si="45"/>
        <v>3496.3579999999984</v>
      </c>
      <c r="BO45" s="140">
        <f t="shared" si="20"/>
        <v>93.102146242743785</v>
      </c>
      <c r="BP45" s="140">
        <f t="shared" ref="BP45:BQ45" si="46">SUM(BP7:BP44)</f>
        <v>1100</v>
      </c>
      <c r="BQ45" s="140">
        <f t="shared" si="46"/>
        <v>1100</v>
      </c>
      <c r="BR45" s="140">
        <f t="shared" si="26"/>
        <v>100</v>
      </c>
      <c r="BS45" s="140">
        <f t="shared" ref="BS45:BT45" si="47">SUM(BS7:BS44)</f>
        <v>8675</v>
      </c>
      <c r="BT45" s="140">
        <f t="shared" si="47"/>
        <v>0</v>
      </c>
      <c r="BU45" s="140">
        <f t="shared" si="21"/>
        <v>0</v>
      </c>
      <c r="BV45" s="140">
        <f t="shared" ref="BV45:BW45" si="48">SUM(BV7:BV44)</f>
        <v>587</v>
      </c>
      <c r="BW45" s="140">
        <f t="shared" si="48"/>
        <v>587</v>
      </c>
      <c r="BX45" s="140">
        <f t="shared" si="22"/>
        <v>100</v>
      </c>
      <c r="BY45" s="140">
        <f t="shared" ref="BY45:BZ45" si="49">SUM(BY7:BY44)</f>
        <v>19933.906369999993</v>
      </c>
      <c r="BZ45" s="140">
        <f t="shared" si="49"/>
        <v>308.54762999999997</v>
      </c>
      <c r="CA45" s="141">
        <f t="shared" si="23"/>
        <v>1.5478533122055598</v>
      </c>
    </row>
    <row r="46" spans="1:79" x14ac:dyDescent="0.25">
      <c r="A46" s="28" t="s">
        <v>52</v>
      </c>
      <c r="B46" s="57">
        <f t="shared" ref="B46:C49" si="50">E46+H46+K46+N46+Q46+T46+W46+Z46+AC46+AF46+AI46+AL46+AO46+AR46+AU46+AX46+BA46+BD46+BG46+BJ46+BM46+BP46+BS46+BV46+BY46</f>
        <v>3507848.8720899997</v>
      </c>
      <c r="C46" s="57">
        <f t="shared" si="50"/>
        <v>1817580.0424600001</v>
      </c>
      <c r="D46" s="57">
        <f t="shared" si="25"/>
        <v>51.814662168643359</v>
      </c>
      <c r="E46" s="58">
        <v>0</v>
      </c>
      <c r="F46" s="58">
        <v>0</v>
      </c>
      <c r="G46" s="58">
        <f t="shared" si="0"/>
        <v>0</v>
      </c>
      <c r="H46" s="58">
        <v>1499</v>
      </c>
      <c r="I46" s="58">
        <v>1499</v>
      </c>
      <c r="J46" s="58">
        <f t="shared" si="1"/>
        <v>100</v>
      </c>
      <c r="K46" s="58">
        <v>0</v>
      </c>
      <c r="L46" s="58">
        <v>0</v>
      </c>
      <c r="M46" s="58">
        <f t="shared" si="2"/>
        <v>0</v>
      </c>
      <c r="N46" s="58">
        <v>1206926.24709</v>
      </c>
      <c r="O46" s="58">
        <v>1082799.5764500001</v>
      </c>
      <c r="P46" s="58">
        <f t="shared" si="3"/>
        <v>89.715471766458009</v>
      </c>
      <c r="Q46" s="58">
        <v>0</v>
      </c>
      <c r="R46" s="58">
        <v>0</v>
      </c>
      <c r="S46" s="58">
        <f t="shared" si="4"/>
        <v>0</v>
      </c>
      <c r="T46" s="58">
        <v>0</v>
      </c>
      <c r="U46" s="58">
        <v>0</v>
      </c>
      <c r="V46" s="58">
        <f t="shared" si="5"/>
        <v>0</v>
      </c>
      <c r="W46" s="58">
        <v>2962</v>
      </c>
      <c r="X46" s="58">
        <v>2962</v>
      </c>
      <c r="Y46" s="58">
        <f t="shared" si="6"/>
        <v>100</v>
      </c>
      <c r="Z46" s="58">
        <v>454458.3</v>
      </c>
      <c r="AA46" s="58">
        <v>0</v>
      </c>
      <c r="AB46" s="58">
        <f t="shared" si="7"/>
        <v>0</v>
      </c>
      <c r="AC46" s="58">
        <v>0</v>
      </c>
      <c r="AD46" s="58">
        <v>0</v>
      </c>
      <c r="AE46" s="58">
        <f t="shared" si="8"/>
        <v>0</v>
      </c>
      <c r="AF46" s="58">
        <v>7133.2</v>
      </c>
      <c r="AG46" s="58">
        <v>1907.0731799999999</v>
      </c>
      <c r="AH46" s="58">
        <f t="shared" si="9"/>
        <v>26.735170470476085</v>
      </c>
      <c r="AI46" s="58">
        <v>730369</v>
      </c>
      <c r="AJ46" s="58">
        <v>575096.47</v>
      </c>
      <c r="AK46" s="58">
        <f t="shared" si="10"/>
        <v>78.740536632852709</v>
      </c>
      <c r="AL46" s="58">
        <v>0</v>
      </c>
      <c r="AM46" s="58">
        <v>0</v>
      </c>
      <c r="AN46" s="59">
        <f t="shared" si="11"/>
        <v>0</v>
      </c>
      <c r="AO46" s="138">
        <v>0</v>
      </c>
      <c r="AP46" s="58">
        <v>0</v>
      </c>
      <c r="AQ46" s="58">
        <f t="shared" si="12"/>
        <v>0</v>
      </c>
      <c r="AR46" s="58">
        <v>0</v>
      </c>
      <c r="AS46" s="58">
        <v>0</v>
      </c>
      <c r="AT46" s="58">
        <f t="shared" si="13"/>
        <v>0</v>
      </c>
      <c r="AU46" s="58">
        <v>701080.8</v>
      </c>
      <c r="AV46" s="58">
        <v>67712.994560000006</v>
      </c>
      <c r="AW46" s="58">
        <f t="shared" si="14"/>
        <v>9.6583724101415989</v>
      </c>
      <c r="AX46" s="58">
        <v>392690.4</v>
      </c>
      <c r="AY46" s="58">
        <v>79658.88824</v>
      </c>
      <c r="AZ46" s="58">
        <f t="shared" si="15"/>
        <v>20.285417784595701</v>
      </c>
      <c r="BA46" s="58">
        <v>0</v>
      </c>
      <c r="BB46" s="58">
        <v>0</v>
      </c>
      <c r="BC46" s="58">
        <f t="shared" si="16"/>
        <v>0</v>
      </c>
      <c r="BD46" s="58">
        <v>9949.3250000000007</v>
      </c>
      <c r="BE46" s="58">
        <v>5163.4400300000007</v>
      </c>
      <c r="BF46" s="58">
        <f t="shared" si="17"/>
        <v>51.897390325474348</v>
      </c>
      <c r="BG46" s="58">
        <v>780.6</v>
      </c>
      <c r="BH46" s="58">
        <v>780.6</v>
      </c>
      <c r="BI46" s="58">
        <f t="shared" si="18"/>
        <v>100</v>
      </c>
      <c r="BJ46" s="58">
        <v>0</v>
      </c>
      <c r="BK46" s="58">
        <v>0</v>
      </c>
      <c r="BL46" s="58">
        <f t="shared" si="19"/>
        <v>0</v>
      </c>
      <c r="BM46" s="58">
        <v>0</v>
      </c>
      <c r="BN46" s="58">
        <v>0</v>
      </c>
      <c r="BO46" s="58">
        <f t="shared" si="20"/>
        <v>0</v>
      </c>
      <c r="BP46" s="58">
        <v>0</v>
      </c>
      <c r="BQ46" s="58">
        <v>0</v>
      </c>
      <c r="BR46" s="58">
        <f t="shared" si="26"/>
        <v>0</v>
      </c>
      <c r="BS46" s="58">
        <v>0</v>
      </c>
      <c r="BT46" s="58">
        <v>0</v>
      </c>
      <c r="BU46" s="58">
        <f t="shared" si="21"/>
        <v>0</v>
      </c>
      <c r="BV46" s="58">
        <v>0</v>
      </c>
      <c r="BW46" s="58">
        <v>0</v>
      </c>
      <c r="BX46" s="58">
        <f t="shared" si="22"/>
        <v>0</v>
      </c>
      <c r="BY46" s="58">
        <v>0</v>
      </c>
      <c r="BZ46" s="58">
        <v>0</v>
      </c>
      <c r="CA46" s="59">
        <f t="shared" si="23"/>
        <v>0</v>
      </c>
    </row>
    <row r="47" spans="1:79" x14ac:dyDescent="0.25">
      <c r="A47" s="28" t="s">
        <v>53</v>
      </c>
      <c r="B47" s="57">
        <f t="shared" si="50"/>
        <v>0</v>
      </c>
      <c r="C47" s="57">
        <f t="shared" si="50"/>
        <v>0</v>
      </c>
      <c r="D47" s="57">
        <f t="shared" si="25"/>
        <v>0</v>
      </c>
      <c r="E47" s="58">
        <v>0</v>
      </c>
      <c r="F47" s="58">
        <v>0</v>
      </c>
      <c r="G47" s="58">
        <f t="shared" si="0"/>
        <v>0</v>
      </c>
      <c r="H47" s="58">
        <v>0</v>
      </c>
      <c r="I47" s="58">
        <v>0</v>
      </c>
      <c r="J47" s="58">
        <f t="shared" si="1"/>
        <v>0</v>
      </c>
      <c r="K47" s="58">
        <v>0</v>
      </c>
      <c r="L47" s="58">
        <v>0</v>
      </c>
      <c r="M47" s="58">
        <f t="shared" si="2"/>
        <v>0</v>
      </c>
      <c r="N47" s="58">
        <v>0</v>
      </c>
      <c r="O47" s="58">
        <v>0</v>
      </c>
      <c r="P47" s="58">
        <f t="shared" si="3"/>
        <v>0</v>
      </c>
      <c r="Q47" s="58">
        <v>0</v>
      </c>
      <c r="R47" s="58">
        <v>0</v>
      </c>
      <c r="S47" s="58">
        <f t="shared" si="4"/>
        <v>0</v>
      </c>
      <c r="T47" s="58">
        <v>0</v>
      </c>
      <c r="U47" s="58">
        <v>0</v>
      </c>
      <c r="V47" s="58">
        <f t="shared" si="5"/>
        <v>0</v>
      </c>
      <c r="W47" s="58">
        <v>0</v>
      </c>
      <c r="X47" s="58">
        <v>0</v>
      </c>
      <c r="Y47" s="58">
        <f t="shared" si="6"/>
        <v>0</v>
      </c>
      <c r="Z47" s="58">
        <v>0</v>
      </c>
      <c r="AA47" s="58">
        <v>0</v>
      </c>
      <c r="AB47" s="58">
        <f t="shared" si="7"/>
        <v>0</v>
      </c>
      <c r="AC47" s="58">
        <v>0</v>
      </c>
      <c r="AD47" s="58">
        <v>0</v>
      </c>
      <c r="AE47" s="58">
        <f t="shared" si="8"/>
        <v>0</v>
      </c>
      <c r="AF47" s="58">
        <v>0</v>
      </c>
      <c r="AG47" s="58">
        <v>0</v>
      </c>
      <c r="AH47" s="58">
        <f t="shared" si="9"/>
        <v>0</v>
      </c>
      <c r="AI47" s="58">
        <v>0</v>
      </c>
      <c r="AJ47" s="58">
        <v>0</v>
      </c>
      <c r="AK47" s="58">
        <f t="shared" si="10"/>
        <v>0</v>
      </c>
      <c r="AL47" s="58">
        <v>0</v>
      </c>
      <c r="AM47" s="58">
        <v>0</v>
      </c>
      <c r="AN47" s="59">
        <f t="shared" si="11"/>
        <v>0</v>
      </c>
      <c r="AO47" s="138">
        <v>0</v>
      </c>
      <c r="AP47" s="58">
        <v>0</v>
      </c>
      <c r="AQ47" s="58">
        <f t="shared" si="12"/>
        <v>0</v>
      </c>
      <c r="AR47" s="58">
        <v>0</v>
      </c>
      <c r="AS47" s="58">
        <v>0</v>
      </c>
      <c r="AT47" s="58">
        <f t="shared" si="13"/>
        <v>0</v>
      </c>
      <c r="AU47" s="58">
        <v>0</v>
      </c>
      <c r="AV47" s="58">
        <v>0</v>
      </c>
      <c r="AW47" s="58">
        <f t="shared" si="14"/>
        <v>0</v>
      </c>
      <c r="AX47" s="58">
        <v>0</v>
      </c>
      <c r="AY47" s="58">
        <v>0</v>
      </c>
      <c r="AZ47" s="58">
        <f t="shared" si="15"/>
        <v>0</v>
      </c>
      <c r="BA47" s="58">
        <v>0</v>
      </c>
      <c r="BB47" s="58">
        <v>0</v>
      </c>
      <c r="BC47" s="58">
        <f t="shared" si="16"/>
        <v>0</v>
      </c>
      <c r="BD47" s="58">
        <v>0</v>
      </c>
      <c r="BE47" s="58">
        <v>0</v>
      </c>
      <c r="BF47" s="58">
        <f t="shared" si="17"/>
        <v>0</v>
      </c>
      <c r="BG47" s="58">
        <v>0</v>
      </c>
      <c r="BH47" s="58">
        <v>0</v>
      </c>
      <c r="BI47" s="58">
        <f t="shared" si="18"/>
        <v>0</v>
      </c>
      <c r="BJ47" s="58">
        <v>0</v>
      </c>
      <c r="BK47" s="58">
        <v>0</v>
      </c>
      <c r="BL47" s="58">
        <f t="shared" si="19"/>
        <v>0</v>
      </c>
      <c r="BM47" s="58">
        <v>0</v>
      </c>
      <c r="BN47" s="58">
        <v>0</v>
      </c>
      <c r="BO47" s="58">
        <f t="shared" si="20"/>
        <v>0</v>
      </c>
      <c r="BP47" s="58">
        <v>0</v>
      </c>
      <c r="BQ47" s="58">
        <v>0</v>
      </c>
      <c r="BR47" s="58">
        <f t="shared" si="26"/>
        <v>0</v>
      </c>
      <c r="BS47" s="58">
        <v>0</v>
      </c>
      <c r="BT47" s="58">
        <v>0</v>
      </c>
      <c r="BU47" s="58">
        <f t="shared" si="21"/>
        <v>0</v>
      </c>
      <c r="BV47" s="58">
        <v>0</v>
      </c>
      <c r="BW47" s="58">
        <v>0</v>
      </c>
      <c r="BX47" s="58">
        <f t="shared" si="22"/>
        <v>0</v>
      </c>
      <c r="BY47" s="58">
        <v>0</v>
      </c>
      <c r="BZ47" s="58">
        <v>0</v>
      </c>
      <c r="CA47" s="59">
        <f t="shared" si="23"/>
        <v>0</v>
      </c>
    </row>
    <row r="48" spans="1:79" x14ac:dyDescent="0.25">
      <c r="A48" s="28" t="s">
        <v>54</v>
      </c>
      <c r="B48" s="57">
        <f t="shared" si="50"/>
        <v>2905.3</v>
      </c>
      <c r="C48" s="57">
        <f t="shared" si="50"/>
        <v>1723.3</v>
      </c>
      <c r="D48" s="57">
        <f t="shared" si="25"/>
        <v>59.315733314976072</v>
      </c>
      <c r="E48" s="58">
        <v>0</v>
      </c>
      <c r="F48" s="58">
        <v>0</v>
      </c>
      <c r="G48" s="58">
        <f t="shared" si="0"/>
        <v>0</v>
      </c>
      <c r="H48" s="58">
        <v>0</v>
      </c>
      <c r="I48" s="58">
        <v>0</v>
      </c>
      <c r="J48" s="58">
        <f t="shared" si="1"/>
        <v>0</v>
      </c>
      <c r="K48" s="58">
        <v>0</v>
      </c>
      <c r="L48" s="58">
        <v>0</v>
      </c>
      <c r="M48" s="58">
        <f t="shared" si="2"/>
        <v>0</v>
      </c>
      <c r="N48" s="58">
        <v>0</v>
      </c>
      <c r="O48" s="58">
        <v>0</v>
      </c>
      <c r="P48" s="58">
        <f t="shared" si="3"/>
        <v>0</v>
      </c>
      <c r="Q48" s="58">
        <v>0</v>
      </c>
      <c r="R48" s="58">
        <v>0</v>
      </c>
      <c r="S48" s="58">
        <f t="shared" si="4"/>
        <v>0</v>
      </c>
      <c r="T48" s="58">
        <v>0</v>
      </c>
      <c r="U48" s="58">
        <v>0</v>
      </c>
      <c r="V48" s="58">
        <f t="shared" si="5"/>
        <v>0</v>
      </c>
      <c r="W48" s="58">
        <v>0</v>
      </c>
      <c r="X48" s="58">
        <v>0</v>
      </c>
      <c r="Y48" s="58">
        <f t="shared" si="6"/>
        <v>0</v>
      </c>
      <c r="Z48" s="58">
        <v>0</v>
      </c>
      <c r="AA48" s="58">
        <v>0</v>
      </c>
      <c r="AB48" s="58">
        <f t="shared" si="7"/>
        <v>0</v>
      </c>
      <c r="AC48" s="58">
        <v>0</v>
      </c>
      <c r="AD48" s="58">
        <v>0</v>
      </c>
      <c r="AE48" s="58">
        <f t="shared" si="8"/>
        <v>0</v>
      </c>
      <c r="AF48" s="58">
        <v>2412.4</v>
      </c>
      <c r="AG48" s="58">
        <v>1723.3</v>
      </c>
      <c r="AH48" s="58">
        <f t="shared" si="9"/>
        <v>71.435085392140593</v>
      </c>
      <c r="AI48" s="58">
        <v>0</v>
      </c>
      <c r="AJ48" s="58">
        <v>0</v>
      </c>
      <c r="AK48" s="58">
        <f t="shared" si="10"/>
        <v>0</v>
      </c>
      <c r="AL48" s="58">
        <v>0</v>
      </c>
      <c r="AM48" s="58">
        <v>0</v>
      </c>
      <c r="AN48" s="59">
        <f t="shared" si="11"/>
        <v>0</v>
      </c>
      <c r="AO48" s="138">
        <v>0</v>
      </c>
      <c r="AP48" s="58">
        <v>0</v>
      </c>
      <c r="AQ48" s="58">
        <f t="shared" si="12"/>
        <v>0</v>
      </c>
      <c r="AR48" s="58">
        <v>0</v>
      </c>
      <c r="AS48" s="58">
        <v>0</v>
      </c>
      <c r="AT48" s="58">
        <f t="shared" si="13"/>
        <v>0</v>
      </c>
      <c r="AU48" s="58">
        <v>0</v>
      </c>
      <c r="AV48" s="58">
        <v>0</v>
      </c>
      <c r="AW48" s="58">
        <f t="shared" si="14"/>
        <v>0</v>
      </c>
      <c r="AX48" s="58">
        <v>0</v>
      </c>
      <c r="AY48" s="58">
        <v>0</v>
      </c>
      <c r="AZ48" s="58">
        <f t="shared" si="15"/>
        <v>0</v>
      </c>
      <c r="BA48" s="58">
        <v>0</v>
      </c>
      <c r="BB48" s="58">
        <v>0</v>
      </c>
      <c r="BC48" s="58">
        <f t="shared" si="16"/>
        <v>0</v>
      </c>
      <c r="BD48" s="58">
        <v>492.9</v>
      </c>
      <c r="BE48" s="58">
        <v>0</v>
      </c>
      <c r="BF48" s="58">
        <f t="shared" si="17"/>
        <v>0</v>
      </c>
      <c r="BG48" s="58">
        <v>0</v>
      </c>
      <c r="BH48" s="58">
        <v>0</v>
      </c>
      <c r="BI48" s="58">
        <f t="shared" si="18"/>
        <v>0</v>
      </c>
      <c r="BJ48" s="58">
        <v>0</v>
      </c>
      <c r="BK48" s="58">
        <v>0</v>
      </c>
      <c r="BL48" s="58">
        <f t="shared" si="19"/>
        <v>0</v>
      </c>
      <c r="BM48" s="58">
        <v>0</v>
      </c>
      <c r="BN48" s="58">
        <v>0</v>
      </c>
      <c r="BO48" s="58">
        <f t="shared" si="20"/>
        <v>0</v>
      </c>
      <c r="BP48" s="58">
        <v>0</v>
      </c>
      <c r="BQ48" s="58">
        <v>0</v>
      </c>
      <c r="BR48" s="58">
        <f t="shared" si="26"/>
        <v>0</v>
      </c>
      <c r="BS48" s="58">
        <v>0</v>
      </c>
      <c r="BT48" s="58">
        <v>0</v>
      </c>
      <c r="BU48" s="58">
        <f t="shared" si="21"/>
        <v>0</v>
      </c>
      <c r="BV48" s="58">
        <v>0</v>
      </c>
      <c r="BW48" s="58">
        <v>0</v>
      </c>
      <c r="BX48" s="58">
        <f t="shared" si="22"/>
        <v>0</v>
      </c>
      <c r="BY48" s="58">
        <v>0</v>
      </c>
      <c r="BZ48" s="58">
        <v>0</v>
      </c>
      <c r="CA48" s="59">
        <f t="shared" si="23"/>
        <v>0</v>
      </c>
    </row>
    <row r="49" spans="1:79" x14ac:dyDescent="0.25">
      <c r="A49" s="28" t="s">
        <v>55</v>
      </c>
      <c r="B49" s="57">
        <f t="shared" si="50"/>
        <v>4058.2999999999997</v>
      </c>
      <c r="C49" s="57">
        <f t="shared" si="50"/>
        <v>2243.93714</v>
      </c>
      <c r="D49" s="57">
        <f t="shared" si="25"/>
        <v>55.292539733385901</v>
      </c>
      <c r="E49" s="58">
        <v>0</v>
      </c>
      <c r="F49" s="58">
        <v>0</v>
      </c>
      <c r="G49" s="58">
        <f t="shared" si="0"/>
        <v>0</v>
      </c>
      <c r="H49" s="58">
        <v>1008</v>
      </c>
      <c r="I49" s="58">
        <v>0</v>
      </c>
      <c r="J49" s="58">
        <f t="shared" si="1"/>
        <v>0</v>
      </c>
      <c r="K49" s="58">
        <v>0</v>
      </c>
      <c r="L49" s="58">
        <v>0</v>
      </c>
      <c r="M49" s="58">
        <f t="shared" si="2"/>
        <v>0</v>
      </c>
      <c r="N49" s="58">
        <v>0</v>
      </c>
      <c r="O49" s="58">
        <v>0</v>
      </c>
      <c r="P49" s="58">
        <f t="shared" si="3"/>
        <v>0</v>
      </c>
      <c r="Q49" s="58">
        <v>0</v>
      </c>
      <c r="R49" s="58">
        <v>0</v>
      </c>
      <c r="S49" s="58">
        <f t="shared" si="4"/>
        <v>0</v>
      </c>
      <c r="T49" s="58">
        <v>0</v>
      </c>
      <c r="U49" s="58">
        <v>0</v>
      </c>
      <c r="V49" s="58">
        <f t="shared" si="5"/>
        <v>0</v>
      </c>
      <c r="W49" s="58">
        <v>0</v>
      </c>
      <c r="X49" s="58">
        <v>0</v>
      </c>
      <c r="Y49" s="58">
        <f t="shared" si="6"/>
        <v>0</v>
      </c>
      <c r="Z49" s="58">
        <v>0</v>
      </c>
      <c r="AA49" s="58">
        <v>0</v>
      </c>
      <c r="AB49" s="58">
        <f t="shared" si="7"/>
        <v>0</v>
      </c>
      <c r="AC49" s="58">
        <v>0</v>
      </c>
      <c r="AD49" s="58">
        <v>0</v>
      </c>
      <c r="AE49" s="58">
        <f t="shared" si="8"/>
        <v>0</v>
      </c>
      <c r="AF49" s="58">
        <v>2604.1999999999998</v>
      </c>
      <c r="AG49" s="58">
        <v>2243.93714</v>
      </c>
      <c r="AH49" s="58">
        <f t="shared" si="9"/>
        <v>86.166083250134406</v>
      </c>
      <c r="AI49" s="58">
        <v>0</v>
      </c>
      <c r="AJ49" s="58">
        <v>0</v>
      </c>
      <c r="AK49" s="58">
        <f t="shared" si="10"/>
        <v>0</v>
      </c>
      <c r="AL49" s="58">
        <v>0</v>
      </c>
      <c r="AM49" s="58">
        <v>0</v>
      </c>
      <c r="AN49" s="59">
        <f t="shared" si="11"/>
        <v>0</v>
      </c>
      <c r="AO49" s="138">
        <v>0</v>
      </c>
      <c r="AP49" s="58">
        <v>0</v>
      </c>
      <c r="AQ49" s="58">
        <f t="shared" si="12"/>
        <v>0</v>
      </c>
      <c r="AR49" s="58">
        <v>0</v>
      </c>
      <c r="AS49" s="58">
        <v>0</v>
      </c>
      <c r="AT49" s="58">
        <f t="shared" si="13"/>
        <v>0</v>
      </c>
      <c r="AU49" s="58">
        <v>0</v>
      </c>
      <c r="AV49" s="58">
        <v>0</v>
      </c>
      <c r="AW49" s="58">
        <f t="shared" si="14"/>
        <v>0</v>
      </c>
      <c r="AX49" s="58">
        <v>0</v>
      </c>
      <c r="AY49" s="58">
        <v>0</v>
      </c>
      <c r="AZ49" s="58">
        <f t="shared" si="15"/>
        <v>0</v>
      </c>
      <c r="BA49" s="58">
        <v>0</v>
      </c>
      <c r="BB49" s="58">
        <v>0</v>
      </c>
      <c r="BC49" s="58">
        <f t="shared" si="16"/>
        <v>0</v>
      </c>
      <c r="BD49" s="58">
        <v>446.1</v>
      </c>
      <c r="BE49" s="58">
        <v>0</v>
      </c>
      <c r="BF49" s="58">
        <f t="shared" si="17"/>
        <v>0</v>
      </c>
      <c r="BG49" s="58">
        <v>0</v>
      </c>
      <c r="BH49" s="58">
        <v>0</v>
      </c>
      <c r="BI49" s="58">
        <f t="shared" si="18"/>
        <v>0</v>
      </c>
      <c r="BJ49" s="58">
        <v>0</v>
      </c>
      <c r="BK49" s="58">
        <v>0</v>
      </c>
      <c r="BL49" s="58">
        <f t="shared" si="19"/>
        <v>0</v>
      </c>
      <c r="BM49" s="58">
        <v>0</v>
      </c>
      <c r="BN49" s="58">
        <v>0</v>
      </c>
      <c r="BO49" s="58">
        <f t="shared" si="20"/>
        <v>0</v>
      </c>
      <c r="BP49" s="58">
        <v>0</v>
      </c>
      <c r="BQ49" s="58">
        <v>0</v>
      </c>
      <c r="BR49" s="58">
        <f t="shared" si="26"/>
        <v>0</v>
      </c>
      <c r="BS49" s="58">
        <v>0</v>
      </c>
      <c r="BT49" s="58">
        <v>0</v>
      </c>
      <c r="BU49" s="58">
        <f t="shared" si="21"/>
        <v>0</v>
      </c>
      <c r="BV49" s="58">
        <v>0</v>
      </c>
      <c r="BW49" s="58">
        <v>0</v>
      </c>
      <c r="BX49" s="58">
        <f t="shared" si="22"/>
        <v>0</v>
      </c>
      <c r="BY49" s="58">
        <v>0</v>
      </c>
      <c r="BZ49" s="58">
        <v>0</v>
      </c>
      <c r="CA49" s="59">
        <f t="shared" si="23"/>
        <v>0</v>
      </c>
    </row>
    <row r="50" spans="1:79" ht="29.25" x14ac:dyDescent="0.25">
      <c r="A50" s="139" t="s">
        <v>56</v>
      </c>
      <c r="B50" s="140">
        <f>SUM(B46:B49)</f>
        <v>3514812.4720899994</v>
      </c>
      <c r="C50" s="140">
        <f>SUM(C46:C49)</f>
        <v>1821547.2796000002</v>
      </c>
      <c r="D50" s="140">
        <f t="shared" si="25"/>
        <v>51.824878114104926</v>
      </c>
      <c r="E50" s="140">
        <f t="shared" ref="E50:F50" si="51">SUM(E46:E49)</f>
        <v>0</v>
      </c>
      <c r="F50" s="140">
        <f t="shared" si="51"/>
        <v>0</v>
      </c>
      <c r="G50" s="140">
        <f t="shared" si="0"/>
        <v>0</v>
      </c>
      <c r="H50" s="140">
        <f t="shared" ref="H50:I50" si="52">SUM(H46:H49)</f>
        <v>2507</v>
      </c>
      <c r="I50" s="140">
        <f t="shared" si="52"/>
        <v>1499</v>
      </c>
      <c r="J50" s="140">
        <f t="shared" si="1"/>
        <v>59.792580773833265</v>
      </c>
      <c r="K50" s="140">
        <f t="shared" ref="K50:L50" si="53">SUM(K46:K49)</f>
        <v>0</v>
      </c>
      <c r="L50" s="140">
        <f t="shared" si="53"/>
        <v>0</v>
      </c>
      <c r="M50" s="140">
        <f t="shared" si="2"/>
        <v>0</v>
      </c>
      <c r="N50" s="140">
        <f t="shared" ref="N50:O50" si="54">SUM(N46:N49)</f>
        <v>1206926.24709</v>
      </c>
      <c r="O50" s="140">
        <f t="shared" si="54"/>
        <v>1082799.5764500001</v>
      </c>
      <c r="P50" s="140">
        <f t="shared" si="3"/>
        <v>89.715471766458009</v>
      </c>
      <c r="Q50" s="140">
        <f t="shared" ref="Q50:R50" si="55">SUM(Q46:Q49)</f>
        <v>0</v>
      </c>
      <c r="R50" s="140">
        <f t="shared" si="55"/>
        <v>0</v>
      </c>
      <c r="S50" s="140">
        <f t="shared" si="4"/>
        <v>0</v>
      </c>
      <c r="T50" s="140">
        <f t="shared" si="4"/>
        <v>0</v>
      </c>
      <c r="U50" s="140">
        <f t="shared" si="4"/>
        <v>0</v>
      </c>
      <c r="V50" s="140">
        <f t="shared" si="5"/>
        <v>0</v>
      </c>
      <c r="W50" s="140">
        <f t="shared" ref="W50:X50" si="56">SUM(W46:W49)</f>
        <v>2962</v>
      </c>
      <c r="X50" s="140">
        <f t="shared" si="56"/>
        <v>2962</v>
      </c>
      <c r="Y50" s="140">
        <f t="shared" si="6"/>
        <v>100</v>
      </c>
      <c r="Z50" s="140">
        <f t="shared" ref="Z50:AA50" si="57">SUM(Z46:Z49)</f>
        <v>454458.3</v>
      </c>
      <c r="AA50" s="140">
        <f t="shared" si="57"/>
        <v>0</v>
      </c>
      <c r="AB50" s="140">
        <f t="shared" si="7"/>
        <v>0</v>
      </c>
      <c r="AC50" s="140">
        <f t="shared" ref="AC50:AD50" si="58">SUM(AC46:AC49)</f>
        <v>0</v>
      </c>
      <c r="AD50" s="140">
        <f t="shared" si="58"/>
        <v>0</v>
      </c>
      <c r="AE50" s="140">
        <f t="shared" si="8"/>
        <v>0</v>
      </c>
      <c r="AF50" s="140">
        <f t="shared" ref="AF50:AG50" si="59">SUM(AF46:AF49)</f>
        <v>12149.8</v>
      </c>
      <c r="AG50" s="140">
        <f t="shared" si="59"/>
        <v>5874.3103199999996</v>
      </c>
      <c r="AH50" s="140">
        <f t="shared" si="9"/>
        <v>48.349028955209143</v>
      </c>
      <c r="AI50" s="140">
        <f t="shared" ref="AI50:AJ50" si="60">SUM(AI46:AI49)</f>
        <v>730369</v>
      </c>
      <c r="AJ50" s="140">
        <f t="shared" si="60"/>
        <v>575096.47</v>
      </c>
      <c r="AK50" s="140">
        <f t="shared" si="10"/>
        <v>78.740536632852709</v>
      </c>
      <c r="AL50" s="140">
        <f>SUM(AL46:AL49)</f>
        <v>0</v>
      </c>
      <c r="AM50" s="140">
        <f>SUM(AM46:AM49)</f>
        <v>0</v>
      </c>
      <c r="AN50" s="141">
        <f t="shared" si="11"/>
        <v>0</v>
      </c>
      <c r="AO50" s="142">
        <f t="shared" ref="AO50:AP50" si="61">SUM(AO46:AO49)</f>
        <v>0</v>
      </c>
      <c r="AP50" s="140">
        <f t="shared" si="61"/>
        <v>0</v>
      </c>
      <c r="AQ50" s="140">
        <f t="shared" si="12"/>
        <v>0</v>
      </c>
      <c r="AR50" s="140">
        <f t="shared" ref="AR50:AS50" si="62">SUM(AR46:AR49)</f>
        <v>0</v>
      </c>
      <c r="AS50" s="140">
        <f t="shared" si="62"/>
        <v>0</v>
      </c>
      <c r="AT50" s="140">
        <f t="shared" si="13"/>
        <v>0</v>
      </c>
      <c r="AU50" s="140">
        <f t="shared" ref="AU50:AV50" si="63">SUM(AU46:AU49)</f>
        <v>701080.8</v>
      </c>
      <c r="AV50" s="140">
        <f t="shared" si="63"/>
        <v>67712.994560000006</v>
      </c>
      <c r="AW50" s="140">
        <f t="shared" si="14"/>
        <v>9.6583724101415989</v>
      </c>
      <c r="AX50" s="140">
        <f t="shared" ref="AX50:AY50" si="64">SUM(AX46:AX49)</f>
        <v>392690.4</v>
      </c>
      <c r="AY50" s="140">
        <f t="shared" si="64"/>
        <v>79658.88824</v>
      </c>
      <c r="AZ50" s="140">
        <f t="shared" si="15"/>
        <v>20.285417784595701</v>
      </c>
      <c r="BA50" s="140">
        <f t="shared" ref="BA50:BB50" si="65">SUM(BA46:BA49)</f>
        <v>0</v>
      </c>
      <c r="BB50" s="140">
        <f t="shared" si="65"/>
        <v>0</v>
      </c>
      <c r="BC50" s="140">
        <f t="shared" si="16"/>
        <v>0</v>
      </c>
      <c r="BD50" s="140">
        <f t="shared" ref="BD50:BE50" si="66">SUM(BD46:BD49)</f>
        <v>10888.325000000001</v>
      </c>
      <c r="BE50" s="140">
        <f t="shared" si="66"/>
        <v>5163.4400300000007</v>
      </c>
      <c r="BF50" s="140">
        <f t="shared" si="17"/>
        <v>47.421802986226076</v>
      </c>
      <c r="BG50" s="140">
        <f t="shared" ref="BG50:BH50" si="67">SUM(BG46:BG49)</f>
        <v>780.6</v>
      </c>
      <c r="BH50" s="140">
        <f t="shared" si="67"/>
        <v>780.6</v>
      </c>
      <c r="BI50" s="140">
        <f t="shared" si="18"/>
        <v>100</v>
      </c>
      <c r="BJ50" s="140">
        <f t="shared" ref="BJ50:BK50" si="68">SUM(BJ46:BJ49)</f>
        <v>0</v>
      </c>
      <c r="BK50" s="140">
        <f t="shared" si="68"/>
        <v>0</v>
      </c>
      <c r="BL50" s="140">
        <f t="shared" si="19"/>
        <v>0</v>
      </c>
      <c r="BM50" s="140">
        <f t="shared" ref="BM50:BN50" si="69">SUM(BM46:BM49)</f>
        <v>0</v>
      </c>
      <c r="BN50" s="140">
        <f t="shared" si="69"/>
        <v>0</v>
      </c>
      <c r="BO50" s="140">
        <f t="shared" si="20"/>
        <v>0</v>
      </c>
      <c r="BP50" s="140">
        <f t="shared" ref="BP50:BQ50" si="70">SUM(BP46:BP49)</f>
        <v>0</v>
      </c>
      <c r="BQ50" s="140">
        <f t="shared" si="70"/>
        <v>0</v>
      </c>
      <c r="BR50" s="140">
        <f t="shared" si="26"/>
        <v>0</v>
      </c>
      <c r="BS50" s="140">
        <f t="shared" ref="BS50:BT50" si="71">SUM(BS46:BS49)</f>
        <v>0</v>
      </c>
      <c r="BT50" s="140">
        <f t="shared" si="71"/>
        <v>0</v>
      </c>
      <c r="BU50" s="140">
        <f t="shared" si="21"/>
        <v>0</v>
      </c>
      <c r="BV50" s="140">
        <f t="shared" ref="BV50:BW50" si="72">SUM(BV46:BV49)</f>
        <v>0</v>
      </c>
      <c r="BW50" s="140">
        <f t="shared" si="72"/>
        <v>0</v>
      </c>
      <c r="BX50" s="140">
        <f t="shared" si="22"/>
        <v>0</v>
      </c>
      <c r="BY50" s="140">
        <f t="shared" ref="BY50:BZ50" si="73">SUM(BY46:BY49)</f>
        <v>0</v>
      </c>
      <c r="BZ50" s="140">
        <f t="shared" si="73"/>
        <v>0</v>
      </c>
      <c r="CA50" s="141">
        <f t="shared" si="23"/>
        <v>0</v>
      </c>
    </row>
    <row r="51" spans="1:79" ht="16.5" thickBot="1" x14ac:dyDescent="0.3">
      <c r="A51" s="143" t="s">
        <v>4</v>
      </c>
      <c r="B51" s="144">
        <f>B45+B50</f>
        <v>5714753.7279300001</v>
      </c>
      <c r="C51" s="144">
        <f>C45+C50</f>
        <v>3087991.4444500003</v>
      </c>
      <c r="D51" s="144">
        <f t="shared" si="25"/>
        <v>54.035424647573286</v>
      </c>
      <c r="E51" s="144">
        <f t="shared" ref="E51:F51" si="74">E45+E50</f>
        <v>4860</v>
      </c>
      <c r="F51" s="144">
        <f t="shared" si="74"/>
        <v>3645</v>
      </c>
      <c r="G51" s="144">
        <f t="shared" si="0"/>
        <v>75</v>
      </c>
      <c r="H51" s="144">
        <f t="shared" ref="H51:I51" si="75">H45+H50</f>
        <v>19128.2</v>
      </c>
      <c r="I51" s="144">
        <f t="shared" si="75"/>
        <v>6254.2356399999999</v>
      </c>
      <c r="J51" s="144">
        <f t="shared" si="1"/>
        <v>32.696414926652793</v>
      </c>
      <c r="K51" s="144">
        <f t="shared" ref="K51:L51" si="76">K45+K50</f>
        <v>11858.5</v>
      </c>
      <c r="L51" s="144">
        <f t="shared" si="76"/>
        <v>11117.91129</v>
      </c>
      <c r="M51" s="144">
        <f t="shared" si="2"/>
        <v>93.754785934140074</v>
      </c>
      <c r="N51" s="144">
        <f t="shared" ref="N51:O51" si="77">N45+N50</f>
        <v>1831708.64115</v>
      </c>
      <c r="O51" s="144">
        <f t="shared" si="77"/>
        <v>1674957.63527</v>
      </c>
      <c r="P51" s="144">
        <f t="shared" si="3"/>
        <v>91.442361390969509</v>
      </c>
      <c r="Q51" s="144">
        <f t="shared" ref="Q51:R51" si="78">Q45+Q50</f>
        <v>15690</v>
      </c>
      <c r="R51" s="144">
        <f t="shared" si="78"/>
        <v>13874.50115</v>
      </c>
      <c r="S51" s="144">
        <f t="shared" si="4"/>
        <v>88.428942957297636</v>
      </c>
      <c r="T51" s="144">
        <f t="shared" ref="T51:U51" si="79">T45+T50</f>
        <v>23032</v>
      </c>
      <c r="U51" s="144">
        <f t="shared" si="79"/>
        <v>20328.46702</v>
      </c>
      <c r="V51" s="144">
        <f t="shared" si="5"/>
        <v>88.2618401354637</v>
      </c>
      <c r="W51" s="144">
        <f>W45+W50</f>
        <v>10367</v>
      </c>
      <c r="X51" s="144">
        <f>X45+X50</f>
        <v>10367</v>
      </c>
      <c r="Y51" s="144">
        <f t="shared" si="6"/>
        <v>100</v>
      </c>
      <c r="Z51" s="144">
        <f t="shared" ref="Z51:AA51" si="80">Z45+Z50</f>
        <v>454458.3</v>
      </c>
      <c r="AA51" s="144">
        <f t="shared" si="80"/>
        <v>0</v>
      </c>
      <c r="AB51" s="144">
        <f t="shared" si="7"/>
        <v>0</v>
      </c>
      <c r="AC51" s="144">
        <f t="shared" ref="AC51:AD51" si="81">AC45+AC50</f>
        <v>49042</v>
      </c>
      <c r="AD51" s="144">
        <f t="shared" si="81"/>
        <v>44039.975720000002</v>
      </c>
      <c r="AE51" s="144">
        <f t="shared" si="8"/>
        <v>89.800529586884707</v>
      </c>
      <c r="AF51" s="144">
        <f t="shared" ref="AF51:AG51" si="82">AF45+AF50</f>
        <v>445387.4</v>
      </c>
      <c r="AG51" s="144">
        <f t="shared" si="82"/>
        <v>267875.61885000003</v>
      </c>
      <c r="AH51" s="144">
        <f t="shared" si="9"/>
        <v>60.144408856200251</v>
      </c>
      <c r="AI51" s="144">
        <f t="shared" ref="AI51:AJ51" si="83">AI45+AI50</f>
        <v>730369</v>
      </c>
      <c r="AJ51" s="144">
        <f t="shared" si="83"/>
        <v>575096.47</v>
      </c>
      <c r="AK51" s="144">
        <f t="shared" si="10"/>
        <v>78.740536632852709</v>
      </c>
      <c r="AL51" s="144">
        <f>AL45+AL50</f>
        <v>269630</v>
      </c>
      <c r="AM51" s="144">
        <f>AM45+AM50</f>
        <v>211403.53</v>
      </c>
      <c r="AN51" s="145">
        <f t="shared" si="11"/>
        <v>78.405047657901562</v>
      </c>
      <c r="AO51" s="146">
        <f t="shared" ref="AO51:AP51" si="84">AO45+AO50</f>
        <v>258634.60000000003</v>
      </c>
      <c r="AP51" s="144">
        <f t="shared" si="84"/>
        <v>8290.3855700000004</v>
      </c>
      <c r="AQ51" s="144">
        <f t="shared" si="12"/>
        <v>3.2054433436206908</v>
      </c>
      <c r="AR51" s="144">
        <f t="shared" ref="AR51:AS51" si="85">AR45+AR50</f>
        <v>179254.2</v>
      </c>
      <c r="AS51" s="144">
        <f t="shared" si="85"/>
        <v>22537.456769999997</v>
      </c>
      <c r="AT51" s="144">
        <f t="shared" si="13"/>
        <v>12.572903044949571</v>
      </c>
      <c r="AU51" s="144">
        <f t="shared" ref="AU51:AV51" si="86">AU45+AU50</f>
        <v>701080.8</v>
      </c>
      <c r="AV51" s="144">
        <f t="shared" si="86"/>
        <v>67712.994560000006</v>
      </c>
      <c r="AW51" s="144">
        <f t="shared" si="14"/>
        <v>9.6583724101415989</v>
      </c>
      <c r="AX51" s="144">
        <f t="shared" ref="AX51:AY51" si="87">AX45+AX50</f>
        <v>588792.30000000005</v>
      </c>
      <c r="AY51" s="144">
        <f t="shared" si="87"/>
        <v>119908.37013</v>
      </c>
      <c r="AZ51" s="144">
        <f t="shared" si="15"/>
        <v>20.365138968359467</v>
      </c>
      <c r="BA51" s="144">
        <f t="shared" ref="BA51:BB51" si="88">BA45+BA50</f>
        <v>17092.98041</v>
      </c>
      <c r="BB51" s="144">
        <f t="shared" si="88"/>
        <v>15356.260820000001</v>
      </c>
      <c r="BC51" s="144">
        <f t="shared" si="16"/>
        <v>89.839574209165079</v>
      </c>
      <c r="BD51" s="144">
        <f t="shared" ref="BD51:BE51" si="89">BD45+BD50</f>
        <v>65573.799999999988</v>
      </c>
      <c r="BE51" s="144">
        <f t="shared" si="89"/>
        <v>5163.4400300000007</v>
      </c>
      <c r="BF51" s="144">
        <f t="shared" si="17"/>
        <v>7.8742425023408771</v>
      </c>
      <c r="BG51" s="144">
        <f t="shared" ref="BG51:BH51" si="90">BG45+BG50</f>
        <v>2242.6999999999998</v>
      </c>
      <c r="BH51" s="144">
        <f t="shared" si="90"/>
        <v>2204.1</v>
      </c>
      <c r="BI51" s="144">
        <f t="shared" si="18"/>
        <v>98.278860302314172</v>
      </c>
      <c r="BJ51" s="144">
        <f t="shared" ref="BJ51:BK51" si="91">BJ45+BJ50</f>
        <v>2500</v>
      </c>
      <c r="BK51" s="144">
        <f t="shared" si="91"/>
        <v>2366.1860000000001</v>
      </c>
      <c r="BL51" s="144">
        <f t="shared" si="19"/>
        <v>94.647440000000003</v>
      </c>
      <c r="BM51" s="144">
        <f t="shared" ref="BM51:BN51" si="92">BM45+BM50</f>
        <v>3755.3999999999978</v>
      </c>
      <c r="BN51" s="144">
        <f t="shared" si="92"/>
        <v>3496.3579999999984</v>
      </c>
      <c r="BO51" s="144">
        <f t="shared" si="20"/>
        <v>93.102146242743785</v>
      </c>
      <c r="BP51" s="144">
        <f t="shared" ref="BP51:BQ51" si="93">BP45+BP50</f>
        <v>1100</v>
      </c>
      <c r="BQ51" s="144">
        <f t="shared" si="93"/>
        <v>1100</v>
      </c>
      <c r="BR51" s="144">
        <f t="shared" si="26"/>
        <v>100</v>
      </c>
      <c r="BS51" s="144">
        <f t="shared" ref="BS51:BT51" si="94">BS45+BS50</f>
        <v>8675</v>
      </c>
      <c r="BT51" s="144">
        <f t="shared" si="94"/>
        <v>0</v>
      </c>
      <c r="BU51" s="144">
        <f t="shared" si="21"/>
        <v>0</v>
      </c>
      <c r="BV51" s="144">
        <f t="shared" ref="BV51:BW51" si="95">BV45+BV50</f>
        <v>587</v>
      </c>
      <c r="BW51" s="144">
        <f t="shared" si="95"/>
        <v>587</v>
      </c>
      <c r="BX51" s="144">
        <f t="shared" si="22"/>
        <v>100</v>
      </c>
      <c r="BY51" s="144">
        <f t="shared" ref="BY51:BZ51" si="96">BY45+BY50</f>
        <v>19933.906369999993</v>
      </c>
      <c r="BZ51" s="144">
        <f t="shared" si="96"/>
        <v>308.54762999999997</v>
      </c>
      <c r="CA51" s="145">
        <f t="shared" si="23"/>
        <v>1.5478533122055598</v>
      </c>
    </row>
    <row r="52" spans="1:79" x14ac:dyDescent="0.25">
      <c r="A52" s="69"/>
      <c r="B52" s="69"/>
      <c r="C52" s="69"/>
      <c r="D52" s="69"/>
      <c r="E52" s="69"/>
    </row>
    <row r="53" spans="1:79" s="69" customFormat="1" x14ac:dyDescent="0.25">
      <c r="AO53" s="69" t="s">
        <v>118</v>
      </c>
      <c r="BA53" s="147"/>
    </row>
    <row r="54" spans="1:79" x14ac:dyDescent="0.25">
      <c r="B54" s="148"/>
      <c r="C54" s="148"/>
      <c r="D54" s="148"/>
      <c r="E54" s="148"/>
    </row>
    <row r="55" spans="1:79" x14ac:dyDescent="0.25">
      <c r="B55" s="67"/>
      <c r="C55" s="67"/>
    </row>
    <row r="56" spans="1:79" x14ac:dyDescent="0.25">
      <c r="B56" s="113"/>
      <c r="C56" s="113"/>
    </row>
    <row r="57" spans="1:79" x14ac:dyDescent="0.25">
      <c r="B57" s="149"/>
      <c r="C57" s="113"/>
      <c r="AX57" t="s">
        <v>63</v>
      </c>
    </row>
    <row r="58" spans="1:79" x14ac:dyDescent="0.25">
      <c r="B58" s="113"/>
      <c r="C58" s="113"/>
    </row>
    <row r="59" spans="1:79" x14ac:dyDescent="0.25">
      <c r="B59" s="113"/>
      <c r="C59" s="113"/>
    </row>
  </sheetData>
  <mergeCells count="31">
    <mergeCell ref="BS5:BU5"/>
    <mergeCell ref="BV5:BX5"/>
    <mergeCell ref="BY5:CA5"/>
    <mergeCell ref="BA5:BC5"/>
    <mergeCell ref="BD5:BF5"/>
    <mergeCell ref="BG5:BI5"/>
    <mergeCell ref="BJ5:BL5"/>
    <mergeCell ref="BM5:BO5"/>
    <mergeCell ref="BP5:BR5"/>
    <mergeCell ref="AI5:AK5"/>
    <mergeCell ref="AL5:AN5"/>
    <mergeCell ref="AO5:AQ5"/>
    <mergeCell ref="AR5:AT5"/>
    <mergeCell ref="AU5:AW5"/>
    <mergeCell ref="AX5:AZ5"/>
    <mergeCell ref="Q5:S5"/>
    <mergeCell ref="T5:V5"/>
    <mergeCell ref="W5:Y5"/>
    <mergeCell ref="Z5:AB5"/>
    <mergeCell ref="AC5:AE5"/>
    <mergeCell ref="AF5:AH5"/>
    <mergeCell ref="B1:AN1"/>
    <mergeCell ref="B2:AN2"/>
    <mergeCell ref="A4:A6"/>
    <mergeCell ref="B4:D5"/>
    <mergeCell ref="E4:AN4"/>
    <mergeCell ref="AO4:CA4"/>
    <mergeCell ref="E5:G5"/>
    <mergeCell ref="H5:J5"/>
    <mergeCell ref="K5:M5"/>
    <mergeCell ref="N5:P5"/>
  </mergeCells>
  <pageMargins left="0.31496062992125984" right="0.31496062992125984" top="0.74803149606299213" bottom="0.74803149606299213" header="0.31496062992125984" footer="0.31496062992125984"/>
  <pageSetup paperSize="8" scale="47" fitToHeight="0" orientation="landscape" r:id="rId1"/>
  <colBreaks count="1" manualBreakCount="1">
    <brk id="40" max="5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showZeros="0" view="pageBreakPreview" zoomScale="85" zoomScaleNormal="85" zoomScaleSheetLayoutView="85" workbookViewId="0">
      <pane xSplit="1" ySplit="6" topLeftCell="B46" activePane="bottomRight" state="frozen"/>
      <selection activeCell="E5" sqref="E5:G6"/>
      <selection pane="topRight" activeCell="E5" sqref="E5:G6"/>
      <selection pane="bottomLeft" activeCell="E5" sqref="E5:G6"/>
      <selection pane="bottomRight" activeCell="E5" sqref="E5:G6"/>
    </sheetView>
  </sheetViews>
  <sheetFormatPr defaultRowHeight="15.75" x14ac:dyDescent="0.25"/>
  <cols>
    <col min="1" max="1" width="20.625" customWidth="1"/>
    <col min="2" max="2" width="11.875" customWidth="1"/>
    <col min="3" max="3" width="11.625" customWidth="1"/>
    <col min="4" max="4" width="12" customWidth="1"/>
    <col min="5" max="5" width="11" customWidth="1"/>
    <col min="6" max="6" width="10" customWidth="1"/>
    <col min="7" max="7" width="10.25" customWidth="1"/>
    <col min="8" max="8" width="10.75" customWidth="1"/>
    <col min="9" max="9" width="10.375" customWidth="1"/>
    <col min="10" max="10" width="9.875" customWidth="1"/>
    <col min="11" max="15" width="10.875" customWidth="1"/>
    <col min="16" max="16" width="10" customWidth="1"/>
    <col min="17" max="19" width="10.875" customWidth="1"/>
    <col min="20" max="21" width="10.125" customWidth="1"/>
    <col min="22" max="22" width="10.375" customWidth="1"/>
  </cols>
  <sheetData>
    <row r="1" spans="1:22" ht="48.7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69" customFormat="1" ht="16.5" thickBot="1" x14ac:dyDescent="0.3">
      <c r="U3" s="73" t="s">
        <v>2</v>
      </c>
      <c r="V3" s="73"/>
    </row>
    <row r="4" spans="1:22" ht="17.25" customHeight="1" x14ac:dyDescent="0.25">
      <c r="A4" s="150" t="s">
        <v>3</v>
      </c>
      <c r="B4" s="151" t="s">
        <v>119</v>
      </c>
      <c r="C4" s="151"/>
      <c r="D4" s="151"/>
      <c r="E4" s="152" t="s">
        <v>58</v>
      </c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3"/>
    </row>
    <row r="5" spans="1:22" ht="249.75" customHeight="1" x14ac:dyDescent="0.25">
      <c r="A5" s="154"/>
      <c r="B5" s="13"/>
      <c r="C5" s="13"/>
      <c r="D5" s="13"/>
      <c r="E5" s="155" t="s">
        <v>120</v>
      </c>
      <c r="F5" s="156"/>
      <c r="G5" s="156"/>
      <c r="H5" s="155" t="s">
        <v>121</v>
      </c>
      <c r="I5" s="156"/>
      <c r="J5" s="156"/>
      <c r="K5" s="155" t="s">
        <v>122</v>
      </c>
      <c r="L5" s="156"/>
      <c r="M5" s="156"/>
      <c r="N5" s="155" t="s">
        <v>123</v>
      </c>
      <c r="O5" s="156"/>
      <c r="P5" s="156"/>
      <c r="Q5" s="155" t="s">
        <v>124</v>
      </c>
      <c r="R5" s="156"/>
      <c r="S5" s="156"/>
      <c r="T5" s="155" t="s">
        <v>125</v>
      </c>
      <c r="U5" s="156"/>
      <c r="V5" s="157"/>
    </row>
    <row r="6" spans="1:22" ht="30.75" customHeight="1" thickBot="1" x14ac:dyDescent="0.3">
      <c r="A6" s="158"/>
      <c r="B6" s="21" t="s">
        <v>10</v>
      </c>
      <c r="C6" s="21" t="s">
        <v>11</v>
      </c>
      <c r="D6" s="21" t="s">
        <v>12</v>
      </c>
      <c r="E6" s="159" t="s">
        <v>10</v>
      </c>
      <c r="F6" s="159" t="s">
        <v>11</v>
      </c>
      <c r="G6" s="159" t="s">
        <v>12</v>
      </c>
      <c r="H6" s="159" t="s">
        <v>10</v>
      </c>
      <c r="I6" s="159" t="s">
        <v>11</v>
      </c>
      <c r="J6" s="159" t="s">
        <v>12</v>
      </c>
      <c r="K6" s="159" t="s">
        <v>10</v>
      </c>
      <c r="L6" s="159" t="s">
        <v>11</v>
      </c>
      <c r="M6" s="159" t="s">
        <v>12</v>
      </c>
      <c r="N6" s="159" t="s">
        <v>10</v>
      </c>
      <c r="O6" s="159" t="s">
        <v>11</v>
      </c>
      <c r="P6" s="159" t="s">
        <v>12</v>
      </c>
      <c r="Q6" s="159" t="s">
        <v>10</v>
      </c>
      <c r="R6" s="159" t="s">
        <v>11</v>
      </c>
      <c r="S6" s="159" t="s">
        <v>12</v>
      </c>
      <c r="T6" s="159" t="s">
        <v>10</v>
      </c>
      <c r="U6" s="159" t="s">
        <v>11</v>
      </c>
      <c r="V6" s="160" t="s">
        <v>12</v>
      </c>
    </row>
    <row r="7" spans="1:22" x14ac:dyDescent="0.25">
      <c r="A7" s="23" t="s">
        <v>13</v>
      </c>
      <c r="B7" s="95">
        <f>E7+H7+K7+N7+Q7+T7</f>
        <v>19579.5</v>
      </c>
      <c r="C7" s="95">
        <f>F7+I7+L7+O7+R7+U7</f>
        <v>10289.226990000001</v>
      </c>
      <c r="D7" s="95">
        <f>IF(B7&lt;&gt;0,C7/B7%,0)</f>
        <v>52.551020148624843</v>
      </c>
      <c r="E7" s="25">
        <v>0</v>
      </c>
      <c r="F7" s="25">
        <v>0</v>
      </c>
      <c r="G7" s="25">
        <f t="shared" ref="G7:G51" si="0">IF(E7&lt;&gt;0,F7/E7%,0)</f>
        <v>0</v>
      </c>
      <c r="H7" s="25">
        <v>0</v>
      </c>
      <c r="I7" s="25">
        <v>0</v>
      </c>
      <c r="J7" s="25">
        <f t="shared" ref="J7:J51" si="1">IF(H7&lt;&gt;0,I7/H7%,0)</f>
        <v>0</v>
      </c>
      <c r="K7" s="25">
        <v>10087.200000000001</v>
      </c>
      <c r="L7" s="25">
        <v>9989.226990000001</v>
      </c>
      <c r="M7" s="25">
        <f t="shared" ref="M7:M51" si="2">IF(K7&lt;&gt;0,L7/K7%,0)</f>
        <v>99.02873929336188</v>
      </c>
      <c r="N7" s="25">
        <v>9192.2999999999993</v>
      </c>
      <c r="O7" s="25">
        <v>0</v>
      </c>
      <c r="P7" s="25">
        <f t="shared" ref="P7:P51" si="3">IF(N7&lt;&gt;0,O7/N7%,0)</f>
        <v>0</v>
      </c>
      <c r="Q7" s="25">
        <v>0</v>
      </c>
      <c r="R7" s="25">
        <v>0</v>
      </c>
      <c r="S7" s="25">
        <f t="shared" ref="S7:S51" si="4">IF(Q7&lt;&gt;0,R7/Q7%,0)</f>
        <v>0</v>
      </c>
      <c r="T7" s="25">
        <v>300</v>
      </c>
      <c r="U7" s="25">
        <v>300</v>
      </c>
      <c r="V7" s="27">
        <f t="shared" ref="V7:V51" si="5">IF(T7&lt;&gt;0,U7/T7%,0)</f>
        <v>100</v>
      </c>
    </row>
    <row r="8" spans="1:22" x14ac:dyDescent="0.25">
      <c r="A8" s="28" t="s">
        <v>14</v>
      </c>
      <c r="B8" s="98">
        <f t="shared" ref="B8:C49" si="6">E8+H8+K8+N8+Q8+T8</f>
        <v>6364.6392999999998</v>
      </c>
      <c r="C8" s="98">
        <f t="shared" si="6"/>
        <v>5878.0392999999995</v>
      </c>
      <c r="D8" s="98">
        <f t="shared" ref="D8:D51" si="7">IF(B8&lt;&gt;0,C8/B8%,0)</f>
        <v>92.354633513952621</v>
      </c>
      <c r="E8" s="30">
        <v>5572.8392999999996</v>
      </c>
      <c r="F8" s="30">
        <v>5572.8392999999996</v>
      </c>
      <c r="G8" s="30">
        <f t="shared" si="0"/>
        <v>100</v>
      </c>
      <c r="H8" s="30">
        <v>0</v>
      </c>
      <c r="I8" s="30">
        <v>0</v>
      </c>
      <c r="J8" s="30">
        <f t="shared" si="1"/>
        <v>0</v>
      </c>
      <c r="K8" s="30">
        <v>791.8</v>
      </c>
      <c r="L8" s="30">
        <v>305.2</v>
      </c>
      <c r="M8" s="30">
        <f t="shared" si="2"/>
        <v>38.545087143217984</v>
      </c>
      <c r="N8" s="30">
        <v>0</v>
      </c>
      <c r="O8" s="30">
        <v>0</v>
      </c>
      <c r="P8" s="30">
        <f t="shared" si="3"/>
        <v>0</v>
      </c>
      <c r="Q8" s="30">
        <v>0</v>
      </c>
      <c r="R8" s="30">
        <v>0</v>
      </c>
      <c r="S8" s="30">
        <f t="shared" si="4"/>
        <v>0</v>
      </c>
      <c r="T8" s="30">
        <v>0</v>
      </c>
      <c r="U8" s="30">
        <v>0</v>
      </c>
      <c r="V8" s="32">
        <f t="shared" si="5"/>
        <v>0</v>
      </c>
    </row>
    <row r="9" spans="1:22" x14ac:dyDescent="0.25">
      <c r="A9" s="28" t="s">
        <v>15</v>
      </c>
      <c r="B9" s="98">
        <f t="shared" si="6"/>
        <v>7506.7</v>
      </c>
      <c r="C9" s="98">
        <f t="shared" si="6"/>
        <v>4145.5</v>
      </c>
      <c r="D9" s="98">
        <f t="shared" si="7"/>
        <v>55.223999893428541</v>
      </c>
      <c r="E9" s="30">
        <v>3361.2</v>
      </c>
      <c r="F9" s="30">
        <v>0</v>
      </c>
      <c r="G9" s="30">
        <f t="shared" si="0"/>
        <v>0</v>
      </c>
      <c r="H9" s="30">
        <v>0</v>
      </c>
      <c r="I9" s="30">
        <v>0</v>
      </c>
      <c r="J9" s="30">
        <f t="shared" si="1"/>
        <v>0</v>
      </c>
      <c r="K9" s="30">
        <v>4145.5</v>
      </c>
      <c r="L9" s="30">
        <v>4145.5</v>
      </c>
      <c r="M9" s="30">
        <f t="shared" si="2"/>
        <v>100</v>
      </c>
      <c r="N9" s="30">
        <v>0</v>
      </c>
      <c r="O9" s="30">
        <v>0</v>
      </c>
      <c r="P9" s="30">
        <f t="shared" si="3"/>
        <v>0</v>
      </c>
      <c r="Q9" s="30">
        <v>0</v>
      </c>
      <c r="R9" s="30">
        <v>0</v>
      </c>
      <c r="S9" s="30">
        <f t="shared" si="4"/>
        <v>0</v>
      </c>
      <c r="T9" s="30">
        <v>0</v>
      </c>
      <c r="U9" s="30">
        <v>0</v>
      </c>
      <c r="V9" s="32">
        <f t="shared" si="5"/>
        <v>0</v>
      </c>
    </row>
    <row r="10" spans="1:22" x14ac:dyDescent="0.25">
      <c r="A10" s="28" t="s">
        <v>16</v>
      </c>
      <c r="B10" s="98">
        <f t="shared" si="6"/>
        <v>19868.300000000003</v>
      </c>
      <c r="C10" s="98">
        <f t="shared" si="6"/>
        <v>19868.300000000003</v>
      </c>
      <c r="D10" s="98">
        <f t="shared" si="7"/>
        <v>100</v>
      </c>
      <c r="E10" s="30">
        <v>9506.2000000000007</v>
      </c>
      <c r="F10" s="30">
        <v>9506.2000000000007</v>
      </c>
      <c r="G10" s="30">
        <f t="shared" si="0"/>
        <v>100</v>
      </c>
      <c r="H10" s="30">
        <v>0</v>
      </c>
      <c r="I10" s="30">
        <v>0</v>
      </c>
      <c r="J10" s="30">
        <f t="shared" si="1"/>
        <v>0</v>
      </c>
      <c r="K10" s="30">
        <v>10362.1</v>
      </c>
      <c r="L10" s="30">
        <v>10362.1</v>
      </c>
      <c r="M10" s="30">
        <f t="shared" si="2"/>
        <v>100</v>
      </c>
      <c r="N10" s="30">
        <v>0</v>
      </c>
      <c r="O10" s="30">
        <v>0</v>
      </c>
      <c r="P10" s="30">
        <f t="shared" si="3"/>
        <v>0</v>
      </c>
      <c r="Q10" s="30">
        <v>0</v>
      </c>
      <c r="R10" s="30">
        <v>0</v>
      </c>
      <c r="S10" s="30">
        <f t="shared" si="4"/>
        <v>0</v>
      </c>
      <c r="T10" s="30">
        <v>0</v>
      </c>
      <c r="U10" s="30">
        <v>0</v>
      </c>
      <c r="V10" s="32">
        <f t="shared" si="5"/>
        <v>0</v>
      </c>
    </row>
    <row r="11" spans="1:22" x14ac:dyDescent="0.25">
      <c r="A11" s="28" t="s">
        <v>17</v>
      </c>
      <c r="B11" s="98">
        <f t="shared" si="6"/>
        <v>3826.194</v>
      </c>
      <c r="C11" s="98">
        <f t="shared" si="6"/>
        <v>2841.6935399999998</v>
      </c>
      <c r="D11" s="98">
        <f t="shared" si="7"/>
        <v>74.269457847667937</v>
      </c>
      <c r="E11" s="30">
        <v>2826.194</v>
      </c>
      <c r="F11" s="30">
        <v>2826.194</v>
      </c>
      <c r="G11" s="30">
        <f t="shared" si="0"/>
        <v>100</v>
      </c>
      <c r="H11" s="30">
        <v>0</v>
      </c>
      <c r="I11" s="30">
        <v>0</v>
      </c>
      <c r="J11" s="30">
        <f t="shared" si="1"/>
        <v>0</v>
      </c>
      <c r="K11" s="30">
        <v>1000</v>
      </c>
      <c r="L11" s="30">
        <v>15.499540000000001</v>
      </c>
      <c r="M11" s="30">
        <f t="shared" si="2"/>
        <v>1.5499540000000001</v>
      </c>
      <c r="N11" s="30">
        <v>0</v>
      </c>
      <c r="O11" s="30">
        <v>0</v>
      </c>
      <c r="P11" s="30">
        <f t="shared" si="3"/>
        <v>0</v>
      </c>
      <c r="Q11" s="30">
        <v>0</v>
      </c>
      <c r="R11" s="30">
        <v>0</v>
      </c>
      <c r="S11" s="30">
        <f t="shared" si="4"/>
        <v>0</v>
      </c>
      <c r="T11" s="30">
        <v>0</v>
      </c>
      <c r="U11" s="30">
        <v>0</v>
      </c>
      <c r="V11" s="32">
        <f t="shared" si="5"/>
        <v>0</v>
      </c>
    </row>
    <row r="12" spans="1:22" x14ac:dyDescent="0.25">
      <c r="A12" s="28" t="s">
        <v>18</v>
      </c>
      <c r="B12" s="98">
        <f t="shared" si="6"/>
        <v>52096.475760000001</v>
      </c>
      <c r="C12" s="98">
        <f t="shared" si="6"/>
        <v>51725.371829999996</v>
      </c>
      <c r="D12" s="98">
        <f t="shared" si="7"/>
        <v>99.287660202372194</v>
      </c>
      <c r="E12" s="30">
        <v>3516.1757599999996</v>
      </c>
      <c r="F12" s="30">
        <v>3516.1757599999996</v>
      </c>
      <c r="G12" s="30">
        <f t="shared" si="0"/>
        <v>100</v>
      </c>
      <c r="H12" s="30">
        <v>0</v>
      </c>
      <c r="I12" s="30">
        <v>0</v>
      </c>
      <c r="J12" s="30">
        <f t="shared" si="1"/>
        <v>0</v>
      </c>
      <c r="K12" s="30">
        <v>48580.3</v>
      </c>
      <c r="L12" s="30">
        <v>48209.196069999998</v>
      </c>
      <c r="M12" s="30">
        <f t="shared" si="2"/>
        <v>99.236102020777949</v>
      </c>
      <c r="N12" s="30">
        <v>0</v>
      </c>
      <c r="O12" s="30">
        <v>0</v>
      </c>
      <c r="P12" s="30">
        <f t="shared" si="3"/>
        <v>0</v>
      </c>
      <c r="Q12" s="30">
        <v>0</v>
      </c>
      <c r="R12" s="30">
        <v>0</v>
      </c>
      <c r="S12" s="30">
        <f t="shared" si="4"/>
        <v>0</v>
      </c>
      <c r="T12" s="30">
        <v>0</v>
      </c>
      <c r="U12" s="30">
        <v>0</v>
      </c>
      <c r="V12" s="32">
        <f t="shared" si="5"/>
        <v>0</v>
      </c>
    </row>
    <row r="13" spans="1:22" x14ac:dyDescent="0.25">
      <c r="A13" s="28" t="s">
        <v>19</v>
      </c>
      <c r="B13" s="98">
        <f t="shared" si="6"/>
        <v>5087.2999999999993</v>
      </c>
      <c r="C13" s="98">
        <f t="shared" si="6"/>
        <v>5087.2999999999993</v>
      </c>
      <c r="D13" s="98">
        <f t="shared" si="7"/>
        <v>100</v>
      </c>
      <c r="E13" s="30">
        <v>741.4</v>
      </c>
      <c r="F13" s="30">
        <v>741.4</v>
      </c>
      <c r="G13" s="30">
        <f t="shared" si="0"/>
        <v>100</v>
      </c>
      <c r="H13" s="30">
        <v>0</v>
      </c>
      <c r="I13" s="30">
        <v>0</v>
      </c>
      <c r="J13" s="30">
        <f t="shared" si="1"/>
        <v>0</v>
      </c>
      <c r="K13" s="30">
        <v>4345.8999999999996</v>
      </c>
      <c r="L13" s="30">
        <v>4345.8999999999996</v>
      </c>
      <c r="M13" s="30">
        <f t="shared" si="2"/>
        <v>100</v>
      </c>
      <c r="N13" s="30">
        <v>0</v>
      </c>
      <c r="O13" s="30">
        <v>0</v>
      </c>
      <c r="P13" s="30">
        <f t="shared" si="3"/>
        <v>0</v>
      </c>
      <c r="Q13" s="30">
        <v>0</v>
      </c>
      <c r="R13" s="30">
        <v>0</v>
      </c>
      <c r="S13" s="30">
        <f t="shared" si="4"/>
        <v>0</v>
      </c>
      <c r="T13" s="30">
        <v>0</v>
      </c>
      <c r="U13" s="30">
        <v>0</v>
      </c>
      <c r="V13" s="32">
        <f t="shared" si="5"/>
        <v>0</v>
      </c>
    </row>
    <row r="14" spans="1:22" x14ac:dyDescent="0.25">
      <c r="A14" s="28" t="s">
        <v>20</v>
      </c>
      <c r="B14" s="98">
        <f t="shared" si="6"/>
        <v>28724.6</v>
      </c>
      <c r="C14" s="98">
        <f t="shared" si="6"/>
        <v>22747</v>
      </c>
      <c r="D14" s="98">
        <f t="shared" si="7"/>
        <v>79.189962610445406</v>
      </c>
      <c r="E14" s="30">
        <v>5977.6</v>
      </c>
      <c r="F14" s="30">
        <v>0</v>
      </c>
      <c r="G14" s="30">
        <f t="shared" si="0"/>
        <v>0</v>
      </c>
      <c r="H14" s="30">
        <v>0</v>
      </c>
      <c r="I14" s="30">
        <v>0</v>
      </c>
      <c r="J14" s="30">
        <f t="shared" si="1"/>
        <v>0</v>
      </c>
      <c r="K14" s="30">
        <v>14747</v>
      </c>
      <c r="L14" s="30">
        <v>14747</v>
      </c>
      <c r="M14" s="30">
        <f t="shared" si="2"/>
        <v>100</v>
      </c>
      <c r="N14" s="30">
        <v>0</v>
      </c>
      <c r="O14" s="30">
        <v>0</v>
      </c>
      <c r="P14" s="30">
        <f t="shared" si="3"/>
        <v>0</v>
      </c>
      <c r="Q14" s="30">
        <v>8000</v>
      </c>
      <c r="R14" s="30">
        <v>8000</v>
      </c>
      <c r="S14" s="30">
        <f t="shared" si="4"/>
        <v>100</v>
      </c>
      <c r="T14" s="30">
        <v>0</v>
      </c>
      <c r="U14" s="30">
        <v>0</v>
      </c>
      <c r="V14" s="32">
        <f t="shared" si="5"/>
        <v>0</v>
      </c>
    </row>
    <row r="15" spans="1:22" x14ac:dyDescent="0.25">
      <c r="A15" s="28" t="s">
        <v>21</v>
      </c>
      <c r="B15" s="98">
        <f t="shared" si="6"/>
        <v>23431.8</v>
      </c>
      <c r="C15" s="98">
        <f t="shared" si="6"/>
        <v>7061.8</v>
      </c>
      <c r="D15" s="98">
        <f t="shared" si="7"/>
        <v>30.13767614950623</v>
      </c>
      <c r="E15" s="30">
        <v>0</v>
      </c>
      <c r="F15" s="30">
        <v>0</v>
      </c>
      <c r="G15" s="30">
        <f t="shared" si="0"/>
        <v>0</v>
      </c>
      <c r="H15" s="30">
        <v>0</v>
      </c>
      <c r="I15" s="30">
        <v>0</v>
      </c>
      <c r="J15" s="30">
        <f t="shared" si="1"/>
        <v>0</v>
      </c>
      <c r="K15" s="30">
        <v>23431.8</v>
      </c>
      <c r="L15" s="30">
        <v>7061.8</v>
      </c>
      <c r="M15" s="30">
        <f t="shared" si="2"/>
        <v>30.13767614950623</v>
      </c>
      <c r="N15" s="30">
        <v>0</v>
      </c>
      <c r="O15" s="30">
        <v>0</v>
      </c>
      <c r="P15" s="30">
        <f t="shared" si="3"/>
        <v>0</v>
      </c>
      <c r="Q15" s="30">
        <v>0</v>
      </c>
      <c r="R15" s="30">
        <v>0</v>
      </c>
      <c r="S15" s="30">
        <f t="shared" si="4"/>
        <v>0</v>
      </c>
      <c r="T15" s="30">
        <v>0</v>
      </c>
      <c r="U15" s="30">
        <v>0</v>
      </c>
      <c r="V15" s="32">
        <f t="shared" si="5"/>
        <v>0</v>
      </c>
    </row>
    <row r="16" spans="1:22" x14ac:dyDescent="0.25">
      <c r="A16" s="28" t="s">
        <v>22</v>
      </c>
      <c r="B16" s="98">
        <f t="shared" si="6"/>
        <v>5620.6030000000001</v>
      </c>
      <c r="C16" s="98">
        <f t="shared" si="6"/>
        <v>5420.6030000000001</v>
      </c>
      <c r="D16" s="98">
        <f t="shared" si="7"/>
        <v>96.441662931895394</v>
      </c>
      <c r="E16" s="30">
        <v>2577.8029999999999</v>
      </c>
      <c r="F16" s="30">
        <v>2377.8029999999999</v>
      </c>
      <c r="G16" s="30">
        <f t="shared" si="0"/>
        <v>92.241455223692427</v>
      </c>
      <c r="H16" s="30">
        <v>0</v>
      </c>
      <c r="I16" s="30">
        <v>0</v>
      </c>
      <c r="J16" s="30">
        <f t="shared" si="1"/>
        <v>0</v>
      </c>
      <c r="K16" s="30">
        <v>2442.8000000000002</v>
      </c>
      <c r="L16" s="30">
        <v>2442.8000000000002</v>
      </c>
      <c r="M16" s="30">
        <f t="shared" si="2"/>
        <v>100</v>
      </c>
      <c r="N16" s="30">
        <v>0</v>
      </c>
      <c r="O16" s="30">
        <v>0</v>
      </c>
      <c r="P16" s="30">
        <f t="shared" si="3"/>
        <v>0</v>
      </c>
      <c r="Q16" s="30">
        <v>0</v>
      </c>
      <c r="R16" s="30">
        <v>0</v>
      </c>
      <c r="S16" s="30">
        <f t="shared" si="4"/>
        <v>0</v>
      </c>
      <c r="T16" s="30">
        <v>600</v>
      </c>
      <c r="U16" s="30">
        <v>600</v>
      </c>
      <c r="V16" s="32">
        <f t="shared" si="5"/>
        <v>100</v>
      </c>
    </row>
    <row r="17" spans="1:22" x14ac:dyDescent="0.25">
      <c r="A17" s="28" t="s">
        <v>23</v>
      </c>
      <c r="B17" s="98">
        <f t="shared" si="6"/>
        <v>9893.1579999999994</v>
      </c>
      <c r="C17" s="98">
        <f t="shared" si="6"/>
        <v>1843.1579999999999</v>
      </c>
      <c r="D17" s="98">
        <f t="shared" si="7"/>
        <v>18.630633413516694</v>
      </c>
      <c r="E17" s="30">
        <v>360.15800000000002</v>
      </c>
      <c r="F17" s="30">
        <v>360.15800000000002</v>
      </c>
      <c r="G17" s="30">
        <f t="shared" si="0"/>
        <v>100</v>
      </c>
      <c r="H17" s="30">
        <v>0</v>
      </c>
      <c r="I17" s="30">
        <v>0</v>
      </c>
      <c r="J17" s="30">
        <f t="shared" si="1"/>
        <v>0</v>
      </c>
      <c r="K17" s="30">
        <v>9533</v>
      </c>
      <c r="L17" s="30">
        <v>1483</v>
      </c>
      <c r="M17" s="30">
        <f t="shared" si="2"/>
        <v>15.556487989090527</v>
      </c>
      <c r="N17" s="30">
        <v>0</v>
      </c>
      <c r="O17" s="30">
        <v>0</v>
      </c>
      <c r="P17" s="30">
        <f t="shared" si="3"/>
        <v>0</v>
      </c>
      <c r="Q17" s="30">
        <v>0</v>
      </c>
      <c r="R17" s="30">
        <v>0</v>
      </c>
      <c r="S17" s="30">
        <f t="shared" si="4"/>
        <v>0</v>
      </c>
      <c r="T17" s="30">
        <v>0</v>
      </c>
      <c r="U17" s="30">
        <v>0</v>
      </c>
      <c r="V17" s="32">
        <f t="shared" si="5"/>
        <v>0</v>
      </c>
    </row>
    <row r="18" spans="1:22" x14ac:dyDescent="0.25">
      <c r="A18" s="28" t="s">
        <v>24</v>
      </c>
      <c r="B18" s="98">
        <f t="shared" si="6"/>
        <v>7144.2755200000001</v>
      </c>
      <c r="C18" s="98">
        <f t="shared" si="6"/>
        <v>4840.5</v>
      </c>
      <c r="D18" s="98">
        <f t="shared" si="7"/>
        <v>67.753545988663092</v>
      </c>
      <c r="E18" s="30">
        <v>2303.7755200000001</v>
      </c>
      <c r="F18" s="30">
        <v>0</v>
      </c>
      <c r="G18" s="30">
        <f t="shared" si="0"/>
        <v>0</v>
      </c>
      <c r="H18" s="30">
        <v>0</v>
      </c>
      <c r="I18" s="30">
        <v>0</v>
      </c>
      <c r="J18" s="30">
        <f t="shared" si="1"/>
        <v>0</v>
      </c>
      <c r="K18" s="30">
        <v>4840.5</v>
      </c>
      <c r="L18" s="30">
        <v>4840.5</v>
      </c>
      <c r="M18" s="30">
        <f t="shared" si="2"/>
        <v>100</v>
      </c>
      <c r="N18" s="30">
        <v>0</v>
      </c>
      <c r="O18" s="30">
        <v>0</v>
      </c>
      <c r="P18" s="30">
        <f t="shared" si="3"/>
        <v>0</v>
      </c>
      <c r="Q18" s="30">
        <v>0</v>
      </c>
      <c r="R18" s="30">
        <v>0</v>
      </c>
      <c r="S18" s="30">
        <f t="shared" si="4"/>
        <v>0</v>
      </c>
      <c r="T18" s="30">
        <v>0</v>
      </c>
      <c r="U18" s="30">
        <v>0</v>
      </c>
      <c r="V18" s="32">
        <f t="shared" si="5"/>
        <v>0</v>
      </c>
    </row>
    <row r="19" spans="1:22" x14ac:dyDescent="0.25">
      <c r="A19" s="28" t="s">
        <v>25</v>
      </c>
      <c r="B19" s="98">
        <f t="shared" si="6"/>
        <v>20751.8</v>
      </c>
      <c r="C19" s="98">
        <f t="shared" si="6"/>
        <v>12023.09107</v>
      </c>
      <c r="D19" s="98">
        <f t="shared" si="7"/>
        <v>57.937581655567229</v>
      </c>
      <c r="E19" s="30">
        <v>7731.5</v>
      </c>
      <c r="F19" s="30">
        <v>7731.5</v>
      </c>
      <c r="G19" s="30">
        <f t="shared" si="0"/>
        <v>100</v>
      </c>
      <c r="H19" s="30">
        <v>0</v>
      </c>
      <c r="I19" s="30">
        <v>0</v>
      </c>
      <c r="J19" s="30">
        <f t="shared" si="1"/>
        <v>0</v>
      </c>
      <c r="K19" s="30">
        <v>12320.3</v>
      </c>
      <c r="L19" s="30">
        <v>3591.5910699999999</v>
      </c>
      <c r="M19" s="30">
        <f t="shared" si="2"/>
        <v>29.151815053204874</v>
      </c>
      <c r="N19" s="30">
        <v>0</v>
      </c>
      <c r="O19" s="30">
        <v>0</v>
      </c>
      <c r="P19" s="30">
        <f t="shared" si="3"/>
        <v>0</v>
      </c>
      <c r="Q19" s="30">
        <v>0</v>
      </c>
      <c r="R19" s="30">
        <v>0</v>
      </c>
      <c r="S19" s="30">
        <f t="shared" si="4"/>
        <v>0</v>
      </c>
      <c r="T19" s="30">
        <v>700</v>
      </c>
      <c r="U19" s="30">
        <v>700</v>
      </c>
      <c r="V19" s="32">
        <f t="shared" si="5"/>
        <v>100</v>
      </c>
    </row>
    <row r="20" spans="1:22" x14ac:dyDescent="0.25">
      <c r="A20" s="28" t="s">
        <v>26</v>
      </c>
      <c r="B20" s="98">
        <f t="shared" si="6"/>
        <v>19659.8</v>
      </c>
      <c r="C20" s="98">
        <f t="shared" si="6"/>
        <v>8672.5704999999998</v>
      </c>
      <c r="D20" s="98">
        <f t="shared" si="7"/>
        <v>44.113218344031985</v>
      </c>
      <c r="E20" s="30">
        <v>3193</v>
      </c>
      <c r="F20" s="30">
        <v>3193</v>
      </c>
      <c r="G20" s="30">
        <f t="shared" si="0"/>
        <v>100</v>
      </c>
      <c r="H20" s="30">
        <v>0</v>
      </c>
      <c r="I20" s="30">
        <v>0</v>
      </c>
      <c r="J20" s="30">
        <f t="shared" si="1"/>
        <v>0</v>
      </c>
      <c r="K20" s="30">
        <v>16466.8</v>
      </c>
      <c r="L20" s="30">
        <v>5479.5704999999998</v>
      </c>
      <c r="M20" s="30">
        <f t="shared" si="2"/>
        <v>33.276474481987997</v>
      </c>
      <c r="N20" s="30">
        <v>0</v>
      </c>
      <c r="O20" s="30">
        <v>0</v>
      </c>
      <c r="P20" s="30">
        <f t="shared" si="3"/>
        <v>0</v>
      </c>
      <c r="Q20" s="30">
        <v>0</v>
      </c>
      <c r="R20" s="30">
        <v>0</v>
      </c>
      <c r="S20" s="30">
        <f t="shared" si="4"/>
        <v>0</v>
      </c>
      <c r="T20" s="30">
        <v>0</v>
      </c>
      <c r="U20" s="30">
        <v>0</v>
      </c>
      <c r="V20" s="32">
        <f t="shared" si="5"/>
        <v>0</v>
      </c>
    </row>
    <row r="21" spans="1:22" x14ac:dyDescent="0.25">
      <c r="A21" s="28" t="s">
        <v>27</v>
      </c>
      <c r="B21" s="98">
        <f t="shared" si="6"/>
        <v>12432.49</v>
      </c>
      <c r="C21" s="98">
        <f t="shared" si="6"/>
        <v>12432.49</v>
      </c>
      <c r="D21" s="98">
        <f t="shared" si="7"/>
        <v>100</v>
      </c>
      <c r="E21" s="30">
        <v>3982.09</v>
      </c>
      <c r="F21" s="30">
        <v>3982.09</v>
      </c>
      <c r="G21" s="30">
        <f t="shared" si="0"/>
        <v>100</v>
      </c>
      <c r="H21" s="30">
        <v>0</v>
      </c>
      <c r="I21" s="30">
        <v>0</v>
      </c>
      <c r="J21" s="30">
        <f t="shared" si="1"/>
        <v>0</v>
      </c>
      <c r="K21" s="30">
        <v>8450.4</v>
      </c>
      <c r="L21" s="30">
        <v>8450.4</v>
      </c>
      <c r="M21" s="30">
        <f t="shared" si="2"/>
        <v>100</v>
      </c>
      <c r="N21" s="30">
        <v>0</v>
      </c>
      <c r="O21" s="30">
        <v>0</v>
      </c>
      <c r="P21" s="30">
        <f t="shared" si="3"/>
        <v>0</v>
      </c>
      <c r="Q21" s="30">
        <v>0</v>
      </c>
      <c r="R21" s="30">
        <v>0</v>
      </c>
      <c r="S21" s="30">
        <f t="shared" si="4"/>
        <v>0</v>
      </c>
      <c r="T21" s="30">
        <v>0</v>
      </c>
      <c r="U21" s="30">
        <v>0</v>
      </c>
      <c r="V21" s="32">
        <f t="shared" si="5"/>
        <v>0</v>
      </c>
    </row>
    <row r="22" spans="1:22" x14ac:dyDescent="0.25">
      <c r="A22" s="28" t="s">
        <v>28</v>
      </c>
      <c r="B22" s="98">
        <f t="shared" si="6"/>
        <v>18112.900000000001</v>
      </c>
      <c r="C22" s="98">
        <f t="shared" si="6"/>
        <v>18112.900000000001</v>
      </c>
      <c r="D22" s="98">
        <f t="shared" si="7"/>
        <v>100</v>
      </c>
      <c r="E22" s="30">
        <v>6319.5</v>
      </c>
      <c r="F22" s="30">
        <v>6319.5</v>
      </c>
      <c r="G22" s="30">
        <f t="shared" si="0"/>
        <v>100</v>
      </c>
      <c r="H22" s="30">
        <v>0</v>
      </c>
      <c r="I22" s="30">
        <v>0</v>
      </c>
      <c r="J22" s="30">
        <f t="shared" si="1"/>
        <v>0</v>
      </c>
      <c r="K22" s="30">
        <v>11793.4</v>
      </c>
      <c r="L22" s="30">
        <v>11793.4</v>
      </c>
      <c r="M22" s="30">
        <f t="shared" si="2"/>
        <v>100</v>
      </c>
      <c r="N22" s="30">
        <v>0</v>
      </c>
      <c r="O22" s="30">
        <v>0</v>
      </c>
      <c r="P22" s="30">
        <f t="shared" si="3"/>
        <v>0</v>
      </c>
      <c r="Q22" s="30">
        <v>0</v>
      </c>
      <c r="R22" s="30">
        <v>0</v>
      </c>
      <c r="S22" s="30">
        <f t="shared" si="4"/>
        <v>0</v>
      </c>
      <c r="T22" s="30">
        <v>0</v>
      </c>
      <c r="U22" s="30">
        <v>0</v>
      </c>
      <c r="V22" s="32">
        <f t="shared" si="5"/>
        <v>0</v>
      </c>
    </row>
    <row r="23" spans="1:22" x14ac:dyDescent="0.25">
      <c r="A23" s="28" t="s">
        <v>29</v>
      </c>
      <c r="B23" s="98">
        <f t="shared" si="6"/>
        <v>1543.67</v>
      </c>
      <c r="C23" s="98">
        <f t="shared" si="6"/>
        <v>1308</v>
      </c>
      <c r="D23" s="98">
        <f t="shared" si="7"/>
        <v>84.733135968179724</v>
      </c>
      <c r="E23" s="30">
        <v>235.67</v>
      </c>
      <c r="F23" s="30">
        <v>0</v>
      </c>
      <c r="G23" s="30">
        <f t="shared" si="0"/>
        <v>0</v>
      </c>
      <c r="H23" s="30">
        <v>0</v>
      </c>
      <c r="I23" s="30">
        <v>0</v>
      </c>
      <c r="J23" s="30">
        <f t="shared" si="1"/>
        <v>0</v>
      </c>
      <c r="K23" s="30">
        <v>808</v>
      </c>
      <c r="L23" s="30">
        <v>808</v>
      </c>
      <c r="M23" s="30">
        <f t="shared" si="2"/>
        <v>100</v>
      </c>
      <c r="N23" s="30">
        <v>0</v>
      </c>
      <c r="O23" s="30">
        <v>0</v>
      </c>
      <c r="P23" s="30">
        <f t="shared" si="3"/>
        <v>0</v>
      </c>
      <c r="Q23" s="30">
        <v>0</v>
      </c>
      <c r="R23" s="30">
        <v>0</v>
      </c>
      <c r="S23" s="30">
        <f t="shared" si="4"/>
        <v>0</v>
      </c>
      <c r="T23" s="30">
        <v>500</v>
      </c>
      <c r="U23" s="30">
        <v>500</v>
      </c>
      <c r="V23" s="32">
        <f t="shared" si="5"/>
        <v>100</v>
      </c>
    </row>
    <row r="24" spans="1:22" x14ac:dyDescent="0.25">
      <c r="A24" s="28" t="s">
        <v>30</v>
      </c>
      <c r="B24" s="98">
        <f t="shared" si="6"/>
        <v>2054.1</v>
      </c>
      <c r="C24" s="98">
        <f t="shared" si="6"/>
        <v>2054.1</v>
      </c>
      <c r="D24" s="98">
        <f t="shared" si="7"/>
        <v>100</v>
      </c>
      <c r="E24" s="30">
        <v>0</v>
      </c>
      <c r="F24" s="30">
        <v>0</v>
      </c>
      <c r="G24" s="30">
        <f t="shared" si="0"/>
        <v>0</v>
      </c>
      <c r="H24" s="30">
        <v>0</v>
      </c>
      <c r="I24" s="30">
        <v>0</v>
      </c>
      <c r="J24" s="30">
        <f t="shared" si="1"/>
        <v>0</v>
      </c>
      <c r="K24" s="30">
        <v>1654.1</v>
      </c>
      <c r="L24" s="30">
        <v>1654.1</v>
      </c>
      <c r="M24" s="30">
        <f t="shared" si="2"/>
        <v>99.999999999999986</v>
      </c>
      <c r="N24" s="30">
        <v>0</v>
      </c>
      <c r="O24" s="30">
        <v>0</v>
      </c>
      <c r="P24" s="30">
        <f t="shared" si="3"/>
        <v>0</v>
      </c>
      <c r="Q24" s="30">
        <v>0</v>
      </c>
      <c r="R24" s="30">
        <v>0</v>
      </c>
      <c r="S24" s="30">
        <f t="shared" si="4"/>
        <v>0</v>
      </c>
      <c r="T24" s="30">
        <v>400</v>
      </c>
      <c r="U24" s="30">
        <v>400</v>
      </c>
      <c r="V24" s="32">
        <f t="shared" si="5"/>
        <v>100</v>
      </c>
    </row>
    <row r="25" spans="1:22" x14ac:dyDescent="0.25">
      <c r="A25" s="28" t="s">
        <v>31</v>
      </c>
      <c r="B25" s="98">
        <f t="shared" si="6"/>
        <v>5490.2</v>
      </c>
      <c r="C25" s="98">
        <f t="shared" si="6"/>
        <v>5490.2</v>
      </c>
      <c r="D25" s="98">
        <f t="shared" si="7"/>
        <v>100</v>
      </c>
      <c r="E25" s="30">
        <v>3118.2</v>
      </c>
      <c r="F25" s="30">
        <v>3118.2</v>
      </c>
      <c r="G25" s="30">
        <f t="shared" si="0"/>
        <v>100</v>
      </c>
      <c r="H25" s="30">
        <v>0</v>
      </c>
      <c r="I25" s="30">
        <v>0</v>
      </c>
      <c r="J25" s="30">
        <f t="shared" si="1"/>
        <v>0</v>
      </c>
      <c r="K25" s="30">
        <v>2372</v>
      </c>
      <c r="L25" s="30">
        <v>2372</v>
      </c>
      <c r="M25" s="30">
        <f t="shared" si="2"/>
        <v>100</v>
      </c>
      <c r="N25" s="30">
        <v>0</v>
      </c>
      <c r="O25" s="30">
        <v>0</v>
      </c>
      <c r="P25" s="30">
        <f t="shared" si="3"/>
        <v>0</v>
      </c>
      <c r="Q25" s="30">
        <v>0</v>
      </c>
      <c r="R25" s="30">
        <v>0</v>
      </c>
      <c r="S25" s="30">
        <f t="shared" si="4"/>
        <v>0</v>
      </c>
      <c r="T25" s="30">
        <v>0</v>
      </c>
      <c r="U25" s="30">
        <v>0</v>
      </c>
      <c r="V25" s="32">
        <f t="shared" si="5"/>
        <v>0</v>
      </c>
    </row>
    <row r="26" spans="1:22" x14ac:dyDescent="0.25">
      <c r="A26" s="28" t="s">
        <v>32</v>
      </c>
      <c r="B26" s="98">
        <f t="shared" si="6"/>
        <v>14056.91099</v>
      </c>
      <c r="C26" s="98">
        <f t="shared" si="6"/>
        <v>9589.3641800000005</v>
      </c>
      <c r="D26" s="98">
        <f t="shared" si="7"/>
        <v>68.218146837678745</v>
      </c>
      <c r="E26" s="30">
        <v>6466.5109900000007</v>
      </c>
      <c r="F26" s="30">
        <v>2087.5667800000001</v>
      </c>
      <c r="G26" s="30">
        <f t="shared" si="0"/>
        <v>32.282737680772115</v>
      </c>
      <c r="H26" s="30">
        <v>0</v>
      </c>
      <c r="I26" s="30">
        <v>0</v>
      </c>
      <c r="J26" s="30">
        <f t="shared" si="1"/>
        <v>0</v>
      </c>
      <c r="K26" s="30">
        <v>7190.4</v>
      </c>
      <c r="L26" s="30">
        <v>7101.7974000000004</v>
      </c>
      <c r="M26" s="30">
        <f t="shared" si="2"/>
        <v>98.767765353805089</v>
      </c>
      <c r="N26" s="30">
        <v>0</v>
      </c>
      <c r="O26" s="30">
        <v>0</v>
      </c>
      <c r="P26" s="30">
        <f t="shared" si="3"/>
        <v>0</v>
      </c>
      <c r="Q26" s="30">
        <v>0</v>
      </c>
      <c r="R26" s="30">
        <v>0</v>
      </c>
      <c r="S26" s="30">
        <f t="shared" si="4"/>
        <v>0</v>
      </c>
      <c r="T26" s="30">
        <v>400</v>
      </c>
      <c r="U26" s="30">
        <v>400</v>
      </c>
      <c r="V26" s="32">
        <f t="shared" si="5"/>
        <v>100</v>
      </c>
    </row>
    <row r="27" spans="1:22" ht="15" customHeight="1" x14ac:dyDescent="0.25">
      <c r="A27" s="28" t="s">
        <v>33</v>
      </c>
      <c r="B27" s="98">
        <f t="shared" si="6"/>
        <v>17345.3</v>
      </c>
      <c r="C27" s="98">
        <f t="shared" si="6"/>
        <v>7665.4862800000001</v>
      </c>
      <c r="D27" s="98">
        <f t="shared" si="7"/>
        <v>44.193448830518932</v>
      </c>
      <c r="E27" s="30">
        <v>1649.5</v>
      </c>
      <c r="F27" s="30">
        <v>1649.5</v>
      </c>
      <c r="G27" s="30">
        <f t="shared" si="0"/>
        <v>100</v>
      </c>
      <c r="H27" s="30">
        <v>0</v>
      </c>
      <c r="I27" s="30">
        <v>0</v>
      </c>
      <c r="J27" s="30">
        <f t="shared" si="1"/>
        <v>0</v>
      </c>
      <c r="K27" s="30">
        <v>15695.8</v>
      </c>
      <c r="L27" s="30">
        <v>6015.9862800000001</v>
      </c>
      <c r="M27" s="30">
        <f t="shared" si="2"/>
        <v>38.328637469896407</v>
      </c>
      <c r="N27" s="30">
        <v>0</v>
      </c>
      <c r="O27" s="30">
        <v>0</v>
      </c>
      <c r="P27" s="30">
        <f t="shared" si="3"/>
        <v>0</v>
      </c>
      <c r="Q27" s="30">
        <v>0</v>
      </c>
      <c r="R27" s="30">
        <v>0</v>
      </c>
      <c r="S27" s="30">
        <f t="shared" si="4"/>
        <v>0</v>
      </c>
      <c r="T27" s="30">
        <v>0</v>
      </c>
      <c r="U27" s="30">
        <v>0</v>
      </c>
      <c r="V27" s="32">
        <f t="shared" si="5"/>
        <v>0</v>
      </c>
    </row>
    <row r="28" spans="1:22" x14ac:dyDescent="0.25">
      <c r="A28" s="28" t="s">
        <v>34</v>
      </c>
      <c r="B28" s="98">
        <f t="shared" si="6"/>
        <v>11025.699999999999</v>
      </c>
      <c r="C28" s="98">
        <f t="shared" si="6"/>
        <v>11025.699999999999</v>
      </c>
      <c r="D28" s="98">
        <f t="shared" si="7"/>
        <v>100</v>
      </c>
      <c r="E28" s="30">
        <v>1096.3</v>
      </c>
      <c r="F28" s="30">
        <v>1096.3</v>
      </c>
      <c r="G28" s="30">
        <f t="shared" si="0"/>
        <v>100</v>
      </c>
      <c r="H28" s="30">
        <v>0</v>
      </c>
      <c r="I28" s="30">
        <v>0</v>
      </c>
      <c r="J28" s="30">
        <f t="shared" si="1"/>
        <v>0</v>
      </c>
      <c r="K28" s="30">
        <v>9329.4</v>
      </c>
      <c r="L28" s="30">
        <v>9329.4</v>
      </c>
      <c r="M28" s="30">
        <f t="shared" si="2"/>
        <v>100</v>
      </c>
      <c r="N28" s="30">
        <v>0</v>
      </c>
      <c r="O28" s="30">
        <v>0</v>
      </c>
      <c r="P28" s="30">
        <f t="shared" si="3"/>
        <v>0</v>
      </c>
      <c r="Q28" s="30">
        <v>0</v>
      </c>
      <c r="R28" s="30">
        <v>0</v>
      </c>
      <c r="S28" s="30">
        <f t="shared" si="4"/>
        <v>0</v>
      </c>
      <c r="T28" s="30">
        <v>600</v>
      </c>
      <c r="U28" s="30">
        <v>600</v>
      </c>
      <c r="V28" s="32">
        <f t="shared" si="5"/>
        <v>100</v>
      </c>
    </row>
    <row r="29" spans="1:22" x14ac:dyDescent="0.25">
      <c r="A29" s="28" t="s">
        <v>35</v>
      </c>
      <c r="B29" s="98">
        <f t="shared" si="6"/>
        <v>29278.013999999999</v>
      </c>
      <c r="C29" s="98">
        <f t="shared" si="6"/>
        <v>29128.513399999996</v>
      </c>
      <c r="D29" s="98">
        <f t="shared" si="7"/>
        <v>99.489375884580127</v>
      </c>
      <c r="E29" s="30">
        <v>2556.8139999999999</v>
      </c>
      <c r="F29" s="30">
        <v>2556.8139999999999</v>
      </c>
      <c r="G29" s="30">
        <f t="shared" si="0"/>
        <v>100</v>
      </c>
      <c r="H29" s="30">
        <v>0</v>
      </c>
      <c r="I29" s="30">
        <v>0</v>
      </c>
      <c r="J29" s="30">
        <f t="shared" si="1"/>
        <v>0</v>
      </c>
      <c r="K29" s="30">
        <v>26421.200000000001</v>
      </c>
      <c r="L29" s="30">
        <v>26271.699399999998</v>
      </c>
      <c r="M29" s="30">
        <f t="shared" si="2"/>
        <v>99.434164231753286</v>
      </c>
      <c r="N29" s="30">
        <v>0</v>
      </c>
      <c r="O29" s="30">
        <v>0</v>
      </c>
      <c r="P29" s="30">
        <f t="shared" si="3"/>
        <v>0</v>
      </c>
      <c r="Q29" s="30">
        <v>0</v>
      </c>
      <c r="R29" s="30">
        <v>0</v>
      </c>
      <c r="S29" s="30">
        <f t="shared" si="4"/>
        <v>0</v>
      </c>
      <c r="T29" s="30">
        <v>300</v>
      </c>
      <c r="U29" s="30">
        <v>300</v>
      </c>
      <c r="V29" s="32">
        <f t="shared" si="5"/>
        <v>100</v>
      </c>
    </row>
    <row r="30" spans="1:22" x14ac:dyDescent="0.25">
      <c r="A30" s="28" t="s">
        <v>36</v>
      </c>
      <c r="B30" s="98">
        <f t="shared" si="6"/>
        <v>3408.1</v>
      </c>
      <c r="C30" s="98">
        <f t="shared" si="6"/>
        <v>3408.1</v>
      </c>
      <c r="D30" s="98">
        <f t="shared" si="7"/>
        <v>100.00000000000001</v>
      </c>
      <c r="E30" s="30">
        <v>0</v>
      </c>
      <c r="F30" s="30">
        <v>0</v>
      </c>
      <c r="G30" s="30">
        <f t="shared" si="0"/>
        <v>0</v>
      </c>
      <c r="H30" s="30">
        <v>0</v>
      </c>
      <c r="I30" s="30">
        <v>0</v>
      </c>
      <c r="J30" s="30">
        <f t="shared" si="1"/>
        <v>0</v>
      </c>
      <c r="K30" s="30">
        <v>2708.1</v>
      </c>
      <c r="L30" s="30">
        <v>2708.1</v>
      </c>
      <c r="M30" s="30">
        <f t="shared" si="2"/>
        <v>100</v>
      </c>
      <c r="N30" s="30">
        <v>0</v>
      </c>
      <c r="O30" s="30">
        <v>0</v>
      </c>
      <c r="P30" s="30">
        <f t="shared" si="3"/>
        <v>0</v>
      </c>
      <c r="Q30" s="30">
        <v>0</v>
      </c>
      <c r="R30" s="30">
        <v>0</v>
      </c>
      <c r="S30" s="30">
        <f t="shared" si="4"/>
        <v>0</v>
      </c>
      <c r="T30" s="30">
        <v>700</v>
      </c>
      <c r="U30" s="30">
        <v>700</v>
      </c>
      <c r="V30" s="32">
        <f t="shared" si="5"/>
        <v>100</v>
      </c>
    </row>
    <row r="31" spans="1:22" x14ac:dyDescent="0.25">
      <c r="A31" s="28" t="s">
        <v>37</v>
      </c>
      <c r="B31" s="98">
        <f t="shared" si="6"/>
        <v>23072.829999999998</v>
      </c>
      <c r="C31" s="98">
        <f t="shared" si="6"/>
        <v>12567.725</v>
      </c>
      <c r="D31" s="98">
        <f t="shared" si="7"/>
        <v>54.469802794022236</v>
      </c>
      <c r="E31" s="30">
        <v>6659.23</v>
      </c>
      <c r="F31" s="30">
        <v>2911.125</v>
      </c>
      <c r="G31" s="30">
        <f t="shared" si="0"/>
        <v>43.715639796192654</v>
      </c>
      <c r="H31" s="30">
        <v>0</v>
      </c>
      <c r="I31" s="30">
        <v>0</v>
      </c>
      <c r="J31" s="30">
        <f t="shared" si="1"/>
        <v>0</v>
      </c>
      <c r="K31" s="30">
        <v>16413.599999999999</v>
      </c>
      <c r="L31" s="30">
        <v>9656.6</v>
      </c>
      <c r="M31" s="30">
        <f t="shared" si="2"/>
        <v>58.832919042745047</v>
      </c>
      <c r="N31" s="30">
        <v>0</v>
      </c>
      <c r="O31" s="30">
        <v>0</v>
      </c>
      <c r="P31" s="30">
        <f t="shared" si="3"/>
        <v>0</v>
      </c>
      <c r="Q31" s="30">
        <v>0</v>
      </c>
      <c r="R31" s="30">
        <v>0</v>
      </c>
      <c r="S31" s="30">
        <f t="shared" si="4"/>
        <v>0</v>
      </c>
      <c r="T31" s="30">
        <v>0</v>
      </c>
      <c r="U31" s="30">
        <v>0</v>
      </c>
      <c r="V31" s="32">
        <f t="shared" si="5"/>
        <v>0</v>
      </c>
    </row>
    <row r="32" spans="1:22" x14ac:dyDescent="0.25">
      <c r="A32" s="28" t="s">
        <v>38</v>
      </c>
      <c r="B32" s="98">
        <f t="shared" si="6"/>
        <v>10519.4</v>
      </c>
      <c r="C32" s="98">
        <f t="shared" si="6"/>
        <v>3959.4</v>
      </c>
      <c r="D32" s="98">
        <f t="shared" si="7"/>
        <v>37.639028841949163</v>
      </c>
      <c r="E32" s="30">
        <v>0</v>
      </c>
      <c r="F32" s="30">
        <v>0</v>
      </c>
      <c r="G32" s="30">
        <f t="shared" si="0"/>
        <v>0</v>
      </c>
      <c r="H32" s="30">
        <v>0</v>
      </c>
      <c r="I32" s="30">
        <v>0</v>
      </c>
      <c r="J32" s="30">
        <f t="shared" si="1"/>
        <v>0</v>
      </c>
      <c r="K32" s="30">
        <v>10119.4</v>
      </c>
      <c r="L32" s="30">
        <v>3559.4</v>
      </c>
      <c r="M32" s="30">
        <f t="shared" si="2"/>
        <v>35.174022175227783</v>
      </c>
      <c r="N32" s="30">
        <v>0</v>
      </c>
      <c r="O32" s="30">
        <v>0</v>
      </c>
      <c r="P32" s="30">
        <f t="shared" si="3"/>
        <v>0</v>
      </c>
      <c r="Q32" s="30">
        <v>0</v>
      </c>
      <c r="R32" s="30">
        <v>0</v>
      </c>
      <c r="S32" s="30">
        <f t="shared" si="4"/>
        <v>0</v>
      </c>
      <c r="T32" s="30">
        <v>400</v>
      </c>
      <c r="U32" s="30">
        <v>400</v>
      </c>
      <c r="V32" s="32">
        <f t="shared" si="5"/>
        <v>100</v>
      </c>
    </row>
    <row r="33" spans="1:22" x14ac:dyDescent="0.25">
      <c r="A33" s="28" t="s">
        <v>39</v>
      </c>
      <c r="B33" s="98">
        <f t="shared" si="6"/>
        <v>18081.098889999997</v>
      </c>
      <c r="C33" s="98">
        <f t="shared" si="6"/>
        <v>18031.070899999999</v>
      </c>
      <c r="D33" s="98">
        <f t="shared" si="7"/>
        <v>99.723313332312628</v>
      </c>
      <c r="E33" s="30">
        <v>2700.4880899999998</v>
      </c>
      <c r="F33" s="30">
        <v>2700.4880899999998</v>
      </c>
      <c r="G33" s="30">
        <f t="shared" si="0"/>
        <v>100</v>
      </c>
      <c r="H33" s="30">
        <v>0</v>
      </c>
      <c r="I33" s="30">
        <v>0</v>
      </c>
      <c r="J33" s="30">
        <f t="shared" si="1"/>
        <v>0</v>
      </c>
      <c r="K33" s="30">
        <v>14498.8</v>
      </c>
      <c r="L33" s="30">
        <v>14448.772010000001</v>
      </c>
      <c r="M33" s="30">
        <f t="shared" si="2"/>
        <v>99.65495082351643</v>
      </c>
      <c r="N33" s="30">
        <v>0</v>
      </c>
      <c r="O33" s="30">
        <v>0</v>
      </c>
      <c r="P33" s="30">
        <f t="shared" si="3"/>
        <v>0</v>
      </c>
      <c r="Q33" s="30">
        <v>0</v>
      </c>
      <c r="R33" s="30">
        <v>0</v>
      </c>
      <c r="S33" s="30">
        <f t="shared" si="4"/>
        <v>0</v>
      </c>
      <c r="T33" s="30">
        <v>881.81080000000009</v>
      </c>
      <c r="U33" s="30">
        <v>881.81080000000009</v>
      </c>
      <c r="V33" s="32">
        <f t="shared" si="5"/>
        <v>100</v>
      </c>
    </row>
    <row r="34" spans="1:22" x14ac:dyDescent="0.25">
      <c r="A34" s="28" t="s">
        <v>40</v>
      </c>
      <c r="B34" s="98">
        <f t="shared" si="6"/>
        <v>3103.5165799999995</v>
      </c>
      <c r="C34" s="98">
        <f t="shared" si="6"/>
        <v>3103.5165799999995</v>
      </c>
      <c r="D34" s="98">
        <f t="shared" si="7"/>
        <v>100</v>
      </c>
      <c r="E34" s="30">
        <v>586.81657999999993</v>
      </c>
      <c r="F34" s="30">
        <v>586.81657999999993</v>
      </c>
      <c r="G34" s="30">
        <f t="shared" si="0"/>
        <v>100</v>
      </c>
      <c r="H34" s="30">
        <v>0</v>
      </c>
      <c r="I34" s="30">
        <v>0</v>
      </c>
      <c r="J34" s="30">
        <f t="shared" si="1"/>
        <v>0</v>
      </c>
      <c r="K34" s="30">
        <v>2216.6999999999998</v>
      </c>
      <c r="L34" s="30">
        <v>2216.6999999999998</v>
      </c>
      <c r="M34" s="30">
        <f t="shared" si="2"/>
        <v>100</v>
      </c>
      <c r="N34" s="30">
        <v>0</v>
      </c>
      <c r="O34" s="30">
        <v>0</v>
      </c>
      <c r="P34" s="30">
        <f t="shared" si="3"/>
        <v>0</v>
      </c>
      <c r="Q34" s="30">
        <v>0</v>
      </c>
      <c r="R34" s="30">
        <v>0</v>
      </c>
      <c r="S34" s="30">
        <f t="shared" si="4"/>
        <v>0</v>
      </c>
      <c r="T34" s="30">
        <v>300</v>
      </c>
      <c r="U34" s="30">
        <v>300</v>
      </c>
      <c r="V34" s="32">
        <f t="shared" si="5"/>
        <v>100</v>
      </c>
    </row>
    <row r="35" spans="1:22" x14ac:dyDescent="0.25">
      <c r="A35" s="28" t="s">
        <v>41</v>
      </c>
      <c r="B35" s="98">
        <f t="shared" si="6"/>
        <v>1384.9949999999999</v>
      </c>
      <c r="C35" s="98">
        <f t="shared" si="6"/>
        <v>1340.0606</v>
      </c>
      <c r="D35" s="98">
        <f t="shared" si="7"/>
        <v>96.755627276632765</v>
      </c>
      <c r="E35" s="30">
        <v>259.495</v>
      </c>
      <c r="F35" s="30">
        <v>214.56059999999999</v>
      </c>
      <c r="G35" s="30">
        <f t="shared" si="0"/>
        <v>82.683905277558338</v>
      </c>
      <c r="H35" s="30">
        <v>0</v>
      </c>
      <c r="I35" s="30">
        <v>0</v>
      </c>
      <c r="J35" s="30">
        <f t="shared" si="1"/>
        <v>0</v>
      </c>
      <c r="K35" s="30">
        <v>1125.5</v>
      </c>
      <c r="L35" s="30">
        <v>1125.5</v>
      </c>
      <c r="M35" s="30">
        <f t="shared" si="2"/>
        <v>100</v>
      </c>
      <c r="N35" s="30">
        <v>0</v>
      </c>
      <c r="O35" s="30">
        <v>0</v>
      </c>
      <c r="P35" s="30">
        <f t="shared" si="3"/>
        <v>0</v>
      </c>
      <c r="Q35" s="30">
        <v>0</v>
      </c>
      <c r="R35" s="30">
        <v>0</v>
      </c>
      <c r="S35" s="30">
        <f t="shared" si="4"/>
        <v>0</v>
      </c>
      <c r="T35" s="30">
        <v>0</v>
      </c>
      <c r="U35" s="30">
        <v>0</v>
      </c>
      <c r="V35" s="32">
        <f t="shared" si="5"/>
        <v>0</v>
      </c>
    </row>
    <row r="36" spans="1:22" x14ac:dyDescent="0.25">
      <c r="A36" s="28" t="s">
        <v>42</v>
      </c>
      <c r="B36" s="98">
        <f t="shared" si="6"/>
        <v>2517.3000000000002</v>
      </c>
      <c r="C36" s="98">
        <f t="shared" si="6"/>
        <v>2517.3000000000002</v>
      </c>
      <c r="D36" s="98">
        <f t="shared" si="7"/>
        <v>100</v>
      </c>
      <c r="E36" s="30">
        <v>0</v>
      </c>
      <c r="F36" s="30">
        <v>0</v>
      </c>
      <c r="G36" s="30">
        <f t="shared" si="0"/>
        <v>0</v>
      </c>
      <c r="H36" s="30">
        <v>0</v>
      </c>
      <c r="I36" s="30">
        <v>0</v>
      </c>
      <c r="J36" s="30">
        <f t="shared" si="1"/>
        <v>0</v>
      </c>
      <c r="K36" s="30">
        <v>2517.3000000000002</v>
      </c>
      <c r="L36" s="30">
        <v>2517.3000000000002</v>
      </c>
      <c r="M36" s="30">
        <f t="shared" si="2"/>
        <v>100</v>
      </c>
      <c r="N36" s="30">
        <v>0</v>
      </c>
      <c r="O36" s="30">
        <v>0</v>
      </c>
      <c r="P36" s="30">
        <f t="shared" si="3"/>
        <v>0</v>
      </c>
      <c r="Q36" s="30">
        <v>0</v>
      </c>
      <c r="R36" s="30">
        <v>0</v>
      </c>
      <c r="S36" s="30">
        <f t="shared" si="4"/>
        <v>0</v>
      </c>
      <c r="T36" s="30">
        <v>0</v>
      </c>
      <c r="U36" s="30">
        <v>0</v>
      </c>
      <c r="V36" s="32">
        <f t="shared" si="5"/>
        <v>0</v>
      </c>
    </row>
    <row r="37" spans="1:22" x14ac:dyDescent="0.25">
      <c r="A37" s="28" t="s">
        <v>43</v>
      </c>
      <c r="B37" s="98">
        <f t="shared" si="6"/>
        <v>13520.89969</v>
      </c>
      <c r="C37" s="98">
        <f t="shared" si="6"/>
        <v>5063.7363099999993</v>
      </c>
      <c r="D37" s="98">
        <f t="shared" si="7"/>
        <v>37.451178738831395</v>
      </c>
      <c r="E37" s="30">
        <v>13520.89969</v>
      </c>
      <c r="F37" s="30">
        <v>5063.7363099999993</v>
      </c>
      <c r="G37" s="30">
        <f t="shared" si="0"/>
        <v>37.451178738831395</v>
      </c>
      <c r="H37" s="30">
        <v>0</v>
      </c>
      <c r="I37" s="30">
        <v>0</v>
      </c>
      <c r="J37" s="30">
        <f t="shared" si="1"/>
        <v>0</v>
      </c>
      <c r="K37" s="30">
        <v>0</v>
      </c>
      <c r="L37" s="30">
        <v>0</v>
      </c>
      <c r="M37" s="30">
        <f t="shared" si="2"/>
        <v>0</v>
      </c>
      <c r="N37" s="30">
        <v>0</v>
      </c>
      <c r="O37" s="30">
        <v>0</v>
      </c>
      <c r="P37" s="30">
        <f t="shared" si="3"/>
        <v>0</v>
      </c>
      <c r="Q37" s="30">
        <v>0</v>
      </c>
      <c r="R37" s="30">
        <v>0</v>
      </c>
      <c r="S37" s="30">
        <f t="shared" si="4"/>
        <v>0</v>
      </c>
      <c r="T37" s="30">
        <v>0</v>
      </c>
      <c r="U37" s="30">
        <v>0</v>
      </c>
      <c r="V37" s="32">
        <f t="shared" si="5"/>
        <v>0</v>
      </c>
    </row>
    <row r="38" spans="1:22" x14ac:dyDescent="0.25">
      <c r="A38" s="28" t="s">
        <v>44</v>
      </c>
      <c r="B38" s="98">
        <f t="shared" si="6"/>
        <v>7991.9268200000006</v>
      </c>
      <c r="C38" s="98">
        <f t="shared" si="6"/>
        <v>7888.7042099999999</v>
      </c>
      <c r="D38" s="98">
        <f t="shared" si="7"/>
        <v>98.708413974191018</v>
      </c>
      <c r="E38" s="30">
        <v>7791.9268200000006</v>
      </c>
      <c r="F38" s="30">
        <v>7688.7042099999999</v>
      </c>
      <c r="G38" s="30">
        <f t="shared" si="0"/>
        <v>98.675262070800599</v>
      </c>
      <c r="H38" s="30">
        <v>0</v>
      </c>
      <c r="I38" s="30">
        <v>0</v>
      </c>
      <c r="J38" s="30">
        <f t="shared" si="1"/>
        <v>0</v>
      </c>
      <c r="K38" s="30">
        <v>0</v>
      </c>
      <c r="L38" s="30">
        <v>0</v>
      </c>
      <c r="M38" s="30">
        <f t="shared" si="2"/>
        <v>0</v>
      </c>
      <c r="N38" s="30">
        <v>0</v>
      </c>
      <c r="O38" s="30">
        <v>0</v>
      </c>
      <c r="P38" s="30">
        <f t="shared" si="3"/>
        <v>0</v>
      </c>
      <c r="Q38" s="30">
        <v>0</v>
      </c>
      <c r="R38" s="30">
        <v>0</v>
      </c>
      <c r="S38" s="30">
        <f t="shared" si="4"/>
        <v>0</v>
      </c>
      <c r="T38" s="30">
        <v>200</v>
      </c>
      <c r="U38" s="30">
        <v>200</v>
      </c>
      <c r="V38" s="32">
        <f t="shared" si="5"/>
        <v>100</v>
      </c>
    </row>
    <row r="39" spans="1:22" x14ac:dyDescent="0.25">
      <c r="A39" s="28" t="s">
        <v>45</v>
      </c>
      <c r="B39" s="98">
        <f t="shared" si="6"/>
        <v>17319.25863</v>
      </c>
      <c r="C39" s="98">
        <f t="shared" si="6"/>
        <v>17086.409630000002</v>
      </c>
      <c r="D39" s="98">
        <f t="shared" si="7"/>
        <v>98.655548687305441</v>
      </c>
      <c r="E39" s="30">
        <v>232.84899999999999</v>
      </c>
      <c r="F39" s="30">
        <v>0</v>
      </c>
      <c r="G39" s="30">
        <f t="shared" si="0"/>
        <v>0</v>
      </c>
      <c r="H39" s="30">
        <v>0</v>
      </c>
      <c r="I39" s="30">
        <v>0</v>
      </c>
      <c r="J39" s="30">
        <f t="shared" si="1"/>
        <v>0</v>
      </c>
      <c r="K39" s="30">
        <v>12028.1</v>
      </c>
      <c r="L39" s="30">
        <v>12028.1</v>
      </c>
      <c r="M39" s="30">
        <f t="shared" si="2"/>
        <v>100</v>
      </c>
      <c r="N39" s="30">
        <v>0</v>
      </c>
      <c r="O39" s="30">
        <v>0</v>
      </c>
      <c r="P39" s="30">
        <f t="shared" si="3"/>
        <v>0</v>
      </c>
      <c r="Q39" s="30">
        <v>0</v>
      </c>
      <c r="R39" s="30">
        <v>0</v>
      </c>
      <c r="S39" s="30">
        <f t="shared" si="4"/>
        <v>0</v>
      </c>
      <c r="T39" s="30">
        <v>5058.3096299999997</v>
      </c>
      <c r="U39" s="30">
        <v>5058.3096299999997</v>
      </c>
      <c r="V39" s="32">
        <f t="shared" si="5"/>
        <v>100</v>
      </c>
    </row>
    <row r="40" spans="1:22" x14ac:dyDescent="0.25">
      <c r="A40" s="28" t="s">
        <v>46</v>
      </c>
      <c r="B40" s="98">
        <f t="shared" si="6"/>
        <v>0</v>
      </c>
      <c r="C40" s="98">
        <f t="shared" si="6"/>
        <v>0</v>
      </c>
      <c r="D40" s="98">
        <f t="shared" si="7"/>
        <v>0</v>
      </c>
      <c r="E40" s="30">
        <v>0</v>
      </c>
      <c r="F40" s="30">
        <v>0</v>
      </c>
      <c r="G40" s="30">
        <f t="shared" si="0"/>
        <v>0</v>
      </c>
      <c r="H40" s="30">
        <v>0</v>
      </c>
      <c r="I40" s="30">
        <v>0</v>
      </c>
      <c r="J40" s="30">
        <f t="shared" si="1"/>
        <v>0</v>
      </c>
      <c r="K40" s="30">
        <v>0</v>
      </c>
      <c r="L40" s="30">
        <v>0</v>
      </c>
      <c r="M40" s="30">
        <f t="shared" si="2"/>
        <v>0</v>
      </c>
      <c r="N40" s="30">
        <v>0</v>
      </c>
      <c r="O40" s="30">
        <v>0</v>
      </c>
      <c r="P40" s="30">
        <f t="shared" si="3"/>
        <v>0</v>
      </c>
      <c r="Q40" s="30">
        <v>0</v>
      </c>
      <c r="R40" s="30">
        <v>0</v>
      </c>
      <c r="S40" s="30">
        <f t="shared" si="4"/>
        <v>0</v>
      </c>
      <c r="T40" s="30">
        <v>0</v>
      </c>
      <c r="U40" s="30">
        <v>0</v>
      </c>
      <c r="V40" s="32">
        <f t="shared" si="5"/>
        <v>0</v>
      </c>
    </row>
    <row r="41" spans="1:22" x14ac:dyDescent="0.25">
      <c r="A41" s="28" t="s">
        <v>47</v>
      </c>
      <c r="B41" s="98">
        <f t="shared" si="6"/>
        <v>2010.241</v>
      </c>
      <c r="C41" s="98">
        <f t="shared" si="6"/>
        <v>1947.241</v>
      </c>
      <c r="D41" s="98">
        <f t="shared" si="7"/>
        <v>96.866047404266453</v>
      </c>
      <c r="E41" s="30">
        <v>1351.6410000000001</v>
      </c>
      <c r="F41" s="30">
        <v>1351.6410000000001</v>
      </c>
      <c r="G41" s="30">
        <f t="shared" si="0"/>
        <v>100</v>
      </c>
      <c r="H41" s="30">
        <v>0</v>
      </c>
      <c r="I41" s="30">
        <v>0</v>
      </c>
      <c r="J41" s="30">
        <f t="shared" si="1"/>
        <v>0</v>
      </c>
      <c r="K41" s="30">
        <v>658.6</v>
      </c>
      <c r="L41" s="30">
        <v>595.6</v>
      </c>
      <c r="M41" s="30">
        <f t="shared" si="2"/>
        <v>90.434254479198302</v>
      </c>
      <c r="N41" s="30">
        <v>0</v>
      </c>
      <c r="O41" s="30">
        <v>0</v>
      </c>
      <c r="P41" s="30">
        <f t="shared" si="3"/>
        <v>0</v>
      </c>
      <c r="Q41" s="30">
        <v>0</v>
      </c>
      <c r="R41" s="30">
        <v>0</v>
      </c>
      <c r="S41" s="30">
        <f t="shared" si="4"/>
        <v>0</v>
      </c>
      <c r="T41" s="30">
        <v>0</v>
      </c>
      <c r="U41" s="30">
        <v>0</v>
      </c>
      <c r="V41" s="32">
        <f t="shared" si="5"/>
        <v>0</v>
      </c>
    </row>
    <row r="42" spans="1:22" x14ac:dyDescent="0.25">
      <c r="A42" s="28" t="s">
        <v>48</v>
      </c>
      <c r="B42" s="98">
        <f t="shared" si="6"/>
        <v>9610.7000000000007</v>
      </c>
      <c r="C42" s="98">
        <f t="shared" si="6"/>
        <v>4180.7</v>
      </c>
      <c r="D42" s="98">
        <f t="shared" si="7"/>
        <v>43.500473430655404</v>
      </c>
      <c r="E42" s="30">
        <v>0</v>
      </c>
      <c r="F42" s="30">
        <v>0</v>
      </c>
      <c r="G42" s="30">
        <f t="shared" si="0"/>
        <v>0</v>
      </c>
      <c r="H42" s="30">
        <v>0</v>
      </c>
      <c r="I42" s="30">
        <v>0</v>
      </c>
      <c r="J42" s="30">
        <f t="shared" si="1"/>
        <v>0</v>
      </c>
      <c r="K42" s="30">
        <v>9310.7000000000007</v>
      </c>
      <c r="L42" s="30">
        <v>3880.7</v>
      </c>
      <c r="M42" s="30">
        <f t="shared" si="2"/>
        <v>41.680002577679439</v>
      </c>
      <c r="N42" s="30">
        <v>0</v>
      </c>
      <c r="O42" s="30">
        <v>0</v>
      </c>
      <c r="P42" s="30">
        <f t="shared" si="3"/>
        <v>0</v>
      </c>
      <c r="Q42" s="30">
        <v>0</v>
      </c>
      <c r="R42" s="30">
        <v>0</v>
      </c>
      <c r="S42" s="30">
        <f t="shared" si="4"/>
        <v>0</v>
      </c>
      <c r="T42" s="30">
        <v>300</v>
      </c>
      <c r="U42" s="30">
        <v>300</v>
      </c>
      <c r="V42" s="32">
        <f t="shared" si="5"/>
        <v>100</v>
      </c>
    </row>
    <row r="43" spans="1:22" x14ac:dyDescent="0.25">
      <c r="A43" s="28" t="s">
        <v>49</v>
      </c>
      <c r="B43" s="98">
        <f t="shared" si="6"/>
        <v>5778.0079999999998</v>
      </c>
      <c r="C43" s="98">
        <f t="shared" si="6"/>
        <v>4256.6055900000001</v>
      </c>
      <c r="D43" s="98">
        <f t="shared" si="7"/>
        <v>73.66908439725249</v>
      </c>
      <c r="E43" s="30">
        <v>1989.6</v>
      </c>
      <c r="F43" s="30">
        <v>490.49759</v>
      </c>
      <c r="G43" s="30">
        <f t="shared" si="0"/>
        <v>24.653075492561317</v>
      </c>
      <c r="H43" s="30">
        <v>0</v>
      </c>
      <c r="I43" s="30">
        <v>0</v>
      </c>
      <c r="J43" s="30">
        <f t="shared" si="1"/>
        <v>0</v>
      </c>
      <c r="K43" s="30">
        <v>253.5</v>
      </c>
      <c r="L43" s="30">
        <v>231.2</v>
      </c>
      <c r="M43" s="30">
        <f t="shared" si="2"/>
        <v>91.203155818540424</v>
      </c>
      <c r="N43" s="30">
        <v>0</v>
      </c>
      <c r="O43" s="30">
        <v>0</v>
      </c>
      <c r="P43" s="30">
        <f t="shared" si="3"/>
        <v>0</v>
      </c>
      <c r="Q43" s="30">
        <v>0</v>
      </c>
      <c r="R43" s="30">
        <v>0</v>
      </c>
      <c r="S43" s="30">
        <f t="shared" si="4"/>
        <v>0</v>
      </c>
      <c r="T43" s="30">
        <v>3534.9079999999999</v>
      </c>
      <c r="U43" s="30">
        <v>3534.9079999999999</v>
      </c>
      <c r="V43" s="32">
        <f t="shared" si="5"/>
        <v>100</v>
      </c>
    </row>
    <row r="44" spans="1:22" x14ac:dyDescent="0.25">
      <c r="A44" s="28" t="s">
        <v>50</v>
      </c>
      <c r="B44" s="98">
        <f t="shared" si="6"/>
        <v>2956.3</v>
      </c>
      <c r="C44" s="98">
        <f t="shared" si="6"/>
        <v>2880.3</v>
      </c>
      <c r="D44" s="98">
        <f t="shared" si="7"/>
        <v>97.429218956127585</v>
      </c>
      <c r="E44" s="30">
        <v>1106.3</v>
      </c>
      <c r="F44" s="30">
        <v>1106.3</v>
      </c>
      <c r="G44" s="30">
        <f t="shared" si="0"/>
        <v>100</v>
      </c>
      <c r="H44" s="30">
        <v>0</v>
      </c>
      <c r="I44" s="30">
        <v>0</v>
      </c>
      <c r="J44" s="30">
        <f t="shared" si="1"/>
        <v>0</v>
      </c>
      <c r="K44" s="30">
        <v>1850</v>
      </c>
      <c r="L44" s="30">
        <v>1774</v>
      </c>
      <c r="M44" s="30">
        <f t="shared" si="2"/>
        <v>95.891891891891888</v>
      </c>
      <c r="N44" s="30">
        <v>0</v>
      </c>
      <c r="O44" s="30">
        <v>0</v>
      </c>
      <c r="P44" s="30">
        <f t="shared" si="3"/>
        <v>0</v>
      </c>
      <c r="Q44" s="30">
        <v>0</v>
      </c>
      <c r="R44" s="30">
        <v>0</v>
      </c>
      <c r="S44" s="30">
        <f t="shared" si="4"/>
        <v>0</v>
      </c>
      <c r="T44" s="30">
        <v>0</v>
      </c>
      <c r="U44" s="30">
        <v>0</v>
      </c>
      <c r="V44" s="32">
        <f t="shared" si="5"/>
        <v>0</v>
      </c>
    </row>
    <row r="45" spans="1:22" ht="43.5" x14ac:dyDescent="0.25">
      <c r="A45" s="161" t="s">
        <v>51</v>
      </c>
      <c r="B45" s="162">
        <f>SUM(B7:B44)</f>
        <v>462169.00517999992</v>
      </c>
      <c r="C45" s="162">
        <f>SUM(C7:C44)</f>
        <v>347481.77791</v>
      </c>
      <c r="D45" s="162">
        <f t="shared" si="7"/>
        <v>75.185002459147398</v>
      </c>
      <c r="E45" s="162">
        <f t="shared" ref="E45:F45" si="8">SUM(E7:E44)</f>
        <v>109291.67675000001</v>
      </c>
      <c r="F45" s="162">
        <f t="shared" si="8"/>
        <v>78749.110219999988</v>
      </c>
      <c r="G45" s="162">
        <f t="shared" si="0"/>
        <v>72.054078189444539</v>
      </c>
      <c r="H45" s="162">
        <f t="shared" ref="H45:I45" si="9">SUM(H7:H44)</f>
        <v>0</v>
      </c>
      <c r="I45" s="162">
        <f t="shared" si="9"/>
        <v>0</v>
      </c>
      <c r="J45" s="162">
        <f t="shared" si="1"/>
        <v>0</v>
      </c>
      <c r="K45" s="162">
        <f t="shared" ref="K45:L45" si="10">SUM(K7:K44)</f>
        <v>320509.99999999994</v>
      </c>
      <c r="L45" s="162">
        <f t="shared" si="10"/>
        <v>245557.63926000003</v>
      </c>
      <c r="M45" s="162">
        <f t="shared" si="2"/>
        <v>76.614657658107419</v>
      </c>
      <c r="N45" s="162">
        <f t="shared" ref="N45:O45" si="11">SUM(N7:N44)</f>
        <v>9192.2999999999993</v>
      </c>
      <c r="O45" s="162">
        <f t="shared" si="11"/>
        <v>0</v>
      </c>
      <c r="P45" s="162">
        <f t="shared" si="3"/>
        <v>0</v>
      </c>
      <c r="Q45" s="162">
        <f t="shared" ref="Q45:R45" si="12">SUM(Q7:Q44)</f>
        <v>8000</v>
      </c>
      <c r="R45" s="162">
        <f t="shared" si="12"/>
        <v>8000</v>
      </c>
      <c r="S45" s="162">
        <f t="shared" si="4"/>
        <v>100</v>
      </c>
      <c r="T45" s="162">
        <f t="shared" ref="T45:U45" si="13">SUM(T7:T44)</f>
        <v>15175.028429999998</v>
      </c>
      <c r="U45" s="162">
        <f t="shared" si="13"/>
        <v>15175.028429999998</v>
      </c>
      <c r="V45" s="163">
        <f t="shared" si="5"/>
        <v>100</v>
      </c>
    </row>
    <row r="46" spans="1:22" x14ac:dyDescent="0.25">
      <c r="A46" s="28" t="s">
        <v>52</v>
      </c>
      <c r="B46" s="98">
        <f t="shared" si="6"/>
        <v>188614</v>
      </c>
      <c r="C46" s="98">
        <f t="shared" si="6"/>
        <v>101470.4002</v>
      </c>
      <c r="D46" s="98">
        <f t="shared" si="7"/>
        <v>53.797915425154017</v>
      </c>
      <c r="E46" s="30">
        <v>0</v>
      </c>
      <c r="F46" s="30">
        <v>0</v>
      </c>
      <c r="G46" s="30">
        <f t="shared" si="0"/>
        <v>0</v>
      </c>
      <c r="H46" s="30">
        <v>100950</v>
      </c>
      <c r="I46" s="30">
        <v>100950</v>
      </c>
      <c r="J46" s="30">
        <f t="shared" si="1"/>
        <v>100</v>
      </c>
      <c r="K46" s="30">
        <v>664</v>
      </c>
      <c r="L46" s="30">
        <v>514</v>
      </c>
      <c r="M46" s="30">
        <f t="shared" si="2"/>
        <v>77.409638554216869</v>
      </c>
      <c r="N46" s="30">
        <v>0</v>
      </c>
      <c r="O46" s="30">
        <v>0</v>
      </c>
      <c r="P46" s="30">
        <f t="shared" si="3"/>
        <v>0</v>
      </c>
      <c r="Q46" s="30">
        <v>87000</v>
      </c>
      <c r="R46" s="30">
        <v>6.4001999999999999</v>
      </c>
      <c r="S46" s="30">
        <f t="shared" si="4"/>
        <v>7.3565517241379313E-3</v>
      </c>
      <c r="T46" s="30">
        <v>0</v>
      </c>
      <c r="U46" s="30">
        <v>0</v>
      </c>
      <c r="V46" s="32">
        <f t="shared" si="5"/>
        <v>0</v>
      </c>
    </row>
    <row r="47" spans="1:22" x14ac:dyDescent="0.25">
      <c r="A47" s="28" t="s">
        <v>53</v>
      </c>
      <c r="B47" s="98">
        <f t="shared" si="6"/>
        <v>0</v>
      </c>
      <c r="C47" s="98">
        <f t="shared" si="6"/>
        <v>0</v>
      </c>
      <c r="D47" s="98">
        <f t="shared" si="7"/>
        <v>0</v>
      </c>
      <c r="E47" s="30">
        <v>0</v>
      </c>
      <c r="F47" s="30">
        <v>0</v>
      </c>
      <c r="G47" s="30">
        <f t="shared" si="0"/>
        <v>0</v>
      </c>
      <c r="H47" s="30">
        <v>0</v>
      </c>
      <c r="I47" s="30">
        <v>0</v>
      </c>
      <c r="J47" s="30">
        <f t="shared" si="1"/>
        <v>0</v>
      </c>
      <c r="K47" s="30">
        <v>0</v>
      </c>
      <c r="L47" s="30">
        <v>0</v>
      </c>
      <c r="M47" s="30">
        <f t="shared" si="2"/>
        <v>0</v>
      </c>
      <c r="N47" s="30">
        <v>0</v>
      </c>
      <c r="O47" s="30">
        <v>0</v>
      </c>
      <c r="P47" s="30">
        <f t="shared" si="3"/>
        <v>0</v>
      </c>
      <c r="Q47" s="30">
        <v>0</v>
      </c>
      <c r="R47" s="30">
        <v>0</v>
      </c>
      <c r="S47" s="30">
        <f t="shared" si="4"/>
        <v>0</v>
      </c>
      <c r="T47" s="30">
        <v>0</v>
      </c>
      <c r="U47" s="30">
        <v>0</v>
      </c>
      <c r="V47" s="32">
        <f t="shared" si="5"/>
        <v>0</v>
      </c>
    </row>
    <row r="48" spans="1:22" x14ac:dyDescent="0.25">
      <c r="A48" s="28" t="s">
        <v>54</v>
      </c>
      <c r="B48" s="98">
        <f t="shared" si="6"/>
        <v>0</v>
      </c>
      <c r="C48" s="98">
        <f t="shared" si="6"/>
        <v>0</v>
      </c>
      <c r="D48" s="98">
        <f t="shared" si="7"/>
        <v>0</v>
      </c>
      <c r="E48" s="30">
        <v>0</v>
      </c>
      <c r="F48" s="30">
        <v>0</v>
      </c>
      <c r="G48" s="30">
        <f t="shared" si="0"/>
        <v>0</v>
      </c>
      <c r="H48" s="30">
        <v>0</v>
      </c>
      <c r="I48" s="30">
        <v>0</v>
      </c>
      <c r="J48" s="30">
        <f t="shared" si="1"/>
        <v>0</v>
      </c>
      <c r="K48" s="30">
        <v>0</v>
      </c>
      <c r="L48" s="30">
        <v>0</v>
      </c>
      <c r="M48" s="30">
        <f t="shared" si="2"/>
        <v>0</v>
      </c>
      <c r="N48" s="30">
        <v>0</v>
      </c>
      <c r="O48" s="30">
        <v>0</v>
      </c>
      <c r="P48" s="30">
        <f t="shared" si="3"/>
        <v>0</v>
      </c>
      <c r="Q48" s="30">
        <v>0</v>
      </c>
      <c r="R48" s="30">
        <v>0</v>
      </c>
      <c r="S48" s="30">
        <f t="shared" si="4"/>
        <v>0</v>
      </c>
      <c r="T48" s="30">
        <v>0</v>
      </c>
      <c r="U48" s="30">
        <v>0</v>
      </c>
      <c r="V48" s="32">
        <f t="shared" si="5"/>
        <v>0</v>
      </c>
    </row>
    <row r="49" spans="1:22" x14ac:dyDescent="0.25">
      <c r="A49" s="28" t="s">
        <v>55</v>
      </c>
      <c r="B49" s="98">
        <f t="shared" si="6"/>
        <v>0</v>
      </c>
      <c r="C49" s="98">
        <f t="shared" si="6"/>
        <v>0</v>
      </c>
      <c r="D49" s="98">
        <f t="shared" si="7"/>
        <v>0</v>
      </c>
      <c r="E49" s="30">
        <v>0</v>
      </c>
      <c r="F49" s="30">
        <v>0</v>
      </c>
      <c r="G49" s="30">
        <f t="shared" si="0"/>
        <v>0</v>
      </c>
      <c r="H49" s="30">
        <v>0</v>
      </c>
      <c r="I49" s="30">
        <v>0</v>
      </c>
      <c r="J49" s="30">
        <f t="shared" si="1"/>
        <v>0</v>
      </c>
      <c r="K49" s="30">
        <v>0</v>
      </c>
      <c r="L49" s="30">
        <v>0</v>
      </c>
      <c r="M49" s="30">
        <f t="shared" si="2"/>
        <v>0</v>
      </c>
      <c r="N49" s="30">
        <v>0</v>
      </c>
      <c r="O49" s="30">
        <v>0</v>
      </c>
      <c r="P49" s="30">
        <f t="shared" si="3"/>
        <v>0</v>
      </c>
      <c r="Q49" s="30">
        <v>0</v>
      </c>
      <c r="R49" s="30">
        <v>0</v>
      </c>
      <c r="S49" s="30">
        <f t="shared" si="4"/>
        <v>0</v>
      </c>
      <c r="T49" s="30">
        <v>0</v>
      </c>
      <c r="U49" s="30">
        <v>0</v>
      </c>
      <c r="V49" s="32">
        <f t="shared" si="5"/>
        <v>0</v>
      </c>
    </row>
    <row r="50" spans="1:22" ht="29.25" x14ac:dyDescent="0.25">
      <c r="A50" s="161" t="s">
        <v>56</v>
      </c>
      <c r="B50" s="162">
        <f>SUM(B46:B49)</f>
        <v>188614</v>
      </c>
      <c r="C50" s="162">
        <f>SUM(C46:C49)</f>
        <v>101470.4002</v>
      </c>
      <c r="D50" s="162">
        <f t="shared" si="7"/>
        <v>53.797915425154017</v>
      </c>
      <c r="E50" s="162">
        <f t="shared" ref="E50:F50" si="14">SUM(E46:E49)</f>
        <v>0</v>
      </c>
      <c r="F50" s="162">
        <f t="shared" si="14"/>
        <v>0</v>
      </c>
      <c r="G50" s="162">
        <f t="shared" si="0"/>
        <v>0</v>
      </c>
      <c r="H50" s="162">
        <f t="shared" ref="H50:I50" si="15">SUM(H46:H49)</f>
        <v>100950</v>
      </c>
      <c r="I50" s="162">
        <f t="shared" si="15"/>
        <v>100950</v>
      </c>
      <c r="J50" s="162">
        <f t="shared" si="1"/>
        <v>100</v>
      </c>
      <c r="K50" s="162">
        <f t="shared" ref="K50:L50" si="16">SUM(K46:K49)</f>
        <v>664</v>
      </c>
      <c r="L50" s="162">
        <f t="shared" si="16"/>
        <v>514</v>
      </c>
      <c r="M50" s="162">
        <f t="shared" si="2"/>
        <v>77.409638554216869</v>
      </c>
      <c r="N50" s="162">
        <f t="shared" ref="N50:O50" si="17">SUM(N46:N49)</f>
        <v>0</v>
      </c>
      <c r="O50" s="162">
        <f t="shared" si="17"/>
        <v>0</v>
      </c>
      <c r="P50" s="162">
        <f t="shared" si="3"/>
        <v>0</v>
      </c>
      <c r="Q50" s="162">
        <f t="shared" ref="Q50:R50" si="18">SUM(Q46:Q49)</f>
        <v>87000</v>
      </c>
      <c r="R50" s="162">
        <f t="shared" si="18"/>
        <v>6.4001999999999999</v>
      </c>
      <c r="S50" s="162">
        <f t="shared" si="4"/>
        <v>7.3565517241379313E-3</v>
      </c>
      <c r="T50" s="162">
        <f t="shared" ref="T50:U50" si="19">SUM(T46:T49)</f>
        <v>0</v>
      </c>
      <c r="U50" s="162">
        <f t="shared" si="19"/>
        <v>0</v>
      </c>
      <c r="V50" s="163">
        <f t="shared" si="5"/>
        <v>0</v>
      </c>
    </row>
    <row r="51" spans="1:22" ht="16.5" thickBot="1" x14ac:dyDescent="0.3">
      <c r="A51" s="164" t="s">
        <v>4</v>
      </c>
      <c r="B51" s="165">
        <f>B45+B50</f>
        <v>650783.00517999986</v>
      </c>
      <c r="C51" s="165">
        <f>C45+C50</f>
        <v>448952.17810999998</v>
      </c>
      <c r="D51" s="165">
        <f t="shared" si="7"/>
        <v>68.986463158457013</v>
      </c>
      <c r="E51" s="165">
        <f t="shared" ref="E51:F51" si="20">E45+E50</f>
        <v>109291.67675000001</v>
      </c>
      <c r="F51" s="165">
        <f t="shared" si="20"/>
        <v>78749.110219999988</v>
      </c>
      <c r="G51" s="165">
        <f t="shared" si="0"/>
        <v>72.054078189444539</v>
      </c>
      <c r="H51" s="165">
        <f t="shared" ref="H51:I51" si="21">H45+H50</f>
        <v>100950</v>
      </c>
      <c r="I51" s="165">
        <f t="shared" si="21"/>
        <v>100950</v>
      </c>
      <c r="J51" s="165">
        <f t="shared" si="1"/>
        <v>100</v>
      </c>
      <c r="K51" s="165">
        <f t="shared" ref="K51:L51" si="22">K45+K50</f>
        <v>321173.99999999994</v>
      </c>
      <c r="L51" s="165">
        <f t="shared" si="22"/>
        <v>246071.63926000003</v>
      </c>
      <c r="M51" s="165">
        <f t="shared" si="2"/>
        <v>76.616301213672358</v>
      </c>
      <c r="N51" s="165">
        <f t="shared" ref="N51:O51" si="23">N45+N50</f>
        <v>9192.2999999999993</v>
      </c>
      <c r="O51" s="165">
        <f t="shared" si="23"/>
        <v>0</v>
      </c>
      <c r="P51" s="165">
        <f t="shared" si="3"/>
        <v>0</v>
      </c>
      <c r="Q51" s="165">
        <f t="shared" ref="Q51:R51" si="24">Q45+Q50</f>
        <v>95000</v>
      </c>
      <c r="R51" s="165">
        <f t="shared" si="24"/>
        <v>8006.4002</v>
      </c>
      <c r="S51" s="165">
        <f t="shared" si="4"/>
        <v>8.4277896842105271</v>
      </c>
      <c r="T51" s="165">
        <f t="shared" ref="T51:U51" si="25">T45+T50</f>
        <v>15175.028429999998</v>
      </c>
      <c r="U51" s="165">
        <f t="shared" si="25"/>
        <v>15175.028429999998</v>
      </c>
      <c r="V51" s="166">
        <f t="shared" si="5"/>
        <v>100</v>
      </c>
    </row>
    <row r="53" spans="1:22" x14ac:dyDescent="0.25">
      <c r="A53" t="s">
        <v>126</v>
      </c>
    </row>
    <row r="55" spans="1:22" x14ac:dyDescent="0.25">
      <c r="B55" s="41"/>
    </row>
  </sheetData>
  <mergeCells count="12">
    <mergeCell ref="Q5:S5"/>
    <mergeCell ref="T5:V5"/>
    <mergeCell ref="A1:V1"/>
    <mergeCell ref="A2:V2"/>
    <mergeCell ref="U3:V3"/>
    <mergeCell ref="A4:A6"/>
    <mergeCell ref="B4:D5"/>
    <mergeCell ref="E4:V4"/>
    <mergeCell ref="E5:G5"/>
    <mergeCell ref="H5:J5"/>
    <mergeCell ref="K5:M5"/>
    <mergeCell ref="N5:P5"/>
  </mergeCells>
  <pageMargins left="0.31496062992125984" right="0.31496062992125984" top="0.74803149606299213" bottom="0.74803149606299213" header="0.31496062992125984" footer="0.31496062992125984"/>
  <pageSetup paperSize="8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Всего</vt:lpstr>
      <vt:lpstr>Дотации</vt:lpstr>
      <vt:lpstr>Субвенции</vt:lpstr>
      <vt:lpstr>Субсидии</vt:lpstr>
      <vt:lpstr>Иные</vt:lpstr>
      <vt:lpstr>Субвенции!Заголовки_для_печати</vt:lpstr>
      <vt:lpstr>Субсидии!Заголовки_для_печати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dcterms:created xsi:type="dcterms:W3CDTF">2017-10-30T06:15:21Z</dcterms:created>
  <dcterms:modified xsi:type="dcterms:W3CDTF">2017-10-30T06:15:34Z</dcterms:modified>
</cp:coreProperties>
</file>