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2017 год" sheetId="1" r:id="rId1"/>
  </sheets>
  <definedNames>
    <definedName name="_xlnm._FilterDatabase" localSheetId="0" hidden="1">'2017 год'!$A$6:$H$121</definedName>
    <definedName name="Z_2505F84B_EDD5_43D7_8CE7_AFF925DFBFF7_.wvu.Cols" localSheetId="0" hidden="1">'2017 год'!#REF!</definedName>
    <definedName name="Z_2505F84B_EDD5_43D7_8CE7_AFF925DFBFF7_.wvu.PrintArea" localSheetId="0" hidden="1">'2017 год'!$B$1:$H$115</definedName>
    <definedName name="Z_2505F84B_EDD5_43D7_8CE7_AFF925DFBFF7_.wvu.PrintTitles" localSheetId="0" hidden="1">'2017 год'!$B:$B,'2017 год'!$3:$5</definedName>
    <definedName name="Z_2505F84B_EDD5_43D7_8CE7_AFF925DFBFF7_.wvu.Rows" localSheetId="0" hidden="1">'2017 год'!#REF!,'2017 год'!$5:$5,'2017 год'!#REF!,'2017 год'!#REF!,'2017 год'!#REF!,'2017 год'!#REF!</definedName>
    <definedName name="Z_9D015A7B_71BF_4A38_92C8_CCD8973F5CA0_.wvu.Cols" localSheetId="0" hidden="1">'2017 год'!#REF!,'2017 год'!#REF!</definedName>
    <definedName name="Z_9D015A7B_71BF_4A38_92C8_CCD8973F5CA0_.wvu.FilterData" localSheetId="0" hidden="1">'2017 год'!$B$5:$H$115</definedName>
    <definedName name="Z_9D015A7B_71BF_4A38_92C8_CCD8973F5CA0_.wvu.PrintArea" localSheetId="0" hidden="1">'2017 год'!#REF!</definedName>
    <definedName name="Z_9D015A7B_71BF_4A38_92C8_CCD8973F5CA0_.wvu.PrintTitles" localSheetId="0" hidden="1">'2017 год'!$B:$B,'2017 год'!$3:$5</definedName>
    <definedName name="Z_9D015A7B_71BF_4A38_92C8_CCD8973F5CA0_.wvu.Rows" localSheetId="0" hidden="1">'2017 год'!#REF!</definedName>
    <definedName name="_xlnm.Print_Titles" localSheetId="0">'2017 год'!$B:$B,'2017 год'!$3:$4</definedName>
    <definedName name="_xlnm.Print_Area" localSheetId="0">'2017 год'!$A$1:$I$121</definedName>
  </definedNames>
  <calcPr calcId="145621"/>
</workbook>
</file>

<file path=xl/calcChain.xml><?xml version="1.0" encoding="utf-8"?>
<calcChain xmlns="http://schemas.openxmlformats.org/spreadsheetml/2006/main">
  <c r="H120" i="1" l="1"/>
  <c r="G120" i="1"/>
  <c r="H118" i="1"/>
  <c r="G118" i="1"/>
  <c r="H117" i="1"/>
  <c r="F117" i="1"/>
  <c r="G117" i="1" s="1"/>
  <c r="E117" i="1"/>
  <c r="D117" i="1"/>
  <c r="C117" i="1"/>
  <c r="H116" i="1"/>
  <c r="G116" i="1"/>
  <c r="H115" i="1"/>
  <c r="G115" i="1"/>
  <c r="F113" i="1"/>
  <c r="H113" i="1" s="1"/>
  <c r="E113" i="1"/>
  <c r="D113" i="1"/>
  <c r="C113" i="1"/>
  <c r="H112" i="1"/>
  <c r="G112" i="1"/>
  <c r="H111" i="1"/>
  <c r="G111" i="1"/>
  <c r="H110" i="1"/>
  <c r="G110" i="1"/>
  <c r="H109" i="1"/>
  <c r="H108" i="1"/>
  <c r="G108" i="1"/>
  <c r="F108" i="1"/>
  <c r="E108" i="1"/>
  <c r="D108" i="1"/>
  <c r="C108" i="1"/>
  <c r="H107" i="1"/>
  <c r="G107" i="1"/>
  <c r="H106" i="1"/>
  <c r="G106" i="1"/>
  <c r="F105" i="1"/>
  <c r="H105" i="1" s="1"/>
  <c r="E105" i="1"/>
  <c r="D105" i="1"/>
  <c r="C105" i="1"/>
  <c r="H104" i="1"/>
  <c r="G104" i="1"/>
  <c r="G103" i="1"/>
  <c r="F102" i="1"/>
  <c r="H102" i="1" s="1"/>
  <c r="E102" i="1"/>
  <c r="D102" i="1"/>
  <c r="C102" i="1"/>
  <c r="H101" i="1"/>
  <c r="H100" i="1"/>
  <c r="G100" i="1"/>
  <c r="H99" i="1"/>
  <c r="H98" i="1"/>
  <c r="G98" i="1"/>
  <c r="H97" i="1"/>
  <c r="F97" i="1"/>
  <c r="E97" i="1"/>
  <c r="D97" i="1"/>
  <c r="C97" i="1"/>
  <c r="H96" i="1"/>
  <c r="H95" i="1"/>
  <c r="G95" i="1"/>
  <c r="G92" i="1"/>
  <c r="G91" i="1"/>
  <c r="G90" i="1"/>
  <c r="H89" i="1"/>
  <c r="G89" i="1"/>
  <c r="H88" i="1"/>
  <c r="H87" i="1"/>
  <c r="G87" i="1"/>
  <c r="H86" i="1"/>
  <c r="G86" i="1"/>
  <c r="G84" i="1"/>
  <c r="G83" i="1"/>
  <c r="F82" i="1"/>
  <c r="H82" i="1" s="1"/>
  <c r="E82" i="1"/>
  <c r="D82" i="1"/>
  <c r="C82" i="1"/>
  <c r="H81" i="1"/>
  <c r="G81" i="1"/>
  <c r="H80" i="1"/>
  <c r="G80" i="1"/>
  <c r="H79" i="1"/>
  <c r="G79" i="1"/>
  <c r="H78" i="1"/>
  <c r="F78" i="1"/>
  <c r="G78" i="1" s="1"/>
  <c r="E78" i="1"/>
  <c r="D78" i="1"/>
  <c r="C78" i="1"/>
  <c r="H77" i="1"/>
  <c r="G77" i="1"/>
  <c r="H76" i="1"/>
  <c r="H75" i="1"/>
  <c r="G75" i="1"/>
  <c r="H74" i="1"/>
  <c r="G74" i="1"/>
  <c r="F73" i="1"/>
  <c r="H73" i="1" s="1"/>
  <c r="E73" i="1"/>
  <c r="D73" i="1"/>
  <c r="C73" i="1"/>
  <c r="H72" i="1"/>
  <c r="H71" i="1"/>
  <c r="H70" i="1"/>
  <c r="G70" i="1"/>
  <c r="F69" i="1"/>
  <c r="H69" i="1" s="1"/>
  <c r="E69" i="1"/>
  <c r="D69" i="1"/>
  <c r="C69" i="1"/>
  <c r="H68" i="1"/>
  <c r="H67" i="1"/>
  <c r="G67" i="1"/>
  <c r="H66" i="1"/>
  <c r="G66" i="1"/>
  <c r="H65" i="1"/>
  <c r="H64" i="1"/>
  <c r="F64" i="1"/>
  <c r="E64" i="1"/>
  <c r="D64" i="1"/>
  <c r="C64" i="1"/>
  <c r="H63" i="1"/>
  <c r="H62" i="1"/>
  <c r="G62" i="1"/>
  <c r="H61" i="1"/>
  <c r="H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F50" i="1"/>
  <c r="H50" i="1" s="1"/>
  <c r="E50" i="1"/>
  <c r="D50" i="1"/>
  <c r="C50" i="1"/>
  <c r="H49" i="1"/>
  <c r="G49" i="1"/>
  <c r="H48" i="1"/>
  <c r="G48" i="1"/>
  <c r="H46" i="1"/>
  <c r="H45" i="1"/>
  <c r="G45" i="1"/>
  <c r="H44" i="1"/>
  <c r="G44" i="1"/>
  <c r="F43" i="1"/>
  <c r="H43" i="1" s="1"/>
  <c r="E43" i="1"/>
  <c r="D43" i="1"/>
  <c r="C43" i="1"/>
  <c r="H42" i="1"/>
  <c r="H41" i="1"/>
  <c r="G41" i="1"/>
  <c r="H40" i="1"/>
  <c r="G40" i="1"/>
  <c r="H39" i="1"/>
  <c r="H38" i="1"/>
  <c r="G38" i="1"/>
  <c r="H37" i="1"/>
  <c r="G37" i="1"/>
  <c r="H36" i="1"/>
  <c r="G36" i="1"/>
  <c r="H35" i="1"/>
  <c r="G35" i="1"/>
  <c r="H34" i="1"/>
  <c r="H32" i="1"/>
  <c r="H31" i="1"/>
  <c r="F31" i="1"/>
  <c r="E31" i="1"/>
  <c r="D31" i="1"/>
  <c r="C31" i="1"/>
  <c r="H30" i="1"/>
  <c r="H29" i="1"/>
  <c r="G29" i="1"/>
  <c r="H28" i="1"/>
  <c r="G28" i="1"/>
  <c r="H27" i="1"/>
  <c r="G27" i="1"/>
  <c r="H26" i="1"/>
  <c r="G26" i="1"/>
  <c r="H25" i="1"/>
  <c r="G25" i="1"/>
  <c r="H24" i="1"/>
  <c r="F24" i="1"/>
  <c r="G24" i="1" s="1"/>
  <c r="E24" i="1"/>
  <c r="D24" i="1"/>
  <c r="C24" i="1"/>
  <c r="C119" i="1" s="1"/>
  <c r="H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F15" i="1"/>
  <c r="E15" i="1"/>
  <c r="D15" i="1"/>
  <c r="C15" i="1"/>
  <c r="H14" i="1"/>
  <c r="G14" i="1"/>
  <c r="H13" i="1"/>
  <c r="G13" i="1"/>
  <c r="H12" i="1"/>
  <c r="H11" i="1"/>
  <c r="G11" i="1"/>
  <c r="H10" i="1"/>
  <c r="G10" i="1"/>
  <c r="H9" i="1"/>
  <c r="G9" i="1"/>
  <c r="H8" i="1"/>
  <c r="G8" i="1"/>
  <c r="H7" i="1"/>
  <c r="G7" i="1"/>
  <c r="F6" i="1"/>
  <c r="F119" i="1" s="1"/>
  <c r="E6" i="1"/>
  <c r="E119" i="1" s="1"/>
  <c r="E121" i="1" s="1"/>
  <c r="D6" i="1"/>
  <c r="D119" i="1" s="1"/>
  <c r="D121" i="1" s="1"/>
  <c r="C6" i="1"/>
  <c r="G119" i="1" l="1"/>
  <c r="F121" i="1"/>
  <c r="H119" i="1"/>
  <c r="G73" i="1"/>
  <c r="G43" i="1"/>
  <c r="G82" i="1"/>
  <c r="G102" i="1"/>
  <c r="G113" i="1"/>
  <c r="G6" i="1"/>
  <c r="H6" i="1"/>
  <c r="G105" i="1"/>
  <c r="H121" i="1" l="1"/>
  <c r="G121" i="1"/>
</calcChain>
</file>

<file path=xl/sharedStrings.xml><?xml version="1.0" encoding="utf-8"?>
<sst xmlns="http://schemas.openxmlformats.org/spreadsheetml/2006/main" count="324" uniqueCount="311">
  <si>
    <t>Сведения об исполнении расходов областного бюджета Саратовской области в разрезе государственных программ за 2017 год</t>
  </si>
  <si>
    <t>тыс. рублей</t>
  </si>
  <si>
    <t xml:space="preserve">Код целевой статьи </t>
  </si>
  <si>
    <t>Наименование программ</t>
  </si>
  <si>
    <t xml:space="preserve">Утверждено в государственной программе </t>
  </si>
  <si>
    <t xml:space="preserve">Закон Саратовской области           «Об областном бюджете на 2017 год и на плановый период 2018 и 2019 годов» </t>
  </si>
  <si>
    <t xml:space="preserve">Исполнение </t>
  </si>
  <si>
    <t xml:space="preserve">% исполнения </t>
  </si>
  <si>
    <t>Пояснения отклонений от плановых значений</t>
  </si>
  <si>
    <t xml:space="preserve">первоначальный бюджет              (ред. 164-ЗСО      от 12.12.2016) </t>
  </si>
  <si>
    <t xml:space="preserve">уточненный бюджет           (ред. 128-ЗСО от 20.12.2017)  </t>
  </si>
  <si>
    <t xml:space="preserve"> первоначаль-ного бюджета</t>
  </si>
  <si>
    <t>уточненного бюджета</t>
  </si>
  <si>
    <t>50 0 00 00000</t>
  </si>
  <si>
    <t>Государственная программа Саратовской области «Развитие здравоохранения Саратовской области до 2020 года»</t>
  </si>
  <si>
    <t>50 1 00 00000</t>
  </si>
  <si>
    <t>Подпрограмма «Профилактика заболеваний и формирование здорового образа жизни. Развитие первичной медико-санитарной помощи»</t>
  </si>
  <si>
    <t>50 2 00 00000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</si>
  <si>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</t>
  </si>
  <si>
    <t>Отклонение от плановых назначений связано с изменениями бюджетных ассигнований в течение года в целях реализации мероприятий по оказанию медицинской помощи больным туберкулезом, а также поступлением средств из федерального бюджета на софинансирование расходных обязательств области на предоставление высокотехнологичных видов медицинской помощи</t>
  </si>
  <si>
    <t>50 4 00 00000</t>
  </si>
  <si>
    <t>Подпрограмма «Охрана здоровья матери и ребенка»</t>
  </si>
  <si>
    <t>Отклонение от плановых назначений связано с изменениями бюджетных ассигнований по закупке реактивов для проведения неонатального скрининга, а также выделением средств из резервного фонда Правительства Саратовской области на укрепление материально-технической базы учреждений здравоохранения</t>
  </si>
  <si>
    <t>50 5 00 00000</t>
  </si>
  <si>
    <t>Подпрограмма «Развитие медицинской реабилитации и санаторно-курортного лечения, в том числе детей»</t>
  </si>
  <si>
    <t>В первоначальной редакции Закона Саратовской области «Об областном бюджете на 2017 год и на плановый период 2018 и 2019 годов» не были предусмотрены бюджетные ассигнования на осуществление переданных полномочий Российской Федерации по оказанию государственной социальной помощи отдельным категориям граждан в части оплаты санаторно-курортного лечения, а также проезда на междугородном транспорте к месту лечения и обратно в связи с тем, что распределение субвенции  бюджетам субъектов Российской Федерации на указанные выше расходы было утверждено позже даты принятия Закона Саратовской области «Об областном бюджете на 2017 год и на плановый период 2018 и 2019 годов» (Распоряжение Правительства РФ от 22.12.2016 № 2773-р, Распоряжение Правительства РФ от 28.08.2017 № 1830-р, Распоряжение Правительства РФ от 06.09.2017 № 1924-р, Распоряжение Правительства РФ от 30.11.2017 № 2675-р).</t>
  </si>
  <si>
    <t>50 6 00 00000</t>
  </si>
  <si>
    <t>Подпрограмма «Кадровое обеспечение системы здравоохранения»</t>
  </si>
  <si>
    <t xml:space="preserve">Отклонение от плановых назначений связано в отчетном финансовом году  с внесением изменений в постановление Правительства Саратовской области от 11.10.2013 г. № 545-П «О государственной программе Саратовской области «Развитие здравоохранения Саратовской области до 2020 года»  с последующим внесением изменений в ПСО от 07.05.2014 г. № 269-П  «О некоторых вопросах реализации подпрограммы 6 «Кадровое обеспечение системы здравоохранения» государственной программы Саратовской области «Развитие здравоохранения Саратовской области до 2020 года» </t>
  </si>
  <si>
    <t>50 7 00 00000</t>
  </si>
  <si>
    <t>Подпрограмма «Совершенствование системы лекарственного обеспечения, в том числе в амбулаторных условиях»</t>
  </si>
  <si>
    <t>в 1,4 раза</t>
  </si>
  <si>
    <t>Отклонение от плановых назначений связано с: поступлением из федерального бюджета межбюджетных трансфертов текущего года  на реализацию мероприятий в сфере здравоохранения;
увеличением за счет средств областного бюджета бюджетных ассигнований с целью бесперебойного осуществления организационных мероприятий по обеспечению лекарственными средствами и изделиями медицинского назначения льготных категорий граждан</t>
  </si>
  <si>
    <t>50 8 00 00000</t>
  </si>
  <si>
    <t>Подпрограмма «Развитие информатизации в здравоохранении»</t>
  </si>
  <si>
    <t>Отклонение от плановых назначений связано с изменениями бюджетных ассигнований в целях погашения кредиторской задолженности прошлых лет  и оплатой судебных издержек, направленных на исполнение судебных решений за счет оптимизации расходных обязательств</t>
  </si>
  <si>
    <t>50 9 00 00000</t>
  </si>
  <si>
    <t>Подпрограмма «Организация медицинской помощи»</t>
  </si>
  <si>
    <t>51 0 00 00000</t>
  </si>
  <si>
    <t>Государственная программа Саратовской области «Развитие образования в Саратовской области до 2020 года»</t>
  </si>
  <si>
    <t>51 1 00 00000</t>
  </si>
  <si>
    <t>Подпрограмма «Развитие системы дошкольного образования»</t>
  </si>
  <si>
    <t>51 2 00 00000</t>
  </si>
  <si>
    <t>Подпрограмма «Развитие системы общего и дополнительного образования»</t>
  </si>
  <si>
    <t>51 3 00 00000</t>
  </si>
  <si>
    <t>Подпрограмма «Поддержка одаренных детей Саратовской области»</t>
  </si>
  <si>
    <t xml:space="preserve">Увеличение фактических расходов при проведении мероприятий с одаренными детьми (участие во Всероссийских смотрах, олимпиадах и т.д.) </t>
  </si>
  <si>
    <t>51 4 00 00000</t>
  </si>
  <si>
    <t>Подпрограмма «Развитие профессионального образования»</t>
  </si>
  <si>
    <t>51 5 00 00000</t>
  </si>
  <si>
    <t>Подпрограмма «Социальная адаптация детей-сирот, детей, оставшихся без попечения родителей»</t>
  </si>
  <si>
    <t>Экономия, сложившаяся по результатам проведения конкурсных процедур на приобретение продуктов питания (организацию питания) и обеспечение одеждой, обувью, предметами вещевого довольствия, оборудова-нием детей-сирот и детей, оставшихся без попечения родителей, лиц из числа детей-сирот и детей, оставшихся без попечения родителей (включая обеспечение при выпуске).</t>
  </si>
  <si>
    <t>51 6 00 00000</t>
  </si>
  <si>
    <t>Подпрограмма «Патриотическое воспитание детей и молодежи Саратовской области»</t>
  </si>
  <si>
    <t>Уменьшены ассигнования в связи с уточнением потребности в расходах на проведение  мероприятий по организации и проведению областных конкурсов в сфере гражданско-патриотического и военно-патриотического воспитания молодежи и количества преподавателей областных государственных образовательных организаций и муниципальных образовательных организаций, осуществляющих подготовку молодежи по основам военной службы, кнуждающихся в  курсах по переподготовке и (или) повышению квалификации по данному направлению.</t>
  </si>
  <si>
    <t>51 7 00 00000</t>
  </si>
  <si>
    <t>Подпрограмма «Развитие финансовой грамотности населения области»</t>
  </si>
  <si>
    <t>51 8 00 00000</t>
  </si>
  <si>
    <t>Подпрограмма «Создание в Саратовской области новых мест в общеобразовательных организациях»</t>
  </si>
  <si>
    <t>в 22,7 раза</t>
  </si>
  <si>
    <t>Увеличение бюджетных ассигнований в связи с предоставлением из федерального бюджета субсидии на реализацию мероприятий по содействию созданию в субъектах Российской Федерации новых мест в общеобразовательных организациях и обеспечением соответствующего уровня расходного обязательства области.</t>
  </si>
  <si>
    <t>52 0 00 00000</t>
  </si>
  <si>
    <t>Государственная программа Саратовской области «Социальная поддержка и социальное обслуживание граждан до 2020 года»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</si>
  <si>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</si>
  <si>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</si>
  <si>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</si>
  <si>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</si>
  <si>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</si>
  <si>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«Развитие системы социальной защиты граждан»</t>
  </si>
  <si>
    <t>В первоначальной редакции Закона Саратовской области «Об областном бюджете на 2017 год и на плановый период 2018 и 2019 годов» не были предусмотрены бюджетные ассигнования на финансовое обеспечение расходных обязательств субъектов Российской Федерации, связанных с реализацией мероприятий государственной программы Российской Федерации «Доступная среда» на 2011 - 2020 годы, в том числе за счёт предоставления субсидии из федерального бюджета, в связи с тем, что распределение указанной субсидии  бюджетам субъектов Российской Федерации было утверждено позже даты принятия Закона Саратовской области «Об областном бюджете на 2017 год и на плановый период 2018 и 2019 годов» (таблица 50 приложения 41 к Федеральному закону от 19 декабря 2016 г. № 415-ФЗ «О федеральном бюджете на 2017 год и на плановый период 2018 и 2019 годов»).</t>
  </si>
  <si>
    <t>52 4 00 00000</t>
  </si>
  <si>
    <t>Подпрограмма «Старшее поколение»</t>
  </si>
  <si>
    <t>Экономия, сложившаяся по результатам проведения конкурсных процедур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</si>
  <si>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</si>
  <si>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</si>
  <si>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</si>
  <si>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</t>
  </si>
  <si>
    <t>в 4,2 раза</t>
  </si>
  <si>
    <t>В первоначальной редакции Закона Саратовской области «Об областном бюджете на 2017 год и на плановый период 2018 и 2019 годов» не были предусмотрены бюджетные ассигнования на финансовое обеспечение расходных обязательств, связанных с реализацией мероприятий по укреплению материально-технической базы учреждений социального обслуживания населения, оказанию адресной социальной помощи неработающим пенсионерам, обучением компьютерной грамотности неработающих пенсионеров, софинансируемых из бюджета Пенсионного фонда Российской Федерации путем предоставления субсидии, в связи с тем, что распределение указанной субсидии  бюджетам субъектов Российской Федерации было утверждено позже даты принятия Закона Саратовской области «Об областном бюджете на 2017 год и на плановый период 2018 и 2019 годов» (приложение к распоряжению Правления Пенсионного фонда Российской Федерации от 5 апреля 2017 года № 158р).</t>
  </si>
  <si>
    <t>53 0 00 00000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</si>
  <si>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 до 2020 года»</t>
  </si>
  <si>
    <t>в 4,4 раза</t>
  </si>
  <si>
    <t>53 1 00 00000</t>
  </si>
  <si>
    <t>Подпрограмма «Комплексное освоение и развитие территорий в целях жилищного строительства»</t>
  </si>
  <si>
    <t>в 17,6 раз</t>
  </si>
  <si>
    <t>Перечисление межбюджетных трансфертов в пределах сумм, необходимых для оплаты денежных обязательств; несвоевременность представления исполнителями работ, (поставщиками, подрядчиками) документов для расчетов</t>
  </si>
  <si>
    <t>53 2 00 00000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</si>
  <si>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</si>
  <si>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53 3 00 00000</t>
  </si>
  <si>
    <t>Подпрограмма «Обеспечение жилыми помещениями молодых семей»</t>
  </si>
  <si>
    <t>в 1,5 раза</t>
  </si>
  <si>
    <t>Перечисление межбюджетных трансфертов в пределах сумм, необходимых для оплаты денежных обязательств; суммы остатка недостаточно для предоставления социальной выплаты</t>
  </si>
  <si>
    <t>53 4 00 00000</t>
  </si>
  <si>
    <t>Подпрограмма «Обеспечение жилыми помещениями детей-сирот и детей, оставшихся без попечения родителей»</t>
  </si>
  <si>
    <t>В соответствии с условиями заключенных государственных контрактов передача части жилых помещений и окончательный расчет по ним будет осуществлен в 2018 году; суммы остатка недостаточно для предоставления социальной выплаты</t>
  </si>
  <si>
    <t>53 5 00 00000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</si>
  <si>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</si>
  <si>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53 6 00 00000</t>
  </si>
  <si>
    <t>Подпрограмма «Развитие ипотечного жилищного кредитования»</t>
  </si>
  <si>
    <t>В результате экономии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нужд. Заявительный характер выплаты пособий и компенсаций. Суммы остатка недостаточно для предоставления социальной выплаты.</t>
  </si>
  <si>
    <t>53 7 00 00000</t>
  </si>
  <si>
    <t>Подпрограмма «Обеспечение жильем отдельных категорий граждан в соответствии с федеральным законодательством»</t>
  </si>
  <si>
    <t>Заявительный характер выплаты пособий и компенсаций; суммы остатка недостаточно для предоставления социальной выплаты</t>
  </si>
  <si>
    <t>53 8 00 00000</t>
  </si>
  <si>
    <t>Подпрограмма «Реализация мероприятий в рамках Федерального закона «О Фонде содействия реформированию жилищно-коммунального хозяйства» по переселению граждан из аварийного жилищного фонда»</t>
  </si>
  <si>
    <t>Перечисление межбюджетных трансфертов в пределах сумм, необходимых для оплаты денежных обязательств</t>
  </si>
  <si>
    <t>53 А 00 00000</t>
  </si>
  <si>
    <t>Подпрограмма «Повышение качества водоснабжения и водоотведения»</t>
  </si>
  <si>
    <t>Оплата работ «по факту» на основании актов выполненных работ</t>
  </si>
  <si>
    <t>53 Б 00 00000</t>
  </si>
  <si>
    <t>Подпрограмма «Реализация мероприятий по капитальному ремонту общего имущества в многоквартирных домах Саратовской области»</t>
  </si>
  <si>
    <t>53 В 00 00000</t>
  </si>
  <si>
    <t>Подпрограмма «Жилищно-коммунальное хозяйство и городская среда»</t>
  </si>
  <si>
    <t>54 0 00 00000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</si>
  <si>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 до 2020 года»</t>
  </si>
  <si>
    <t>54 1 00 00000</t>
  </si>
  <si>
    <t>Подпрограмма «Содействие занятости населения и социальная поддержка безработных граждан»</t>
  </si>
  <si>
    <t>Уменьшение субвенций из федерального бюджета в связи со снижением численности безработных граждан;
сокращение бюджетных ассигнований в результате экономии, сложившейся по результатам конкурентных процедур определения поставщиков.</t>
  </si>
  <si>
    <t>54 3 00 00000</t>
  </si>
  <si>
    <t>Подпрограмма «Регулирование трудовой миграции»</t>
  </si>
  <si>
    <t>Отклонения от плановых значений связано с увеличением расходов  на реализацию мероприятия «Стимулирование внутренней трудовой миграции, в том числе 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 населения», в связи с увеличением численности участников мероприятия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</si>
  <si>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</si>
  <si>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</si>
  <si>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в 18,3 раза</t>
  </si>
  <si>
    <t>Увеличение бюджетных ассигнований в связи с поступлением из федерального бюджета субсидии на реализацию мероприятий, предусмотренных подпрограммой 4 «Оказание содействия добровольному переселению в Саратовскую область соотечественников, проживающих за рубежом», включенной в Государственную программу Российской Федерации «Содействие занятости населения»</t>
  </si>
  <si>
    <t>54 5 00 00000</t>
  </si>
  <si>
    <t>Подпрограмма «Дополнительные мероприятия в сфере занятости населения, направленные на снижение напряженности на рынке труда»</t>
  </si>
  <si>
    <t>54 6 00 00000</t>
  </si>
  <si>
    <t>Подпрограмма «Совершенствование социального партнерства»</t>
  </si>
  <si>
    <t>На финансирование мероприятий были привлечены  внебюджетные источники, в связи с этим бюджетное финансирование было сокращено</t>
  </si>
  <si>
    <t>54 7 00 00000</t>
  </si>
  <si>
    <t>Подпрограмма «Улучшение условий и охраны труда»</t>
  </si>
  <si>
    <t>В результате экономии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</si>
  <si>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55 0 00 00000</t>
  </si>
  <si>
    <t>Государственная программа Саратовской области «Культура Саратовской области до 2020 года»</t>
  </si>
  <si>
    <t>55 1 00 00000</t>
  </si>
  <si>
    <t>Подпрограмма «Музеи»</t>
  </si>
  <si>
    <t>Бюджетные ассигнования перераспределены на исполнение судебных решений и погашение кредиторской задолженностии за счет оптимизации расходных обязательств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</si>
  <si>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</si>
  <si>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</si>
  <si>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</si>
  <si>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</si>
  <si>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</si>
  <si>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</si>
  <si>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</si>
  <si>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</si>
  <si>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</si>
  <si>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</si>
  <si>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</si>
  <si>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</si>
  <si>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</si>
  <si>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</si>
  <si>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</si>
  <si>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</si>
  <si>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Увеличение бюджетных ассигнований в связи с проведением конкурса юных талантов «Новые имена Губернии»</t>
  </si>
  <si>
    <t>55 А 00 00000</t>
  </si>
  <si>
    <t>Подпрограмма «Укрепление материально-технической базы учреждений в сфере культуры»</t>
  </si>
  <si>
    <t>в 19,6 раз</t>
  </si>
  <si>
    <t>Увеличение бюджетных ассигнований в связи с проведением мероприятий по созданию Исторического парка "Россия. Моя история", изготовлением проектно-сметной документации по реконструкции и капитальному ремонту ГАУК «Саратовский академический театр оперы и балета», корректировкой сметной документации и проверка достоверности сметной стоимости строительства пристройки и третьей очереди здания ОГУ «Государственный архив Саратовской области», проведением инженерно-технического обследования основных строительных конструкций Культурно-зрелищного комплекса для детской цирковой студии «Арт-Алле» в г. Марксе, выделения субсидии на обеспечение развития и укрепления материально-технической базы муниципальных домов культуры</t>
  </si>
  <si>
    <t>55 Б 00 00000</t>
  </si>
  <si>
    <t>Подпрограмма «Развитие кадрового потенциала сферы культуры»</t>
  </si>
  <si>
    <t>в 1,6 раз</t>
  </si>
  <si>
    <t>Отклонения от плановых значений связано с предоставлением  субсидии из федерального бюджета на поддержку отрасли культуры</t>
  </si>
  <si>
    <t>55 Г 00 00000</t>
  </si>
  <si>
    <t>Подпрограмма «Популяризация культурных традиций»</t>
  </si>
  <si>
    <t>Бюджетные ассигнования перераспределены на исполнение судебных решений за счет оптимизации расходных обязательств;
экономия, сложившаяся по результатам проведения конкурсных процедур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</si>
  <si>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</si>
  <si>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</si>
  <si>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в 73,2 раза</t>
  </si>
  <si>
    <t>Выделение субсидии из федерального бюджета  на реализацию мероприятий по укреплению единства российской нации и этнокультурному развитию народов России</t>
  </si>
  <si>
    <t>56 0 00 00000</t>
  </si>
  <si>
    <t>Государственная программа Саратовской области «Развитие физической культуры, спорта, туризма и молодежной политики» на 2014-2020 годы</t>
  </si>
  <si>
    <t>в 1,3 раза</t>
  </si>
  <si>
    <t>56 1 00 00000</t>
  </si>
  <si>
    <t>Подпрограмма «Физическая культура и спорт. Подготовка спортивного резерва»</t>
  </si>
  <si>
    <t xml:space="preserve">Отклонения от плановых значений связано с предоставлением грантов некоммерческим организациям (в т.ч. государственным учреждениям) на развитие отдельных видов спорта на территории области </t>
  </si>
  <si>
    <t>56 2 00 00000</t>
  </si>
  <si>
    <t>Подпрограмма «Туризм»</t>
  </si>
  <si>
    <t>56 3 00 00000</t>
  </si>
  <si>
    <t>Подпрограмма «Молодежная политика»</t>
  </si>
  <si>
    <t>Отклонения от плановых значений связано с предоставлением  субсидии из федерального бюджета на государственную поддержку молодежного предпринимательства</t>
  </si>
  <si>
    <t>56 4 00 00000</t>
  </si>
  <si>
    <t>Подпрограмма «Материально-техническая база спорта»</t>
  </si>
  <si>
    <t>Отклонения от плановых значений  связано с приобретением для спортивных сооружений строительных конструкций и оборудования, включая монтажные и пусконаладочные работы и обучение штатного персонала объекта</t>
  </si>
  <si>
    <t>58 0 00 00000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</si>
  <si>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 до 2020 года»</t>
  </si>
  <si>
    <t>в 3,3 раза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</si>
  <si>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</si>
  <si>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</si>
  <si>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</si>
  <si>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</si>
  <si>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</si>
  <si>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Саратовской области»</t>
  </si>
  <si>
    <t>Заключено Соглашение о предоставлении из федерального бюджета субсидии на государственную поддержку малого и среднего предпринимательства от 21.02.2017 г. № 139-08-213</t>
  </si>
  <si>
    <t>59 0 00 00000</t>
  </si>
  <si>
    <t>Государственная программа Саратовской области «Информационное общество на 2014-2017 годы»</t>
  </si>
  <si>
    <t>59 1 00 00000</t>
  </si>
  <si>
    <t>Подпрограмма «Формирование электронного правительства»</t>
  </si>
  <si>
    <t>В связи с невыполнением поставщиком услуг  (ПАО «»Ростелеком») обязательств по заключенным государственным контрактам</t>
  </si>
  <si>
    <t>59 2 00 00000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</si>
  <si>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</si>
  <si>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В результате экономии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нужд. Длительность процедур заключения контракта. Исполнение в пределах доведенных лимитов бюджетных обязательств.</t>
  </si>
  <si>
    <t>59 4 00 00000</t>
  </si>
  <si>
    <t>Подпрограмма «Создание системы обеспечения вызова экстренных оперативных служб по единому номеру «112» (Система-112) на территории Саратовской области»</t>
  </si>
  <si>
    <t>в 6,8 раза</t>
  </si>
  <si>
    <t xml:space="preserve">Экономия по фактически проведенным расходам и по факту установления лимита на предоставление интернета. В результате экономии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нужд. </t>
  </si>
  <si>
    <t>59 5 00 00000</t>
  </si>
  <si>
    <t>Подпрограмма «Информационное партнерство органов государственной власти со средствами массовой информации и издателями»</t>
  </si>
  <si>
    <t>Отклонения от плановых значений  связано с  обеспечением официального опубликования нормативных правовых актов органов государственной власти области в средствах массовой информации в сфере информационного освещения деятельности органов государственной власти и поддержки средств массовой информации</t>
  </si>
  <si>
    <t>60 0 00 00000</t>
  </si>
  <si>
    <t>Государственная программа Саратовской области «Развитие транспортной системы до 2020 года»</t>
  </si>
  <si>
    <t>60 1 00 00000</t>
  </si>
  <si>
    <t>Подпрограмма «Модернизация и развитие транспортного комплекса Саратовской области»</t>
  </si>
  <si>
    <t>Проведение реорганизационных мероприятий. Заявительный характер субсидирования организаций, производителей товаров, работ и услуг. Отсутствие своевременно выделенных лимитов бюджетных обязательств.  В результате экономии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нужд.</t>
  </si>
  <si>
    <t>60 2 00 00000</t>
  </si>
  <si>
    <t>Подпрограмма «Модернизация и развитие автомобильных дорог общего пользования регионального и межмуниципального значения Саратовской области»</t>
  </si>
  <si>
    <t>60 3 00 00000</t>
  </si>
  <si>
    <t>Подпрограмма «Повышение безопасности дорожного движения в Саратовской области»</t>
  </si>
  <si>
    <t xml:space="preserve"> В результате экономии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нужд.</t>
  </si>
  <si>
    <t>61 0 00 00000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</si>
  <si>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 на 2014-2020 годы»</t>
  </si>
  <si>
    <t>61 1 00 00000</t>
  </si>
  <si>
    <t>Подпрограмма «Развитие подотрасли растениеводства, переработки и реализации продукции растениеводства на 2014-2020 годы»</t>
  </si>
  <si>
    <t>61 2 00 00000</t>
  </si>
  <si>
    <t>Подпрограмма «Развитие подотрасли животноводства, переработки и реализации продукции животноводства на 2014-2020 годы»</t>
  </si>
  <si>
    <t>61 3 00 00000</t>
  </si>
  <si>
    <t>Подпрограмма «Поддержка малых форм хозяйствования на 2014-2020 годы»</t>
  </si>
  <si>
    <t>61 4 00 00000</t>
  </si>
  <si>
    <t>Подпрограмма «Техническая  и технологическая  модернизация, научно-инновационное развитие на 2014-2020 годы»</t>
  </si>
  <si>
    <t>61 5 00 00000</t>
  </si>
  <si>
    <t>Подпрограмма «Устойчивое развитие сельских территорий Саратовской области на 2014-2020 годы»</t>
  </si>
  <si>
    <t>61 6 00 00000</t>
  </si>
  <si>
    <t>Подпрограмма «Развитие мелиорации сельскохозяйственных земель Саратовской области на 2014-2020 годы»</t>
  </si>
  <si>
    <t>в 51,7 раза</t>
  </si>
  <si>
    <t>В связи с увеличением межбюджетных трансфертов целевой направленности из федерального бюджета, а также увеличением под софинансирование федеральных средств бюджетных ассигнований областного бюджет.</t>
  </si>
  <si>
    <t>61 7 00 00000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</si>
  <si>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 на 2014-2020 годы»</t>
  </si>
  <si>
    <t>61 8 00 00000</t>
  </si>
  <si>
    <t>Подпрограмма «Развитие овощеводства открытого и защищенного грунта и семенного картофелеводства на 2016-2020 годы»</t>
  </si>
  <si>
    <t>61 9 00 00000</t>
  </si>
  <si>
    <t>Подпрограмма «Развитие мясного скотоводства на 2016-2020 годы»</t>
  </si>
  <si>
    <t>61 А 00 00000</t>
  </si>
  <si>
    <t>Подпрограмма «Развитие молочного скотоводства на 2016-2020 годы»</t>
  </si>
  <si>
    <t>61 Б 00 00000</t>
  </si>
  <si>
    <t>Подпрограмма «Поддержка племенного дела, селекции и семеноводства на 2016-2020 годы»</t>
  </si>
  <si>
    <t>61 В 00 00000</t>
  </si>
  <si>
    <t>Подпрограмма «Развитие оптово-распределительных центров и инфраструктуры системы социального питания на 2016-2020 годы»</t>
  </si>
  <si>
    <t>61 Г 00 00000</t>
  </si>
  <si>
    <t>Подпрограмма «Развитие отраслей агропромышленного комплекса на 2017-2020 годы»</t>
  </si>
  <si>
    <t>Отсутствие заявлений на получение государственной поддержки; в связи с неверно указанными реквизитами заявителем</t>
  </si>
  <si>
    <t>61 Д 00 00000</t>
  </si>
  <si>
    <t>Подпрограмма «Стимулирование инвестиционной деятельности в агропромышленном комплексе на 2017 - 2020 годы»</t>
  </si>
  <si>
    <t>Уменьшение фактической стоимости инвестиционных проектов и уточнение суммы прямых понесенных затрат, подлежащих субсидированию</t>
  </si>
  <si>
    <t>62 0 00 00000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</si>
  <si>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 на период до 2020 года»</t>
  </si>
  <si>
    <t>в 3,7 раза</t>
  </si>
  <si>
    <t>62 1 00 00000</t>
  </si>
  <si>
    <t>Подпрограмма «Охрана окружающей среды, защита природных комплексов, объектов и ресурсов» на 2014-2020 годы</t>
  </si>
  <si>
    <t>Неисполнение подрядчиком условий контракта , не повлекшие судебных решений; расходы произведены в пределах принятых бюджетных обязательств</t>
  </si>
  <si>
    <t>62 2 00 00000</t>
  </si>
  <si>
    <t>Подпрограмма «Развитие водохозяйственного комплекса Саратовской области до 2020 года»</t>
  </si>
  <si>
    <t>62 3 00 00000</t>
  </si>
  <si>
    <t>Подпрограмма «Развитие лесного хозяйства Саратовской области» на 2014-2020 годы</t>
  </si>
  <si>
    <t>62 4 00 00000</t>
  </si>
  <si>
    <t>Подпрограмма «Совершенствование системы обращения с отходами производства и потребления на территории Саратовской области» на 2016 - 2020 годы</t>
  </si>
  <si>
    <t>Договор о предоставлении финансовой поддержки за счет средств ГК-Фонд содействия реформированию ЖКХ от 27.02.2017 г. № 47-КИ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</si>
  <si>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</si>
  <si>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 до 2020 года»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</si>
  <si>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</si>
  <si>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</si>
  <si>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</si>
  <si>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</si>
  <si>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Сложилась экономия по фактически проведенным расходам.</t>
  </si>
  <si>
    <t>64 0 00 00000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</si>
  <si>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 до 2020 года»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</si>
  <si>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</si>
  <si>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</si>
  <si>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</si>
  <si>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</si>
  <si>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 xml:space="preserve"> В результате экономии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нужд. Сложилась экономия по фактически проведенным расходам.</t>
  </si>
  <si>
    <t>65 0 00 00000</t>
  </si>
  <si>
    <t>Государственная программа Саратовской области «Профилактика правонарушений и терроризма, противодействие незаконному обороту наркотических средств до 2020 года»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</si>
  <si>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</si>
  <si>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</si>
  <si>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в 15,6 раз</t>
  </si>
  <si>
    <t>В январе - ноябре 2017 года ГУ МВД по Саратовской области представил реестр на выплату 59 гражданам вознаграждения за добровольную сдачу незаконно хранящегося оружия, боеприпасов, взрывчатых веществ и взрывных устройств. Вознаграждение гражданам перечислено в полном объеме.  Остаток средств является превышением запланированных объемов над фактически произведенными расходами. Соглашение между Министерством внутренних дел Российской Федерации и Правительством Саратовской области не заключено. Экономия сложилась в результате наличия вакантных единиц в муниципальных образованиях области 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</si>
  <si>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65 2 00 00000</t>
  </si>
  <si>
    <t>Подпрограмма «Профилактика терроризма и экстремизма в Саратовской области»</t>
  </si>
  <si>
    <t xml:space="preserve"> В результате экономии по итогам закупок в соответствии с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нужд. Неисполнение подрядными организациями своих обязательств </t>
  </si>
  <si>
    <t>65 3 00 00000</t>
  </si>
  <si>
    <t>Подпрограмма «Противодействие злоупотреблению наркотиками и их незаконному обороту в Саратовской области до 2020 года»</t>
  </si>
  <si>
    <t>65 4 00 00000</t>
  </si>
  <si>
    <t>Подпрограмма «Противодействие коррупции в Саратовской области»</t>
  </si>
  <si>
    <t>66 0 00 00000</t>
  </si>
  <si>
    <t>Государственная программа Саратовской области «Развитие государственного и муниципального управления до 2020 года»</t>
  </si>
  <si>
    <t>66 1 00 00000</t>
  </si>
  <si>
    <t>Подпрограмма «Развитие местного самоуправления в Саратовской области до 2017 года»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</si>
  <si>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</si>
  <si>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</si>
  <si>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66 4 00 00000</t>
  </si>
  <si>
    <t>Подпрограмма  «Управление региональными финансами Саратовской области»</t>
  </si>
  <si>
    <t>В целях обеспечения снижения рисков несбалансированности местных бюджетов, создания условий для более полного и эффективного исполнения полномочий органов местного самоуправления области и обеспечения повышения оплаты труда отдельных категорий работников бюджетной сферы в течении 2017 года из областного бюджета бюджетам муниципальных образований области в течение года местным  бюджетам были дополнительно выделены за счет заразервированных средств и средств дополнительной дотации из федерального бюджета: 
дотации на поддержку мер по обеспечению сбалансированности бюджетов - 265 899,6 тыс. рублей; 
субсидии на выравнивание возможностей местных бюджетов по обеспечению повышения оплаты труда отдельным категориям работников бюджетной сферы - 388 373,6 тыс. рублей;
субсидии на реализацию расходных обязательств, возникающих при выполнении полномочий по решению вопросов местного значения - 1 329 759,2 тыс. рублей;
иные межбюджетные трансферты  в целях обеспечения надлежащего осуществления полномочий по решению вопросов местного значения - 409 206,4 тыс. рублей;
субсидии на реализацию проектов развития муниципальных образований области, основанных на местных инициативах - 17 096,3 тыс. рублей.
В результате сложившейся экономии по процентным платежам по государственному долгу области в 2017 году были сокращены бюджетные ассигнования по указанным расходам на общую сумму 1319109,1 тыс. рублей. 
В результате размещения государственных ценных бумаг (облигаций) Саратовской области произведены расходы на выплату вознаграждения (комиссии) агентам за оказание агентских услуг в сфере размещения, обслуживания, выкупа, обмена и погашения государственных долговых обязательств в размере 20 000,0 тыс. рублей.
В целях обеспечения своевременного исполнения решений Правительства области о выделении средств из резервного фонда Правительства Саратовской области на непредвиденные расходы осуществлены расходы (сверх первоначально утвержденных бюджетных назначений)  в размере 25 805,8 тыс. рублей.
 В целях повышения бюджетной грамотности населения области в течении 2017 года осуществлены расходы на указанные цели в общем объеме 8 700,0 тыс. рублей.</t>
  </si>
  <si>
    <t>67 0 00 00000</t>
  </si>
  <si>
    <t>Государственная программа Саратовской области «Развитие промышленности в Саратовской области на 2016 - 2018 годы»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</si>
  <si>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</si>
  <si>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</si>
  <si>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 xml:space="preserve">Уменьшена субсидия на компенсацию части затрат по модернизации и техническому перевооружению производственных мощностей </t>
  </si>
  <si>
    <t>ИТОГО ПО ПРОГРАММАМ</t>
  </si>
  <si>
    <t>НЕПРОГРАММНЫЕ РАСХОДЫ</t>
  </si>
  <si>
    <t>х</t>
  </si>
  <si>
    <t>ВСЕГО РАСХОДОВ: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</si>
</sst>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 ;[Red]\-#,##0.0\ "/>
    <numFmt numFmtId="165" formatCode="0000000"/>
    <numFmt numFmtId="166" formatCode="#,##0.0"/>
  </numFmts>
  <fonts count="15" x14ac:knownFonts="1"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4" fillId="0" borderId="0"/>
  </cellStyleXfs>
  <cellXfs count="40">
    <xf numFmtId="0" fontId="0" fillId="0" borderId="0" xfId="0"/>
    <xf numFmtId="0" fontId="2" fillId="0" borderId="0" xfId="1" applyFont="1" applyFill="1" applyAlignment="1">
      <alignment horizontal="center" wrapText="1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 applyBorder="1"/>
    <xf numFmtId="164" fontId="7" fillId="0" borderId="0" xfId="1" applyNumberFormat="1" applyFont="1" applyFill="1" applyBorder="1" applyAlignment="1">
      <alignment horizontal="right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left" vertical="top" wrapText="1"/>
    </xf>
    <xf numFmtId="0" fontId="11" fillId="0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 applyProtection="1">
      <alignment horizontal="left" vertical="center"/>
      <protection hidden="1"/>
    </xf>
    <xf numFmtId="165" fontId="8" fillId="0" borderId="1" xfId="1" applyNumberFormat="1" applyFont="1" applyFill="1" applyBorder="1" applyAlignment="1" applyProtection="1">
      <alignment horizontal="left" vertical="center" wrapText="1"/>
      <protection hidden="1"/>
    </xf>
    <xf numFmtId="164" fontId="8" fillId="0" borderId="1" xfId="1" applyNumberFormat="1" applyFont="1" applyFill="1" applyBorder="1" applyAlignment="1">
      <alignment horizontal="center" vertical="center"/>
    </xf>
    <xf numFmtId="164" fontId="12" fillId="3" borderId="1" xfId="1" applyNumberFormat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165" fontId="12" fillId="0" borderId="1" xfId="1" applyNumberFormat="1" applyFont="1" applyFill="1" applyBorder="1" applyAlignment="1" applyProtection="1">
      <alignment horizontal="left" vertical="center"/>
      <protection hidden="1"/>
    </xf>
    <xf numFmtId="165" fontId="12" fillId="0" borderId="1" xfId="1" applyNumberFormat="1" applyFont="1" applyFill="1" applyBorder="1" applyAlignment="1" applyProtection="1">
      <alignment horizontal="left" vertical="center" wrapText="1"/>
      <protection hidden="1"/>
    </xf>
    <xf numFmtId="164" fontId="12" fillId="0" borderId="1" xfId="1" applyNumberFormat="1" applyFont="1" applyFill="1" applyBorder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2" fillId="0" borderId="0" xfId="1" applyNumberFormat="1" applyFont="1" applyFill="1" applyBorder="1" applyAlignment="1">
      <alignment horizontal="center" vertical="center" wrapText="1"/>
    </xf>
    <xf numFmtId="0" fontId="12" fillId="3" borderId="1" xfId="1" applyNumberFormat="1" applyFont="1" applyFill="1" applyBorder="1" applyAlignment="1">
      <alignment vertical="center" wrapText="1"/>
    </xf>
    <xf numFmtId="164" fontId="8" fillId="3" borderId="1" xfId="1" applyNumberFormat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left" vertical="center" wrapText="1"/>
      <protection hidden="1"/>
    </xf>
    <xf numFmtId="164" fontId="12" fillId="3" borderId="1" xfId="1" applyNumberFormat="1" applyFont="1" applyFill="1" applyBorder="1" applyAlignment="1">
      <alignment horizontal="left" vertical="center" wrapText="1"/>
    </xf>
    <xf numFmtId="165" fontId="1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12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8" fillId="0" borderId="1" xfId="1" applyNumberFormat="1" applyFont="1" applyFill="1" applyBorder="1" applyAlignment="1">
      <alignment horizontal="center" vertical="center"/>
    </xf>
    <xf numFmtId="166" fontId="8" fillId="0" borderId="0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165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8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1" applyFont="1" applyFill="1"/>
    <xf numFmtId="0" fontId="4" fillId="0" borderId="0" xfId="1" applyFont="1" applyFill="1" applyBorder="1"/>
    <xf numFmtId="166" fontId="4" fillId="0" borderId="0" xfId="1" applyNumberFormat="1" applyFont="1" applyFill="1"/>
  </cellXfs>
  <cellStyles count="7"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4" xfId="6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showZeros="0" tabSelected="1" view="pageBreakPreview" zoomScale="70" zoomScaleNormal="70" zoomScaleSheetLayoutView="70" zoomScalePageLayoutView="55" workbookViewId="0">
      <pane xSplit="2" ySplit="5" topLeftCell="G112" activePane="bottomRight" state="frozenSplit"/>
      <selection activeCell="B1" sqref="B1"/>
      <selection pane="topRight" activeCell="D1" sqref="D1"/>
      <selection pane="bottomLeft" activeCell="B8" sqref="B8"/>
      <selection pane="bottomRight" activeCell="I116" sqref="I116"/>
    </sheetView>
  </sheetViews>
  <sheetFormatPr defaultRowHeight="15.75" x14ac:dyDescent="0.25"/>
  <cols>
    <col min="1" max="1" width="13.75" style="3" customWidth="1"/>
    <col min="2" max="2" width="77.375" style="37" customWidth="1"/>
    <col min="3" max="3" width="17.125" style="37" customWidth="1"/>
    <col min="4" max="4" width="18.75" style="3" customWidth="1"/>
    <col min="5" max="5" width="15.375" style="3" customWidth="1"/>
    <col min="6" max="6" width="13.375" style="3" customWidth="1"/>
    <col min="7" max="7" width="15.125" style="3" customWidth="1"/>
    <col min="8" max="8" width="13.625" style="3" customWidth="1"/>
    <col min="9" max="9" width="108.5" style="3" customWidth="1"/>
    <col min="10" max="10" width="9" style="3"/>
    <col min="11" max="11" width="14" style="3" customWidth="1"/>
    <col min="12" max="12" width="14.25" style="3" customWidth="1"/>
    <col min="13" max="13" width="14" style="3" customWidth="1"/>
    <col min="14" max="14" width="12.75" style="3" customWidth="1"/>
    <col min="15" max="16384" width="9" style="3"/>
  </cols>
  <sheetData>
    <row r="1" spans="1:19" s="2" customFormat="1" ht="20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9" ht="42" customHeight="1" x14ac:dyDescent="0.3">
      <c r="B2" s="4"/>
      <c r="C2" s="4"/>
      <c r="D2" s="5"/>
      <c r="E2" s="5"/>
      <c r="F2" s="5"/>
      <c r="G2" s="5"/>
      <c r="I2" s="6" t="s">
        <v>1</v>
      </c>
    </row>
    <row r="3" spans="1:19" s="10" customFormat="1" ht="65.25" customHeight="1" x14ac:dyDescent="0.25">
      <c r="A3" s="7" t="s">
        <v>2</v>
      </c>
      <c r="B3" s="8" t="s">
        <v>3</v>
      </c>
      <c r="C3" s="7" t="s">
        <v>4</v>
      </c>
      <c r="D3" s="9" t="s">
        <v>5</v>
      </c>
      <c r="E3" s="9"/>
      <c r="F3" s="7" t="s">
        <v>6</v>
      </c>
      <c r="G3" s="9" t="s">
        <v>7</v>
      </c>
      <c r="H3" s="9"/>
      <c r="I3" s="9" t="s">
        <v>8</v>
      </c>
      <c r="K3" s="11"/>
      <c r="L3" s="11"/>
      <c r="M3" s="11"/>
      <c r="N3" s="11"/>
      <c r="O3" s="11"/>
      <c r="P3" s="11"/>
      <c r="Q3" s="11"/>
      <c r="R3" s="11"/>
      <c r="S3" s="11"/>
    </row>
    <row r="4" spans="1:19" s="10" customFormat="1" ht="72" customHeight="1" x14ac:dyDescent="0.25">
      <c r="A4" s="8"/>
      <c r="B4" s="8"/>
      <c r="C4" s="7"/>
      <c r="D4" s="12" t="s">
        <v>9</v>
      </c>
      <c r="E4" s="12" t="s">
        <v>10</v>
      </c>
      <c r="F4" s="7"/>
      <c r="G4" s="12" t="s">
        <v>11</v>
      </c>
      <c r="H4" s="12" t="s">
        <v>12</v>
      </c>
      <c r="I4" s="9"/>
      <c r="J4" s="13"/>
      <c r="K4" s="11"/>
      <c r="L4" s="11"/>
      <c r="M4" s="11"/>
      <c r="N4" s="11"/>
      <c r="O4" s="11"/>
      <c r="P4" s="11"/>
      <c r="Q4" s="11"/>
      <c r="R4" s="11"/>
      <c r="S4" s="11"/>
    </row>
    <row r="5" spans="1:19" ht="18" customHeight="1" x14ac:dyDescent="0.2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5">
        <v>9</v>
      </c>
      <c r="J5" s="13"/>
      <c r="K5" s="13"/>
      <c r="L5" s="13"/>
      <c r="M5" s="13"/>
      <c r="N5" s="13"/>
    </row>
    <row r="6" spans="1:19" ht="31.5" x14ac:dyDescent="0.2">
      <c r="A6" s="16" t="s">
        <v>13</v>
      </c>
      <c r="B6" s="17" t="s">
        <v>14</v>
      </c>
      <c r="C6" s="18">
        <f>SUM(C7:C14)</f>
        <v>14164526.800000001</v>
      </c>
      <c r="D6" s="18">
        <f>SUM(D7:D14)</f>
        <v>13810652.299999999</v>
      </c>
      <c r="E6" s="18">
        <f>SUM(E7:E14)</f>
        <v>14163449.5</v>
      </c>
      <c r="F6" s="18">
        <f>SUM(F7:F14)</f>
        <v>14142554.6</v>
      </c>
      <c r="G6" s="18">
        <f>F6/D6*100</f>
        <v>102.40323406013199</v>
      </c>
      <c r="H6" s="18">
        <f>F6/E6*100</f>
        <v>99.852473085740868</v>
      </c>
      <c r="I6" s="19"/>
      <c r="J6" s="13"/>
      <c r="K6" s="20"/>
      <c r="L6" s="20"/>
      <c r="M6" s="20"/>
      <c r="N6" s="20"/>
    </row>
    <row r="7" spans="1:19" ht="31.5" x14ac:dyDescent="0.2">
      <c r="A7" s="21" t="s">
        <v>15</v>
      </c>
      <c r="B7" s="22" t="s">
        <v>16</v>
      </c>
      <c r="C7" s="23">
        <v>57965.5</v>
      </c>
      <c r="D7" s="23">
        <v>60200</v>
      </c>
      <c r="E7" s="23">
        <v>57965.5</v>
      </c>
      <c r="F7" s="23">
        <v>57956.7</v>
      </c>
      <c r="G7" s="23">
        <f t="shared" ref="G7:G70" si="0">F7/D7*100</f>
        <v>96.273588039867107</v>
      </c>
      <c r="H7" s="23">
        <f t="shared" ref="H7:H70" si="1">F7/E7*100</f>
        <v>99.984818555865118</v>
      </c>
      <c r="I7" s="19"/>
      <c r="J7" s="13"/>
      <c r="K7" s="24"/>
      <c r="L7" s="24"/>
      <c r="M7" s="25"/>
      <c r="N7" s="25"/>
      <c r="O7" s="25"/>
      <c r="P7" s="25"/>
      <c r="Q7" s="25"/>
    </row>
    <row r="8" spans="1:19" ht="80.25" customHeight="1" x14ac:dyDescent="0.2">
      <c r="A8" s="21" t="s">
        <v>17</v>
      </c>
      <c r="B8" s="22" t="s">
        <v>18</v>
      </c>
      <c r="C8" s="23">
        <v>246369.2</v>
      </c>
      <c r="D8" s="23">
        <v>210462.4</v>
      </c>
      <c r="E8" s="23">
        <v>246369.2</v>
      </c>
      <c r="F8" s="23">
        <v>244900.6</v>
      </c>
      <c r="G8" s="23">
        <f t="shared" si="0"/>
        <v>116.36311284105855</v>
      </c>
      <c r="H8" s="23">
        <f t="shared" si="1"/>
        <v>99.403902760572336</v>
      </c>
      <c r="I8" s="26" t="s">
        <v>19</v>
      </c>
      <c r="J8" s="13"/>
      <c r="K8" s="24"/>
      <c r="L8" s="24"/>
      <c r="M8" s="25"/>
      <c r="N8" s="25"/>
      <c r="O8" s="25"/>
      <c r="P8" s="25"/>
      <c r="Q8" s="25"/>
    </row>
    <row r="9" spans="1:19" ht="63" customHeight="1" x14ac:dyDescent="0.2">
      <c r="A9" s="21" t="s">
        <v>20</v>
      </c>
      <c r="B9" s="22" t="s">
        <v>21</v>
      </c>
      <c r="C9" s="23">
        <v>45223.9</v>
      </c>
      <c r="D9" s="23">
        <v>41151.1</v>
      </c>
      <c r="E9" s="23">
        <v>45223.9</v>
      </c>
      <c r="F9" s="23">
        <v>44052.3</v>
      </c>
      <c r="G9" s="23">
        <f t="shared" si="0"/>
        <v>107.05011530675974</v>
      </c>
      <c r="H9" s="23">
        <f t="shared" si="1"/>
        <v>97.409334444840013</v>
      </c>
      <c r="I9" s="26" t="s">
        <v>22</v>
      </c>
      <c r="J9" s="13"/>
      <c r="K9" s="24"/>
      <c r="L9" s="24"/>
      <c r="M9" s="24"/>
      <c r="N9" s="24"/>
    </row>
    <row r="10" spans="1:19" ht="141.75" x14ac:dyDescent="0.2">
      <c r="A10" s="21" t="s">
        <v>23</v>
      </c>
      <c r="B10" s="22" t="s">
        <v>24</v>
      </c>
      <c r="C10" s="23">
        <v>301567.59999999998</v>
      </c>
      <c r="D10" s="23">
        <v>281388.40000000002</v>
      </c>
      <c r="E10" s="23">
        <v>301567.59999999998</v>
      </c>
      <c r="F10" s="23">
        <v>297292.7</v>
      </c>
      <c r="G10" s="23">
        <f t="shared" si="0"/>
        <v>105.65208089601418</v>
      </c>
      <c r="H10" s="23">
        <f t="shared" si="1"/>
        <v>98.582440553958733</v>
      </c>
      <c r="I10" s="26" t="s">
        <v>25</v>
      </c>
      <c r="J10" s="13"/>
      <c r="K10" s="24"/>
      <c r="L10" s="24"/>
      <c r="M10" s="24"/>
      <c r="N10" s="24"/>
    </row>
    <row r="11" spans="1:19" ht="94.5" x14ac:dyDescent="0.2">
      <c r="A11" s="21" t="s">
        <v>26</v>
      </c>
      <c r="B11" s="22" t="s">
        <v>27</v>
      </c>
      <c r="C11" s="23">
        <v>186957.7</v>
      </c>
      <c r="D11" s="23">
        <v>157512.4</v>
      </c>
      <c r="E11" s="23">
        <v>186957.7</v>
      </c>
      <c r="F11" s="23">
        <v>186701.2</v>
      </c>
      <c r="G11" s="23">
        <f t="shared" si="0"/>
        <v>118.53111247114514</v>
      </c>
      <c r="H11" s="23">
        <f t="shared" si="1"/>
        <v>99.862803190240356</v>
      </c>
      <c r="I11" s="26" t="s">
        <v>28</v>
      </c>
      <c r="K11" s="24"/>
      <c r="L11" s="24"/>
      <c r="M11" s="24"/>
      <c r="N11" s="24"/>
    </row>
    <row r="12" spans="1:19" ht="78.75" x14ac:dyDescent="0.2">
      <c r="A12" s="21" t="s">
        <v>29</v>
      </c>
      <c r="B12" s="22" t="s">
        <v>30</v>
      </c>
      <c r="C12" s="23">
        <v>1037084.4</v>
      </c>
      <c r="D12" s="23">
        <v>720063.3</v>
      </c>
      <c r="E12" s="23">
        <v>1036007.1</v>
      </c>
      <c r="F12" s="23">
        <v>1034878</v>
      </c>
      <c r="G12" s="23" t="s">
        <v>31</v>
      </c>
      <c r="H12" s="23">
        <f t="shared" si="1"/>
        <v>99.891014260423503</v>
      </c>
      <c r="I12" s="26" t="s">
        <v>32</v>
      </c>
      <c r="K12" s="24"/>
      <c r="L12" s="24"/>
      <c r="M12" s="24"/>
      <c r="N12" s="24"/>
    </row>
    <row r="13" spans="1:19" ht="47.25" x14ac:dyDescent="0.2">
      <c r="A13" s="21" t="s">
        <v>33</v>
      </c>
      <c r="B13" s="22" t="s">
        <v>34</v>
      </c>
      <c r="C13" s="23">
        <v>19393.2</v>
      </c>
      <c r="D13" s="23">
        <v>23330.799999999999</v>
      </c>
      <c r="E13" s="23">
        <v>19393.2</v>
      </c>
      <c r="F13" s="23">
        <v>19391.8</v>
      </c>
      <c r="G13" s="23">
        <f t="shared" si="0"/>
        <v>83.11673838873935</v>
      </c>
      <c r="H13" s="23">
        <f t="shared" si="1"/>
        <v>99.992780974774647</v>
      </c>
      <c r="I13" s="26" t="s">
        <v>35</v>
      </c>
      <c r="K13" s="24"/>
      <c r="L13" s="24"/>
      <c r="M13" s="24"/>
      <c r="N13" s="24"/>
    </row>
    <row r="14" spans="1:19" x14ac:dyDescent="0.2">
      <c r="A14" s="21" t="s">
        <v>36</v>
      </c>
      <c r="B14" s="22" t="s">
        <v>37</v>
      </c>
      <c r="C14" s="23">
        <v>12269965.300000001</v>
      </c>
      <c r="D14" s="23">
        <v>12316543.899999999</v>
      </c>
      <c r="E14" s="23">
        <v>12269965.300000001</v>
      </c>
      <c r="F14" s="23">
        <v>12257381.299999999</v>
      </c>
      <c r="G14" s="23">
        <f t="shared" si="0"/>
        <v>99.519649339292343</v>
      </c>
      <c r="H14" s="23">
        <f t="shared" si="1"/>
        <v>99.89744062275382</v>
      </c>
      <c r="I14" s="19"/>
      <c r="K14" s="24"/>
      <c r="L14" s="24"/>
      <c r="M14" s="24"/>
      <c r="N14" s="24"/>
    </row>
    <row r="15" spans="1:19" ht="33" customHeight="1" x14ac:dyDescent="0.2">
      <c r="A15" s="16" t="s">
        <v>38</v>
      </c>
      <c r="B15" s="17" t="s">
        <v>39</v>
      </c>
      <c r="C15" s="18">
        <f>SUM(C16:C23)</f>
        <v>19975675.000000004</v>
      </c>
      <c r="D15" s="18">
        <f>SUM(D16:D23)</f>
        <v>19482116</v>
      </c>
      <c r="E15" s="18">
        <f>SUM(E16:E23)</f>
        <v>19975675.000000004</v>
      </c>
      <c r="F15" s="18">
        <f>SUM(F16:F23)</f>
        <v>19946937.800000001</v>
      </c>
      <c r="G15" s="18">
        <f t="shared" si="0"/>
        <v>102.38588970520451</v>
      </c>
      <c r="H15" s="18">
        <f t="shared" si="1"/>
        <v>99.856139029094109</v>
      </c>
      <c r="I15" s="19"/>
      <c r="K15" s="20"/>
      <c r="L15" s="20"/>
      <c r="M15" s="20"/>
      <c r="N15" s="20"/>
    </row>
    <row r="16" spans="1:19" x14ac:dyDescent="0.2">
      <c r="A16" s="21" t="s">
        <v>40</v>
      </c>
      <c r="B16" s="22" t="s">
        <v>41</v>
      </c>
      <c r="C16" s="23">
        <v>4705070.0999999996</v>
      </c>
      <c r="D16" s="23">
        <v>4610407.7</v>
      </c>
      <c r="E16" s="23">
        <v>4705070.0999999996</v>
      </c>
      <c r="F16" s="23">
        <v>4698836</v>
      </c>
      <c r="G16" s="23">
        <f t="shared" si="0"/>
        <v>101.91801475604858</v>
      </c>
      <c r="H16" s="23">
        <f t="shared" si="1"/>
        <v>99.867502505435581</v>
      </c>
      <c r="I16" s="19"/>
      <c r="K16" s="24"/>
      <c r="L16" s="24"/>
      <c r="M16" s="24"/>
      <c r="N16" s="24"/>
    </row>
    <row r="17" spans="1:14" x14ac:dyDescent="0.2">
      <c r="A17" s="21" t="s">
        <v>42</v>
      </c>
      <c r="B17" s="22" t="s">
        <v>43</v>
      </c>
      <c r="C17" s="23">
        <v>11986179.4</v>
      </c>
      <c r="D17" s="23">
        <v>11915979.6</v>
      </c>
      <c r="E17" s="23">
        <v>11986179.4</v>
      </c>
      <c r="F17" s="23">
        <v>11978862.5</v>
      </c>
      <c r="G17" s="23">
        <f t="shared" si="0"/>
        <v>100.52771909747145</v>
      </c>
      <c r="H17" s="23">
        <f t="shared" si="1"/>
        <v>99.938955527396828</v>
      </c>
      <c r="I17" s="19"/>
      <c r="K17" s="24"/>
      <c r="L17" s="24"/>
      <c r="M17" s="24"/>
      <c r="N17" s="24"/>
    </row>
    <row r="18" spans="1:14" ht="37.5" customHeight="1" x14ac:dyDescent="0.2">
      <c r="A18" s="21" t="s">
        <v>44</v>
      </c>
      <c r="B18" s="22" t="s">
        <v>45</v>
      </c>
      <c r="C18" s="23">
        <v>4789.8</v>
      </c>
      <c r="D18" s="23">
        <v>3837.7</v>
      </c>
      <c r="E18" s="23">
        <v>4789.8</v>
      </c>
      <c r="F18" s="23">
        <v>4366.1000000000004</v>
      </c>
      <c r="G18" s="23">
        <f t="shared" si="0"/>
        <v>113.7686635224223</v>
      </c>
      <c r="H18" s="23">
        <f t="shared" si="1"/>
        <v>91.154119169902714</v>
      </c>
      <c r="I18" s="26" t="s">
        <v>46</v>
      </c>
      <c r="K18" s="24"/>
      <c r="L18" s="24"/>
      <c r="M18" s="24"/>
      <c r="N18" s="24"/>
    </row>
    <row r="19" spans="1:14" x14ac:dyDescent="0.2">
      <c r="A19" s="21" t="s">
        <v>47</v>
      </c>
      <c r="B19" s="22" t="s">
        <v>48</v>
      </c>
      <c r="C19" s="23">
        <v>1812468.6</v>
      </c>
      <c r="D19" s="23">
        <v>1857669.2</v>
      </c>
      <c r="E19" s="23">
        <v>1812468.6</v>
      </c>
      <c r="F19" s="23">
        <v>1809955.7</v>
      </c>
      <c r="G19" s="23">
        <f t="shared" si="0"/>
        <v>97.431539479687771</v>
      </c>
      <c r="H19" s="23">
        <f t="shared" si="1"/>
        <v>99.861354839471417</v>
      </c>
      <c r="I19" s="26"/>
      <c r="K19" s="24"/>
      <c r="L19" s="24"/>
      <c r="M19" s="24"/>
      <c r="N19" s="24"/>
    </row>
    <row r="20" spans="1:14" ht="73.5" customHeight="1" x14ac:dyDescent="0.2">
      <c r="A20" s="21" t="s">
        <v>49</v>
      </c>
      <c r="B20" s="22" t="s">
        <v>50</v>
      </c>
      <c r="C20" s="23">
        <v>1007098.8</v>
      </c>
      <c r="D20" s="23">
        <v>1086081.8</v>
      </c>
      <c r="E20" s="23">
        <v>1007098.8</v>
      </c>
      <c r="F20" s="23">
        <v>994916.4</v>
      </c>
      <c r="G20" s="23">
        <f t="shared" si="0"/>
        <v>91.606028201559027</v>
      </c>
      <c r="H20" s="23">
        <f t="shared" si="1"/>
        <v>98.790347084119261</v>
      </c>
      <c r="I20" s="26" t="s">
        <v>51</v>
      </c>
      <c r="K20" s="24"/>
      <c r="L20" s="24"/>
      <c r="M20" s="24"/>
      <c r="N20" s="24"/>
    </row>
    <row r="21" spans="1:14" ht="89.25" customHeight="1" x14ac:dyDescent="0.2">
      <c r="A21" s="21" t="s">
        <v>52</v>
      </c>
      <c r="B21" s="22" t="s">
        <v>53</v>
      </c>
      <c r="C21" s="23">
        <v>610</v>
      </c>
      <c r="D21" s="23">
        <v>1140</v>
      </c>
      <c r="E21" s="23">
        <v>610</v>
      </c>
      <c r="F21" s="23">
        <v>542.79999999999995</v>
      </c>
      <c r="G21" s="23">
        <f t="shared" si="0"/>
        <v>47.614035087719294</v>
      </c>
      <c r="H21" s="23">
        <f t="shared" si="1"/>
        <v>88.983606557377044</v>
      </c>
      <c r="I21" s="26" t="s">
        <v>54</v>
      </c>
      <c r="K21" s="24"/>
      <c r="L21" s="24"/>
      <c r="M21" s="24"/>
      <c r="N21" s="24"/>
    </row>
    <row r="22" spans="1:14" x14ac:dyDescent="0.2">
      <c r="A22" s="21" t="s">
        <v>55</v>
      </c>
      <c r="B22" s="22" t="s">
        <v>56</v>
      </c>
      <c r="C22" s="23">
        <v>5000</v>
      </c>
      <c r="D22" s="23">
        <v>5000</v>
      </c>
      <c r="E22" s="23">
        <v>5000</v>
      </c>
      <c r="F22" s="23">
        <v>5000</v>
      </c>
      <c r="G22" s="23">
        <f t="shared" si="0"/>
        <v>100</v>
      </c>
      <c r="H22" s="23">
        <f t="shared" si="1"/>
        <v>100</v>
      </c>
      <c r="I22" s="26"/>
      <c r="K22" s="24"/>
      <c r="L22" s="24"/>
      <c r="M22" s="24"/>
      <c r="N22" s="24"/>
    </row>
    <row r="23" spans="1:14" ht="62.25" customHeight="1" x14ac:dyDescent="0.2">
      <c r="A23" s="21" t="s">
        <v>57</v>
      </c>
      <c r="B23" s="22" t="s">
        <v>58</v>
      </c>
      <c r="C23" s="23">
        <v>454458.3</v>
      </c>
      <c r="D23" s="23">
        <v>2000</v>
      </c>
      <c r="E23" s="23">
        <v>454458.3</v>
      </c>
      <c r="F23" s="23">
        <v>454458.3</v>
      </c>
      <c r="G23" s="23" t="s">
        <v>59</v>
      </c>
      <c r="H23" s="23">
        <f t="shared" si="1"/>
        <v>100</v>
      </c>
      <c r="I23" s="26" t="s">
        <v>60</v>
      </c>
      <c r="K23" s="24"/>
      <c r="L23" s="24"/>
      <c r="M23" s="24"/>
      <c r="N23" s="24"/>
    </row>
    <row r="24" spans="1:14" ht="31.5" x14ac:dyDescent="0.2">
      <c r="A24" s="16" t="s">
        <v>61</v>
      </c>
      <c r="B24" s="17" t="s">
        <v>62</v>
      </c>
      <c r="C24" s="18">
        <f>SUM(C25:C30)</f>
        <v>15527870.999999998</v>
      </c>
      <c r="D24" s="18">
        <f>SUM(D25:D30)</f>
        <v>14972600.199999999</v>
      </c>
      <c r="E24" s="18">
        <f>SUM(E25:E30)</f>
        <v>15527871</v>
      </c>
      <c r="F24" s="18">
        <f>SUM(F25:F30)</f>
        <v>15447825.499999998</v>
      </c>
      <c r="G24" s="18">
        <f t="shared" si="0"/>
        <v>103.17396640297653</v>
      </c>
      <c r="H24" s="18">
        <f t="shared" si="1"/>
        <v>99.484504347054397</v>
      </c>
      <c r="I24" s="19"/>
      <c r="K24" s="20"/>
      <c r="L24" s="20"/>
      <c r="M24" s="20"/>
      <c r="N24" s="20"/>
    </row>
    <row r="25" spans="1:14" x14ac:dyDescent="0.2">
      <c r="A25" s="21" t="s">
        <v>63</v>
      </c>
      <c r="B25" s="22" t="s">
        <v>64</v>
      </c>
      <c r="C25" s="23">
        <v>11539823.399999999</v>
      </c>
      <c r="D25" s="23">
        <v>11045654.1</v>
      </c>
      <c r="E25" s="23">
        <v>11539823.4</v>
      </c>
      <c r="F25" s="23">
        <v>11472905.1</v>
      </c>
      <c r="G25" s="23">
        <f t="shared" si="0"/>
        <v>103.86804616668198</v>
      </c>
      <c r="H25" s="23">
        <f t="shared" si="1"/>
        <v>99.420109843275412</v>
      </c>
      <c r="I25" s="19"/>
      <c r="K25" s="24"/>
      <c r="L25" s="24"/>
      <c r="M25" s="24"/>
      <c r="N25" s="24"/>
    </row>
    <row r="26" spans="1:14" x14ac:dyDescent="0.2">
      <c r="A26" s="21" t="s">
        <v>65</v>
      </c>
      <c r="B26" s="22" t="s">
        <v>66</v>
      </c>
      <c r="C26" s="23">
        <v>3617573.5</v>
      </c>
      <c r="D26" s="23">
        <v>3604845.1</v>
      </c>
      <c r="E26" s="23">
        <v>3617573.5</v>
      </c>
      <c r="F26" s="23">
        <v>3609226.6</v>
      </c>
      <c r="G26" s="23">
        <f t="shared" si="0"/>
        <v>100.12154475097974</v>
      </c>
      <c r="H26" s="23">
        <f t="shared" si="1"/>
        <v>99.769267991375983</v>
      </c>
      <c r="I26" s="19"/>
      <c r="K26" s="24"/>
      <c r="L26" s="24"/>
      <c r="M26" s="24"/>
      <c r="N26" s="24"/>
    </row>
    <row r="27" spans="1:14" ht="141.75" customHeight="1" x14ac:dyDescent="0.2">
      <c r="A27" s="21" t="s">
        <v>67</v>
      </c>
      <c r="B27" s="22" t="s">
        <v>68</v>
      </c>
      <c r="C27" s="23">
        <v>354238</v>
      </c>
      <c r="D27" s="23">
        <v>315397.40000000002</v>
      </c>
      <c r="E27" s="23">
        <v>354238</v>
      </c>
      <c r="F27" s="23">
        <v>350272.2</v>
      </c>
      <c r="G27" s="23">
        <f t="shared" si="0"/>
        <v>111.05741518477959</v>
      </c>
      <c r="H27" s="23">
        <f t="shared" si="1"/>
        <v>98.880470192356555</v>
      </c>
      <c r="I27" s="26" t="s">
        <v>69</v>
      </c>
      <c r="K27" s="24"/>
      <c r="L27" s="24"/>
      <c r="M27" s="24"/>
      <c r="N27" s="24"/>
    </row>
    <row r="28" spans="1:14" ht="30.75" customHeight="1" x14ac:dyDescent="0.2">
      <c r="A28" s="21" t="s">
        <v>70</v>
      </c>
      <c r="B28" s="22" t="s">
        <v>71</v>
      </c>
      <c r="C28" s="23">
        <v>3117</v>
      </c>
      <c r="D28" s="23">
        <v>3353</v>
      </c>
      <c r="E28" s="23">
        <v>3117</v>
      </c>
      <c r="F28" s="23">
        <v>2399</v>
      </c>
      <c r="G28" s="23">
        <f t="shared" si="0"/>
        <v>71.547867581270509</v>
      </c>
      <c r="H28" s="23">
        <f t="shared" si="1"/>
        <v>76.965030478023749</v>
      </c>
      <c r="I28" s="26" t="s">
        <v>72</v>
      </c>
      <c r="K28" s="24"/>
      <c r="L28" s="24"/>
      <c r="M28" s="24"/>
      <c r="N28" s="24"/>
    </row>
    <row r="29" spans="1:14" ht="42.75" customHeight="1" x14ac:dyDescent="0.2">
      <c r="A29" s="21" t="s">
        <v>73</v>
      </c>
      <c r="B29" s="22" t="s">
        <v>74</v>
      </c>
      <c r="C29" s="23">
        <v>300</v>
      </c>
      <c r="D29" s="23">
        <v>350.6</v>
      </c>
      <c r="E29" s="23">
        <v>300</v>
      </c>
      <c r="F29" s="23">
        <v>203.5</v>
      </c>
      <c r="G29" s="23">
        <f t="shared" si="0"/>
        <v>58.04335424985738</v>
      </c>
      <c r="H29" s="23">
        <f t="shared" si="1"/>
        <v>67.833333333333329</v>
      </c>
      <c r="I29" s="26" t="s">
        <v>72</v>
      </c>
      <c r="K29" s="24"/>
      <c r="L29" s="24"/>
      <c r="M29" s="24"/>
      <c r="N29" s="24"/>
    </row>
    <row r="30" spans="1:14" ht="157.5" customHeight="1" x14ac:dyDescent="0.2">
      <c r="A30" s="21" t="s">
        <v>75</v>
      </c>
      <c r="B30" s="22" t="s">
        <v>76</v>
      </c>
      <c r="C30" s="23">
        <v>12819.1</v>
      </c>
      <c r="D30" s="23">
        <v>3000</v>
      </c>
      <c r="E30" s="23">
        <v>12819.1</v>
      </c>
      <c r="F30" s="23">
        <v>12819.1</v>
      </c>
      <c r="G30" s="23" t="s">
        <v>77</v>
      </c>
      <c r="H30" s="23">
        <f t="shared" si="1"/>
        <v>100</v>
      </c>
      <c r="I30" s="26" t="s">
        <v>78</v>
      </c>
      <c r="K30" s="24"/>
      <c r="L30" s="24"/>
      <c r="M30" s="24"/>
      <c r="N30" s="24"/>
    </row>
    <row r="31" spans="1:14" ht="47.25" x14ac:dyDescent="0.2">
      <c r="A31" s="16" t="s">
        <v>79</v>
      </c>
      <c r="B31" s="17" t="s">
        <v>80</v>
      </c>
      <c r="C31" s="18">
        <f>SUM(C32:C42)</f>
        <v>4106417.9000000004</v>
      </c>
      <c r="D31" s="18">
        <f>SUM(D32:D42)</f>
        <v>873782.4</v>
      </c>
      <c r="E31" s="18">
        <f>SUM(E32:E42)</f>
        <v>4047016.4000000004</v>
      </c>
      <c r="F31" s="18">
        <f>SUM(F32:F42)</f>
        <v>3852543.6</v>
      </c>
      <c r="G31" s="18" t="s">
        <v>81</v>
      </c>
      <c r="H31" s="18">
        <f t="shared" si="1"/>
        <v>95.19466241846709</v>
      </c>
      <c r="I31" s="19"/>
      <c r="K31" s="20"/>
      <c r="L31" s="20"/>
      <c r="M31" s="20"/>
      <c r="N31" s="20"/>
    </row>
    <row r="32" spans="1:14" ht="48.75" customHeight="1" x14ac:dyDescent="0.2">
      <c r="A32" s="21" t="s">
        <v>82</v>
      </c>
      <c r="B32" s="22" t="s">
        <v>83</v>
      </c>
      <c r="C32" s="23">
        <v>701879.8</v>
      </c>
      <c r="D32" s="23">
        <v>3800</v>
      </c>
      <c r="E32" s="23">
        <v>701879.8</v>
      </c>
      <c r="F32" s="23">
        <v>669996.69999999995</v>
      </c>
      <c r="G32" s="23" t="s">
        <v>84</v>
      </c>
      <c r="H32" s="23">
        <f t="shared" si="1"/>
        <v>95.457470068236745</v>
      </c>
      <c r="I32" s="26" t="s">
        <v>85</v>
      </c>
      <c r="K32" s="24"/>
      <c r="L32" s="24"/>
      <c r="M32" s="24"/>
      <c r="N32" s="24"/>
    </row>
    <row r="33" spans="1:14" ht="31.5" x14ac:dyDescent="0.2">
      <c r="A33" s="21" t="s">
        <v>86</v>
      </c>
      <c r="B33" s="22" t="s">
        <v>87</v>
      </c>
      <c r="C33" s="23">
        <v>0</v>
      </c>
      <c r="D33" s="23"/>
      <c r="E33" s="23"/>
      <c r="F33" s="23"/>
      <c r="G33" s="23"/>
      <c r="H33" s="23"/>
      <c r="I33" s="19"/>
      <c r="K33" s="24"/>
      <c r="L33" s="24"/>
      <c r="M33" s="24"/>
      <c r="N33" s="24"/>
    </row>
    <row r="34" spans="1:14" ht="36" customHeight="1" x14ac:dyDescent="0.2">
      <c r="A34" s="21" t="s">
        <v>88</v>
      </c>
      <c r="B34" s="22" t="s">
        <v>89</v>
      </c>
      <c r="C34" s="23">
        <v>65919.5</v>
      </c>
      <c r="D34" s="23">
        <v>40565.199999999997</v>
      </c>
      <c r="E34" s="23">
        <v>65919.5</v>
      </c>
      <c r="F34" s="23">
        <v>61978.400000000001</v>
      </c>
      <c r="G34" s="23" t="s">
        <v>90</v>
      </c>
      <c r="H34" s="23">
        <f t="shared" si="1"/>
        <v>94.021344215292899</v>
      </c>
      <c r="I34" s="26" t="s">
        <v>91</v>
      </c>
      <c r="K34" s="24"/>
      <c r="L34" s="24"/>
      <c r="M34" s="24"/>
      <c r="N34" s="24"/>
    </row>
    <row r="35" spans="1:14" ht="43.5" customHeight="1" x14ac:dyDescent="0.2">
      <c r="A35" s="21" t="s">
        <v>92</v>
      </c>
      <c r="B35" s="22" t="s">
        <v>93</v>
      </c>
      <c r="C35" s="23">
        <v>303149</v>
      </c>
      <c r="D35" s="23">
        <v>225300</v>
      </c>
      <c r="E35" s="23">
        <v>303149</v>
      </c>
      <c r="F35" s="23">
        <v>267105.8</v>
      </c>
      <c r="G35" s="23">
        <f t="shared" si="0"/>
        <v>118.55561473590768</v>
      </c>
      <c r="H35" s="23">
        <f t="shared" si="1"/>
        <v>88.110401155867251</v>
      </c>
      <c r="I35" s="26" t="s">
        <v>94</v>
      </c>
      <c r="K35" s="24"/>
      <c r="L35" s="24"/>
      <c r="M35" s="24"/>
      <c r="N35" s="24"/>
    </row>
    <row r="36" spans="1:14" ht="31.5" x14ac:dyDescent="0.2">
      <c r="A36" s="21" t="s">
        <v>95</v>
      </c>
      <c r="B36" s="22" t="s">
        <v>96</v>
      </c>
      <c r="C36" s="23">
        <v>29123.1</v>
      </c>
      <c r="D36" s="23">
        <v>28990.2</v>
      </c>
      <c r="E36" s="23">
        <v>29123.100000000002</v>
      </c>
      <c r="F36" s="23">
        <v>29122.9</v>
      </c>
      <c r="G36" s="23">
        <f t="shared" si="0"/>
        <v>100.45774089174964</v>
      </c>
      <c r="H36" s="23">
        <f t="shared" si="1"/>
        <v>99.999313259920825</v>
      </c>
      <c r="I36" s="19"/>
      <c r="K36" s="24"/>
      <c r="L36" s="24"/>
      <c r="M36" s="24"/>
      <c r="N36" s="24"/>
    </row>
    <row r="37" spans="1:14" ht="47.25" x14ac:dyDescent="0.2">
      <c r="A37" s="21" t="s">
        <v>97</v>
      </c>
      <c r="B37" s="22" t="s">
        <v>98</v>
      </c>
      <c r="C37" s="23">
        <v>279463.59999999998</v>
      </c>
      <c r="D37" s="23">
        <v>311574.7</v>
      </c>
      <c r="E37" s="23">
        <v>279463.60000000003</v>
      </c>
      <c r="F37" s="23">
        <v>270846.7</v>
      </c>
      <c r="G37" s="23">
        <f t="shared" si="0"/>
        <v>86.928335323760237</v>
      </c>
      <c r="H37" s="23">
        <f t="shared" si="1"/>
        <v>96.916628856137251</v>
      </c>
      <c r="I37" s="26" t="s">
        <v>99</v>
      </c>
      <c r="K37" s="24"/>
      <c r="L37" s="24"/>
      <c r="M37" s="24"/>
      <c r="N37" s="24"/>
    </row>
    <row r="38" spans="1:14" ht="31.5" x14ac:dyDescent="0.2">
      <c r="A38" s="21" t="s">
        <v>100</v>
      </c>
      <c r="B38" s="22" t="s">
        <v>101</v>
      </c>
      <c r="C38" s="23">
        <v>96005.9</v>
      </c>
      <c r="D38" s="23">
        <v>35296.6</v>
      </c>
      <c r="E38" s="23">
        <v>36604.400000000001</v>
      </c>
      <c r="F38" s="23">
        <v>31377</v>
      </c>
      <c r="G38" s="23">
        <f t="shared" si="0"/>
        <v>88.89524770091171</v>
      </c>
      <c r="H38" s="23">
        <f t="shared" si="1"/>
        <v>85.719203155904751</v>
      </c>
      <c r="I38" s="26" t="s">
        <v>102</v>
      </c>
      <c r="K38" s="24"/>
      <c r="L38" s="24"/>
      <c r="M38" s="24"/>
      <c r="N38" s="24"/>
    </row>
    <row r="39" spans="1:14" ht="47.25" x14ac:dyDescent="0.2">
      <c r="A39" s="21" t="s">
        <v>103</v>
      </c>
      <c r="B39" s="22" t="s">
        <v>104</v>
      </c>
      <c r="C39" s="23">
        <v>1801306.3</v>
      </c>
      <c r="D39" s="23"/>
      <c r="E39" s="23">
        <v>1801306.3</v>
      </c>
      <c r="F39" s="23">
        <v>1752905</v>
      </c>
      <c r="G39" s="23"/>
      <c r="H39" s="23">
        <f t="shared" si="1"/>
        <v>97.312988912546402</v>
      </c>
      <c r="I39" s="26" t="s">
        <v>105</v>
      </c>
      <c r="K39" s="24"/>
      <c r="L39" s="24"/>
      <c r="M39" s="24"/>
      <c r="N39" s="24"/>
    </row>
    <row r="40" spans="1:14" x14ac:dyDescent="0.2">
      <c r="A40" s="21" t="s">
        <v>106</v>
      </c>
      <c r="B40" s="22" t="s">
        <v>107</v>
      </c>
      <c r="C40" s="23">
        <v>109952.3</v>
      </c>
      <c r="D40" s="23">
        <v>136922.6</v>
      </c>
      <c r="E40" s="23">
        <v>109952.3</v>
      </c>
      <c r="F40" s="23">
        <v>69881.399999999994</v>
      </c>
      <c r="G40" s="23">
        <f t="shared" si="0"/>
        <v>51.037155297956652</v>
      </c>
      <c r="H40" s="23">
        <f t="shared" si="1"/>
        <v>63.556105693105089</v>
      </c>
      <c r="I40" s="26" t="s">
        <v>108</v>
      </c>
      <c r="K40" s="24"/>
      <c r="L40" s="24"/>
      <c r="M40" s="24"/>
      <c r="N40" s="24"/>
    </row>
    <row r="41" spans="1:14" ht="31.5" x14ac:dyDescent="0.2">
      <c r="A41" s="21" t="s">
        <v>109</v>
      </c>
      <c r="B41" s="22" t="s">
        <v>110</v>
      </c>
      <c r="C41" s="23">
        <v>113733.1</v>
      </c>
      <c r="D41" s="23">
        <v>91333.1</v>
      </c>
      <c r="E41" s="23">
        <v>113733.1</v>
      </c>
      <c r="F41" s="23">
        <v>113733.1</v>
      </c>
      <c r="G41" s="23">
        <f t="shared" si="0"/>
        <v>124.52561010192362</v>
      </c>
      <c r="H41" s="23">
        <f t="shared" si="1"/>
        <v>100</v>
      </c>
      <c r="I41" s="27"/>
      <c r="K41" s="24"/>
      <c r="L41" s="24"/>
      <c r="M41" s="24"/>
      <c r="N41" s="24"/>
    </row>
    <row r="42" spans="1:14" x14ac:dyDescent="0.2">
      <c r="A42" s="21" t="s">
        <v>111</v>
      </c>
      <c r="B42" s="22" t="s">
        <v>112</v>
      </c>
      <c r="C42" s="23">
        <v>605885.30000000005</v>
      </c>
      <c r="D42" s="23"/>
      <c r="E42" s="23">
        <v>605885.30000000005</v>
      </c>
      <c r="F42" s="23">
        <v>585596.6</v>
      </c>
      <c r="G42" s="23"/>
      <c r="H42" s="23">
        <f t="shared" si="1"/>
        <v>96.651395899520907</v>
      </c>
      <c r="I42" s="26" t="s">
        <v>105</v>
      </c>
      <c r="K42" s="24"/>
      <c r="L42" s="24"/>
      <c r="M42" s="24"/>
      <c r="N42" s="24"/>
    </row>
    <row r="43" spans="1:14" ht="47.25" x14ac:dyDescent="0.2">
      <c r="A43" s="16" t="s">
        <v>113</v>
      </c>
      <c r="B43" s="17" t="s">
        <v>114</v>
      </c>
      <c r="C43" s="18">
        <f>SUM(C44:C49)</f>
        <v>637941.5</v>
      </c>
      <c r="D43" s="18">
        <f>SUM(D44:D49)</f>
        <v>689434.89999999991</v>
      </c>
      <c r="E43" s="18">
        <f>SUM(E44:E49)</f>
        <v>637941.50000000012</v>
      </c>
      <c r="F43" s="18">
        <f>SUM(F44:F49)</f>
        <v>637384.80000000016</v>
      </c>
      <c r="G43" s="18">
        <f t="shared" si="0"/>
        <v>92.450324171288727</v>
      </c>
      <c r="H43" s="18">
        <f t="shared" si="1"/>
        <v>99.912734945132115</v>
      </c>
      <c r="I43" s="19"/>
      <c r="K43" s="20"/>
      <c r="L43" s="20"/>
      <c r="M43" s="20"/>
      <c r="N43" s="20"/>
    </row>
    <row r="44" spans="1:14" ht="63" customHeight="1" x14ac:dyDescent="0.2">
      <c r="A44" s="21" t="s">
        <v>115</v>
      </c>
      <c r="B44" s="22" t="s">
        <v>116</v>
      </c>
      <c r="C44" s="23">
        <v>625180.69999999995</v>
      </c>
      <c r="D44" s="23">
        <v>684923.2</v>
      </c>
      <c r="E44" s="23">
        <v>625180.70000000007</v>
      </c>
      <c r="F44" s="23">
        <v>624883.5</v>
      </c>
      <c r="G44" s="23">
        <f t="shared" si="0"/>
        <v>91.234097487134321</v>
      </c>
      <c r="H44" s="23">
        <f t="shared" si="1"/>
        <v>99.952461744260489</v>
      </c>
      <c r="I44" s="26" t="s">
        <v>117</v>
      </c>
      <c r="K44" s="24"/>
      <c r="L44" s="24"/>
      <c r="M44" s="24"/>
      <c r="N44" s="24"/>
    </row>
    <row r="45" spans="1:14" ht="79.5" customHeight="1" x14ac:dyDescent="0.2">
      <c r="A45" s="21" t="s">
        <v>118</v>
      </c>
      <c r="B45" s="22" t="s">
        <v>119</v>
      </c>
      <c r="C45" s="23">
        <v>1275</v>
      </c>
      <c r="D45" s="23">
        <v>969</v>
      </c>
      <c r="E45" s="23">
        <v>1275</v>
      </c>
      <c r="F45" s="23">
        <v>1229.8</v>
      </c>
      <c r="G45" s="23">
        <f t="shared" si="0"/>
        <v>126.91434468524253</v>
      </c>
      <c r="H45" s="23">
        <f t="shared" si="1"/>
        <v>96.454901960784312</v>
      </c>
      <c r="I45" s="26" t="s">
        <v>120</v>
      </c>
      <c r="K45" s="24"/>
      <c r="L45" s="24"/>
      <c r="M45" s="24"/>
      <c r="N45" s="24"/>
    </row>
    <row r="46" spans="1:14" ht="75.75" customHeight="1" x14ac:dyDescent="0.2">
      <c r="A46" s="21" t="s">
        <v>121</v>
      </c>
      <c r="B46" s="22" t="s">
        <v>122</v>
      </c>
      <c r="C46" s="23">
        <v>9549</v>
      </c>
      <c r="D46" s="23">
        <v>520</v>
      </c>
      <c r="E46" s="23">
        <v>9549</v>
      </c>
      <c r="F46" s="23">
        <v>9541.2999999999993</v>
      </c>
      <c r="G46" s="23" t="s">
        <v>123</v>
      </c>
      <c r="H46" s="23">
        <f t="shared" si="1"/>
        <v>99.919363284113516</v>
      </c>
      <c r="I46" s="26" t="s">
        <v>124</v>
      </c>
      <c r="K46" s="24"/>
      <c r="L46" s="24"/>
      <c r="M46" s="24"/>
      <c r="N46" s="24"/>
    </row>
    <row r="47" spans="1:14" ht="31.5" x14ac:dyDescent="0.2">
      <c r="A47" s="21" t="s">
        <v>125</v>
      </c>
      <c r="B47" s="22" t="s">
        <v>126</v>
      </c>
      <c r="C47" s="23">
        <v>0</v>
      </c>
      <c r="D47" s="23"/>
      <c r="E47" s="23"/>
      <c r="F47" s="23">
        <v>0</v>
      </c>
      <c r="G47" s="23"/>
      <c r="H47" s="23"/>
      <c r="I47" s="19"/>
      <c r="K47" s="24"/>
      <c r="L47" s="24"/>
      <c r="M47" s="24"/>
      <c r="N47" s="24"/>
    </row>
    <row r="48" spans="1:14" ht="31.5" x14ac:dyDescent="0.2">
      <c r="A48" s="21" t="s">
        <v>127</v>
      </c>
      <c r="B48" s="22" t="s">
        <v>128</v>
      </c>
      <c r="C48" s="23">
        <v>6.8</v>
      </c>
      <c r="D48" s="23">
        <v>35</v>
      </c>
      <c r="E48" s="23">
        <v>6.8</v>
      </c>
      <c r="F48" s="23">
        <v>6.8</v>
      </c>
      <c r="G48" s="23">
        <f t="shared" si="0"/>
        <v>19.428571428571427</v>
      </c>
      <c r="H48" s="23">
        <f t="shared" si="1"/>
        <v>100</v>
      </c>
      <c r="I48" s="26" t="s">
        <v>129</v>
      </c>
      <c r="K48" s="24"/>
      <c r="L48" s="24"/>
      <c r="M48" s="24"/>
      <c r="N48" s="24"/>
    </row>
    <row r="49" spans="1:14" ht="34.5" customHeight="1" x14ac:dyDescent="0.2">
      <c r="A49" s="21" t="s">
        <v>130</v>
      </c>
      <c r="B49" s="22" t="s">
        <v>131</v>
      </c>
      <c r="C49" s="23">
        <v>1930</v>
      </c>
      <c r="D49" s="23">
        <v>2987.7</v>
      </c>
      <c r="E49" s="23">
        <v>1930</v>
      </c>
      <c r="F49" s="23">
        <v>1723.4</v>
      </c>
      <c r="G49" s="23">
        <f t="shared" si="0"/>
        <v>57.683167654048276</v>
      </c>
      <c r="H49" s="23">
        <f t="shared" si="1"/>
        <v>89.295336787564779</v>
      </c>
      <c r="I49" s="26" t="s">
        <v>132</v>
      </c>
      <c r="K49" s="24"/>
      <c r="L49" s="24"/>
      <c r="M49" s="24"/>
      <c r="N49" s="24"/>
    </row>
    <row r="50" spans="1:14" ht="31.5" x14ac:dyDescent="0.2">
      <c r="A50" s="16" t="s">
        <v>133</v>
      </c>
      <c r="B50" s="17" t="s">
        <v>134</v>
      </c>
      <c r="C50" s="18">
        <f>SUM(C51:C63)</f>
        <v>1649059.0000000002</v>
      </c>
      <c r="D50" s="18">
        <f>SUM(D51:D63)</f>
        <v>1204290.9000000001</v>
      </c>
      <c r="E50" s="18">
        <f>SUM(E51:E63)</f>
        <v>1649059.0000000002</v>
      </c>
      <c r="F50" s="18">
        <f>SUM(F51:F63)</f>
        <v>1640035.1</v>
      </c>
      <c r="G50" s="18" t="s">
        <v>31</v>
      </c>
      <c r="H50" s="18">
        <f t="shared" si="1"/>
        <v>99.452784891262226</v>
      </c>
      <c r="I50" s="19"/>
      <c r="K50" s="20"/>
      <c r="L50" s="20"/>
      <c r="M50" s="20"/>
      <c r="N50" s="20"/>
    </row>
    <row r="51" spans="1:14" ht="41.25" customHeight="1" x14ac:dyDescent="0.2">
      <c r="A51" s="21" t="s">
        <v>135</v>
      </c>
      <c r="B51" s="22" t="s">
        <v>136</v>
      </c>
      <c r="C51" s="23">
        <v>86216.2</v>
      </c>
      <c r="D51" s="23">
        <v>91504.6</v>
      </c>
      <c r="E51" s="23">
        <v>86216.2</v>
      </c>
      <c r="F51" s="23">
        <v>86186.2</v>
      </c>
      <c r="G51" s="23">
        <f t="shared" si="0"/>
        <v>94.187833179971264</v>
      </c>
      <c r="H51" s="23">
        <f t="shared" si="1"/>
        <v>99.965203755210737</v>
      </c>
      <c r="I51" s="26" t="s">
        <v>137</v>
      </c>
      <c r="K51" s="24"/>
      <c r="L51" s="24"/>
      <c r="M51" s="24"/>
      <c r="N51" s="24"/>
    </row>
    <row r="52" spans="1:14" x14ac:dyDescent="0.2">
      <c r="A52" s="21" t="s">
        <v>138</v>
      </c>
      <c r="B52" s="22" t="s">
        <v>139</v>
      </c>
      <c r="C52" s="23">
        <v>405047.4</v>
      </c>
      <c r="D52" s="23">
        <v>402077.7</v>
      </c>
      <c r="E52" s="23">
        <v>405047.4</v>
      </c>
      <c r="F52" s="23">
        <v>402217.6</v>
      </c>
      <c r="G52" s="23">
        <f t="shared" si="0"/>
        <v>100.03479426986375</v>
      </c>
      <c r="H52" s="23">
        <f t="shared" si="1"/>
        <v>99.301365716703756</v>
      </c>
      <c r="I52" s="26"/>
      <c r="K52" s="24"/>
      <c r="L52" s="24"/>
      <c r="M52" s="24"/>
      <c r="N52" s="24"/>
    </row>
    <row r="53" spans="1:14" x14ac:dyDescent="0.2">
      <c r="A53" s="21" t="s">
        <v>140</v>
      </c>
      <c r="B53" s="22" t="s">
        <v>141</v>
      </c>
      <c r="C53" s="23">
        <v>108332</v>
      </c>
      <c r="D53" s="23">
        <v>113857</v>
      </c>
      <c r="E53" s="23">
        <v>108332</v>
      </c>
      <c r="F53" s="23">
        <v>108246.6</v>
      </c>
      <c r="G53" s="23">
        <f t="shared" si="0"/>
        <v>95.072415398262734</v>
      </c>
      <c r="H53" s="23">
        <f t="shared" si="1"/>
        <v>99.92116826053244</v>
      </c>
      <c r="I53" s="26"/>
      <c r="K53" s="24"/>
      <c r="L53" s="24"/>
      <c r="M53" s="24"/>
      <c r="N53" s="24"/>
    </row>
    <row r="54" spans="1:14" ht="31.5" x14ac:dyDescent="0.2">
      <c r="A54" s="21" t="s">
        <v>142</v>
      </c>
      <c r="B54" s="22" t="s">
        <v>143</v>
      </c>
      <c r="C54" s="23">
        <v>85690.8</v>
      </c>
      <c r="D54" s="23">
        <v>98311.1</v>
      </c>
      <c r="E54" s="23">
        <v>85690.8</v>
      </c>
      <c r="F54" s="23">
        <v>84872</v>
      </c>
      <c r="G54" s="23">
        <f t="shared" si="0"/>
        <v>86.330027840193011</v>
      </c>
      <c r="H54" s="23">
        <f t="shared" si="1"/>
        <v>99.044471518529406</v>
      </c>
      <c r="I54" s="26" t="s">
        <v>137</v>
      </c>
      <c r="K54" s="24"/>
      <c r="L54" s="24"/>
      <c r="M54" s="24"/>
      <c r="N54" s="24"/>
    </row>
    <row r="55" spans="1:14" x14ac:dyDescent="0.2">
      <c r="A55" s="21" t="s">
        <v>144</v>
      </c>
      <c r="B55" s="22" t="s">
        <v>145</v>
      </c>
      <c r="C55" s="23">
        <v>283733.59999999998</v>
      </c>
      <c r="D55" s="23">
        <v>291170.2</v>
      </c>
      <c r="E55" s="23">
        <v>283733.60000000003</v>
      </c>
      <c r="F55" s="23">
        <v>281997.59999999998</v>
      </c>
      <c r="G55" s="23">
        <f t="shared" si="0"/>
        <v>96.849746299586968</v>
      </c>
      <c r="H55" s="23">
        <f t="shared" si="1"/>
        <v>99.38815846977586</v>
      </c>
      <c r="I55" s="26"/>
      <c r="K55" s="24"/>
      <c r="L55" s="24"/>
      <c r="M55" s="24"/>
      <c r="N55" s="24"/>
    </row>
    <row r="56" spans="1:14" ht="31.5" x14ac:dyDescent="0.2">
      <c r="A56" s="21" t="s">
        <v>146</v>
      </c>
      <c r="B56" s="22" t="s">
        <v>147</v>
      </c>
      <c r="C56" s="23">
        <v>106146.2</v>
      </c>
      <c r="D56" s="23">
        <v>112810.5</v>
      </c>
      <c r="E56" s="23">
        <v>106146.2</v>
      </c>
      <c r="F56" s="23">
        <v>105674.7</v>
      </c>
      <c r="G56" s="23">
        <f t="shared" si="0"/>
        <v>93.67452497772814</v>
      </c>
      <c r="H56" s="23">
        <f t="shared" si="1"/>
        <v>99.555801338154353</v>
      </c>
      <c r="I56" s="26" t="s">
        <v>137</v>
      </c>
      <c r="K56" s="24"/>
      <c r="L56" s="24"/>
      <c r="M56" s="24"/>
      <c r="N56" s="24"/>
    </row>
    <row r="57" spans="1:14" ht="31.5" x14ac:dyDescent="0.2">
      <c r="A57" s="21" t="s">
        <v>148</v>
      </c>
      <c r="B57" s="22" t="s">
        <v>149</v>
      </c>
      <c r="C57" s="23">
        <v>7525.7</v>
      </c>
      <c r="D57" s="23">
        <v>7525.7</v>
      </c>
      <c r="E57" s="23">
        <v>7525.7</v>
      </c>
      <c r="F57" s="23">
        <v>7525.7</v>
      </c>
      <c r="G57" s="23">
        <f t="shared" si="0"/>
        <v>100</v>
      </c>
      <c r="H57" s="23">
        <f t="shared" si="1"/>
        <v>100</v>
      </c>
      <c r="I57" s="26"/>
      <c r="K57" s="24"/>
      <c r="L57" s="24"/>
      <c r="M57" s="24"/>
      <c r="N57" s="24"/>
    </row>
    <row r="58" spans="1:14" x14ac:dyDescent="0.2">
      <c r="A58" s="21" t="s">
        <v>150</v>
      </c>
      <c r="B58" s="22" t="s">
        <v>151</v>
      </c>
      <c r="C58" s="23">
        <v>43187.6</v>
      </c>
      <c r="D58" s="23">
        <v>42924.1</v>
      </c>
      <c r="E58" s="23">
        <v>43187.6</v>
      </c>
      <c r="F58" s="23">
        <v>43187.6</v>
      </c>
      <c r="G58" s="23">
        <f t="shared" si="0"/>
        <v>100.61387425711897</v>
      </c>
      <c r="H58" s="23">
        <f t="shared" si="1"/>
        <v>100</v>
      </c>
      <c r="I58" s="26"/>
      <c r="K58" s="24"/>
      <c r="L58" s="24"/>
      <c r="M58" s="24"/>
      <c r="N58" s="24"/>
    </row>
    <row r="59" spans="1:14" ht="18.75" customHeight="1" x14ac:dyDescent="0.2">
      <c r="A59" s="21" t="s">
        <v>152</v>
      </c>
      <c r="B59" s="22" t="s">
        <v>153</v>
      </c>
      <c r="C59" s="23">
        <v>5500</v>
      </c>
      <c r="D59" s="23">
        <v>5000</v>
      </c>
      <c r="E59" s="23">
        <v>5500</v>
      </c>
      <c r="F59" s="23">
        <v>5495.6</v>
      </c>
      <c r="G59" s="23">
        <f t="shared" si="0"/>
        <v>109.91200000000001</v>
      </c>
      <c r="H59" s="23">
        <f t="shared" si="1"/>
        <v>99.920000000000016</v>
      </c>
      <c r="I59" s="26" t="s">
        <v>154</v>
      </c>
      <c r="K59" s="24"/>
      <c r="L59" s="24"/>
      <c r="M59" s="24"/>
      <c r="N59" s="24"/>
    </row>
    <row r="60" spans="1:14" ht="115.5" customHeight="1" x14ac:dyDescent="0.2">
      <c r="A60" s="21" t="s">
        <v>155</v>
      </c>
      <c r="B60" s="22" t="s">
        <v>156</v>
      </c>
      <c r="C60" s="23">
        <v>491108.3</v>
      </c>
      <c r="D60" s="23">
        <v>25000</v>
      </c>
      <c r="E60" s="23">
        <v>491108.3</v>
      </c>
      <c r="F60" s="23">
        <v>490367.8</v>
      </c>
      <c r="G60" s="23" t="s">
        <v>157</v>
      </c>
      <c r="H60" s="23">
        <f t="shared" si="1"/>
        <v>99.849218593943533</v>
      </c>
      <c r="I60" s="26" t="s">
        <v>158</v>
      </c>
      <c r="K60" s="24"/>
      <c r="L60" s="24"/>
      <c r="M60" s="24"/>
      <c r="N60" s="24"/>
    </row>
    <row r="61" spans="1:14" ht="31.5" x14ac:dyDescent="0.2">
      <c r="A61" s="21" t="s">
        <v>159</v>
      </c>
      <c r="B61" s="22" t="s">
        <v>160</v>
      </c>
      <c r="C61" s="23">
        <v>6555.3</v>
      </c>
      <c r="D61" s="23">
        <v>3970</v>
      </c>
      <c r="E61" s="23">
        <v>6555.3</v>
      </c>
      <c r="F61" s="23">
        <v>6485.8</v>
      </c>
      <c r="G61" s="23" t="s">
        <v>161</v>
      </c>
      <c r="H61" s="23">
        <f t="shared" si="1"/>
        <v>98.939789178222199</v>
      </c>
      <c r="I61" s="26" t="s">
        <v>162</v>
      </c>
      <c r="K61" s="24"/>
      <c r="L61" s="24"/>
      <c r="M61" s="24"/>
      <c r="N61" s="24"/>
    </row>
    <row r="62" spans="1:14" ht="47.25" x14ac:dyDescent="0.2">
      <c r="A62" s="21" t="s">
        <v>163</v>
      </c>
      <c r="B62" s="22" t="s">
        <v>164</v>
      </c>
      <c r="C62" s="23">
        <v>8700</v>
      </c>
      <c r="D62" s="23">
        <v>10000</v>
      </c>
      <c r="E62" s="23">
        <v>8700</v>
      </c>
      <c r="F62" s="23">
        <v>7519.4</v>
      </c>
      <c r="G62" s="23">
        <f t="shared" si="0"/>
        <v>75.193999999999988</v>
      </c>
      <c r="H62" s="23">
        <f t="shared" si="1"/>
        <v>86.429885057471253</v>
      </c>
      <c r="I62" s="26" t="s">
        <v>165</v>
      </c>
      <c r="K62" s="24"/>
      <c r="L62" s="24"/>
      <c r="M62" s="24"/>
      <c r="N62" s="24"/>
    </row>
    <row r="63" spans="1:14" ht="31.5" x14ac:dyDescent="0.2">
      <c r="A63" s="21" t="s">
        <v>166</v>
      </c>
      <c r="B63" s="22" t="s">
        <v>167</v>
      </c>
      <c r="C63" s="23">
        <v>11315.9</v>
      </c>
      <c r="D63" s="23">
        <v>140</v>
      </c>
      <c r="E63" s="23">
        <v>11315.9</v>
      </c>
      <c r="F63" s="23">
        <v>10258.5</v>
      </c>
      <c r="G63" s="23" t="s">
        <v>168</v>
      </c>
      <c r="H63" s="18">
        <f t="shared" si="1"/>
        <v>90.655626154349193</v>
      </c>
      <c r="I63" s="26" t="s">
        <v>169</v>
      </c>
      <c r="K63" s="24"/>
      <c r="L63" s="24"/>
      <c r="M63" s="24"/>
      <c r="N63" s="24"/>
    </row>
    <row r="64" spans="1:14" ht="31.5" x14ac:dyDescent="0.2">
      <c r="A64" s="16" t="s">
        <v>170</v>
      </c>
      <c r="B64" s="28" t="s">
        <v>171</v>
      </c>
      <c r="C64" s="18">
        <f>SUM(C65:C68)</f>
        <v>1086218.7</v>
      </c>
      <c r="D64" s="18">
        <f>SUM(D65:D68)</f>
        <v>810642.8</v>
      </c>
      <c r="E64" s="18">
        <f>SUM(E65:E68)</f>
        <v>1086218.7</v>
      </c>
      <c r="F64" s="18">
        <f>SUM(F65:F68)</f>
        <v>1070792.6000000001</v>
      </c>
      <c r="G64" s="18" t="s">
        <v>172</v>
      </c>
      <c r="H64" s="18">
        <f t="shared" si="1"/>
        <v>98.579834797541238</v>
      </c>
      <c r="I64" s="26"/>
      <c r="K64" s="20"/>
      <c r="L64" s="20"/>
      <c r="M64" s="20"/>
      <c r="N64" s="20"/>
    </row>
    <row r="65" spans="1:14" ht="31.5" x14ac:dyDescent="0.2">
      <c r="A65" s="21" t="s">
        <v>173</v>
      </c>
      <c r="B65" s="22" t="s">
        <v>174</v>
      </c>
      <c r="C65" s="23">
        <v>873105.79999999993</v>
      </c>
      <c r="D65" s="23">
        <v>655607.9</v>
      </c>
      <c r="E65" s="23">
        <v>873105.8</v>
      </c>
      <c r="F65" s="23">
        <v>871261.3</v>
      </c>
      <c r="G65" s="23" t="s">
        <v>172</v>
      </c>
      <c r="H65" s="23">
        <f t="shared" si="1"/>
        <v>99.788742670132308</v>
      </c>
      <c r="I65" s="26" t="s">
        <v>175</v>
      </c>
      <c r="K65" s="24"/>
      <c r="L65" s="24"/>
      <c r="M65" s="24"/>
      <c r="N65" s="24"/>
    </row>
    <row r="66" spans="1:14" x14ac:dyDescent="0.2">
      <c r="A66" s="21" t="s">
        <v>176</v>
      </c>
      <c r="B66" s="22" t="s">
        <v>177</v>
      </c>
      <c r="C66" s="23">
        <v>2763.6</v>
      </c>
      <c r="D66" s="23">
        <v>2649</v>
      </c>
      <c r="E66" s="23">
        <v>2763.6</v>
      </c>
      <c r="F66" s="23">
        <v>2763.6</v>
      </c>
      <c r="G66" s="23">
        <f t="shared" si="0"/>
        <v>104.32616081540202</v>
      </c>
      <c r="H66" s="23">
        <f t="shared" si="1"/>
        <v>100</v>
      </c>
      <c r="I66" s="26"/>
      <c r="K66" s="24"/>
      <c r="L66" s="24"/>
      <c r="M66" s="24"/>
      <c r="N66" s="24"/>
    </row>
    <row r="67" spans="1:14" ht="31.5" x14ac:dyDescent="0.2">
      <c r="A67" s="21" t="s">
        <v>178</v>
      </c>
      <c r="B67" s="22" t="s">
        <v>179</v>
      </c>
      <c r="C67" s="23">
        <v>22835</v>
      </c>
      <c r="D67" s="23">
        <v>19700.900000000001</v>
      </c>
      <c r="E67" s="23">
        <v>22835.000000000004</v>
      </c>
      <c r="F67" s="23">
        <v>21958.9</v>
      </c>
      <c r="G67" s="23">
        <f t="shared" si="0"/>
        <v>111.46140531650839</v>
      </c>
      <c r="H67" s="23">
        <f t="shared" si="1"/>
        <v>96.163345741186774</v>
      </c>
      <c r="I67" s="26" t="s">
        <v>180</v>
      </c>
      <c r="K67" s="24"/>
      <c r="L67" s="24"/>
      <c r="M67" s="24"/>
      <c r="N67" s="24"/>
    </row>
    <row r="68" spans="1:14" ht="31.5" x14ac:dyDescent="0.2">
      <c r="A68" s="21" t="s">
        <v>181</v>
      </c>
      <c r="B68" s="22" t="s">
        <v>182</v>
      </c>
      <c r="C68" s="23">
        <v>187514.3</v>
      </c>
      <c r="D68" s="23">
        <v>132685</v>
      </c>
      <c r="E68" s="23">
        <v>187514.3</v>
      </c>
      <c r="F68" s="23">
        <v>174808.8</v>
      </c>
      <c r="G68" s="23" t="s">
        <v>172</v>
      </c>
      <c r="H68" s="23">
        <f t="shared" si="1"/>
        <v>93.224250097192581</v>
      </c>
      <c r="I68" s="26" t="s">
        <v>183</v>
      </c>
      <c r="K68" s="24"/>
      <c r="L68" s="24"/>
      <c r="M68" s="24"/>
      <c r="N68" s="24"/>
    </row>
    <row r="69" spans="1:14" ht="47.25" x14ac:dyDescent="0.2">
      <c r="A69" s="16" t="s">
        <v>184</v>
      </c>
      <c r="B69" s="28" t="s">
        <v>185</v>
      </c>
      <c r="C69" s="18">
        <f>SUM(C70:C72)</f>
        <v>104012.6</v>
      </c>
      <c r="D69" s="18">
        <f>SUM(D70:D72)</f>
        <v>29045.599999999999</v>
      </c>
      <c r="E69" s="18">
        <f>SUM(E70:E72)</f>
        <v>104012.6</v>
      </c>
      <c r="F69" s="18">
        <f>SUM(F70:F72)</f>
        <v>103959.1</v>
      </c>
      <c r="G69" s="18" t="s">
        <v>186</v>
      </c>
      <c r="H69" s="18">
        <f t="shared" si="1"/>
        <v>99.948563923986129</v>
      </c>
      <c r="I69" s="19"/>
      <c r="K69" s="20"/>
      <c r="L69" s="20"/>
      <c r="M69" s="20"/>
      <c r="N69" s="20"/>
    </row>
    <row r="70" spans="1:14" ht="31.5" x14ac:dyDescent="0.2">
      <c r="A70" s="21" t="s">
        <v>187</v>
      </c>
      <c r="B70" s="22" t="s">
        <v>188</v>
      </c>
      <c r="C70" s="23">
        <v>1600</v>
      </c>
      <c r="D70" s="23">
        <v>1600</v>
      </c>
      <c r="E70" s="23">
        <v>1600</v>
      </c>
      <c r="F70" s="23">
        <v>1596.5</v>
      </c>
      <c r="G70" s="23">
        <f t="shared" si="0"/>
        <v>99.78125</v>
      </c>
      <c r="H70" s="23">
        <f t="shared" si="1"/>
        <v>99.78125</v>
      </c>
      <c r="I70" s="19"/>
      <c r="K70" s="24"/>
      <c r="L70" s="24"/>
      <c r="M70" s="24"/>
      <c r="N70" s="24"/>
    </row>
    <row r="71" spans="1:14" ht="39" customHeight="1" x14ac:dyDescent="0.2">
      <c r="A71" s="21" t="s">
        <v>189</v>
      </c>
      <c r="B71" s="22" t="s">
        <v>190</v>
      </c>
      <c r="C71" s="23">
        <v>4470</v>
      </c>
      <c r="D71" s="23">
        <v>0</v>
      </c>
      <c r="E71" s="23">
        <v>4470</v>
      </c>
      <c r="F71" s="23">
        <v>4420</v>
      </c>
      <c r="G71" s="23"/>
      <c r="H71" s="23">
        <f t="shared" ref="H71:H121" si="2">F71/E71*100</f>
        <v>98.881431767337816</v>
      </c>
      <c r="I71" s="26" t="s">
        <v>132</v>
      </c>
      <c r="K71" s="24"/>
      <c r="L71" s="24"/>
      <c r="M71" s="24"/>
      <c r="N71" s="24"/>
    </row>
    <row r="72" spans="1:14" ht="31.5" x14ac:dyDescent="0.2">
      <c r="A72" s="21" t="s">
        <v>191</v>
      </c>
      <c r="B72" s="22" t="s">
        <v>192</v>
      </c>
      <c r="C72" s="23">
        <v>97942.6</v>
      </c>
      <c r="D72" s="23">
        <v>27445.599999999999</v>
      </c>
      <c r="E72" s="23">
        <v>97942.6</v>
      </c>
      <c r="F72" s="23">
        <v>97942.6</v>
      </c>
      <c r="G72" s="23" t="s">
        <v>186</v>
      </c>
      <c r="H72" s="23">
        <f t="shared" si="2"/>
        <v>100</v>
      </c>
      <c r="I72" s="29" t="s">
        <v>193</v>
      </c>
      <c r="K72" s="24"/>
      <c r="L72" s="24"/>
      <c r="M72" s="24"/>
      <c r="N72" s="24"/>
    </row>
    <row r="73" spans="1:14" ht="31.5" x14ac:dyDescent="0.2">
      <c r="A73" s="16" t="s">
        <v>194</v>
      </c>
      <c r="B73" s="28" t="s">
        <v>195</v>
      </c>
      <c r="C73" s="18">
        <f>SUM(C74:C77)</f>
        <v>209115.09999999998</v>
      </c>
      <c r="D73" s="18">
        <f>SUM(D74:D77)</f>
        <v>180977.80000000002</v>
      </c>
      <c r="E73" s="18">
        <f>SUM(E74:E77)</f>
        <v>209115.09999999998</v>
      </c>
      <c r="F73" s="18">
        <f>SUM(F74:F77)</f>
        <v>175806.99999999997</v>
      </c>
      <c r="G73" s="18">
        <f t="shared" ref="G73:G121" si="3">F73/D73*100</f>
        <v>97.142853985405921</v>
      </c>
      <c r="H73" s="18">
        <f t="shared" si="2"/>
        <v>84.071881944441117</v>
      </c>
      <c r="I73" s="19"/>
      <c r="K73" s="20"/>
      <c r="L73" s="20"/>
      <c r="M73" s="20"/>
      <c r="N73" s="20"/>
    </row>
    <row r="74" spans="1:14" ht="31.5" x14ac:dyDescent="0.2">
      <c r="A74" s="21" t="s">
        <v>196</v>
      </c>
      <c r="B74" s="22" t="s">
        <v>197</v>
      </c>
      <c r="C74" s="23">
        <v>60718</v>
      </c>
      <c r="D74" s="23">
        <v>47427.5</v>
      </c>
      <c r="E74" s="23">
        <v>60718</v>
      </c>
      <c r="F74" s="23">
        <v>28263.8</v>
      </c>
      <c r="G74" s="23">
        <f t="shared" si="3"/>
        <v>59.59369564071477</v>
      </c>
      <c r="H74" s="23">
        <f t="shared" si="2"/>
        <v>46.549293454988636</v>
      </c>
      <c r="I74" s="26" t="s">
        <v>198</v>
      </c>
      <c r="K74" s="24"/>
      <c r="L74" s="24"/>
      <c r="M74" s="24"/>
      <c r="N74" s="24"/>
    </row>
    <row r="75" spans="1:14" ht="47.25" x14ac:dyDescent="0.2">
      <c r="A75" s="21" t="s">
        <v>199</v>
      </c>
      <c r="B75" s="22" t="s">
        <v>200</v>
      </c>
      <c r="C75" s="23">
        <v>86523.4</v>
      </c>
      <c r="D75" s="23">
        <v>102566.1</v>
      </c>
      <c r="E75" s="23">
        <v>86523.4</v>
      </c>
      <c r="F75" s="23">
        <v>86138.099999999977</v>
      </c>
      <c r="G75" s="23">
        <f t="shared" si="3"/>
        <v>83.983011930842622</v>
      </c>
      <c r="H75" s="23">
        <f t="shared" si="2"/>
        <v>99.554686940180332</v>
      </c>
      <c r="I75" s="26" t="s">
        <v>201</v>
      </c>
      <c r="K75" s="24"/>
      <c r="L75" s="24"/>
      <c r="M75" s="24"/>
      <c r="N75" s="24"/>
    </row>
    <row r="76" spans="1:14" ht="47.25" x14ac:dyDescent="0.2">
      <c r="A76" s="21" t="s">
        <v>202</v>
      </c>
      <c r="B76" s="22" t="s">
        <v>203</v>
      </c>
      <c r="C76" s="23">
        <v>31950.9</v>
      </c>
      <c r="D76" s="23">
        <v>4632.1000000000004</v>
      </c>
      <c r="E76" s="23">
        <v>31950.9</v>
      </c>
      <c r="F76" s="23">
        <v>31504.1</v>
      </c>
      <c r="G76" s="23" t="s">
        <v>204</v>
      </c>
      <c r="H76" s="23">
        <f t="shared" si="2"/>
        <v>98.601604336654049</v>
      </c>
      <c r="I76" s="26" t="s">
        <v>205</v>
      </c>
      <c r="K76" s="24"/>
      <c r="L76" s="24"/>
      <c r="M76" s="24"/>
      <c r="N76" s="24"/>
    </row>
    <row r="77" spans="1:14" ht="47.25" x14ac:dyDescent="0.2">
      <c r="A77" s="21" t="s">
        <v>206</v>
      </c>
      <c r="B77" s="22" t="s">
        <v>207</v>
      </c>
      <c r="C77" s="23">
        <v>29922.799999999999</v>
      </c>
      <c r="D77" s="23">
        <v>26352.1</v>
      </c>
      <c r="E77" s="23">
        <v>29922.799999999996</v>
      </c>
      <c r="F77" s="23">
        <v>29901</v>
      </c>
      <c r="G77" s="23">
        <f t="shared" si="3"/>
        <v>113.4672379051385</v>
      </c>
      <c r="H77" s="23">
        <f t="shared" si="2"/>
        <v>99.927145855334416</v>
      </c>
      <c r="I77" s="26" t="s">
        <v>208</v>
      </c>
      <c r="K77" s="24"/>
      <c r="L77" s="24"/>
      <c r="M77" s="24"/>
      <c r="N77" s="24"/>
    </row>
    <row r="78" spans="1:14" ht="31.5" x14ac:dyDescent="0.2">
      <c r="A78" s="16" t="s">
        <v>209</v>
      </c>
      <c r="B78" s="28" t="s">
        <v>210</v>
      </c>
      <c r="C78" s="18">
        <f>SUM(C79:C81)</f>
        <v>9560090.5999999996</v>
      </c>
      <c r="D78" s="18">
        <f>SUM(D79:D81)</f>
        <v>6546746.4000000004</v>
      </c>
      <c r="E78" s="18">
        <f>SUM(E79:E81)</f>
        <v>8691590.5999999996</v>
      </c>
      <c r="F78" s="18">
        <f>SUM(F79:F81)</f>
        <v>6851809.0999999996</v>
      </c>
      <c r="G78" s="18">
        <f t="shared" si="3"/>
        <v>104.65976045749991</v>
      </c>
      <c r="H78" s="18">
        <f t="shared" si="2"/>
        <v>78.832625871724787</v>
      </c>
      <c r="I78" s="19"/>
      <c r="K78" s="20"/>
      <c r="L78" s="20"/>
      <c r="M78" s="20"/>
      <c r="N78" s="20"/>
    </row>
    <row r="79" spans="1:14" ht="63" x14ac:dyDescent="0.2">
      <c r="A79" s="21" t="s">
        <v>211</v>
      </c>
      <c r="B79" s="22" t="s">
        <v>212</v>
      </c>
      <c r="C79" s="23">
        <v>1273918.2</v>
      </c>
      <c r="D79" s="23">
        <v>327257.5</v>
      </c>
      <c r="E79" s="23">
        <v>405418.20000000007</v>
      </c>
      <c r="F79" s="23">
        <v>389696.2</v>
      </c>
      <c r="G79" s="23">
        <f t="shared" si="3"/>
        <v>119.07937938779096</v>
      </c>
      <c r="H79" s="23">
        <f t="shared" si="2"/>
        <v>96.122029055429664</v>
      </c>
      <c r="I79" s="26" t="s">
        <v>213</v>
      </c>
      <c r="K79" s="24"/>
      <c r="L79" s="24"/>
      <c r="M79" s="24"/>
      <c r="N79" s="24"/>
    </row>
    <row r="80" spans="1:14" ht="31.5" x14ac:dyDescent="0.2">
      <c r="A80" s="21" t="s">
        <v>214</v>
      </c>
      <c r="B80" s="22" t="s">
        <v>215</v>
      </c>
      <c r="C80" s="23">
        <v>8153584.2999999998</v>
      </c>
      <c r="D80" s="23">
        <v>6115921</v>
      </c>
      <c r="E80" s="23">
        <v>8153584.2999999998</v>
      </c>
      <c r="F80" s="23">
        <v>6329989.0999999996</v>
      </c>
      <c r="G80" s="23">
        <f t="shared" si="3"/>
        <v>103.50017765108477</v>
      </c>
      <c r="H80" s="23">
        <f t="shared" si="2"/>
        <v>77.634434956415419</v>
      </c>
      <c r="I80" s="26"/>
      <c r="K80" s="24"/>
      <c r="L80" s="24"/>
      <c r="M80" s="24"/>
      <c r="N80" s="24"/>
    </row>
    <row r="81" spans="1:14" ht="31.5" x14ac:dyDescent="0.2">
      <c r="A81" s="21" t="s">
        <v>216</v>
      </c>
      <c r="B81" s="22" t="s">
        <v>217</v>
      </c>
      <c r="C81" s="23">
        <v>132588.1</v>
      </c>
      <c r="D81" s="23">
        <v>103567.9</v>
      </c>
      <c r="E81" s="23">
        <v>132588.09999999998</v>
      </c>
      <c r="F81" s="23">
        <v>132123.79999999999</v>
      </c>
      <c r="G81" s="23">
        <f t="shared" si="3"/>
        <v>127.57215314783828</v>
      </c>
      <c r="H81" s="23">
        <f t="shared" si="2"/>
        <v>99.64981774382467</v>
      </c>
      <c r="I81" s="26" t="s">
        <v>218</v>
      </c>
      <c r="K81" s="24"/>
      <c r="L81" s="24"/>
      <c r="M81" s="24"/>
      <c r="N81" s="24"/>
    </row>
    <row r="82" spans="1:14" ht="47.25" x14ac:dyDescent="0.2">
      <c r="A82" s="16" t="s">
        <v>219</v>
      </c>
      <c r="B82" s="17" t="s">
        <v>220</v>
      </c>
      <c r="C82" s="18">
        <f>SUM(C83:C96)</f>
        <v>3033826.1</v>
      </c>
      <c r="D82" s="18">
        <f>SUM(D83:D96)</f>
        <v>2615981</v>
      </c>
      <c r="E82" s="18">
        <f>SUM(E83:E96)</f>
        <v>3033826.1</v>
      </c>
      <c r="F82" s="18">
        <f>SUM(F83:F96)</f>
        <v>2953111.2</v>
      </c>
      <c r="G82" s="18">
        <f t="shared" si="3"/>
        <v>112.88733366182706</v>
      </c>
      <c r="H82" s="18">
        <f t="shared" si="2"/>
        <v>97.339501430223706</v>
      </c>
      <c r="I82" s="19"/>
      <c r="K82" s="20"/>
      <c r="L82" s="20"/>
      <c r="M82" s="20"/>
      <c r="N82" s="20"/>
    </row>
    <row r="83" spans="1:14" ht="31.5" x14ac:dyDescent="0.2">
      <c r="A83" s="21" t="s">
        <v>221</v>
      </c>
      <c r="B83" s="22" t="s">
        <v>222</v>
      </c>
      <c r="C83" s="30"/>
      <c r="D83" s="23">
        <v>10000</v>
      </c>
      <c r="E83" s="23"/>
      <c r="F83" s="23"/>
      <c r="G83" s="23">
        <f t="shared" si="3"/>
        <v>0</v>
      </c>
      <c r="H83" s="23"/>
      <c r="I83" s="19"/>
      <c r="K83" s="31"/>
      <c r="L83" s="24"/>
      <c r="M83" s="24"/>
      <c r="N83" s="24"/>
    </row>
    <row r="84" spans="1:14" ht="31.5" x14ac:dyDescent="0.2">
      <c r="A84" s="21" t="s">
        <v>223</v>
      </c>
      <c r="B84" s="22" t="s">
        <v>224</v>
      </c>
      <c r="C84" s="30"/>
      <c r="D84" s="23">
        <v>7663.5</v>
      </c>
      <c r="E84" s="23"/>
      <c r="F84" s="23"/>
      <c r="G84" s="23">
        <f t="shared" si="3"/>
        <v>0</v>
      </c>
      <c r="H84" s="23"/>
      <c r="I84" s="19"/>
      <c r="K84" s="31"/>
      <c r="L84" s="24"/>
      <c r="M84" s="24"/>
      <c r="N84" s="24"/>
    </row>
    <row r="85" spans="1:14" x14ac:dyDescent="0.2">
      <c r="A85" s="21" t="s">
        <v>225</v>
      </c>
      <c r="B85" s="22" t="s">
        <v>226</v>
      </c>
      <c r="C85" s="30"/>
      <c r="D85" s="23"/>
      <c r="E85" s="23"/>
      <c r="F85" s="23"/>
      <c r="G85" s="23"/>
      <c r="H85" s="23"/>
      <c r="I85" s="19"/>
      <c r="K85" s="31"/>
      <c r="L85" s="24"/>
      <c r="M85" s="24"/>
      <c r="N85" s="24"/>
    </row>
    <row r="86" spans="1:14" ht="31.5" x14ac:dyDescent="0.2">
      <c r="A86" s="21" t="s">
        <v>227</v>
      </c>
      <c r="B86" s="22" t="s">
        <v>228</v>
      </c>
      <c r="C86" s="23">
        <v>14547.7</v>
      </c>
      <c r="D86" s="23">
        <v>24000</v>
      </c>
      <c r="E86" s="23">
        <v>14547.699999999999</v>
      </c>
      <c r="F86" s="23">
        <v>14539.1</v>
      </c>
      <c r="G86" s="23">
        <f t="shared" si="3"/>
        <v>60.579583333333332</v>
      </c>
      <c r="H86" s="23">
        <f t="shared" si="2"/>
        <v>99.940884126013046</v>
      </c>
      <c r="I86" s="26" t="s">
        <v>218</v>
      </c>
      <c r="K86" s="24"/>
      <c r="L86" s="24"/>
      <c r="M86" s="24"/>
      <c r="N86" s="24"/>
    </row>
    <row r="87" spans="1:14" ht="31.5" x14ac:dyDescent="0.2">
      <c r="A87" s="21" t="s">
        <v>229</v>
      </c>
      <c r="B87" s="22" t="s">
        <v>230</v>
      </c>
      <c r="C87" s="23">
        <v>261713.69999999998</v>
      </c>
      <c r="D87" s="23">
        <v>182971.6</v>
      </c>
      <c r="E87" s="23">
        <v>261713.69999999998</v>
      </c>
      <c r="F87" s="23">
        <v>181142.69999999998</v>
      </c>
      <c r="G87" s="23">
        <f t="shared" si="3"/>
        <v>99.000445970850109</v>
      </c>
      <c r="H87" s="23">
        <f t="shared" si="2"/>
        <v>69.21406865593967</v>
      </c>
      <c r="I87" s="19"/>
      <c r="K87" s="24"/>
      <c r="L87" s="24"/>
      <c r="M87" s="24"/>
      <c r="N87" s="24"/>
    </row>
    <row r="88" spans="1:14" ht="45.75" customHeight="1" x14ac:dyDescent="0.2">
      <c r="A88" s="21" t="s">
        <v>231</v>
      </c>
      <c r="B88" s="22" t="s">
        <v>232</v>
      </c>
      <c r="C88" s="23">
        <v>775582.8</v>
      </c>
      <c r="D88" s="23">
        <v>15000</v>
      </c>
      <c r="E88" s="23">
        <v>775582.8</v>
      </c>
      <c r="F88" s="23">
        <v>775582.8</v>
      </c>
      <c r="G88" s="23" t="s">
        <v>233</v>
      </c>
      <c r="H88" s="23">
        <f t="shared" si="2"/>
        <v>100</v>
      </c>
      <c r="I88" s="26" t="s">
        <v>234</v>
      </c>
      <c r="K88" s="24"/>
      <c r="L88" s="24"/>
      <c r="M88" s="24"/>
      <c r="N88" s="24"/>
    </row>
    <row r="89" spans="1:14" ht="47.25" x14ac:dyDescent="0.2">
      <c r="A89" s="21" t="s">
        <v>235</v>
      </c>
      <c r="B89" s="22" t="s">
        <v>236</v>
      </c>
      <c r="C89" s="23">
        <v>320639.39999999997</v>
      </c>
      <c r="D89" s="23">
        <v>325873.69999999995</v>
      </c>
      <c r="E89" s="23">
        <v>320639.39999999997</v>
      </c>
      <c r="F89" s="23">
        <v>320514</v>
      </c>
      <c r="G89" s="23">
        <f t="shared" si="3"/>
        <v>98.35528304370682</v>
      </c>
      <c r="H89" s="23">
        <f t="shared" si="2"/>
        <v>99.960890645379209</v>
      </c>
      <c r="I89" s="19"/>
      <c r="K89" s="24"/>
      <c r="L89" s="24"/>
      <c r="M89" s="24"/>
      <c r="N89" s="24"/>
    </row>
    <row r="90" spans="1:14" ht="31.5" x14ac:dyDescent="0.2">
      <c r="A90" s="21" t="s">
        <v>237</v>
      </c>
      <c r="B90" s="22" t="s">
        <v>238</v>
      </c>
      <c r="C90" s="30"/>
      <c r="D90" s="23">
        <v>1000</v>
      </c>
      <c r="E90" s="23"/>
      <c r="F90" s="23"/>
      <c r="G90" s="23">
        <f t="shared" si="3"/>
        <v>0</v>
      </c>
      <c r="H90" s="23"/>
      <c r="I90" s="19"/>
      <c r="K90" s="31"/>
      <c r="L90" s="24"/>
      <c r="M90" s="24"/>
      <c r="N90" s="24"/>
    </row>
    <row r="91" spans="1:14" x14ac:dyDescent="0.2">
      <c r="A91" s="21" t="s">
        <v>239</v>
      </c>
      <c r="B91" s="22" t="s">
        <v>240</v>
      </c>
      <c r="C91" s="30"/>
      <c r="D91" s="23">
        <v>136.9</v>
      </c>
      <c r="E91" s="23"/>
      <c r="F91" s="23"/>
      <c r="G91" s="23">
        <f t="shared" si="3"/>
        <v>0</v>
      </c>
      <c r="H91" s="23"/>
      <c r="I91" s="19"/>
      <c r="K91" s="31"/>
      <c r="L91" s="24"/>
      <c r="M91" s="24"/>
      <c r="N91" s="24"/>
    </row>
    <row r="92" spans="1:14" x14ac:dyDescent="0.2">
      <c r="A92" s="21" t="s">
        <v>241</v>
      </c>
      <c r="B92" s="22" t="s">
        <v>242</v>
      </c>
      <c r="C92" s="30"/>
      <c r="D92" s="23">
        <v>2794.4</v>
      </c>
      <c r="E92" s="23"/>
      <c r="F92" s="23"/>
      <c r="G92" s="23">
        <f t="shared" si="3"/>
        <v>0</v>
      </c>
      <c r="H92" s="23"/>
      <c r="I92" s="19"/>
      <c r="K92" s="31"/>
      <c r="L92" s="24"/>
      <c r="M92" s="24"/>
      <c r="N92" s="24"/>
    </row>
    <row r="93" spans="1:14" ht="31.5" x14ac:dyDescent="0.2">
      <c r="A93" s="21" t="s">
        <v>243</v>
      </c>
      <c r="B93" s="22" t="s">
        <v>244</v>
      </c>
      <c r="C93" s="30"/>
      <c r="D93" s="23"/>
      <c r="E93" s="23"/>
      <c r="F93" s="23"/>
      <c r="G93" s="23"/>
      <c r="H93" s="23"/>
      <c r="I93" s="19"/>
      <c r="K93" s="31"/>
      <c r="L93" s="24"/>
      <c r="M93" s="24"/>
      <c r="N93" s="24"/>
    </row>
    <row r="94" spans="1:14" ht="31.5" x14ac:dyDescent="0.2">
      <c r="A94" s="21" t="s">
        <v>245</v>
      </c>
      <c r="B94" s="22" t="s">
        <v>246</v>
      </c>
      <c r="C94" s="30"/>
      <c r="D94" s="23"/>
      <c r="E94" s="23"/>
      <c r="F94" s="23"/>
      <c r="G94" s="18"/>
      <c r="H94" s="18"/>
      <c r="I94" s="19"/>
      <c r="K94" s="31"/>
      <c r="L94" s="24"/>
      <c r="M94" s="24"/>
      <c r="N94" s="24"/>
    </row>
    <row r="95" spans="1:14" ht="26.25" customHeight="1" x14ac:dyDescent="0.2">
      <c r="A95" s="21" t="s">
        <v>247</v>
      </c>
      <c r="B95" s="22" t="s">
        <v>248</v>
      </c>
      <c r="C95" s="23">
        <v>1312782.4000000001</v>
      </c>
      <c r="D95" s="23">
        <v>2046540.9</v>
      </c>
      <c r="E95" s="23">
        <v>1312782.4000000001</v>
      </c>
      <c r="F95" s="23">
        <v>1312773.5</v>
      </c>
      <c r="G95" s="23">
        <f t="shared" si="3"/>
        <v>64.145969425775945</v>
      </c>
      <c r="H95" s="23">
        <f t="shared" si="2"/>
        <v>99.999322050630767</v>
      </c>
      <c r="I95" s="26" t="s">
        <v>249</v>
      </c>
      <c r="K95" s="24"/>
      <c r="L95" s="24"/>
      <c r="M95" s="24"/>
      <c r="N95" s="24"/>
    </row>
    <row r="96" spans="1:14" ht="42" customHeight="1" x14ac:dyDescent="0.2">
      <c r="A96" s="21" t="s">
        <v>250</v>
      </c>
      <c r="B96" s="22" t="s">
        <v>251</v>
      </c>
      <c r="C96" s="23">
        <v>348560.1</v>
      </c>
      <c r="D96" s="23"/>
      <c r="E96" s="23">
        <v>348560.1</v>
      </c>
      <c r="F96" s="23">
        <v>348559.1</v>
      </c>
      <c r="G96" s="23"/>
      <c r="H96" s="23">
        <f t="shared" si="2"/>
        <v>99.999713105430018</v>
      </c>
      <c r="I96" s="26" t="s">
        <v>252</v>
      </c>
      <c r="K96" s="24"/>
      <c r="L96" s="24"/>
      <c r="M96" s="24"/>
      <c r="N96" s="24"/>
    </row>
    <row r="97" spans="1:14" ht="47.25" x14ac:dyDescent="0.2">
      <c r="A97" s="16" t="s">
        <v>253</v>
      </c>
      <c r="B97" s="17" t="s">
        <v>254</v>
      </c>
      <c r="C97" s="18">
        <f>SUM(C98:C101)</f>
        <v>479799.8</v>
      </c>
      <c r="D97" s="18">
        <f>SUM(D98:D101)</f>
        <v>123516.4</v>
      </c>
      <c r="E97" s="18">
        <f>SUM(E98:E101)</f>
        <v>479799.8</v>
      </c>
      <c r="F97" s="18">
        <f>SUM(F98:F101)</f>
        <v>457905.5</v>
      </c>
      <c r="G97" s="18" t="s">
        <v>255</v>
      </c>
      <c r="H97" s="18">
        <f t="shared" si="2"/>
        <v>95.436784258767929</v>
      </c>
      <c r="I97" s="19"/>
      <c r="K97" s="20"/>
      <c r="L97" s="20"/>
      <c r="M97" s="20"/>
      <c r="N97" s="20"/>
    </row>
    <row r="98" spans="1:14" ht="31.5" x14ac:dyDescent="0.2">
      <c r="A98" s="21" t="s">
        <v>256</v>
      </c>
      <c r="B98" s="22" t="s">
        <v>257</v>
      </c>
      <c r="C98" s="23">
        <v>48172.1</v>
      </c>
      <c r="D98" s="23">
        <v>47809</v>
      </c>
      <c r="E98" s="23">
        <v>48172.1</v>
      </c>
      <c r="F98" s="23">
        <v>35714.699999999997</v>
      </c>
      <c r="G98" s="23">
        <f t="shared" si="3"/>
        <v>74.702880210838956</v>
      </c>
      <c r="H98" s="23">
        <f t="shared" si="2"/>
        <v>74.139802914965301</v>
      </c>
      <c r="I98" s="26" t="s">
        <v>258</v>
      </c>
      <c r="K98" s="24"/>
      <c r="L98" s="24"/>
      <c r="M98" s="24"/>
      <c r="N98" s="24"/>
    </row>
    <row r="99" spans="1:14" ht="31.5" x14ac:dyDescent="0.2">
      <c r="A99" s="21" t="s">
        <v>259</v>
      </c>
      <c r="B99" s="22" t="s">
        <v>260</v>
      </c>
      <c r="C99" s="23">
        <v>56261.599999999999</v>
      </c>
      <c r="D99" s="23"/>
      <c r="E99" s="23">
        <v>56261.599999999999</v>
      </c>
      <c r="F99" s="23">
        <v>47096.6</v>
      </c>
      <c r="G99" s="23"/>
      <c r="H99" s="23">
        <f t="shared" si="2"/>
        <v>83.710026021300493</v>
      </c>
      <c r="I99" s="26" t="s">
        <v>108</v>
      </c>
      <c r="K99" s="24"/>
      <c r="L99" s="24"/>
      <c r="M99" s="24"/>
      <c r="N99" s="24"/>
    </row>
    <row r="100" spans="1:14" x14ac:dyDescent="0.2">
      <c r="A100" s="21" t="s">
        <v>261</v>
      </c>
      <c r="B100" s="22" t="s">
        <v>262</v>
      </c>
      <c r="C100" s="23">
        <v>75366.100000000006</v>
      </c>
      <c r="D100" s="23">
        <v>75707.399999999994</v>
      </c>
      <c r="E100" s="23">
        <v>75366.099999999991</v>
      </c>
      <c r="F100" s="23">
        <v>75094.2</v>
      </c>
      <c r="G100" s="23">
        <f t="shared" si="3"/>
        <v>99.190039546992764</v>
      </c>
      <c r="H100" s="23">
        <f t="shared" si="2"/>
        <v>99.639227716440161</v>
      </c>
      <c r="I100" s="19"/>
      <c r="K100" s="24"/>
      <c r="L100" s="24"/>
      <c r="M100" s="24"/>
      <c r="N100" s="24"/>
    </row>
    <row r="101" spans="1:14" ht="31.5" x14ac:dyDescent="0.2">
      <c r="A101" s="21" t="s">
        <v>263</v>
      </c>
      <c r="B101" s="22" t="s">
        <v>264</v>
      </c>
      <c r="C101" s="23">
        <v>300000</v>
      </c>
      <c r="D101" s="23"/>
      <c r="E101" s="23">
        <v>300000</v>
      </c>
      <c r="F101" s="23">
        <v>300000</v>
      </c>
      <c r="G101" s="23"/>
      <c r="H101" s="23">
        <f t="shared" si="2"/>
        <v>100</v>
      </c>
      <c r="I101" s="29" t="s">
        <v>265</v>
      </c>
      <c r="K101" s="24"/>
      <c r="L101" s="24"/>
      <c r="M101" s="24"/>
      <c r="N101" s="24"/>
    </row>
    <row r="102" spans="1:14" ht="31.5" x14ac:dyDescent="0.2">
      <c r="A102" s="16" t="s">
        <v>266</v>
      </c>
      <c r="B102" s="17" t="s">
        <v>267</v>
      </c>
      <c r="C102" s="18">
        <f>SUM(C103:C104)</f>
        <v>2265.8000000000002</v>
      </c>
      <c r="D102" s="18">
        <f>SUM(D103:D104)</f>
        <v>4878.8</v>
      </c>
      <c r="E102" s="18">
        <f>SUM(E103:E104)</f>
        <v>2265.8000000000002</v>
      </c>
      <c r="F102" s="18">
        <f>SUM(F103:F104)</f>
        <v>2247</v>
      </c>
      <c r="G102" s="18">
        <f t="shared" si="3"/>
        <v>46.056407313273759</v>
      </c>
      <c r="H102" s="18">
        <f t="shared" si="2"/>
        <v>99.170270985965217</v>
      </c>
      <c r="I102" s="19"/>
      <c r="K102" s="20"/>
      <c r="L102" s="20"/>
      <c r="M102" s="20"/>
      <c r="N102" s="20"/>
    </row>
    <row r="103" spans="1:14" x14ac:dyDescent="0.2">
      <c r="A103" s="21" t="s">
        <v>268</v>
      </c>
      <c r="B103" s="22" t="s">
        <v>269</v>
      </c>
      <c r="C103" s="30"/>
      <c r="D103" s="23">
        <v>1628.8</v>
      </c>
      <c r="E103" s="23"/>
      <c r="F103" s="23"/>
      <c r="G103" s="18">
        <f t="shared" si="3"/>
        <v>0</v>
      </c>
      <c r="H103" s="18"/>
      <c r="I103" s="19"/>
      <c r="K103" s="31"/>
      <c r="L103" s="24"/>
      <c r="M103" s="24"/>
      <c r="N103" s="24"/>
    </row>
    <row r="104" spans="1:14" ht="31.5" x14ac:dyDescent="0.2">
      <c r="A104" s="21" t="s">
        <v>270</v>
      </c>
      <c r="B104" s="22" t="s">
        <v>271</v>
      </c>
      <c r="C104" s="23">
        <v>2265.8000000000002</v>
      </c>
      <c r="D104" s="23">
        <v>3250</v>
      </c>
      <c r="E104" s="23">
        <v>2265.8000000000002</v>
      </c>
      <c r="F104" s="23">
        <v>2247</v>
      </c>
      <c r="G104" s="23">
        <f t="shared" si="3"/>
        <v>69.138461538461542</v>
      </c>
      <c r="H104" s="23">
        <f t="shared" si="2"/>
        <v>99.170270985965217</v>
      </c>
      <c r="I104" s="26" t="s">
        <v>272</v>
      </c>
      <c r="K104" s="24"/>
      <c r="L104" s="24"/>
      <c r="M104" s="24"/>
      <c r="N104" s="24"/>
    </row>
    <row r="105" spans="1:14" ht="47.25" x14ac:dyDescent="0.2">
      <c r="A105" s="16" t="s">
        <v>273</v>
      </c>
      <c r="B105" s="17" t="s">
        <v>274</v>
      </c>
      <c r="C105" s="18">
        <f>SUM(C106:C107)</f>
        <v>111826.79999999999</v>
      </c>
      <c r="D105" s="18">
        <f>SUM(D106:D107)</f>
        <v>119825.7</v>
      </c>
      <c r="E105" s="18">
        <f>SUM(E106:E107)</f>
        <v>117123.59999999998</v>
      </c>
      <c r="F105" s="18">
        <f>SUM(F106:F107)</f>
        <v>109696.9</v>
      </c>
      <c r="G105" s="18">
        <f t="shared" si="3"/>
        <v>91.54705543134736</v>
      </c>
      <c r="H105" s="18">
        <f t="shared" si="2"/>
        <v>93.659091762889815</v>
      </c>
      <c r="I105" s="19"/>
      <c r="K105" s="20"/>
      <c r="L105" s="20"/>
      <c r="M105" s="20"/>
      <c r="N105" s="20"/>
    </row>
    <row r="106" spans="1:14" ht="31.5" x14ac:dyDescent="0.2">
      <c r="A106" s="21" t="s">
        <v>275</v>
      </c>
      <c r="B106" s="22" t="s">
        <v>276</v>
      </c>
      <c r="C106" s="23">
        <v>90685.4</v>
      </c>
      <c r="D106" s="23">
        <v>94414.399999999994</v>
      </c>
      <c r="E106" s="23">
        <v>95982.199999999983</v>
      </c>
      <c r="F106" s="23">
        <v>90505.5</v>
      </c>
      <c r="G106" s="23">
        <f t="shared" si="3"/>
        <v>95.859847650358418</v>
      </c>
      <c r="H106" s="23">
        <f t="shared" si="2"/>
        <v>94.294046187730657</v>
      </c>
      <c r="I106" s="19"/>
      <c r="K106" s="24"/>
      <c r="L106" s="24"/>
      <c r="M106" s="24"/>
      <c r="N106" s="24"/>
    </row>
    <row r="107" spans="1:14" ht="47.25" x14ac:dyDescent="0.2">
      <c r="A107" s="21" t="s">
        <v>277</v>
      </c>
      <c r="B107" s="22" t="s">
        <v>278</v>
      </c>
      <c r="C107" s="23">
        <v>21141.4</v>
      </c>
      <c r="D107" s="23">
        <v>25411.300000000003</v>
      </c>
      <c r="E107" s="23">
        <v>21141.4</v>
      </c>
      <c r="F107" s="23">
        <v>19191.400000000001</v>
      </c>
      <c r="G107" s="23">
        <f t="shared" si="3"/>
        <v>75.523094056581115</v>
      </c>
      <c r="H107" s="23">
        <f t="shared" si="2"/>
        <v>90.776391345890048</v>
      </c>
      <c r="I107" s="26" t="s">
        <v>279</v>
      </c>
      <c r="K107" s="24"/>
      <c r="L107" s="24"/>
      <c r="M107" s="24"/>
      <c r="N107" s="24"/>
    </row>
    <row r="108" spans="1:14" ht="47.25" x14ac:dyDescent="0.2">
      <c r="A108" s="16" t="s">
        <v>280</v>
      </c>
      <c r="B108" s="17" t="s">
        <v>281</v>
      </c>
      <c r="C108" s="18">
        <f>SUM(C109:C112)</f>
        <v>51613.9</v>
      </c>
      <c r="D108" s="18">
        <f>SUM(D109:D112)</f>
        <v>37346</v>
      </c>
      <c r="E108" s="18">
        <f>SUM(E109:E112)</f>
        <v>51613.9</v>
      </c>
      <c r="F108" s="18">
        <f>SUM(F109:F112)</f>
        <v>30530.399999999998</v>
      </c>
      <c r="G108" s="18">
        <f t="shared" si="3"/>
        <v>81.750120494832103</v>
      </c>
      <c r="H108" s="18">
        <f t="shared" si="2"/>
        <v>59.151507636508761</v>
      </c>
      <c r="I108" s="19"/>
      <c r="K108" s="20"/>
      <c r="L108" s="20"/>
      <c r="M108" s="20"/>
      <c r="N108" s="20"/>
    </row>
    <row r="109" spans="1:14" ht="126" x14ac:dyDescent="0.2">
      <c r="A109" s="21" t="s">
        <v>282</v>
      </c>
      <c r="B109" s="22" t="s">
        <v>283</v>
      </c>
      <c r="C109" s="23">
        <v>17030.099999999999</v>
      </c>
      <c r="D109" s="23">
        <v>995.6</v>
      </c>
      <c r="E109" s="23">
        <v>17030.099999999999</v>
      </c>
      <c r="F109" s="23">
        <v>15577.6</v>
      </c>
      <c r="G109" s="23" t="s">
        <v>284</v>
      </c>
      <c r="H109" s="23">
        <f t="shared" si="2"/>
        <v>91.470983728809586</v>
      </c>
      <c r="I109" s="26" t="s">
        <v>285</v>
      </c>
      <c r="K109" s="24"/>
      <c r="L109" s="24"/>
      <c r="M109" s="24"/>
      <c r="N109" s="24"/>
    </row>
    <row r="110" spans="1:14" ht="47.25" x14ac:dyDescent="0.2">
      <c r="A110" s="21" t="s">
        <v>286</v>
      </c>
      <c r="B110" s="22" t="s">
        <v>287</v>
      </c>
      <c r="C110" s="23">
        <v>34138.800000000003</v>
      </c>
      <c r="D110" s="23">
        <v>35905.4</v>
      </c>
      <c r="E110" s="23">
        <v>34138.800000000003</v>
      </c>
      <c r="F110" s="23">
        <v>14543.699999999999</v>
      </c>
      <c r="G110" s="23">
        <f t="shared" si="3"/>
        <v>40.505606399037461</v>
      </c>
      <c r="H110" s="23">
        <f t="shared" si="2"/>
        <v>42.601673169531438</v>
      </c>
      <c r="I110" s="26" t="s">
        <v>288</v>
      </c>
      <c r="K110" s="24"/>
      <c r="L110" s="24"/>
      <c r="M110" s="24"/>
      <c r="N110" s="24"/>
    </row>
    <row r="111" spans="1:14" ht="31.5" x14ac:dyDescent="0.2">
      <c r="A111" s="21" t="s">
        <v>289</v>
      </c>
      <c r="B111" s="22" t="s">
        <v>290</v>
      </c>
      <c r="C111" s="23">
        <v>350</v>
      </c>
      <c r="D111" s="23">
        <v>350</v>
      </c>
      <c r="E111" s="23">
        <v>350</v>
      </c>
      <c r="F111" s="23">
        <v>350</v>
      </c>
      <c r="G111" s="23">
        <f t="shared" si="3"/>
        <v>100</v>
      </c>
      <c r="H111" s="23">
        <f t="shared" si="2"/>
        <v>100</v>
      </c>
      <c r="I111" s="19"/>
      <c r="K111" s="24"/>
      <c r="L111" s="24"/>
      <c r="M111" s="24"/>
      <c r="N111" s="24"/>
    </row>
    <row r="112" spans="1:14" ht="31.5" x14ac:dyDescent="0.2">
      <c r="A112" s="21" t="s">
        <v>291</v>
      </c>
      <c r="B112" s="22" t="s">
        <v>292</v>
      </c>
      <c r="C112" s="23">
        <v>95</v>
      </c>
      <c r="D112" s="23">
        <v>95</v>
      </c>
      <c r="E112" s="23">
        <v>95</v>
      </c>
      <c r="F112" s="23">
        <v>59.1</v>
      </c>
      <c r="G112" s="23">
        <f t="shared" si="3"/>
        <v>62.210526315789473</v>
      </c>
      <c r="H112" s="23">
        <f t="shared" si="2"/>
        <v>62.210526315789473</v>
      </c>
      <c r="I112" s="26" t="s">
        <v>218</v>
      </c>
      <c r="K112" s="24"/>
      <c r="L112" s="24"/>
      <c r="M112" s="24"/>
      <c r="N112" s="24"/>
    </row>
    <row r="113" spans="1:14" ht="31.5" x14ac:dyDescent="0.2">
      <c r="A113" s="16" t="s">
        <v>293</v>
      </c>
      <c r="B113" s="17" t="s">
        <v>294</v>
      </c>
      <c r="C113" s="18">
        <f>SUM(C114:C116)</f>
        <v>8099799.0999999996</v>
      </c>
      <c r="D113" s="18">
        <f>SUM(D114:D116)</f>
        <v>6886732.7000000002</v>
      </c>
      <c r="E113" s="18">
        <f>SUM(E114:E116)</f>
        <v>8099799.0999999996</v>
      </c>
      <c r="F113" s="18">
        <f>SUM(F114:F116)</f>
        <v>7725431.0999999987</v>
      </c>
      <c r="G113" s="18">
        <f t="shared" si="3"/>
        <v>112.17846599447658</v>
      </c>
      <c r="H113" s="18">
        <f t="shared" si="2"/>
        <v>95.378058203937428</v>
      </c>
      <c r="I113" s="19"/>
      <c r="K113" s="20"/>
      <c r="L113" s="20"/>
      <c r="M113" s="20"/>
      <c r="N113" s="20"/>
    </row>
    <row r="114" spans="1:14" ht="31.5" x14ac:dyDescent="0.2">
      <c r="A114" s="21" t="s">
        <v>295</v>
      </c>
      <c r="B114" s="22" t="s">
        <v>296</v>
      </c>
      <c r="C114" s="30"/>
      <c r="D114" s="23"/>
      <c r="E114" s="18"/>
      <c r="F114" s="18"/>
      <c r="G114" s="18"/>
      <c r="H114" s="18"/>
      <c r="I114" s="19"/>
      <c r="K114" s="31"/>
      <c r="L114" s="24"/>
      <c r="M114" s="20"/>
      <c r="N114" s="20"/>
    </row>
    <row r="115" spans="1:14" ht="31.5" x14ac:dyDescent="0.2">
      <c r="A115" s="21" t="s">
        <v>297</v>
      </c>
      <c r="B115" s="22" t="s">
        <v>298</v>
      </c>
      <c r="C115" s="23">
        <v>196405.3</v>
      </c>
      <c r="D115" s="23">
        <v>196960</v>
      </c>
      <c r="E115" s="23">
        <v>196405.3</v>
      </c>
      <c r="F115" s="23">
        <v>196065.1</v>
      </c>
      <c r="G115" s="23">
        <f t="shared" si="3"/>
        <v>99.545643785540221</v>
      </c>
      <c r="H115" s="23">
        <f t="shared" si="2"/>
        <v>99.826786751681354</v>
      </c>
      <c r="I115" s="19"/>
      <c r="K115" s="24"/>
      <c r="L115" s="24"/>
      <c r="M115" s="24"/>
      <c r="N115" s="24"/>
    </row>
    <row r="116" spans="1:14" ht="393" customHeight="1" x14ac:dyDescent="0.2">
      <c r="A116" s="21" t="s">
        <v>299</v>
      </c>
      <c r="B116" s="22" t="s">
        <v>300</v>
      </c>
      <c r="C116" s="23">
        <v>7903393.7999999998</v>
      </c>
      <c r="D116" s="23">
        <v>6689772.7000000002</v>
      </c>
      <c r="E116" s="23">
        <v>7903393.7999999998</v>
      </c>
      <c r="F116" s="23">
        <v>7529365.9999999991</v>
      </c>
      <c r="G116" s="23">
        <f t="shared" si="3"/>
        <v>112.55040100241371</v>
      </c>
      <c r="H116" s="23">
        <f t="shared" si="2"/>
        <v>95.267503942420277</v>
      </c>
      <c r="I116" s="26" t="s">
        <v>301</v>
      </c>
      <c r="K116" s="24"/>
      <c r="L116" s="24"/>
      <c r="M116" s="24"/>
      <c r="N116" s="24"/>
    </row>
    <row r="117" spans="1:14" ht="31.5" x14ac:dyDescent="0.2">
      <c r="A117" s="16" t="s">
        <v>302</v>
      </c>
      <c r="B117" s="17" t="s">
        <v>303</v>
      </c>
      <c r="C117" s="18">
        <f>C118</f>
        <v>45865.8</v>
      </c>
      <c r="D117" s="18">
        <f>D118</f>
        <v>89600</v>
      </c>
      <c r="E117" s="18">
        <f>E118</f>
        <v>45865.8</v>
      </c>
      <c r="F117" s="18">
        <f>F118</f>
        <v>45865.8</v>
      </c>
      <c r="G117" s="18">
        <f t="shared" si="3"/>
        <v>51.189508928571435</v>
      </c>
      <c r="H117" s="18">
        <f t="shared" si="2"/>
        <v>100</v>
      </c>
      <c r="I117" s="19"/>
      <c r="K117" s="20"/>
      <c r="L117" s="20"/>
      <c r="M117" s="20"/>
      <c r="N117" s="20"/>
    </row>
    <row r="118" spans="1:14" ht="31.5" x14ac:dyDescent="0.2">
      <c r="A118" s="21" t="s">
        <v>304</v>
      </c>
      <c r="B118" s="22" t="s">
        <v>305</v>
      </c>
      <c r="C118" s="23">
        <v>45865.8</v>
      </c>
      <c r="D118" s="23">
        <v>89600</v>
      </c>
      <c r="E118" s="23">
        <v>45865.8</v>
      </c>
      <c r="F118" s="23">
        <v>45865.8</v>
      </c>
      <c r="G118" s="23">
        <f t="shared" si="3"/>
        <v>51.189508928571435</v>
      </c>
      <c r="H118" s="23">
        <f t="shared" si="2"/>
        <v>100</v>
      </c>
      <c r="I118" s="29" t="s">
        <v>306</v>
      </c>
      <c r="K118" s="24"/>
      <c r="L118" s="24"/>
      <c r="M118" s="24"/>
      <c r="N118" s="24"/>
    </row>
    <row r="119" spans="1:14" ht="18.75" customHeight="1" x14ac:dyDescent="0.2">
      <c r="A119" s="16"/>
      <c r="B119" s="17" t="s">
        <v>307</v>
      </c>
      <c r="C119" s="32">
        <f>C6+C15+C24+C31+C43+C50+C64+C69+C73+C78+C82+C97+C102+C105+C108+C113+C117</f>
        <v>78845925.5</v>
      </c>
      <c r="D119" s="32">
        <f>D6+D15+D24+D31+D43+D50+D64+D69+D73+D78+D82+D97+D102+D105+D108+D113+D117</f>
        <v>68478169.899999991</v>
      </c>
      <c r="E119" s="32">
        <f>E6+E15+E24+E31+E43+E50+E64+E69+E73+E78+E82+E97+E102+E105+E108+E113+E117</f>
        <v>77922243.499999985</v>
      </c>
      <c r="F119" s="32">
        <f>F6+F15+F24+F31+F43+F50+F64+F69+F73+F78+F82+F97+F102+F105+F108+F113+F117</f>
        <v>75194437.100000009</v>
      </c>
      <c r="G119" s="18">
        <f t="shared" si="3"/>
        <v>109.8078952895615</v>
      </c>
      <c r="H119" s="18">
        <f t="shared" si="2"/>
        <v>96.499322558647876</v>
      </c>
      <c r="I119" s="19"/>
      <c r="K119" s="33"/>
      <c r="L119" s="33"/>
      <c r="M119" s="33"/>
      <c r="N119" s="33"/>
    </row>
    <row r="120" spans="1:14" ht="20.25" customHeight="1" x14ac:dyDescent="0.2">
      <c r="A120" s="34"/>
      <c r="B120" s="17" t="s">
        <v>308</v>
      </c>
      <c r="C120" s="35" t="s">
        <v>309</v>
      </c>
      <c r="D120" s="32">
        <v>6031640.900000006</v>
      </c>
      <c r="E120" s="32">
        <v>6165095.3000000119</v>
      </c>
      <c r="F120" s="32">
        <v>5986222.9999999851</v>
      </c>
      <c r="G120" s="18">
        <f t="shared" si="3"/>
        <v>99.247005901826469</v>
      </c>
      <c r="H120" s="18">
        <f t="shared" si="2"/>
        <v>97.098628791674528</v>
      </c>
      <c r="I120" s="19"/>
      <c r="K120" s="36"/>
      <c r="L120" s="33"/>
      <c r="M120" s="33"/>
      <c r="N120" s="33"/>
    </row>
    <row r="121" spans="1:14" x14ac:dyDescent="0.2">
      <c r="A121" s="34"/>
      <c r="B121" s="17" t="s">
        <v>310</v>
      </c>
      <c r="C121" s="35" t="s">
        <v>309</v>
      </c>
      <c r="D121" s="32">
        <f>D119+D120</f>
        <v>74509810.799999997</v>
      </c>
      <c r="E121" s="32">
        <f>E119+E120</f>
        <v>84087338.799999997</v>
      </c>
      <c r="F121" s="32">
        <f>F119+F120</f>
        <v>81180660.099999994</v>
      </c>
      <c r="G121" s="18">
        <f t="shared" si="3"/>
        <v>108.95298112876164</v>
      </c>
      <c r="H121" s="18">
        <f t="shared" si="2"/>
        <v>96.543262349027984</v>
      </c>
      <c r="I121" s="23"/>
      <c r="K121" s="36"/>
      <c r="L121" s="33"/>
      <c r="M121" s="33"/>
      <c r="N121" s="33"/>
    </row>
    <row r="122" spans="1:14" x14ac:dyDescent="0.25">
      <c r="K122" s="38"/>
      <c r="L122" s="38"/>
      <c r="M122" s="38"/>
      <c r="N122" s="38"/>
    </row>
    <row r="123" spans="1:14" x14ac:dyDescent="0.25">
      <c r="E123" s="39"/>
      <c r="K123" s="38"/>
      <c r="L123" s="38"/>
      <c r="M123" s="38"/>
      <c r="N123" s="38"/>
    </row>
    <row r="124" spans="1:14" x14ac:dyDescent="0.25">
      <c r="K124" s="38"/>
      <c r="L124" s="38"/>
      <c r="M124" s="38"/>
      <c r="N124" s="38"/>
    </row>
  </sheetData>
  <mergeCells count="10">
    <mergeCell ref="K3:S4"/>
    <mergeCell ref="M7:Q8"/>
    <mergeCell ref="A1:I1"/>
    <mergeCell ref="A3:A4"/>
    <mergeCell ref="B3:B4"/>
    <mergeCell ref="C3:C4"/>
    <mergeCell ref="D3:E3"/>
    <mergeCell ref="F3:F4"/>
    <mergeCell ref="G3:H3"/>
    <mergeCell ref="I3:I4"/>
  </mergeCells>
  <printOptions horizontalCentered="1"/>
  <pageMargins left="0.31496062992125984" right="0.31496062992125984" top="0.35433070866141736" bottom="0.35433070866141736" header="0.31496062992125984" footer="0"/>
  <pageSetup paperSize="9" scale="42" fitToHeight="0" orientation="landscape" blackAndWhite="1" r:id="rId1"/>
  <headerFooter alignWithMargins="0">
    <oddFooter>&amp;C&amp;P</oddFooter>
  </headerFooter>
  <rowBreaks count="3" manualBreakCount="3">
    <brk id="26" max="8" man="1"/>
    <brk id="50" max="8" man="1"/>
    <brk id="8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2017 год</vt:lpstr>
      <vt:lpstr>'2017 год'!Заголовки_для_печати</vt:lpstr>
      <vt:lpstr>'2017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Потапова Анна Юрьевна</cp:lastModifiedBy>
  <dcterms:created xsi:type="dcterms:W3CDTF">2018-05-14T13:39:30Z</dcterms:created>
  <dcterms:modified xsi:type="dcterms:W3CDTF">2018-05-14T13:40:03Z</dcterms:modified>
</cp:coreProperties>
</file>