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785" windowHeight="12495"/>
  </bookViews>
  <sheets>
    <sheet name="РАСХОДЫ" sheetId="6" r:id="rId1"/>
  </sheets>
  <definedNames>
    <definedName name="_xlnm.Print_Titles" localSheetId="0">РАСХОДЫ!$4:$6</definedName>
    <definedName name="_xlnm.Print_Area" localSheetId="0">РАСХОДЫ!$A$1:$H$86</definedName>
  </definedNames>
  <calcPr calcId="145621" fullCalcOnLoad="1"/>
</workbook>
</file>

<file path=xl/calcChain.xml><?xml version="1.0" encoding="utf-8"?>
<calcChain xmlns="http://schemas.openxmlformats.org/spreadsheetml/2006/main">
  <c r="D86" i="6" l="1"/>
  <c r="E86" i="6"/>
  <c r="C86" i="6"/>
  <c r="D82" i="6"/>
  <c r="E82" i="6"/>
  <c r="C82" i="6"/>
  <c r="D80" i="6"/>
  <c r="E80" i="6"/>
  <c r="C80" i="6"/>
  <c r="D76" i="6"/>
  <c r="E76" i="6"/>
  <c r="C76" i="6"/>
  <c r="D71" i="6"/>
  <c r="E71" i="6"/>
  <c r="C71" i="6"/>
  <c r="D65" i="6"/>
  <c r="E65" i="6"/>
  <c r="G65" i="6"/>
  <c r="D57" i="6"/>
  <c r="E57" i="6"/>
  <c r="G57" i="6"/>
  <c r="C57" i="6"/>
  <c r="D54" i="6"/>
  <c r="E54" i="6"/>
  <c r="G54" i="6"/>
  <c r="C54" i="6"/>
  <c r="D46" i="6"/>
  <c r="E46" i="6"/>
  <c r="F46" i="6"/>
  <c r="C46" i="6"/>
  <c r="C42" i="6"/>
  <c r="D42" i="6"/>
  <c r="E42" i="6"/>
  <c r="C37" i="6"/>
  <c r="D37" i="6"/>
  <c r="G37" i="6"/>
  <c r="E37" i="6"/>
  <c r="C26" i="6"/>
  <c r="F26" i="6"/>
  <c r="D26" i="6"/>
  <c r="G26" i="6"/>
  <c r="E26" i="6"/>
  <c r="C20" i="6"/>
  <c r="D20" i="6"/>
  <c r="E20" i="6"/>
  <c r="C17" i="6"/>
  <c r="D17" i="6"/>
  <c r="E17" i="6"/>
  <c r="C7" i="6"/>
  <c r="D7" i="6"/>
  <c r="E7" i="6"/>
  <c r="G86" i="6"/>
  <c r="G85" i="6"/>
  <c r="G84" i="6"/>
  <c r="G83" i="6"/>
  <c r="G82" i="6"/>
  <c r="G81" i="6"/>
  <c r="G80" i="6"/>
  <c r="G79" i="6"/>
  <c r="G78" i="6"/>
  <c r="G77" i="6"/>
  <c r="G76" i="6"/>
  <c r="G75" i="6"/>
  <c r="G74" i="6"/>
  <c r="G73" i="6"/>
  <c r="G72" i="6"/>
  <c r="G71" i="6"/>
  <c r="G70" i="6"/>
  <c r="G69" i="6"/>
  <c r="G68" i="6"/>
  <c r="G67" i="6"/>
  <c r="G66" i="6"/>
  <c r="G64" i="6"/>
  <c r="G63" i="6"/>
  <c r="G62" i="6"/>
  <c r="G61" i="6"/>
  <c r="G60" i="6"/>
  <c r="G59" i="6"/>
  <c r="G58" i="6"/>
  <c r="G56" i="6"/>
  <c r="G55" i="6"/>
  <c r="G53" i="6"/>
  <c r="G52" i="6"/>
  <c r="G51" i="6"/>
  <c r="G50" i="6"/>
  <c r="G49" i="6"/>
  <c r="G48" i="6"/>
  <c r="G47" i="6"/>
  <c r="G46" i="6"/>
  <c r="G45" i="6"/>
  <c r="G44" i="6"/>
  <c r="G43" i="6"/>
  <c r="G42" i="6"/>
  <c r="G41" i="6"/>
  <c r="G40" i="6"/>
  <c r="G39" i="6"/>
  <c r="G38" i="6"/>
  <c r="G36" i="6"/>
  <c r="G35" i="6"/>
  <c r="G34" i="6"/>
  <c r="G33" i="6"/>
  <c r="G32" i="6"/>
  <c r="G31" i="6"/>
  <c r="G30" i="6"/>
  <c r="G29" i="6"/>
  <c r="G28" i="6"/>
  <c r="G27" i="6"/>
  <c r="G24" i="6"/>
  <c r="G23" i="6"/>
  <c r="G22" i="6"/>
  <c r="G21" i="6"/>
  <c r="G20" i="6"/>
  <c r="G19" i="6"/>
  <c r="G18" i="6"/>
  <c r="G17" i="6"/>
  <c r="G16" i="6"/>
  <c r="G15" i="6"/>
  <c r="G13" i="6"/>
  <c r="G12" i="6"/>
  <c r="G11" i="6"/>
  <c r="G10" i="6"/>
  <c r="G9" i="6"/>
  <c r="G8" i="6"/>
  <c r="G7" i="6"/>
  <c r="F86" i="6"/>
  <c r="F83" i="6"/>
  <c r="F81" i="6"/>
  <c r="F80" i="6"/>
  <c r="F79" i="6"/>
  <c r="F77" i="6"/>
  <c r="F76" i="6"/>
  <c r="F75" i="6"/>
  <c r="F73" i="6"/>
  <c r="F70" i="6"/>
  <c r="F64" i="6"/>
  <c r="F63" i="6"/>
  <c r="F62" i="6"/>
  <c r="F61" i="6"/>
  <c r="F60" i="6"/>
  <c r="F59" i="6"/>
  <c r="F58" i="6"/>
  <c r="F57" i="6"/>
  <c r="F56" i="6"/>
  <c r="F53" i="6"/>
  <c r="F52" i="6"/>
  <c r="F51" i="6"/>
  <c r="F50" i="6"/>
  <c r="F49" i="6"/>
  <c r="F48" i="6"/>
  <c r="F47" i="6"/>
  <c r="F45" i="6"/>
  <c r="F44" i="6"/>
  <c r="F43" i="6"/>
  <c r="F42" i="6"/>
  <c r="F37" i="6"/>
  <c r="F36" i="6"/>
  <c r="F35" i="6"/>
  <c r="F34" i="6"/>
  <c r="F33" i="6"/>
  <c r="F31" i="6"/>
  <c r="F29" i="6"/>
  <c r="F27" i="6"/>
  <c r="F23" i="6"/>
  <c r="F22" i="6"/>
  <c r="F21" i="6"/>
  <c r="F20" i="6"/>
  <c r="F19" i="6"/>
  <c r="F18" i="6"/>
  <c r="F17" i="6"/>
  <c r="F16" i="6"/>
  <c r="F15" i="6"/>
  <c r="F13" i="6"/>
  <c r="F12" i="6"/>
  <c r="F11" i="6"/>
  <c r="F10" i="6"/>
  <c r="F9" i="6"/>
  <c r="F7" i="6"/>
  <c r="F68" i="6"/>
  <c r="F67" i="6"/>
  <c r="F66" i="6"/>
  <c r="C65" i="6"/>
  <c r="F65" i="6"/>
</calcChain>
</file>

<file path=xl/sharedStrings.xml><?xml version="1.0" encoding="utf-8"?>
<sst xmlns="http://schemas.openxmlformats.org/spreadsheetml/2006/main" count="229" uniqueCount="225">
  <si>
    <t>Общегосударственные вопросы</t>
  </si>
  <si>
    <t>Национальная экономика</t>
  </si>
  <si>
    <t>Жилищно-коммунальное хозяйство</t>
  </si>
  <si>
    <t>Охрана окружающей среды</t>
  </si>
  <si>
    <t>Образование</t>
  </si>
  <si>
    <t>Социальная политика</t>
  </si>
  <si>
    <t>Национальная оборона</t>
  </si>
  <si>
    <t>Национальная безопасность и правоохранительная деятельность</t>
  </si>
  <si>
    <t>Культура, кинематография</t>
  </si>
  <si>
    <t>Здравоохранение</t>
  </si>
  <si>
    <t>Физическая культура и спорт</t>
  </si>
  <si>
    <t>Средства массовой информации</t>
  </si>
  <si>
    <t>Обслуживание государственного долга</t>
  </si>
  <si>
    <t>Межбюджетные трансферты общего характера бюджетам муниципальных образований</t>
  </si>
  <si>
    <t>0102</t>
  </si>
  <si>
    <t>0100</t>
  </si>
  <si>
    <t>0103</t>
  </si>
  <si>
    <t>0104</t>
  </si>
  <si>
    <t>0105</t>
  </si>
  <si>
    <t>0106</t>
  </si>
  <si>
    <t>0107</t>
  </si>
  <si>
    <t>0111</t>
  </si>
  <si>
    <t>0113</t>
  </si>
  <si>
    <t>0200</t>
  </si>
  <si>
    <t>0203</t>
  </si>
  <si>
    <t>0204</t>
  </si>
  <si>
    <t>0300</t>
  </si>
  <si>
    <t>0304</t>
  </si>
  <si>
    <t>0309</t>
  </si>
  <si>
    <t>0310</t>
  </si>
  <si>
    <t>0311</t>
  </si>
  <si>
    <t>0400</t>
  </si>
  <si>
    <t>0401</t>
  </si>
  <si>
    <t>0402</t>
  </si>
  <si>
    <t>0405</t>
  </si>
  <si>
    <t>0406</t>
  </si>
  <si>
    <t>0407</t>
  </si>
  <si>
    <t>0408</t>
  </si>
  <si>
    <t>0409</t>
  </si>
  <si>
    <t>0410</t>
  </si>
  <si>
    <t>0412</t>
  </si>
  <si>
    <t>0500</t>
  </si>
  <si>
    <t>0501</t>
  </si>
  <si>
    <t>0502</t>
  </si>
  <si>
    <t>0503</t>
  </si>
  <si>
    <t>0505</t>
  </si>
  <si>
    <t>0600</t>
  </si>
  <si>
    <t>0603</t>
  </si>
  <si>
    <t>0605</t>
  </si>
  <si>
    <t>0700</t>
  </si>
  <si>
    <t>0701</t>
  </si>
  <si>
    <t>0702</t>
  </si>
  <si>
    <t>0705</t>
  </si>
  <si>
    <t>0707</t>
  </si>
  <si>
    <t>0709</t>
  </si>
  <si>
    <t>0800</t>
  </si>
  <si>
    <t>0801</t>
  </si>
  <si>
    <t>0804</t>
  </si>
  <si>
    <t>0900</t>
  </si>
  <si>
    <t>0901</t>
  </si>
  <si>
    <t>0902</t>
  </si>
  <si>
    <t>0904</t>
  </si>
  <si>
    <t>0905</t>
  </si>
  <si>
    <t>0906</t>
  </si>
  <si>
    <t>0907</t>
  </si>
  <si>
    <t>0909</t>
  </si>
  <si>
    <t>1000</t>
  </si>
  <si>
    <t>1001</t>
  </si>
  <si>
    <t>1002</t>
  </si>
  <si>
    <t>1003</t>
  </si>
  <si>
    <t>1004</t>
  </si>
  <si>
    <t>1006</t>
  </si>
  <si>
    <t>1100</t>
  </si>
  <si>
    <t>1101</t>
  </si>
  <si>
    <t>1102</t>
  </si>
  <si>
    <t>1103</t>
  </si>
  <si>
    <t>1105</t>
  </si>
  <si>
    <t>1200</t>
  </si>
  <si>
    <t>1201</t>
  </si>
  <si>
    <t>1202</t>
  </si>
  <si>
    <t>1204</t>
  </si>
  <si>
    <t>1300</t>
  </si>
  <si>
    <t>1301</t>
  </si>
  <si>
    <t>1400</t>
  </si>
  <si>
    <t>1401</t>
  </si>
  <si>
    <t>1402</t>
  </si>
  <si>
    <t>1403</t>
  </si>
  <si>
    <t>0704</t>
  </si>
  <si>
    <t>тыс. рублей</t>
  </si>
  <si>
    <t>0112</t>
  </si>
  <si>
    <t>Прикладные научные исследования в области общегосударственных вопросов</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</si>
  <si>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</si>
  <si>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</si>
  <si>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высшего должностного лица субъекта Российской Федерации и муниципального образования</t>
  </si>
  <si>
    <t>Судебная система</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</si>
  <si>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</si>
  <si>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</si>
  <si>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Резервные фонды</t>
  </si>
  <si>
    <t>Другие общегосударственные вопросы</t>
  </si>
  <si>
    <t>Мобилизационная подготовка экономики</t>
  </si>
  <si>
    <t>Мобилизационная и вневойсковая подготовка</t>
  </si>
  <si>
    <t>Органы юстиции</t>
  </si>
  <si>
    <t>Защита населения и территории от последствий чрезвычайных ситуаций природного и техногенного характера, гражданская оборона</t>
  </si>
  <si>
    <t>Обеспечение пожарной безопасности</t>
  </si>
  <si>
    <t>Миграционная политика</t>
  </si>
  <si>
    <t>Другие вопросы в области национальной экономики</t>
  </si>
  <si>
    <t>Связь и информатика</t>
  </si>
  <si>
    <t>Дорожное хозяйство (дорожные фонды)</t>
  </si>
  <si>
    <t>Транспорт</t>
  </si>
  <si>
    <t>Лесное хозяйство</t>
  </si>
  <si>
    <t>Сельское хозяйство и рыболовство</t>
  </si>
  <si>
    <t>Топливно-энергетический комплекс</t>
  </si>
  <si>
    <t>Общеэкономические вопросы</t>
  </si>
  <si>
    <t>Другие вопросы в области жилищно-коммунального хозяйства</t>
  </si>
  <si>
    <t>Благоустройство</t>
  </si>
  <si>
    <t>Коммунальное хозяйство</t>
  </si>
  <si>
    <t>Жилищное хозяйство</t>
  </si>
  <si>
    <t>Другие вопросы в области охраны окружающей среды</t>
  </si>
  <si>
    <t>Охрана объектов растительного и животного мира и среды их обитания</t>
  </si>
  <si>
    <t>Дошкольное образование</t>
  </si>
  <si>
    <t>Общее образование</t>
  </si>
  <si>
    <t>Среднее профессиональное образование</t>
  </si>
  <si>
    <t>Профессиональная подготовка, переподготовка и повышение квалификации</t>
  </si>
  <si>
    <t>Молодежная политика и оздоровление детей</t>
  </si>
  <si>
    <t>Другие вопросы в области образования</t>
  </si>
  <si>
    <t>Другие вопросы в области культуры, кинематографии</t>
  </si>
  <si>
    <t>Культура</t>
  </si>
  <si>
    <t>Стационарная медицинская помощь</t>
  </si>
  <si>
    <t>Амбулаторная помощь</t>
  </si>
  <si>
    <t>Скорая медицинская помощь</t>
  </si>
  <si>
    <t>Санаторно-оздоровительная помощь</t>
  </si>
  <si>
    <t>Заготовка, переработка, хранение и обеспечение безопасности донорской крови и её компонентов</t>
  </si>
  <si>
    <t>Санитарно-эпидемиологическое благополучие</t>
  </si>
  <si>
    <t>Другие вопросы в области здравоохранения</t>
  </si>
  <si>
    <t>Другие вопросы в области социальной политики</t>
  </si>
  <si>
    <t>Охрана семьи и детства</t>
  </si>
  <si>
    <t>Социальное обеспечение населения</t>
  </si>
  <si>
    <t>Социальное обслуживание населения</t>
  </si>
  <si>
    <t>Пенсионное обеспечение</t>
  </si>
  <si>
    <t>Физическая культура</t>
  </si>
  <si>
    <t>Массовый спорт</t>
  </si>
  <si>
    <t>Спорт высших достижений</t>
  </si>
  <si>
    <t>Другие вопросы в области физической культуры и спорта</t>
  </si>
  <si>
    <t>Телевидение и радиовещание</t>
  </si>
  <si>
    <t>Периодическая печать и издательства</t>
  </si>
  <si>
    <t>Другие вопросы в области средств массовой информации</t>
  </si>
  <si>
    <t>Обслуживание государственного внутреннего и муниципального долга</t>
  </si>
  <si>
    <t>Дотации на выравнивание бюджетной обеспеченности субъектов Российской Федерации и муниципальных образований</t>
  </si>
  <si>
    <t>Иные дотации</t>
  </si>
  <si>
    <t>Прочие межбюджетные трансферты общего характера</t>
  </si>
  <si>
    <t>Код бюджетной 
классификации</t>
  </si>
  <si>
    <t xml:space="preserve">Исполнение </t>
  </si>
  <si>
    <t xml:space="preserve">% исполнения </t>
  </si>
  <si>
    <t xml:space="preserve">Сведения об исполнении расходов областного бюджета Саратовской области </t>
  </si>
  <si>
    <t>по разделам и подразделам классификации расходов бюджета за 2017 год</t>
  </si>
  <si>
    <t>Наименование расходов</t>
  </si>
  <si>
    <t xml:space="preserve">первоначальный бюджет              (ред. 164-ЗСО      от 12.12.2016) </t>
  </si>
  <si>
    <t xml:space="preserve">уточненный бюджет           (ред. 128-ЗСО от 20.12.2017)  </t>
  </si>
  <si>
    <t xml:space="preserve">Закон Саратовской области      «Об областном бюджете на 2017 год и на плановый период 2018 и 2019 годов» </t>
  </si>
  <si>
    <t xml:space="preserve"> первоначаль-ного бюджета</t>
  </si>
  <si>
    <t>уточненного бюджета</t>
  </si>
  <si>
    <t>ВСЕГО РАСХОДОВ:</t>
  </si>
  <si>
    <t>Другие вопросы в области национальной безопасности и правоохранительной деятельности</t>
  </si>
  <si>
    <t>0314</t>
  </si>
  <si>
    <t>0411</t>
  </si>
  <si>
    <t>Прикладные научные исследования в области национальной экономики</t>
  </si>
  <si>
    <t>0604</t>
  </si>
  <si>
    <t>Прикладные научные исследования в области охраны окружающей среды</t>
  </si>
  <si>
    <t>0703</t>
  </si>
  <si>
    <t>Дополнительное образование детей</t>
  </si>
  <si>
    <t>в 1,4 раза</t>
  </si>
  <si>
    <t>в 18,3 раз</t>
  </si>
  <si>
    <t>в 2 раза</t>
  </si>
  <si>
    <t>в 2,5 раз</t>
  </si>
  <si>
    <t>в 13,4 раз</t>
  </si>
  <si>
    <t>в 2,6 раз</t>
  </si>
  <si>
    <t>в 10 раз</t>
  </si>
  <si>
    <t>в 3,9 раза</t>
  </si>
  <si>
    <t>в 1,5 раза</t>
  </si>
  <si>
    <t>в 1,8 раз</t>
  </si>
  <si>
    <t>в 2,4 раза</t>
  </si>
  <si>
    <t>в 1,6 раз</t>
  </si>
  <si>
    <t>в 2,2 раза</t>
  </si>
  <si>
    <t>в 3,3 раза</t>
  </si>
  <si>
    <t>в 4,2 раза</t>
  </si>
  <si>
    <t>в 1,2 раза</t>
  </si>
  <si>
    <t>Водное хозяйство</t>
  </si>
  <si>
    <t>Пояснения отклонений от плановых значений</t>
  </si>
  <si>
    <t>Увеличены бюджетные ассигнования в течение года на погашение кредиторской задолженности прошлых лет и оплату судебных издержек, на финансовое обеспечение расходных обязательств, связанных с повышением оплаты труда отдельным категориям работников бюджетной сферы, до минимального уровня, обеспечивающего реализацию Указов Президента Российской Федерации от 7 мая 2012 года N 597 «О мероприятиях по реализации государственной социальной политики», от 28 декабря 2012 года N 1688 «О некоторых мерах по реализации государственной политики в сфере защиты детей-сирот и детей, оставшихся без попечения родителей», на финансовое обеспечение расходных обязательств, связанных с реализацией мероприятий по укреплению материально-технической базы учреждений социального обслуживания населения, оказанию адресной социальной помощи неработающим пенсионерам, обучением компьютерной грамотности неработающих пенсионеров, софинансируемых из бюджета Пенсионного фонда Российской Федерации.</t>
  </si>
  <si>
    <t>Увеличение бюджетных ассигнований на погашение кредиторской задолженности 
-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 (на основании статьи 217 Бюджетного кодекса Российской Федерации).</t>
  </si>
  <si>
    <t>В связи с предоставлением средств из федерального бюджета на софинансирование расходных обязательств муниципальных образований местным бюджетам в 2017 году выделены межбюджетные трансферты:
на реализацию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в сумме 700,0 млн рублей;
на реализацию мероприятия «Содействие реализации мероприятий муниципальных районов, городских округов, поселений области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2011-2020 в сумме 19,0 млн рублей.
В целях повышения финансовой устойчивости муниципальных образований области местным бюджетам в течение 2017 года оказана дополнительная финансовая поддержка из областного бюджета, в том числе за счет дополнительной дотации бюджетам субъектов Российской Федерации на поддержку мер по обеспечению сбалансированности бюджетов:
выделены субсидии на реализацию расходных обязательств, возникающих при выполнении полномочий по решению вопросов местного значения, в сумме 1329,8 млн рублей, а также иные межбюджетные трансферты в целях обеспечения надлежащего осуществления полномочий по решению вопросов местного значения в общей сумме 409,2 млн рублей, из них на погашение задолженности за тепловую энергию и по уплате страховых взносов во внебюджетные фонды – 1382,0 млн рублей;
за счет перераспределения бюджетных ассигнований, зарезервированных для обеспечения дополнительных расходных обязательств, связанных с повышением оплаты труда отдельным категориям работников бюджетной сферы, предоставлены субсидии на выравнивание возможностей местных бюджетов по обеспечению повышения оплаты труда отдельным категориям работников бюджетной сферы в сумме 388,4 млн рублей.</t>
  </si>
  <si>
    <t>Замещение банковских кредитов бюджетными, досрочное погашение дорогих банковских кредитов, проведение работы с банками по снижению процентных ставок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2017 БК РФ)</t>
  </si>
  <si>
    <t>Сокращение бюджетных ассигнований на исполнение мероприятий подпрограммы «Охрана окружающей среды, воспроизводство и рациональное использование природных ресурсов Саратовской области на период до 2020 года»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статья 217 Бюджетного Кодекса Российской Федерации)</t>
  </si>
  <si>
    <t xml:space="preserve">Увеличение  бюджетных ассигнований:                                                                                                                                                            за счет выделения средств резервного фонда Правительства области  на выплату компенсации за отчужденных животных (основание -  Закон Саратовской области «О внесении изменений в Закон Саратовской области «Об областном бюджете на 2017 год и на плановый период 2018 и 2019 годов», часть 3 статьи 217 БК РФ);                                                                                                                               в связи с поступлением  из федерального бюджета субсидий на поддержку  сельского хозяйства, увеличение расходов за счет средств областного бюджета под софинансирование из федерального бюджета на оказание несвязанной поддержки сельскохозяйственным товаропроизводителям в области растениеводства, а также  на исполнение судебных решений и погашение просроченной кредиторской задолженности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и статьи 217, 232  БК РФ).  Перераспределение выделенных ассигнований на расходы по составлению части схемы охотустройства Саратовской области в пределах доведенных объемов на 2017 год. в целях оптимизации и уточнения приоритетов расходов бюджетных средств произведено перераспределение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217 Бюджетного Кодекса Российской Федерации. </t>
  </si>
  <si>
    <t>Выплата компенсации за неиспользованный отпуск Губернатору области, в связи с истечением срока его полномочий</t>
  </si>
  <si>
    <t>Оптимизация расходов на обеспечение деятельности  Саратовской областной Думы</t>
  </si>
  <si>
    <t>Увеличение расходов  на материально-техническое обеспечение участков мировых судей в связи с увеличением количества рассматриваемых дел</t>
  </si>
  <si>
    <t>Экономия средств, сложившаяся по результатам проведения электронных аукционов  и экономия средств за счет уменьшения формата избирательных бюллетеней по единому избирательному округу  по сравнению с изначально запланированным при формировании сметы 
расходов размеров</t>
  </si>
  <si>
    <t>Перераспределены на другие подразделы бюджетной классификации расходов зарезервированные средства для обеспечения расходных обязательств, связанных с повышением оплаты труда отдельным категориям работников бюджетной сферы, оказанием дополнительной финансовой помощи местным бюджетам и стимулированием работы муниципальных образований по самообложению граждан, в том числе на поддержку местных инициатив;
 расходы по основному мероприятию «Исполнение судебных решений, не связанных с погашением кредиторской задолженности»  осуществлены ниже запланированного на 239 959,5 тыс. рублей в соответствии с фактически принятыми судебными решениями</t>
  </si>
  <si>
    <t xml:space="preserve">Уменьшение объема субвенции из федерального бюджета на выполнение переданных полномочий на государственную регистрацию актов гражданского состояния в части перевода в электронную форму книг государственной регистрации актов гражданского состояния в соответствии с законом о федеральном бюджете  </t>
  </si>
  <si>
    <t xml:space="preserve">Увеличение плановых назначений на сумму федеральной субсидии на софинансирование расходного обязательства области по созданию системы обеспечения вызова экстренных оперативных служб по единому номеру «112» </t>
  </si>
  <si>
    <t xml:space="preserve">Увеличение бюджетных ассигнований в связи с поступлением из федерального бюджета субсидии на реализацию мероприятий, предусмотренных подпрограммой 4 «Оказание содействия добровольному переселению в Саратовскую область соотечественников, проживающих за рубежом», включенной в Государственную программу Российской Федерации «Содействие занятости населения» </t>
  </si>
  <si>
    <t>В связи с неисполнением поставщиком - ПАО «Ростелеком»  обязательств по государственному контракту по доработке и созданию информационных систем, используемых при предоставлении государственных и муниципальных услуг в электронном виде в Саратовской области, не произведена оплата услуг по данному контракту</t>
  </si>
  <si>
    <t>Увеличение бюджетных ассигнований на мероприятия государственной программы «Развитие экономического потенциала и повышение инвестиционной привлекательности региона до 2020 года» в связи с поступлением из федерального бюджета субсидии на государственную поддержку малого и среднего предпринимательства и погашением просроченной кредиторской задолженности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от 01.03.2017 №7-ЗСО (статья 217 БК РФ),  24.04.2017 № 26-ЗСО (статьи 232 БК РФ)) и по объекту «г.Саратов Строительство аэропортового комплекса «Центральный» по судебным решениям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217 Бюджетного Кодекса Российской Федерации).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статьи 217, 232 БК РФ увеличены бюджетные ассигнования на погашение просроченной кредиторской задолженности в сумме 4000,33 тыс.рублей; увеличение бюджетных ассигнований государственной программы Саратовской области «Развитие экономического потенциала и повышение инвестиционной привлекательности региона до 2020 года» на выполнение следующих мероприятий: - основного мероприятия 3.42 «Поддержка деятельности организаций, образующих инфраструктуру поддержки экспортно-ориентированных субъектов малого и среднего предпринимательства» в сумме 4200,0 тыс.рублей; - основного мероприятия 2.28 «Обеспечение проведения государственной кадастровой оценки объектов недвижимости, расположенных на территории Саратовской области» в сумме 4000,0 тыс.рублей; - основного мероприятия 2.26 «Проведение ежегодного областного конкурса среди инвесторов «Инвестор года» в сумме 200,0 тыс.рублей; - основного мероприятия 2.29 «Формирование единого информационного пространства Саратовской области в сфере инвестиционной деятельности, обеспечение его функционирования» в сумме 270,0 тыс.рублей. Экономия, сложившаяся в результате конкурсных процедур, перераспределена на оплату исполнительных листов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и статьи 217 БК РФ. Сокращение бюджетных ассигнований за счет оптимизации расходных обязательств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и статьи 217 Бюджетного кодекса Российской Федерации). Несвоевременность представления исполнителями работ, (поставщиками, подрядчиками) документов для расчетов.</t>
  </si>
  <si>
    <t>Увеличение бюджетных ассигнований на обеспечение мероприятий по переселению граждан из аварийного жилищного фонда и реализацию мероприятий по капитальному ремонту общего имущества в многоквартирных домах Саратовской области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 статьи 217, 232  БК РФ. Перечисление межбюджетных трансфертов в пределах сумм, необходимых для оплаты денежных обязательств по расходам получателей средств бюджета субъекта Российской Федерации, внебюджетного фонда.</t>
  </si>
  <si>
    <t>Увеличение бюджетных ассигнований на:                                                                                                                                              оплату исполнительных листов и на поддержку обустройства мест массового отдыха населения (городских парков)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и статьи 217, 232 БК РФ;                                                                                                                                   погашение пени по решениям налоговых органов, просроченной кредиторской задолженности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217 Бюджетного Кодекса Российской Федерации);                                                                                                                       погашение кредиторской задолженности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и  статьи 217 Бюджетного кодекса Российской Федерации).</t>
  </si>
  <si>
    <t>Увеличение бюджетных ассигнований:                                                                                                                                                              на исполнение мероприятий  в рамках мероприятия «Управление резервными средствами» - средства, выделяемые из резервного фонда Правительства Саратовской области нна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статья 217 Бюджетного Кодекса Российской Федерации);                                                                                                                                                                  на финансирование мероприятий по объекту «г.Саратов Реконструкция берегоукрепительных сооружений Волгоградского водохранилища в районе г.Саратова от ул.Бабушкин Взвоз до ул.Б.Садовая» на основании Законов Саратовской области «Об областном бюджете на 2017 год и плановый период 2018 и 2019 годов», статьи 217 Бюджетного Кодекса Российской Федерации. Нарушение подрядными организациями сроков исполнения и иных условий контрактов, не повлекшее судебные процедуры. Оплата работ «по факту» на основании актов выполненных работ.</t>
  </si>
  <si>
    <t>Увеличение бюджетных ассигнований:                                                                                                                                                               в связи с поступлением из федерального бюджета субсидии на реализацию ФЦП   «Устойчивое развитие сельских территорий на 2014-2017 годы  и на период до 2020 года»,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232 Бюджетного кодекса Российской Федерации);                                                                                                                                                                  на исполнение мероприятий подпрограммы «Совершенствование системы обращения с отходами производства и приобретения на территории Саратовской области на 2016-2020 годы» государственной программы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статья 232 Бюджетного Кодекса Российской Федерации );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статьи 217 БК РФ на проведение аврийно-восстановительных работ на объектах ЖКХ за счет средств резервного фонда. Уменьшение бюджетных ассигнований по объекту «г.Калининск. Водозабор подземных вод», «Очистные сооружения канализации г.Вольск Вольского района» на основании Законов Саратовской области «О внесении изменений в Закон Саратовской области «Об областном бюджете на 2017 год и на плановый период 2018 и 2019 годов», статьи 217 Бюджетного Кодекса Российской Федерации. Оплата работ «по факту» на основании актов выполненных работ.</t>
  </si>
  <si>
    <t>Увеличение бюджетных ассигнований на поддержку государственных программ субъектов Российской Федерации и муниципальных программ формирования современной городской среды и на предоставление иных межбюджетных трансфертов в целях проведения работ по благоустройству набережной и строительству эллингов, а также для благоустройства пешеходной зоны на основании Закона Саратовской области «О внесении изменений в Закон Саратовской области «Об областном бюджете на 2017 год и на плановый период 2018 и 2019 годов» , статьи 217, 232  БК РФ. Оплата работ «по факту» на основании актов выполненных работ.  Заявительный характер субсидирования организаций, производителей товаров, работ и услуг</t>
  </si>
  <si>
    <t xml:space="preserve">Уменьшение бюджетных ассигнований обусловлено тем, что  в соответствии с рекомендациями Министерства спорта Российской Федерации от 21 декабря 2015 года № ВИ - 04-07/8492 и распоряжением Правительства области от 29 декабря 2016 года № 358-Пр «О переименовании государственных учреждений Саратовской области» спортивные образовательные организации (ДЮСШ олимпийского резерва), подведомственные министерству молодежной политики и  спорта  области, переведены в организации спортивной подготовки, новым видом деятельности которых будет являться «деятельность в области спорта» (подраздел 1101 «Физическая культура»). </t>
  </si>
  <si>
    <t xml:space="preserve">Увеличение бюджетных ассигнований в связи:
- с необходимостью погашения кредиторской задолженности прошлых лет (в том числе по исполнительным листам) и оплату судебных издержек;
- с предоставлением из федерального бюджета субсидии на подготовку управленческих кадров для организаций народного хозяйства Российской Федерации. </t>
  </si>
  <si>
    <t>Увеличение бюджетных ассигнований в связи:
- с необходимостью погашения кредиторской задолженности прошлых лет (в том числе по исполнительным листам) и оплаты судебных издержек;
- с предоставлением из федерального бюджета субсидии на 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 и обеспечением соответствующего уровня расходного обязательства области;
- с передачей полномочий по реализации мероприятий по формированию и развитию региональной системы оценки качества образования, в том числе 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 государственному автономному учреждению Саратовской области  «Региональный центр оценки качества образования».</t>
  </si>
  <si>
    <t>Увеличение бюджетных ассигнований связано с выделением : 
из федерального бюджета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поддержку творческой деятельности и техническое оснащение детских и кукольных театров, мероприятий в рамках госпрограммы «Доступная среда»;
 из бюджета г. Москвы и областного бюджета средств на проведение мероприятий по созданию Исторического парка «Россия. Моя история»;
 из областного бюджета на  реорганизацию ГАУК «Музей боевой и трудовой славы» ;
 из резервного фонда Правительства области на укрепления  материально-технической базы учреждений культуры</t>
  </si>
  <si>
    <t>Увеличение бюджетных ассигнований  в связи с увеличением фонда оплаты труда с начислениями в целях повышения оплаты труда отдельным категориям работников бюджетной сферы, погашением просроченной кредиторской задолженности прошлых лет по исполнительным листам за счет оптимизации расходных обязательств</t>
  </si>
  <si>
    <t xml:space="preserve">Сокращение бюджетных ассигнований в связи с погашением просроченной кредиторской задолженности прошлых лет по исполнительным листам за счет оптимизации расходных обязательств, перераспределением на другие подразделы за счет отимизации расходных обязательств в целях осуществления текущей деятельности </t>
  </si>
  <si>
    <t xml:space="preserve">Сокращение бюджетных ассигнований за счет уменьшения расходов на оплату труда с начислениями, в связи с погашением просроченной кредиторской задолженности прошлых лет по исполнительным листам за счет оптимизации расходных обязательств </t>
  </si>
  <si>
    <t>Увеличение бюджетных ассигнований  в течение отчетного финансового года связано с поступлением из федерального бюджета межбюджетных трансфертов текущего года  на реализацию мероприятий в сфере здравоохранения, увеличением фонда оплаты труда с начислениями в целях повышения оплаты труда отдельным категориям работников бюджетной сферы, увеличением бюджетных ассигнований на погашение просроченной кредиторской задолженности прошлых лет по исполнительным листам </t>
  </si>
  <si>
    <t xml:space="preserve">Уменьшение бюджетных ассигнований в связи с перераспределением в подраздел 1003 «Социальное обеспечение населения» в целях приведения в соответствие Указаниям о порядке применения бюджетной классификации Российской Федерации </t>
  </si>
  <si>
    <t>В первоначальной редакции Закона Саратовской области «Об областном бюджете на 2017 год и на плановый период 2018 и 2019 годов» не были предусмотрены бюджетные ассигнования на софинансирование расходных обязательств субъектов Российской Федерации, возникающих при назначении ежемесячной денежной выплаты, предусмотренной пунктом 2 Указа Президента Российской Федерации от 7 мая 2012 г. № 606 «О мерах по реализации демографической политики Российской Федерации», за счёт субсидии из федерального бюджета, в связи с тем, что распределение указанной субсидии  бюджетам субъектов Российской Федерации было утверждено позже даты принятия Закона Саратовской области «Об областном бюджете на 2017 год и на плановый период 2018 и 2019 годов» (таблица 49 приложения 41 к Федеральному закону от 19 декабря 2016 г. № 415-ФЗ «О федеральном бюджете на 2017 год и на плановый период 2018 и 2019 годов»).</t>
  </si>
  <si>
    <t>Увеличение бюджетных ассигнований связано:
 в соответствии с рекомендациями Министерства спорта Российской Федерации от 21 декабря 2015 года № ВИ - 04-07/8492 и распоряжением Правительства области от 29 декабря 2016г. № 358-Пр «О переименовании государственных учреждений Саратовской области» спортивные образовательные организации (ДЮСШ олимпийского резерва), подведомственные министерству молодежной политики и  спорта  области, переведены в организации спортивной подготовки, новым видом деятельности которых будет являться «деятельность в области спорта»;
с необходимостью погашения кредиторской задолженности прошлых лет (в том числе по исполнительным листам) и оплаты судебных издержек;
с приобретением для спортивных сооружений строительных конструкций и оборудования, включая монтажные и пусконаладочные работы и обучение штатного персонала объекта</t>
  </si>
  <si>
    <t>Увеличение бюджетных ассигнований связано с: 
предоставлением грантов некоммерческим организациям (в т.ч. государственным учреждениям) на развитие отдельных видов спорта на территории области в рамках государственной программы Саратовской области «Развитие физической культуры, спорта, туризма и молодежной политики» на 2014-2020 годы.
с необходимостью погашения кредиторской задолженности прошлых лет (в том числе по исполнительным листам) и оплаты судебных издержек;</t>
  </si>
  <si>
    <t>Увеличение бюджетных ассигнований связано с обеспечением официального опубликования нормативных правовых актов органов государственной власти области в средствах массовой информации в сфере информационного освещения деятельности органов государственной власти и поддержки средств массовой информации</t>
  </si>
  <si>
    <t>Увеличение бюджетных ассигнований связано с: 
 обеспечением официального опубликования нормативных правовых актов органов государственной власти области в средствах массовой информации в сфере информационного освещения деятельности органов государственной власти и поддержки средств массовой информации;
погашением кредиторской задолженности прошлых лет.</t>
  </si>
  <si>
    <t xml:space="preserve">Сокращение бюджетных ассигнований за счет оптимизации расходных обязательств </t>
  </si>
  <si>
    <t>В целях оказания финансовой помощи бюджетам муниципальных образований области для реализации ими полномочий по решению вопросов местного значения за счет перераспределения бюджетных ассигнований, зарезервированных для обеспечения дополнительных расходных обязательств, связанных с повышением оплаты труда отдельным категориям работников бюджетной сферы, местным бюджетам в 2017 году выделены дотации на поддержку мер по обеспечению сбалансированности бюджетов в сумме 265,9 млн рублей, которые первоначально были зарезервированы в подразделе 0113.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</si>
</sst>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0.0"/>
    <numFmt numFmtId="185" formatCode="0000"/>
  </numFmts>
  <fonts count="15" x14ac:knownFonts="1">
    <font>
      <sz val="8"/>
      <name val="Arial Cyr"/>
      <charset val="204"/>
    </font>
    <font>
      <sz val="8"/>
      <name val="Arial"/>
      <family val="2"/>
      <charset val="204"/>
    </font>
    <font>
      <b/>
      <sz val="12"/>
      <name val="Arial"/>
      <family val="2"/>
      <charset val="204"/>
    </font>
    <font>
      <sz val="10"/>
      <name val="Arial"/>
      <family val="2"/>
      <charset val="204"/>
    </font>
    <font>
      <b/>
      <sz val="12"/>
      <name val="Times New Roman"/>
      <family val="1"/>
      <charset val="204"/>
    </font>
    <font>
      <sz val="12"/>
      <name val="Times New Roman"/>
      <family val="1"/>
      <charset val="204"/>
    </font>
    <font>
      <b/>
      <sz val="16"/>
      <name val="Times New Roman"/>
      <family val="1"/>
      <charset val="204"/>
    </font>
    <font>
      <b/>
      <sz val="10"/>
      <name val="Times New Roman"/>
      <family val="1"/>
      <charset val="204"/>
    </font>
    <font>
      <b/>
      <sz val="14"/>
      <name val="Times New Roman"/>
      <family val="1"/>
      <charset val="204"/>
    </font>
    <font>
      <sz val="8"/>
      <color rgb="FF000000"/>
      <name val="Arial"/>
      <family val="2"/>
      <charset val="204"/>
    </font>
    <font>
      <sz val="8"/>
      <color theme="0"/>
      <name val="Arial Cyr"/>
      <charset val="204"/>
    </font>
    <font>
      <sz val="12"/>
      <color rgb="FF000000"/>
      <name val="Times New Roman"/>
      <family val="1"/>
      <charset val="204"/>
    </font>
    <font>
      <b/>
      <sz val="12"/>
      <color rgb="FF000000"/>
      <name val="Times New Roman"/>
      <family val="1"/>
      <charset val="204"/>
    </font>
    <font>
      <b/>
      <sz val="12"/>
      <color theme="1"/>
      <name val="Times New Roman"/>
      <family val="1"/>
      <charset val="204"/>
    </font>
    <font>
      <b/>
      <sz val="12"/>
      <color theme="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 fontId="9" fillId="0" borderId="3">
      <alignment horizontal="right"/>
    </xf>
    <xf numFmtId="4" fontId="1" fillId="0" borderId="3">
      <alignment horizontal="right"/>
    </xf>
    <xf numFmtId="0" fontId="3" fillId="0" borderId="0"/>
  </cellStyleXfs>
  <cellXfs count="44">
    <xf numFmtId="0" fontId="0" fillId="0" borderId="0" xfId="0"/>
    <xf numFmtId="0" fontId="1" fillId="2" borderId="0" xfId="0" applyFont="1" applyFill="1" applyAlignment="1"/>
    <xf numFmtId="172" fontId="1" fillId="0" borderId="0" xfId="0" applyNumberFormat="1" applyFont="1"/>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0" fillId="0" borderId="0" xfId="0" applyFont="1"/>
    <xf numFmtId="0" fontId="0" fillId="0" borderId="0" xfId="0" applyBorder="1"/>
    <xf numFmtId="0" fontId="10" fillId="0" borderId="0" xfId="0" applyFont="1" applyBorder="1"/>
    <xf numFmtId="0" fontId="0" fillId="3" borderId="0" xfId="0" applyFont="1" applyFill="1" applyBorder="1" applyAlignment="1">
      <alignment horizontal="left" wrapText="1"/>
    </xf>
    <xf numFmtId="0" fontId="0" fillId="0" borderId="0" xfId="0" applyBorder="1" applyAlignment="1">
      <alignment vertical="top"/>
    </xf>
    <xf numFmtId="0" fontId="0" fillId="3" borderId="0" xfId="0" applyFont="1" applyFill="1" applyBorder="1" applyAlignment="1">
      <alignment horizontal="justify" vertical="top" wrapText="1"/>
    </xf>
    <xf numFmtId="49" fontId="11" fillId="2" borderId="1" xfId="0" applyNumberFormat="1" applyFont="1" applyFill="1" applyBorder="1" applyAlignment="1">
      <alignment horizontal="center" vertical="center" shrinkToFit="1"/>
    </xf>
    <xf numFmtId="172" fontId="5" fillId="2" borderId="1" xfId="0" applyNumberFormat="1" applyFont="1" applyFill="1" applyBorder="1" applyAlignment="1">
      <alignment horizontal="center" vertical="center" wrapText="1" shrinkToFit="1"/>
    </xf>
    <xf numFmtId="172" fontId="5" fillId="2" borderId="1" xfId="0" applyNumberFormat="1" applyFont="1" applyFill="1" applyBorder="1" applyAlignment="1">
      <alignment horizontal="center" vertical="center" shrinkToFit="1"/>
    </xf>
    <xf numFmtId="0" fontId="5" fillId="0" borderId="0" xfId="0" applyFont="1" applyFill="1" applyBorder="1" applyAlignment="1">
      <alignment horizontal="right" vertical="center" wrapText="1"/>
    </xf>
    <xf numFmtId="49" fontId="12" fillId="2" borderId="1" xfId="0" applyNumberFormat="1" applyFont="1" applyFill="1" applyBorder="1" applyAlignment="1">
      <alignment horizontal="center" vertical="center" wrapText="1" shrinkToFit="1"/>
    </xf>
    <xf numFmtId="49" fontId="12" fillId="2" borderId="1" xfId="0" applyNumberFormat="1" applyFont="1" applyFill="1" applyBorder="1" applyAlignment="1">
      <alignment horizontal="center" vertical="center" shrinkToFit="1"/>
    </xf>
    <xf numFmtId="0" fontId="7" fillId="2" borderId="1" xfId="0" applyFont="1" applyFill="1" applyBorder="1" applyAlignment="1">
      <alignment horizontal="center"/>
    </xf>
    <xf numFmtId="0" fontId="7"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172" fontId="4" fillId="0" borderId="1" xfId="0" applyNumberFormat="1" applyFont="1" applyBorder="1" applyAlignment="1">
      <alignment horizontal="center" vertical="center"/>
    </xf>
    <xf numFmtId="172" fontId="5" fillId="0" borderId="1" xfId="0" applyNumberFormat="1" applyFont="1" applyBorder="1" applyAlignment="1">
      <alignment horizontal="center" vertical="center"/>
    </xf>
    <xf numFmtId="172" fontId="4" fillId="0" borderId="0" xfId="0" applyNumberFormat="1" applyFont="1" applyBorder="1" applyAlignment="1">
      <alignment horizontal="center" vertical="center"/>
    </xf>
    <xf numFmtId="0" fontId="14" fillId="0" borderId="0" xfId="0" applyFont="1" applyBorder="1" applyAlignment="1">
      <alignment vertical="center" wrapText="1"/>
    </xf>
    <xf numFmtId="172" fontId="5" fillId="0" borderId="0" xfId="0" applyNumberFormat="1" applyFont="1" applyBorder="1" applyAlignment="1">
      <alignment horizontal="center" vertical="center"/>
    </xf>
    <xf numFmtId="0" fontId="8" fillId="0" borderId="1" xfId="0" applyFont="1" applyFill="1" applyBorder="1" applyAlignment="1">
      <alignment vertical="center" wrapText="1"/>
    </xf>
    <xf numFmtId="0" fontId="14" fillId="0" borderId="2" xfId="0" applyFont="1" applyBorder="1" applyAlignment="1">
      <alignment vertical="top" wrapText="1"/>
    </xf>
    <xf numFmtId="0" fontId="4" fillId="0" borderId="1" xfId="0" applyFont="1" applyFill="1" applyBorder="1" applyAlignment="1">
      <alignment vertical="center" wrapText="1"/>
    </xf>
    <xf numFmtId="0" fontId="4" fillId="0" borderId="1" xfId="0" applyFont="1" applyFill="1" applyBorder="1"/>
    <xf numFmtId="0" fontId="4" fillId="0" borderId="1" xfId="0" applyFont="1" applyFill="1" applyBorder="1" applyAlignment="1">
      <alignment horizontal="left" wrapText="1"/>
    </xf>
    <xf numFmtId="0" fontId="5"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185" fontId="5" fillId="2" borderId="1" xfId="3" applyNumberFormat="1" applyFont="1" applyFill="1" applyBorder="1" applyAlignment="1" applyProtection="1">
      <alignment horizontal="left" vertical="center" wrapText="1"/>
      <protection hidden="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0" xfId="0" applyBorder="1" applyAlignment="1">
      <alignment wrapText="1"/>
    </xf>
    <xf numFmtId="0" fontId="4" fillId="0" borderId="1" xfId="0" applyFont="1" applyBorder="1" applyAlignment="1">
      <alignment horizontal="center" vertical="center"/>
    </xf>
    <xf numFmtId="0" fontId="14" fillId="0" borderId="0" xfId="0" applyFont="1" applyAlignment="1">
      <alignment horizontal="left" vertical="top"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6" fillId="2" borderId="0" xfId="0" applyFont="1" applyFill="1" applyBorder="1" applyAlignment="1">
      <alignment horizontal="center" vertical="top" wrapText="1"/>
    </xf>
    <xf numFmtId="0" fontId="4" fillId="0" borderId="1" xfId="0" applyFont="1" applyFill="1" applyBorder="1" applyAlignment="1">
      <alignment horizontal="center" vertical="center" wrapText="1"/>
    </xf>
  </cellXfs>
  <cellStyles count="4">
    <cellStyle name="xl56" xfId="1"/>
    <cellStyle name="xl60" xfId="2"/>
    <cellStyle name="Обычный" xfId="0" builtinId="0"/>
    <cellStyle name="Обычн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2"/>
  <sheetViews>
    <sheetView tabSelected="1" view="pageBreakPreview" zoomScale="70" zoomScaleNormal="44" zoomScaleSheetLayoutView="70" workbookViewId="0">
      <pane xSplit="2" ySplit="6" topLeftCell="C7" activePane="bottomRight" state="frozen"/>
      <selection pane="topRight" activeCell="B1" sqref="B1"/>
      <selection pane="bottomLeft" activeCell="A6" sqref="A6"/>
      <selection pane="bottomRight" activeCell="H86" sqref="H8:H86"/>
    </sheetView>
  </sheetViews>
  <sheetFormatPr defaultRowHeight="11.25" x14ac:dyDescent="0.2"/>
  <cols>
    <col min="1" max="1" width="20.5" bestFit="1" customWidth="1"/>
    <col min="2" max="2" width="53.83203125" style="1" customWidth="1"/>
    <col min="3" max="3" width="23.1640625" style="1" customWidth="1"/>
    <col min="4" max="4" width="19.33203125" style="1" customWidth="1"/>
    <col min="5" max="5" width="17.5" style="2" customWidth="1"/>
    <col min="6" max="6" width="18.83203125" customWidth="1"/>
    <col min="7" max="7" width="18.5" customWidth="1"/>
    <col min="8" max="8" width="150.6640625" customWidth="1"/>
    <col min="9" max="9" width="20" customWidth="1"/>
    <col min="10" max="10" width="18.6640625" customWidth="1"/>
    <col min="11" max="11" width="15.6640625" customWidth="1"/>
  </cols>
  <sheetData>
    <row r="1" spans="1:19" ht="20.25" customHeight="1" x14ac:dyDescent="0.2">
      <c r="A1" s="42" t="s">
        <v>153</v>
      </c>
      <c r="B1" s="42"/>
      <c r="C1" s="42"/>
      <c r="D1" s="42"/>
      <c r="E1" s="42"/>
      <c r="F1" s="42"/>
      <c r="G1" s="42"/>
      <c r="H1" s="42"/>
      <c r="K1" s="5"/>
    </row>
    <row r="2" spans="1:19" ht="20.25" customHeight="1" x14ac:dyDescent="0.2">
      <c r="A2" s="42" t="s">
        <v>154</v>
      </c>
      <c r="B2" s="42"/>
      <c r="C2" s="42"/>
      <c r="D2" s="42"/>
      <c r="E2" s="42"/>
      <c r="F2" s="42"/>
      <c r="G2" s="42"/>
      <c r="H2" s="42"/>
      <c r="K2" s="5"/>
    </row>
    <row r="3" spans="1:19" ht="29.25" customHeight="1" x14ac:dyDescent="0.2">
      <c r="B3" s="4"/>
      <c r="C3" s="3"/>
      <c r="D3" s="3"/>
      <c r="E3" s="3"/>
      <c r="F3" s="3"/>
      <c r="H3" s="14" t="s">
        <v>88</v>
      </c>
      <c r="K3" s="5"/>
    </row>
    <row r="4" spans="1:19" ht="62.25" customHeight="1" x14ac:dyDescent="0.2">
      <c r="A4" s="40" t="s">
        <v>150</v>
      </c>
      <c r="B4" s="38" t="s">
        <v>155</v>
      </c>
      <c r="C4" s="41" t="s">
        <v>158</v>
      </c>
      <c r="D4" s="41"/>
      <c r="E4" s="41" t="s">
        <v>151</v>
      </c>
      <c r="F4" s="41" t="s">
        <v>152</v>
      </c>
      <c r="G4" s="41"/>
      <c r="H4" s="41" t="s">
        <v>187</v>
      </c>
      <c r="I4" s="26"/>
      <c r="J4" s="37"/>
      <c r="K4" s="37"/>
      <c r="L4" s="37"/>
      <c r="M4" s="37"/>
      <c r="N4" s="37"/>
      <c r="O4" s="37"/>
      <c r="P4" s="37"/>
      <c r="Q4" s="37"/>
      <c r="R4" s="37"/>
      <c r="S4" s="37"/>
    </row>
    <row r="5" spans="1:19" ht="66" customHeight="1" x14ac:dyDescent="0.2">
      <c r="A5" s="39"/>
      <c r="B5" s="39"/>
      <c r="C5" s="19" t="s">
        <v>156</v>
      </c>
      <c r="D5" s="19" t="s">
        <v>157</v>
      </c>
      <c r="E5" s="41"/>
      <c r="F5" s="19" t="s">
        <v>159</v>
      </c>
      <c r="G5" s="19" t="s">
        <v>160</v>
      </c>
      <c r="H5" s="41"/>
      <c r="I5" s="26"/>
      <c r="J5" s="37"/>
      <c r="K5" s="37"/>
      <c r="L5" s="37"/>
      <c r="M5" s="37"/>
      <c r="N5" s="37"/>
      <c r="O5" s="37"/>
      <c r="P5" s="37"/>
      <c r="Q5" s="37"/>
      <c r="R5" s="37"/>
      <c r="S5" s="37"/>
    </row>
    <row r="6" spans="1:19" ht="15" customHeight="1" x14ac:dyDescent="0.2">
      <c r="A6" s="17">
        <v>1</v>
      </c>
      <c r="B6" s="18">
        <v>2</v>
      </c>
      <c r="C6" s="17">
        <v>3</v>
      </c>
      <c r="D6" s="17">
        <v>4</v>
      </c>
      <c r="E6" s="18">
        <v>5</v>
      </c>
      <c r="F6" s="18">
        <v>6</v>
      </c>
      <c r="G6" s="18">
        <v>7</v>
      </c>
      <c r="H6" s="18">
        <v>8</v>
      </c>
      <c r="I6" s="26"/>
      <c r="J6" s="37"/>
      <c r="K6" s="37"/>
      <c r="L6" s="37"/>
      <c r="M6" s="37"/>
      <c r="N6" s="37"/>
      <c r="O6" s="37"/>
      <c r="P6" s="37"/>
      <c r="Q6" s="37"/>
      <c r="R6" s="37"/>
      <c r="S6" s="37"/>
    </row>
    <row r="7" spans="1:19" ht="18.75" x14ac:dyDescent="0.2">
      <c r="A7" s="15" t="s">
        <v>15</v>
      </c>
      <c r="B7" s="33" t="s">
        <v>0</v>
      </c>
      <c r="C7" s="20">
        <f>SUM(C8:C16)</f>
        <v>4755595</v>
      </c>
      <c r="D7" s="20">
        <f>SUM(D8:D16)</f>
        <v>3095510.7</v>
      </c>
      <c r="E7" s="20">
        <f>SUM(E8:E16)</f>
        <v>2539174.7000000002</v>
      </c>
      <c r="F7" s="20">
        <f>E7/C7*100</f>
        <v>53.393417648054566</v>
      </c>
      <c r="G7" s="20">
        <f>E7/D7*100</f>
        <v>82.027650558597657</v>
      </c>
      <c r="H7" s="25"/>
      <c r="I7" s="37"/>
      <c r="J7" s="37"/>
      <c r="K7" s="37"/>
      <c r="L7" s="37"/>
      <c r="M7" s="37"/>
      <c r="N7" s="37"/>
      <c r="O7" s="37"/>
    </row>
    <row r="8" spans="1:19" ht="60" customHeight="1" x14ac:dyDescent="0.2">
      <c r="A8" s="11" t="s">
        <v>14</v>
      </c>
      <c r="B8" s="31" t="s">
        <v>93</v>
      </c>
      <c r="C8" s="21">
        <v>4470</v>
      </c>
      <c r="D8" s="21">
        <v>6604.4</v>
      </c>
      <c r="E8" s="21">
        <v>6588.2</v>
      </c>
      <c r="F8" s="21" t="s">
        <v>170</v>
      </c>
      <c r="G8" s="21">
        <f t="shared" ref="G8:G71" si="0">E8/D8*100</f>
        <v>99.754708981890857</v>
      </c>
      <c r="H8" s="30" t="s">
        <v>194</v>
      </c>
      <c r="I8" s="37"/>
      <c r="J8" s="37"/>
      <c r="K8" s="37"/>
      <c r="L8" s="37"/>
      <c r="M8" s="37"/>
      <c r="N8" s="37"/>
      <c r="O8" s="37"/>
    </row>
    <row r="9" spans="1:19" ht="69.75" customHeight="1" x14ac:dyDescent="0.2">
      <c r="A9" s="11" t="s">
        <v>16</v>
      </c>
      <c r="B9" s="31" t="s">
        <v>92</v>
      </c>
      <c r="C9" s="21">
        <v>174711.3</v>
      </c>
      <c r="D9" s="21">
        <v>170722.5</v>
      </c>
      <c r="E9" s="21">
        <v>162239.29999999999</v>
      </c>
      <c r="F9" s="21">
        <f t="shared" ref="F9:F70" si="1">E9/C9*100</f>
        <v>92.861366150901517</v>
      </c>
      <c r="G9" s="21">
        <f t="shared" si="0"/>
        <v>95.031000600389518</v>
      </c>
      <c r="H9" s="30" t="s">
        <v>195</v>
      </c>
      <c r="I9" s="37"/>
      <c r="J9" s="37"/>
      <c r="K9" s="37"/>
      <c r="L9" s="37"/>
      <c r="M9" s="37"/>
      <c r="N9" s="37"/>
      <c r="O9" s="37"/>
    </row>
    <row r="10" spans="1:19" ht="104.25" customHeight="1" x14ac:dyDescent="0.2">
      <c r="A10" s="11" t="s">
        <v>17</v>
      </c>
      <c r="B10" s="31" t="s">
        <v>91</v>
      </c>
      <c r="C10" s="21">
        <v>201947.7</v>
      </c>
      <c r="D10" s="21">
        <v>215143.5</v>
      </c>
      <c r="E10" s="21">
        <v>210776.7</v>
      </c>
      <c r="F10" s="21">
        <f t="shared" si="1"/>
        <v>104.37192401795119</v>
      </c>
      <c r="G10" s="21">
        <f t="shared" si="0"/>
        <v>97.970284949347757</v>
      </c>
      <c r="H10" s="27"/>
      <c r="I10" s="23"/>
      <c r="J10" s="6"/>
      <c r="K10" s="7"/>
      <c r="L10" s="6"/>
    </row>
    <row r="11" spans="1:19" ht="31.5" x14ac:dyDescent="0.2">
      <c r="A11" s="11" t="s">
        <v>18</v>
      </c>
      <c r="B11" s="31" t="s">
        <v>94</v>
      </c>
      <c r="C11" s="21">
        <v>268041.59999999998</v>
      </c>
      <c r="D11" s="21">
        <v>308887.5</v>
      </c>
      <c r="E11" s="21">
        <v>307938.90000000002</v>
      </c>
      <c r="F11" s="21">
        <f t="shared" si="1"/>
        <v>114.88474177142653</v>
      </c>
      <c r="G11" s="21">
        <f t="shared" si="0"/>
        <v>99.692897899720776</v>
      </c>
      <c r="H11" s="30" t="s">
        <v>196</v>
      </c>
      <c r="I11" s="23"/>
      <c r="J11" s="6"/>
      <c r="K11" s="7"/>
      <c r="L11" s="6"/>
    </row>
    <row r="12" spans="1:19" ht="63" x14ac:dyDescent="0.25">
      <c r="A12" s="11" t="s">
        <v>19</v>
      </c>
      <c r="B12" s="31" t="s">
        <v>95</v>
      </c>
      <c r="C12" s="21">
        <v>185365.2</v>
      </c>
      <c r="D12" s="21">
        <v>183655.3</v>
      </c>
      <c r="E12" s="21">
        <v>181281.4</v>
      </c>
      <c r="F12" s="21">
        <f t="shared" si="1"/>
        <v>97.796889599558057</v>
      </c>
      <c r="G12" s="21">
        <f t="shared" si="0"/>
        <v>98.707415467999013</v>
      </c>
      <c r="H12" s="28"/>
      <c r="I12" s="23"/>
      <c r="J12" s="6"/>
      <c r="K12" s="7"/>
      <c r="L12" s="6"/>
    </row>
    <row r="13" spans="1:19" ht="63" x14ac:dyDescent="0.2">
      <c r="A13" s="11" t="s">
        <v>20</v>
      </c>
      <c r="B13" s="31" t="s">
        <v>96</v>
      </c>
      <c r="C13" s="21">
        <v>248975.6</v>
      </c>
      <c r="D13" s="21">
        <v>237513.5</v>
      </c>
      <c r="E13" s="21">
        <v>234309.2</v>
      </c>
      <c r="F13" s="21">
        <f t="shared" si="1"/>
        <v>94.109302277010272</v>
      </c>
      <c r="G13" s="21">
        <f t="shared" si="0"/>
        <v>98.650897738444343</v>
      </c>
      <c r="H13" s="30" t="s">
        <v>197</v>
      </c>
      <c r="I13" s="23"/>
      <c r="J13" s="6"/>
      <c r="K13" s="7"/>
      <c r="L13" s="6"/>
    </row>
    <row r="14" spans="1:19" ht="15.75" x14ac:dyDescent="0.25">
      <c r="A14" s="11" t="s">
        <v>21</v>
      </c>
      <c r="B14" s="31" t="s">
        <v>97</v>
      </c>
      <c r="C14" s="21">
        <v>100000</v>
      </c>
      <c r="D14" s="21">
        <v>192616</v>
      </c>
      <c r="E14" s="12"/>
      <c r="F14" s="21"/>
      <c r="G14" s="21"/>
      <c r="H14" s="28"/>
      <c r="I14" s="23"/>
      <c r="J14" s="6"/>
      <c r="K14" s="7"/>
      <c r="L14" s="6"/>
    </row>
    <row r="15" spans="1:19" ht="31.5" x14ac:dyDescent="0.25">
      <c r="A15" s="11" t="s">
        <v>89</v>
      </c>
      <c r="B15" s="32" t="s">
        <v>90</v>
      </c>
      <c r="C15" s="21">
        <v>180</v>
      </c>
      <c r="D15" s="21">
        <v>180</v>
      </c>
      <c r="E15" s="21">
        <v>180</v>
      </c>
      <c r="F15" s="21">
        <f t="shared" si="1"/>
        <v>100</v>
      </c>
      <c r="G15" s="21">
        <f t="shared" si="0"/>
        <v>100</v>
      </c>
      <c r="H15" s="28"/>
      <c r="I15" s="23"/>
      <c r="J15" s="6"/>
      <c r="K15" s="7"/>
      <c r="L15" s="6"/>
    </row>
    <row r="16" spans="1:19" ht="110.25" x14ac:dyDescent="0.2">
      <c r="A16" s="11" t="s">
        <v>22</v>
      </c>
      <c r="B16" s="31" t="s">
        <v>98</v>
      </c>
      <c r="C16" s="21">
        <v>3571903.6</v>
      </c>
      <c r="D16" s="21">
        <v>1780188</v>
      </c>
      <c r="E16" s="21">
        <v>1435861</v>
      </c>
      <c r="F16" s="21">
        <f t="shared" si="1"/>
        <v>40.198761243164569</v>
      </c>
      <c r="G16" s="21">
        <f t="shared" si="0"/>
        <v>80.657829397793947</v>
      </c>
      <c r="H16" s="30" t="s">
        <v>198</v>
      </c>
      <c r="I16" s="23"/>
      <c r="J16" s="6"/>
      <c r="K16" s="7"/>
      <c r="L16" s="6"/>
    </row>
    <row r="17" spans="1:12" ht="15.75" x14ac:dyDescent="0.25">
      <c r="A17" s="16" t="s">
        <v>23</v>
      </c>
      <c r="B17" s="33" t="s">
        <v>6</v>
      </c>
      <c r="C17" s="20">
        <f>C18+C19</f>
        <v>37493.599999999999</v>
      </c>
      <c r="D17" s="20">
        <f>D18+D19</f>
        <v>37981.699999999997</v>
      </c>
      <c r="E17" s="20">
        <f>E18+E19</f>
        <v>37915.699999999997</v>
      </c>
      <c r="F17" s="20">
        <f t="shared" si="1"/>
        <v>101.12579213519106</v>
      </c>
      <c r="G17" s="20">
        <f t="shared" si="0"/>
        <v>99.826232106514453</v>
      </c>
      <c r="H17" s="28"/>
      <c r="I17" s="23"/>
      <c r="J17" s="6"/>
      <c r="K17" s="7"/>
      <c r="L17" s="6"/>
    </row>
    <row r="18" spans="1:12" ht="32.25" customHeight="1" x14ac:dyDescent="0.25">
      <c r="A18" s="11" t="s">
        <v>24</v>
      </c>
      <c r="B18" s="34" t="s">
        <v>100</v>
      </c>
      <c r="C18" s="21">
        <v>35783.599999999999</v>
      </c>
      <c r="D18" s="21">
        <v>35783.599999999999</v>
      </c>
      <c r="E18" s="21">
        <v>35717.5</v>
      </c>
      <c r="F18" s="21">
        <f t="shared" si="1"/>
        <v>99.815278507472698</v>
      </c>
      <c r="G18" s="21">
        <f t="shared" si="0"/>
        <v>99.815278507472698</v>
      </c>
      <c r="H18" s="28"/>
      <c r="I18" s="23"/>
      <c r="J18" s="6"/>
      <c r="K18" s="7"/>
      <c r="L18" s="6"/>
    </row>
    <row r="19" spans="1:12" ht="63" x14ac:dyDescent="0.2">
      <c r="A19" s="11" t="s">
        <v>25</v>
      </c>
      <c r="B19" s="34" t="s">
        <v>99</v>
      </c>
      <c r="C19" s="21">
        <v>1710</v>
      </c>
      <c r="D19" s="21">
        <v>2198.1</v>
      </c>
      <c r="E19" s="21">
        <v>2198.1999999999998</v>
      </c>
      <c r="F19" s="21">
        <f t="shared" si="1"/>
        <v>128.54970760233917</v>
      </c>
      <c r="G19" s="21">
        <f t="shared" si="0"/>
        <v>100.00454938355851</v>
      </c>
      <c r="H19" s="30" t="s">
        <v>189</v>
      </c>
      <c r="I19" s="23"/>
      <c r="J19" s="6"/>
      <c r="K19" s="7"/>
      <c r="L19" s="6"/>
    </row>
    <row r="20" spans="1:12" ht="31.5" x14ac:dyDescent="0.25">
      <c r="A20" s="16" t="s">
        <v>26</v>
      </c>
      <c r="B20" s="33" t="s">
        <v>7</v>
      </c>
      <c r="C20" s="20">
        <f>C21+C22+C23+C24+C25</f>
        <v>388491.3</v>
      </c>
      <c r="D20" s="20">
        <f>D21+D22+D23+D24+D25</f>
        <v>390745.2</v>
      </c>
      <c r="E20" s="20">
        <f>E21+E22+E23+E24+E25</f>
        <v>389764.39999999997</v>
      </c>
      <c r="F20" s="20">
        <f t="shared" si="1"/>
        <v>100.32770360623262</v>
      </c>
      <c r="G20" s="20">
        <f t="shared" si="0"/>
        <v>99.748992438038897</v>
      </c>
      <c r="H20" s="28"/>
      <c r="I20" s="23"/>
      <c r="J20" s="6"/>
      <c r="K20" s="7"/>
      <c r="L20" s="6"/>
    </row>
    <row r="21" spans="1:12" ht="47.25" x14ac:dyDescent="0.2">
      <c r="A21" s="11" t="s">
        <v>27</v>
      </c>
      <c r="B21" s="31" t="s">
        <v>101</v>
      </c>
      <c r="C21" s="21">
        <v>161953</v>
      </c>
      <c r="D21" s="21">
        <v>124278</v>
      </c>
      <c r="E21" s="21">
        <v>124278</v>
      </c>
      <c r="F21" s="21">
        <f t="shared" si="1"/>
        <v>76.737078041160089</v>
      </c>
      <c r="G21" s="21">
        <f t="shared" si="0"/>
        <v>100</v>
      </c>
      <c r="H21" s="30" t="s">
        <v>199</v>
      </c>
      <c r="I21" s="23"/>
      <c r="J21" s="6"/>
      <c r="K21" s="7"/>
      <c r="L21" s="6"/>
    </row>
    <row r="22" spans="1:12" ht="55.5" customHeight="1" x14ac:dyDescent="0.2">
      <c r="A22" s="11" t="s">
        <v>28</v>
      </c>
      <c r="B22" s="31" t="s">
        <v>102</v>
      </c>
      <c r="C22" s="21">
        <v>130291.4</v>
      </c>
      <c r="D22" s="21">
        <v>161528.9</v>
      </c>
      <c r="E22" s="21">
        <v>160562.6</v>
      </c>
      <c r="F22" s="21">
        <f t="shared" si="1"/>
        <v>123.23345976787417</v>
      </c>
      <c r="G22" s="21">
        <f t="shared" si="0"/>
        <v>99.401778876721139</v>
      </c>
      <c r="H22" s="30" t="s">
        <v>200</v>
      </c>
      <c r="I22" s="23"/>
      <c r="J22" s="6"/>
      <c r="K22" s="7"/>
      <c r="L22" s="6"/>
    </row>
    <row r="23" spans="1:12" ht="15.75" x14ac:dyDescent="0.25">
      <c r="A23" s="11" t="s">
        <v>29</v>
      </c>
      <c r="B23" s="31" t="s">
        <v>103</v>
      </c>
      <c r="C23" s="21">
        <v>94981.3</v>
      </c>
      <c r="D23" s="21">
        <v>95389.3</v>
      </c>
      <c r="E23" s="21">
        <v>95382.5</v>
      </c>
      <c r="F23" s="21">
        <f t="shared" si="1"/>
        <v>100.42239893536937</v>
      </c>
      <c r="G23" s="21">
        <f t="shared" si="0"/>
        <v>99.992871317852206</v>
      </c>
      <c r="H23" s="28"/>
      <c r="I23" s="23"/>
      <c r="J23" s="6"/>
      <c r="K23" s="7"/>
      <c r="L23" s="6"/>
    </row>
    <row r="24" spans="1:12" ht="63" customHeight="1" x14ac:dyDescent="0.2">
      <c r="A24" s="11" t="s">
        <v>30</v>
      </c>
      <c r="B24" s="31" t="s">
        <v>104</v>
      </c>
      <c r="C24" s="21">
        <v>520</v>
      </c>
      <c r="D24" s="21">
        <v>9549</v>
      </c>
      <c r="E24" s="21">
        <v>9541.2999999999993</v>
      </c>
      <c r="F24" s="21" t="s">
        <v>171</v>
      </c>
      <c r="G24" s="21">
        <f t="shared" si="0"/>
        <v>99.919363284113516</v>
      </c>
      <c r="H24" s="30" t="s">
        <v>201</v>
      </c>
      <c r="I24" s="6"/>
      <c r="J24" s="6"/>
      <c r="K24" s="7"/>
      <c r="L24" s="6"/>
    </row>
    <row r="25" spans="1:12" ht="47.25" x14ac:dyDescent="0.25">
      <c r="A25" s="11" t="s">
        <v>163</v>
      </c>
      <c r="B25" s="31" t="s">
        <v>162</v>
      </c>
      <c r="C25" s="21">
        <v>745.6</v>
      </c>
      <c r="D25" s="13"/>
      <c r="E25" s="12"/>
      <c r="F25" s="21"/>
      <c r="G25" s="21"/>
      <c r="H25" s="28"/>
      <c r="I25" s="6"/>
      <c r="J25" s="6"/>
      <c r="K25" s="7"/>
      <c r="L25" s="6"/>
    </row>
    <row r="26" spans="1:12" ht="15.75" x14ac:dyDescent="0.25">
      <c r="A26" s="16" t="s">
        <v>31</v>
      </c>
      <c r="B26" s="33" t="s">
        <v>1</v>
      </c>
      <c r="C26" s="20">
        <f>SUM(C27:C36)</f>
        <v>9944226.1000000015</v>
      </c>
      <c r="D26" s="20">
        <f>SUM(D27:D36)</f>
        <v>13672119.100000001</v>
      </c>
      <c r="E26" s="20">
        <f>SUM(E27:E36)</f>
        <v>11814742.199999999</v>
      </c>
      <c r="F26" s="20">
        <f t="shared" si="1"/>
        <v>118.81007210807483</v>
      </c>
      <c r="G26" s="20">
        <f t="shared" si="0"/>
        <v>86.414857225753678</v>
      </c>
      <c r="H26" s="28"/>
      <c r="I26" s="22"/>
      <c r="J26" s="22"/>
      <c r="K26" s="7"/>
      <c r="L26" s="6"/>
    </row>
    <row r="27" spans="1:12" ht="15.75" x14ac:dyDescent="0.25">
      <c r="A27" s="11" t="s">
        <v>32</v>
      </c>
      <c r="B27" s="31" t="s">
        <v>112</v>
      </c>
      <c r="C27" s="21">
        <v>337205.1</v>
      </c>
      <c r="D27" s="21">
        <v>342188.3</v>
      </c>
      <c r="E27" s="21">
        <v>339780.2</v>
      </c>
      <c r="F27" s="21">
        <f t="shared" si="1"/>
        <v>100.76365986160947</v>
      </c>
      <c r="G27" s="21">
        <f t="shared" si="0"/>
        <v>99.296264658961164</v>
      </c>
      <c r="H27" s="28"/>
      <c r="I27" s="6"/>
      <c r="J27" s="6"/>
      <c r="K27" s="7"/>
      <c r="L27" s="6"/>
    </row>
    <row r="28" spans="1:12" ht="63" x14ac:dyDescent="0.2">
      <c r="A28" s="11" t="s">
        <v>33</v>
      </c>
      <c r="B28" s="31" t="s">
        <v>111</v>
      </c>
      <c r="C28" s="21">
        <v>1628.8</v>
      </c>
      <c r="D28" s="21">
        <v>3155.6</v>
      </c>
      <c r="E28" s="21">
        <v>2323.5</v>
      </c>
      <c r="F28" s="21" t="s">
        <v>170</v>
      </c>
      <c r="G28" s="21">
        <f t="shared" si="0"/>
        <v>73.6310051971099</v>
      </c>
      <c r="H28" s="30" t="s">
        <v>189</v>
      </c>
      <c r="I28" s="6"/>
      <c r="J28" s="6"/>
      <c r="K28" s="7"/>
      <c r="L28" s="6"/>
    </row>
    <row r="29" spans="1:12" ht="228" customHeight="1" x14ac:dyDescent="0.2">
      <c r="A29" s="11" t="s">
        <v>34</v>
      </c>
      <c r="B29" s="31" t="s">
        <v>110</v>
      </c>
      <c r="C29" s="21">
        <v>2446142.7999999998</v>
      </c>
      <c r="D29" s="21">
        <v>2820638.2</v>
      </c>
      <c r="E29" s="21">
        <v>2889630.8</v>
      </c>
      <c r="F29" s="21">
        <f t="shared" si="1"/>
        <v>118.13009444910575</v>
      </c>
      <c r="G29" s="21">
        <f t="shared" si="0"/>
        <v>102.44599254168789</v>
      </c>
      <c r="H29" s="30" t="s">
        <v>193</v>
      </c>
      <c r="I29" s="6"/>
      <c r="J29" s="6"/>
      <c r="K29" s="7"/>
      <c r="L29" s="6"/>
    </row>
    <row r="30" spans="1:12" ht="160.5" customHeight="1" x14ac:dyDescent="0.2">
      <c r="A30" s="11" t="s">
        <v>35</v>
      </c>
      <c r="B30" s="31" t="s">
        <v>186</v>
      </c>
      <c r="C30" s="21">
        <v>38101.1</v>
      </c>
      <c r="D30" s="21">
        <v>94362.7</v>
      </c>
      <c r="E30" s="21">
        <v>79084.600000000006</v>
      </c>
      <c r="F30" s="21" t="s">
        <v>172</v>
      </c>
      <c r="G30" s="21">
        <f t="shared" si="0"/>
        <v>83.809174599709422</v>
      </c>
      <c r="H30" s="30" t="s">
        <v>206</v>
      </c>
      <c r="I30" s="35"/>
      <c r="J30" s="6"/>
      <c r="K30" s="7"/>
      <c r="L30" s="6"/>
    </row>
    <row r="31" spans="1:12" ht="15.75" x14ac:dyDescent="0.25">
      <c r="A31" s="11" t="s">
        <v>36</v>
      </c>
      <c r="B31" s="31" t="s">
        <v>109</v>
      </c>
      <c r="C31" s="21">
        <v>161851.6</v>
      </c>
      <c r="D31" s="21">
        <v>161716.4</v>
      </c>
      <c r="E31" s="21">
        <v>161402.6</v>
      </c>
      <c r="F31" s="21">
        <f t="shared" si="1"/>
        <v>99.722585380682062</v>
      </c>
      <c r="G31" s="21">
        <f t="shared" si="0"/>
        <v>99.805956600567427</v>
      </c>
      <c r="H31" s="28"/>
      <c r="I31" s="6"/>
      <c r="J31" s="6"/>
      <c r="K31" s="7"/>
      <c r="L31" s="6"/>
    </row>
    <row r="32" spans="1:12" ht="15.75" x14ac:dyDescent="0.2">
      <c r="A32" s="11" t="s">
        <v>37</v>
      </c>
      <c r="B32" s="31" t="s">
        <v>108</v>
      </c>
      <c r="C32" s="21">
        <v>404292.1</v>
      </c>
      <c r="D32" s="21">
        <v>1006063.9</v>
      </c>
      <c r="E32" s="21">
        <v>990978.8</v>
      </c>
      <c r="F32" s="21" t="s">
        <v>173</v>
      </c>
      <c r="G32" s="21">
        <f t="shared" si="0"/>
        <v>98.500582318876567</v>
      </c>
      <c r="H32" s="43"/>
      <c r="I32" s="6"/>
      <c r="J32" s="6"/>
      <c r="K32" s="7"/>
      <c r="L32" s="6"/>
    </row>
    <row r="33" spans="1:12" ht="15.75" x14ac:dyDescent="0.2">
      <c r="A33" s="11" t="s">
        <v>38</v>
      </c>
      <c r="B33" s="31" t="s">
        <v>107</v>
      </c>
      <c r="C33" s="21">
        <v>6221689.2999999998</v>
      </c>
      <c r="D33" s="21">
        <v>8871019.8000000007</v>
      </c>
      <c r="E33" s="21">
        <v>7000040.0999999996</v>
      </c>
      <c r="F33" s="21">
        <f t="shared" si="1"/>
        <v>112.51028076892236</v>
      </c>
      <c r="G33" s="21">
        <f t="shared" si="0"/>
        <v>78.909079878279599</v>
      </c>
      <c r="H33" s="43"/>
      <c r="I33" s="6"/>
      <c r="J33" s="6"/>
      <c r="K33" s="7"/>
      <c r="L33" s="6"/>
    </row>
    <row r="34" spans="1:12" ht="47.25" x14ac:dyDescent="0.2">
      <c r="A34" s="11" t="s">
        <v>39</v>
      </c>
      <c r="B34" s="31" t="s">
        <v>106</v>
      </c>
      <c r="C34" s="21">
        <v>67216.3</v>
      </c>
      <c r="D34" s="21">
        <v>66302.5</v>
      </c>
      <c r="E34" s="21">
        <v>54801.5</v>
      </c>
      <c r="F34" s="21">
        <f t="shared" si="1"/>
        <v>81.530075294236653</v>
      </c>
      <c r="G34" s="21">
        <f t="shared" si="0"/>
        <v>82.653746088005732</v>
      </c>
      <c r="H34" s="30" t="s">
        <v>202</v>
      </c>
      <c r="I34" s="6"/>
      <c r="J34" s="6"/>
      <c r="K34" s="7"/>
      <c r="L34" s="6"/>
    </row>
    <row r="35" spans="1:12" ht="31.5" x14ac:dyDescent="0.25">
      <c r="A35" s="11" t="s">
        <v>164</v>
      </c>
      <c r="B35" s="31" t="s">
        <v>165</v>
      </c>
      <c r="C35" s="21">
        <v>6000</v>
      </c>
      <c r="D35" s="21">
        <v>6000</v>
      </c>
      <c r="E35" s="21">
        <v>5991.4</v>
      </c>
      <c r="F35" s="21">
        <f t="shared" si="1"/>
        <v>99.856666666666655</v>
      </c>
      <c r="G35" s="21">
        <f t="shared" si="0"/>
        <v>99.856666666666655</v>
      </c>
      <c r="H35" s="28"/>
      <c r="I35" s="6"/>
      <c r="J35" s="6"/>
      <c r="K35" s="7"/>
      <c r="L35" s="6"/>
    </row>
    <row r="36" spans="1:12" ht="408.75" customHeight="1" x14ac:dyDescent="0.2">
      <c r="A36" s="11" t="s">
        <v>40</v>
      </c>
      <c r="B36" s="31" t="s">
        <v>105</v>
      </c>
      <c r="C36" s="21">
        <v>260099</v>
      </c>
      <c r="D36" s="21">
        <v>300671.7</v>
      </c>
      <c r="E36" s="21">
        <v>290708.7</v>
      </c>
      <c r="F36" s="21">
        <f t="shared" si="1"/>
        <v>111.76848046320825</v>
      </c>
      <c r="G36" s="21">
        <f t="shared" si="0"/>
        <v>96.686419107618036</v>
      </c>
      <c r="H36" s="30" t="s">
        <v>203</v>
      </c>
      <c r="I36" s="35"/>
      <c r="J36" s="6"/>
      <c r="K36" s="7"/>
      <c r="L36" s="6"/>
    </row>
    <row r="37" spans="1:12" ht="22.5" customHeight="1" x14ac:dyDescent="0.25">
      <c r="A37" s="16" t="s">
        <v>41</v>
      </c>
      <c r="B37" s="33" t="s">
        <v>2</v>
      </c>
      <c r="C37" s="20">
        <f>SUM(C38:C41)</f>
        <v>478992.8</v>
      </c>
      <c r="D37" s="20">
        <f>SUM(D38:D41)</f>
        <v>3614151</v>
      </c>
      <c r="E37" s="20">
        <f>SUM(E38:E41)</f>
        <v>3429761</v>
      </c>
      <c r="F37" s="20">
        <f t="shared" si="1"/>
        <v>716.03602392353287</v>
      </c>
      <c r="G37" s="20">
        <f t="shared" si="0"/>
        <v>94.898110233911098</v>
      </c>
      <c r="H37" s="28"/>
      <c r="I37" s="22"/>
      <c r="J37" s="22"/>
      <c r="K37" s="22"/>
      <c r="L37" s="6"/>
    </row>
    <row r="38" spans="1:12" ht="94.5" x14ac:dyDescent="0.2">
      <c r="A38" s="11" t="s">
        <v>42</v>
      </c>
      <c r="B38" s="31" t="s">
        <v>116</v>
      </c>
      <c r="C38" s="21">
        <v>142533.29999999999</v>
      </c>
      <c r="D38" s="21">
        <v>1965012.3</v>
      </c>
      <c r="E38" s="21">
        <v>1915895.8</v>
      </c>
      <c r="F38" s="21" t="s">
        <v>174</v>
      </c>
      <c r="G38" s="21">
        <f t="shared" si="0"/>
        <v>97.500448216023898</v>
      </c>
      <c r="H38" s="30" t="s">
        <v>204</v>
      </c>
      <c r="I38" s="6"/>
      <c r="J38" s="6"/>
      <c r="K38" s="7"/>
      <c r="L38" s="6"/>
    </row>
    <row r="39" spans="1:12" ht="252.75" customHeight="1" x14ac:dyDescent="0.2">
      <c r="A39" s="11" t="s">
        <v>43</v>
      </c>
      <c r="B39" s="31" t="s">
        <v>115</v>
      </c>
      <c r="C39" s="21">
        <v>160324.79999999999</v>
      </c>
      <c r="D39" s="21">
        <v>456564.5</v>
      </c>
      <c r="E39" s="21">
        <v>421747.7</v>
      </c>
      <c r="F39" s="21" t="s">
        <v>175</v>
      </c>
      <c r="G39" s="21">
        <f t="shared" si="0"/>
        <v>92.374177142550508</v>
      </c>
      <c r="H39" s="30" t="s">
        <v>207</v>
      </c>
      <c r="I39" s="6"/>
      <c r="J39" s="6"/>
      <c r="K39" s="7"/>
      <c r="L39" s="6"/>
    </row>
    <row r="40" spans="1:12" ht="110.25" x14ac:dyDescent="0.2">
      <c r="A40" s="11" t="s">
        <v>44</v>
      </c>
      <c r="B40" s="31" t="s">
        <v>114</v>
      </c>
      <c r="C40" s="21">
        <v>66023.5</v>
      </c>
      <c r="D40" s="21">
        <v>754418</v>
      </c>
      <c r="E40" s="21">
        <v>661387</v>
      </c>
      <c r="F40" s="21" t="s">
        <v>176</v>
      </c>
      <c r="G40" s="21">
        <f t="shared" si="0"/>
        <v>87.668507379198275</v>
      </c>
      <c r="H40" s="30" t="s">
        <v>208</v>
      </c>
      <c r="I40" s="6"/>
      <c r="J40" s="6"/>
      <c r="K40" s="7"/>
      <c r="L40" s="6"/>
    </row>
    <row r="41" spans="1:12" ht="164.25" customHeight="1" x14ac:dyDescent="0.2">
      <c r="A41" s="11" t="s">
        <v>45</v>
      </c>
      <c r="B41" s="31" t="s">
        <v>113</v>
      </c>
      <c r="C41" s="21">
        <v>110111.2</v>
      </c>
      <c r="D41" s="21">
        <v>438156.2</v>
      </c>
      <c r="E41" s="21">
        <v>430730.5</v>
      </c>
      <c r="F41" s="21" t="s">
        <v>177</v>
      </c>
      <c r="G41" s="21">
        <f t="shared" si="0"/>
        <v>98.305239090534386</v>
      </c>
      <c r="H41" s="30" t="s">
        <v>205</v>
      </c>
      <c r="I41" s="35"/>
      <c r="J41" s="6"/>
      <c r="K41" s="7"/>
      <c r="L41" s="6"/>
    </row>
    <row r="42" spans="1:12" ht="15.75" x14ac:dyDescent="0.25">
      <c r="A42" s="16" t="s">
        <v>46</v>
      </c>
      <c r="B42" s="33" t="s">
        <v>3</v>
      </c>
      <c r="C42" s="20">
        <f>C43+C44+C45</f>
        <v>45528.899999999994</v>
      </c>
      <c r="D42" s="20">
        <f>D43+D44+D45</f>
        <v>46649.700000000004</v>
      </c>
      <c r="E42" s="20">
        <f>E43+E44+E45</f>
        <v>45873.7</v>
      </c>
      <c r="F42" s="20">
        <f t="shared" si="1"/>
        <v>100.75732117402355</v>
      </c>
      <c r="G42" s="20">
        <f t="shared" si="0"/>
        <v>98.33653806991255</v>
      </c>
      <c r="H42" s="28"/>
      <c r="I42" s="6"/>
      <c r="J42" s="6"/>
      <c r="K42" s="7"/>
      <c r="L42" s="6"/>
    </row>
    <row r="43" spans="1:12" ht="31.5" x14ac:dyDescent="0.25">
      <c r="A43" s="11" t="s">
        <v>47</v>
      </c>
      <c r="B43" s="31" t="s">
        <v>118</v>
      </c>
      <c r="C43" s="21">
        <v>10149.799999999999</v>
      </c>
      <c r="D43" s="21">
        <v>11007.9</v>
      </c>
      <c r="E43" s="21">
        <v>10368</v>
      </c>
      <c r="F43" s="21">
        <f t="shared" si="1"/>
        <v>102.14979605509468</v>
      </c>
      <c r="G43" s="21">
        <f t="shared" si="0"/>
        <v>94.186902133922004</v>
      </c>
      <c r="H43" s="28"/>
      <c r="I43" s="6"/>
      <c r="J43" s="6"/>
      <c r="K43" s="7"/>
      <c r="L43" s="6"/>
    </row>
    <row r="44" spans="1:12" ht="63" x14ac:dyDescent="0.2">
      <c r="A44" s="11" t="s">
        <v>166</v>
      </c>
      <c r="B44" s="31" t="s">
        <v>167</v>
      </c>
      <c r="C44" s="21">
        <v>110</v>
      </c>
      <c r="D44" s="21">
        <v>55</v>
      </c>
      <c r="E44" s="21">
        <v>55</v>
      </c>
      <c r="F44" s="21">
        <f t="shared" si="1"/>
        <v>50</v>
      </c>
      <c r="G44" s="21">
        <f t="shared" si="0"/>
        <v>100</v>
      </c>
      <c r="H44" s="30" t="s">
        <v>192</v>
      </c>
      <c r="I44" s="6"/>
      <c r="J44" s="6"/>
      <c r="K44" s="7"/>
      <c r="L44" s="6"/>
    </row>
    <row r="45" spans="1:12" ht="32.25" customHeight="1" x14ac:dyDescent="0.25">
      <c r="A45" s="11" t="s">
        <v>48</v>
      </c>
      <c r="B45" s="31" t="s">
        <v>117</v>
      </c>
      <c r="C45" s="21">
        <v>35269.1</v>
      </c>
      <c r="D45" s="21">
        <v>35586.800000000003</v>
      </c>
      <c r="E45" s="21">
        <v>35450.699999999997</v>
      </c>
      <c r="F45" s="21">
        <f t="shared" si="1"/>
        <v>100.51489831041903</v>
      </c>
      <c r="G45" s="21">
        <f t="shared" si="0"/>
        <v>99.617554823698669</v>
      </c>
      <c r="H45" s="28"/>
      <c r="I45" s="6"/>
      <c r="J45" s="6"/>
      <c r="K45" s="7"/>
      <c r="L45" s="6"/>
    </row>
    <row r="46" spans="1:12" ht="15.75" x14ac:dyDescent="0.25">
      <c r="A46" s="16" t="s">
        <v>49</v>
      </c>
      <c r="B46" s="33" t="s">
        <v>4</v>
      </c>
      <c r="C46" s="20">
        <f>SUM(C47:C53)</f>
        <v>19931059.899999999</v>
      </c>
      <c r="D46" s="20">
        <f>SUM(D47:D53)</f>
        <v>20395170</v>
      </c>
      <c r="E46" s="20">
        <f>SUM(E47:E53)</f>
        <v>20280533.200000003</v>
      </c>
      <c r="F46" s="20">
        <f t="shared" si="1"/>
        <v>101.75341051481163</v>
      </c>
      <c r="G46" s="20">
        <f t="shared" si="0"/>
        <v>99.437921821686231</v>
      </c>
      <c r="H46" s="28"/>
      <c r="I46" s="22"/>
      <c r="J46" s="22"/>
      <c r="K46" s="22"/>
      <c r="L46" s="6"/>
    </row>
    <row r="47" spans="1:12" ht="15.75" x14ac:dyDescent="0.25">
      <c r="A47" s="11" t="s">
        <v>50</v>
      </c>
      <c r="B47" s="31" t="s">
        <v>119</v>
      </c>
      <c r="C47" s="21">
        <v>4252955</v>
      </c>
      <c r="D47" s="21">
        <v>4266573.7</v>
      </c>
      <c r="E47" s="21">
        <v>4261025.9000000004</v>
      </c>
      <c r="F47" s="21">
        <f t="shared" si="1"/>
        <v>100.18977158234688</v>
      </c>
      <c r="G47" s="21">
        <f t="shared" si="0"/>
        <v>99.869970604281377</v>
      </c>
      <c r="H47" s="28"/>
      <c r="I47" s="6"/>
      <c r="J47" s="6"/>
      <c r="K47" s="7"/>
      <c r="L47" s="6"/>
    </row>
    <row r="48" spans="1:12" ht="15.75" x14ac:dyDescent="0.25">
      <c r="A48" s="11" t="s">
        <v>51</v>
      </c>
      <c r="B48" s="31" t="s">
        <v>120</v>
      </c>
      <c r="C48" s="21">
        <v>12047891</v>
      </c>
      <c r="D48" s="21">
        <v>12604747.300000001</v>
      </c>
      <c r="E48" s="21">
        <v>12520131.9</v>
      </c>
      <c r="F48" s="21">
        <f t="shared" si="1"/>
        <v>103.91969764666695</v>
      </c>
      <c r="G48" s="21">
        <f t="shared" si="0"/>
        <v>99.328702131140702</v>
      </c>
      <c r="H48" s="28"/>
      <c r="I48" s="6"/>
      <c r="J48" s="6"/>
      <c r="K48" s="7"/>
      <c r="L48" s="6"/>
    </row>
    <row r="49" spans="1:12" ht="94.5" x14ac:dyDescent="0.2">
      <c r="A49" s="11" t="s">
        <v>168</v>
      </c>
      <c r="B49" s="31" t="s">
        <v>169</v>
      </c>
      <c r="C49" s="21">
        <v>346055.2</v>
      </c>
      <c r="D49" s="21">
        <v>173204.7</v>
      </c>
      <c r="E49" s="21">
        <v>169114</v>
      </c>
      <c r="F49" s="21">
        <f t="shared" si="1"/>
        <v>48.869082157990981</v>
      </c>
      <c r="G49" s="21">
        <f t="shared" si="0"/>
        <v>97.63822806194058</v>
      </c>
      <c r="H49" s="30" t="s">
        <v>209</v>
      </c>
      <c r="I49" s="6"/>
      <c r="J49" s="6"/>
      <c r="K49" s="7"/>
      <c r="L49" s="6"/>
    </row>
    <row r="50" spans="1:12" ht="15.75" x14ac:dyDescent="0.25">
      <c r="A50" s="11" t="s">
        <v>87</v>
      </c>
      <c r="B50" s="31" t="s">
        <v>121</v>
      </c>
      <c r="C50" s="21">
        <v>2433606.2000000002</v>
      </c>
      <c r="D50" s="21">
        <v>2431445</v>
      </c>
      <c r="E50" s="21">
        <v>2417535.1</v>
      </c>
      <c r="F50" s="21">
        <f t="shared" si="1"/>
        <v>99.339617888876191</v>
      </c>
      <c r="G50" s="21">
        <f t="shared" si="0"/>
        <v>99.427916321364464</v>
      </c>
      <c r="H50" s="28"/>
      <c r="I50" s="6"/>
      <c r="J50" s="6"/>
      <c r="K50" s="7"/>
      <c r="L50" s="6"/>
    </row>
    <row r="51" spans="1:12" ht="78.75" x14ac:dyDescent="0.2">
      <c r="A51" s="11" t="s">
        <v>52</v>
      </c>
      <c r="B51" s="31" t="s">
        <v>122</v>
      </c>
      <c r="C51" s="21">
        <v>120679.1</v>
      </c>
      <c r="D51" s="21">
        <v>131737.4</v>
      </c>
      <c r="E51" s="21">
        <v>130705.7</v>
      </c>
      <c r="F51" s="21">
        <f t="shared" si="1"/>
        <v>108.30848092171716</v>
      </c>
      <c r="G51" s="21">
        <f t="shared" si="0"/>
        <v>99.216851099232258</v>
      </c>
      <c r="H51" s="30" t="s">
        <v>210</v>
      </c>
      <c r="I51" s="6"/>
      <c r="J51" s="6"/>
      <c r="K51" s="7"/>
      <c r="L51" s="6"/>
    </row>
    <row r="52" spans="1:12" ht="31.5" x14ac:dyDescent="0.25">
      <c r="A52" s="11" t="s">
        <v>53</v>
      </c>
      <c r="B52" s="31" t="s">
        <v>123</v>
      </c>
      <c r="C52" s="21">
        <v>529888</v>
      </c>
      <c r="D52" s="21">
        <v>505805.6</v>
      </c>
      <c r="E52" s="21">
        <v>504137.3</v>
      </c>
      <c r="F52" s="21">
        <f t="shared" si="1"/>
        <v>95.140350413672323</v>
      </c>
      <c r="G52" s="21">
        <f t="shared" si="0"/>
        <v>99.67016972528576</v>
      </c>
      <c r="H52" s="28"/>
      <c r="I52" s="6"/>
      <c r="J52" s="6"/>
      <c r="K52" s="7"/>
      <c r="L52" s="6"/>
    </row>
    <row r="53" spans="1:12" ht="167.25" customHeight="1" x14ac:dyDescent="0.2">
      <c r="A53" s="11" t="s">
        <v>54</v>
      </c>
      <c r="B53" s="31" t="s">
        <v>124</v>
      </c>
      <c r="C53" s="21">
        <v>199985.4</v>
      </c>
      <c r="D53" s="21">
        <v>281656.3</v>
      </c>
      <c r="E53" s="21">
        <v>277883.3</v>
      </c>
      <c r="F53" s="21">
        <f t="shared" si="1"/>
        <v>138.9517934809241</v>
      </c>
      <c r="G53" s="21">
        <f t="shared" si="0"/>
        <v>98.660424070045664</v>
      </c>
      <c r="H53" s="30" t="s">
        <v>211</v>
      </c>
      <c r="I53" s="6"/>
      <c r="J53" s="6"/>
      <c r="K53" s="7"/>
      <c r="L53" s="6"/>
    </row>
    <row r="54" spans="1:12" ht="15.75" x14ac:dyDescent="0.25">
      <c r="A54" s="16" t="s">
        <v>55</v>
      </c>
      <c r="B54" s="33" t="s">
        <v>8</v>
      </c>
      <c r="C54" s="20">
        <f>C55+C56</f>
        <v>914254.79999999993</v>
      </c>
      <c r="D54" s="20">
        <f>D55+D56</f>
        <v>1371413.6</v>
      </c>
      <c r="E54" s="20">
        <f>E55+E56</f>
        <v>1365292.4</v>
      </c>
      <c r="F54" s="20" t="s">
        <v>178</v>
      </c>
      <c r="G54" s="20">
        <f t="shared" si="0"/>
        <v>99.553657627429075</v>
      </c>
      <c r="H54" s="28"/>
      <c r="I54" s="22"/>
      <c r="J54" s="22"/>
      <c r="K54" s="22"/>
      <c r="L54" s="6"/>
    </row>
    <row r="55" spans="1:12" ht="153.75" customHeight="1" x14ac:dyDescent="0.2">
      <c r="A55" s="11" t="s">
        <v>56</v>
      </c>
      <c r="B55" s="31" t="s">
        <v>126</v>
      </c>
      <c r="C55" s="21">
        <v>881691.2</v>
      </c>
      <c r="D55" s="21">
        <v>1337738.3</v>
      </c>
      <c r="E55" s="21">
        <v>1331814.2</v>
      </c>
      <c r="F55" s="21" t="s">
        <v>178</v>
      </c>
      <c r="G55" s="21">
        <f t="shared" si="0"/>
        <v>99.557155536325752</v>
      </c>
      <c r="H55" s="30" t="s">
        <v>212</v>
      </c>
      <c r="I55" s="8"/>
      <c r="J55" s="6"/>
      <c r="K55" s="7"/>
      <c r="L55" s="6"/>
    </row>
    <row r="56" spans="1:12" ht="35.25" customHeight="1" x14ac:dyDescent="0.25">
      <c r="A56" s="11" t="s">
        <v>57</v>
      </c>
      <c r="B56" s="31" t="s">
        <v>125</v>
      </c>
      <c r="C56" s="21">
        <v>32563.599999999999</v>
      </c>
      <c r="D56" s="21">
        <v>33675.300000000003</v>
      </c>
      <c r="E56" s="21">
        <v>33478.199999999997</v>
      </c>
      <c r="F56" s="21">
        <f t="shared" si="1"/>
        <v>102.80865751943888</v>
      </c>
      <c r="G56" s="21">
        <f t="shared" si="0"/>
        <v>99.414704546061941</v>
      </c>
      <c r="H56" s="28"/>
      <c r="I56" s="9"/>
      <c r="J56" s="6"/>
      <c r="K56" s="7"/>
      <c r="L56" s="6"/>
    </row>
    <row r="57" spans="1:12" ht="15.75" x14ac:dyDescent="0.25">
      <c r="A57" s="16" t="s">
        <v>58</v>
      </c>
      <c r="B57" s="33" t="s">
        <v>9</v>
      </c>
      <c r="C57" s="20">
        <f>SUM(C58:C64)</f>
        <v>3473039.9</v>
      </c>
      <c r="D57" s="20">
        <f>SUM(D58:D64)</f>
        <v>3855213.5</v>
      </c>
      <c r="E57" s="20">
        <f>SUM(E58:E64)</f>
        <v>3940415.2</v>
      </c>
      <c r="F57" s="20">
        <f t="shared" si="1"/>
        <v>113.45723957850298</v>
      </c>
      <c r="G57" s="20">
        <f t="shared" si="0"/>
        <v>102.21003843237217</v>
      </c>
      <c r="H57" s="28"/>
      <c r="I57" s="9"/>
      <c r="J57" s="6"/>
      <c r="K57" s="7"/>
      <c r="L57" s="6"/>
    </row>
    <row r="58" spans="1:12" ht="15.75" x14ac:dyDescent="0.25">
      <c r="A58" s="11" t="s">
        <v>59</v>
      </c>
      <c r="B58" s="31" t="s">
        <v>127</v>
      </c>
      <c r="C58" s="21">
        <v>1901942.1</v>
      </c>
      <c r="D58" s="21">
        <v>1894363.7</v>
      </c>
      <c r="E58" s="21">
        <v>1967572.5</v>
      </c>
      <c r="F58" s="21">
        <f t="shared" si="1"/>
        <v>103.450704414188</v>
      </c>
      <c r="G58" s="21">
        <f t="shared" si="0"/>
        <v>103.86455884896866</v>
      </c>
      <c r="H58" s="28"/>
      <c r="I58" s="22"/>
      <c r="J58" s="22"/>
      <c r="K58" s="22"/>
      <c r="L58" s="6"/>
    </row>
    <row r="59" spans="1:12" ht="47.25" x14ac:dyDescent="0.2">
      <c r="A59" s="11" t="s">
        <v>60</v>
      </c>
      <c r="B59" s="31" t="s">
        <v>128</v>
      </c>
      <c r="C59" s="21">
        <v>70934.899999999994</v>
      </c>
      <c r="D59" s="21">
        <v>83322.399999999994</v>
      </c>
      <c r="E59" s="21">
        <v>83792.2</v>
      </c>
      <c r="F59" s="21">
        <f t="shared" si="1"/>
        <v>118.12549252906538</v>
      </c>
      <c r="G59" s="21">
        <f t="shared" si="0"/>
        <v>100.56383397501753</v>
      </c>
      <c r="H59" s="30" t="s">
        <v>213</v>
      </c>
      <c r="I59" s="9"/>
      <c r="J59" s="6"/>
      <c r="K59" s="7"/>
      <c r="L59" s="6"/>
    </row>
    <row r="60" spans="1:12" ht="47.25" x14ac:dyDescent="0.2">
      <c r="A60" s="11" t="s">
        <v>61</v>
      </c>
      <c r="B60" s="31" t="s">
        <v>129</v>
      </c>
      <c r="C60" s="21">
        <v>40675.300000000003</v>
      </c>
      <c r="D60" s="21">
        <v>35763.4</v>
      </c>
      <c r="E60" s="21">
        <v>35108.400000000001</v>
      </c>
      <c r="F60" s="21">
        <f t="shared" si="1"/>
        <v>86.313807150776995</v>
      </c>
      <c r="G60" s="21">
        <f t="shared" si="0"/>
        <v>98.168518653148197</v>
      </c>
      <c r="H60" s="30" t="s">
        <v>214</v>
      </c>
      <c r="I60" s="9"/>
      <c r="J60" s="6"/>
      <c r="K60" s="7"/>
      <c r="L60" s="6"/>
    </row>
    <row r="61" spans="1:12" ht="15.75" x14ac:dyDescent="0.25">
      <c r="A61" s="11" t="s">
        <v>62</v>
      </c>
      <c r="B61" s="31" t="s">
        <v>130</v>
      </c>
      <c r="C61" s="21">
        <v>69612.5</v>
      </c>
      <c r="D61" s="21">
        <v>70499.3</v>
      </c>
      <c r="E61" s="21">
        <v>71840.3</v>
      </c>
      <c r="F61" s="21">
        <f t="shared" si="1"/>
        <v>103.20028730472256</v>
      </c>
      <c r="G61" s="21">
        <f t="shared" si="0"/>
        <v>101.90214654613592</v>
      </c>
      <c r="H61" s="28"/>
      <c r="I61" s="9"/>
      <c r="J61" s="6"/>
      <c r="K61" s="7"/>
      <c r="L61" s="6"/>
    </row>
    <row r="62" spans="1:12" ht="47.25" x14ac:dyDescent="0.25">
      <c r="A62" s="11" t="s">
        <v>63</v>
      </c>
      <c r="B62" s="31" t="s">
        <v>131</v>
      </c>
      <c r="C62" s="21">
        <v>122987.1</v>
      </c>
      <c r="D62" s="21">
        <v>125421.8</v>
      </c>
      <c r="E62" s="21">
        <v>128618.5</v>
      </c>
      <c r="F62" s="21">
        <f t="shared" si="1"/>
        <v>104.5788542050345</v>
      </c>
      <c r="G62" s="21">
        <f t="shared" si="0"/>
        <v>102.54875946605773</v>
      </c>
      <c r="H62" s="28"/>
      <c r="I62" s="6"/>
      <c r="J62" s="6"/>
      <c r="K62" s="7"/>
      <c r="L62" s="6"/>
    </row>
    <row r="63" spans="1:12" ht="47.25" x14ac:dyDescent="0.2">
      <c r="A63" s="11" t="s">
        <v>64</v>
      </c>
      <c r="B63" s="31" t="s">
        <v>132</v>
      </c>
      <c r="C63" s="21">
        <v>5861.1</v>
      </c>
      <c r="D63" s="21">
        <v>5568.1</v>
      </c>
      <c r="E63" s="21">
        <v>5568.1</v>
      </c>
      <c r="F63" s="21">
        <f t="shared" si="1"/>
        <v>95.000938390404528</v>
      </c>
      <c r="G63" s="21">
        <f t="shared" si="0"/>
        <v>100</v>
      </c>
      <c r="H63" s="30" t="s">
        <v>215</v>
      </c>
      <c r="I63" s="6"/>
      <c r="J63" s="6"/>
      <c r="K63" s="7"/>
      <c r="L63" s="6"/>
    </row>
    <row r="64" spans="1:12" ht="78.75" x14ac:dyDescent="0.2">
      <c r="A64" s="11" t="s">
        <v>65</v>
      </c>
      <c r="B64" s="34" t="s">
        <v>133</v>
      </c>
      <c r="C64" s="21">
        <v>1261026.8999999999</v>
      </c>
      <c r="D64" s="21">
        <v>1640274.8</v>
      </c>
      <c r="E64" s="21">
        <v>1647915.2</v>
      </c>
      <c r="F64" s="21">
        <f t="shared" si="1"/>
        <v>130.68041609580257</v>
      </c>
      <c r="G64" s="21">
        <f t="shared" si="0"/>
        <v>100.46579999887824</v>
      </c>
      <c r="H64" s="30" t="s">
        <v>216</v>
      </c>
      <c r="I64" s="6"/>
      <c r="J64" s="6"/>
      <c r="K64" s="7"/>
      <c r="L64" s="6"/>
    </row>
    <row r="65" spans="1:12" ht="15.75" x14ac:dyDescent="0.25">
      <c r="A65" s="16" t="s">
        <v>66</v>
      </c>
      <c r="B65" s="33" t="s">
        <v>5</v>
      </c>
      <c r="C65" s="20">
        <f>SUM(C66:C70)</f>
        <v>27358854.800000001</v>
      </c>
      <c r="D65" s="20">
        <f>SUM(D66:D70)</f>
        <v>28129163.200000003</v>
      </c>
      <c r="E65" s="20">
        <f>SUM(E66:E70)</f>
        <v>28198238.600000001</v>
      </c>
      <c r="F65" s="20">
        <f t="shared" si="1"/>
        <v>103.06805166420926</v>
      </c>
      <c r="G65" s="20">
        <f t="shared" si="0"/>
        <v>100.24556507247966</v>
      </c>
      <c r="H65" s="28"/>
      <c r="I65" s="22"/>
      <c r="J65" s="22"/>
      <c r="K65" s="22"/>
      <c r="L65" s="6"/>
    </row>
    <row r="66" spans="1:12" ht="47.25" x14ac:dyDescent="0.2">
      <c r="A66" s="11" t="s">
        <v>67</v>
      </c>
      <c r="B66" s="31" t="s">
        <v>138</v>
      </c>
      <c r="C66" s="21">
        <v>712136.7</v>
      </c>
      <c r="D66" s="21">
        <v>112529.8</v>
      </c>
      <c r="E66" s="21">
        <v>112470.39999999999</v>
      </c>
      <c r="F66" s="21">
        <f t="shared" si="1"/>
        <v>15.793372255635752</v>
      </c>
      <c r="G66" s="21">
        <f t="shared" si="0"/>
        <v>99.947213982429545</v>
      </c>
      <c r="H66" s="30" t="s">
        <v>217</v>
      </c>
      <c r="I66" s="6"/>
      <c r="J66" s="6"/>
      <c r="K66" s="7"/>
      <c r="L66" s="6"/>
    </row>
    <row r="67" spans="1:12" ht="141.75" x14ac:dyDescent="0.2">
      <c r="A67" s="11" t="s">
        <v>68</v>
      </c>
      <c r="B67" s="31" t="s">
        <v>137</v>
      </c>
      <c r="C67" s="21">
        <v>3577899</v>
      </c>
      <c r="D67" s="21">
        <v>3684336.3</v>
      </c>
      <c r="E67" s="21">
        <v>3857514.1999999997</v>
      </c>
      <c r="F67" s="21">
        <f t="shared" si="1"/>
        <v>107.81506688701946</v>
      </c>
      <c r="G67" s="21">
        <f t="shared" si="0"/>
        <v>104.70038253565505</v>
      </c>
      <c r="H67" s="30" t="s">
        <v>188</v>
      </c>
      <c r="I67" s="6"/>
      <c r="J67" s="6"/>
      <c r="K67" s="7"/>
      <c r="L67" s="6"/>
    </row>
    <row r="68" spans="1:12" ht="15.75" x14ac:dyDescent="0.25">
      <c r="A68" s="11" t="s">
        <v>69</v>
      </c>
      <c r="B68" s="31" t="s">
        <v>136</v>
      </c>
      <c r="C68" s="21">
        <v>20298254.100000001</v>
      </c>
      <c r="D68" s="21">
        <v>21009488</v>
      </c>
      <c r="E68" s="21">
        <v>20959888.5</v>
      </c>
      <c r="F68" s="21">
        <f t="shared" si="1"/>
        <v>103.25956309710401</v>
      </c>
      <c r="G68" s="21">
        <f t="shared" si="0"/>
        <v>99.763918568601014</v>
      </c>
      <c r="H68" s="28"/>
      <c r="I68" s="6"/>
      <c r="J68" s="6"/>
      <c r="K68" s="7"/>
      <c r="L68" s="6"/>
    </row>
    <row r="69" spans="1:12" ht="126" x14ac:dyDescent="0.2">
      <c r="A69" s="11" t="s">
        <v>70</v>
      </c>
      <c r="B69" s="31" t="s">
        <v>135</v>
      </c>
      <c r="C69" s="21">
        <v>1905256.2</v>
      </c>
      <c r="D69" s="21">
        <v>2420783.6</v>
      </c>
      <c r="E69" s="21">
        <v>2376108.7999999998</v>
      </c>
      <c r="F69" s="21" t="s">
        <v>185</v>
      </c>
      <c r="G69" s="21">
        <f t="shared" si="0"/>
        <v>98.15453145006434</v>
      </c>
      <c r="H69" s="30" t="s">
        <v>218</v>
      </c>
      <c r="I69" s="6"/>
      <c r="J69" s="6"/>
      <c r="K69" s="7"/>
      <c r="L69" s="6"/>
    </row>
    <row r="70" spans="1:12" ht="31.5" x14ac:dyDescent="0.25">
      <c r="A70" s="11" t="s">
        <v>71</v>
      </c>
      <c r="B70" s="31" t="s">
        <v>134</v>
      </c>
      <c r="C70" s="21">
        <v>865308.8</v>
      </c>
      <c r="D70" s="21">
        <v>902025.5</v>
      </c>
      <c r="E70" s="21">
        <v>892256.7</v>
      </c>
      <c r="F70" s="21">
        <f t="shared" si="1"/>
        <v>103.1142523917473</v>
      </c>
      <c r="G70" s="21">
        <f t="shared" si="0"/>
        <v>98.917015095471243</v>
      </c>
      <c r="H70" s="29"/>
      <c r="I70" s="10"/>
      <c r="J70" s="6"/>
      <c r="K70" s="7"/>
      <c r="L70" s="6"/>
    </row>
    <row r="71" spans="1:12" ht="15.75" x14ac:dyDescent="0.25">
      <c r="A71" s="16" t="s">
        <v>72</v>
      </c>
      <c r="B71" s="33" t="s">
        <v>10</v>
      </c>
      <c r="C71" s="20">
        <f>SUM(C72:C75)</f>
        <v>558716</v>
      </c>
      <c r="D71" s="20">
        <f>SUM(D72:D75)</f>
        <v>1055328.2999999998</v>
      </c>
      <c r="E71" s="20">
        <f>SUM(E72:E75)</f>
        <v>1041662.3</v>
      </c>
      <c r="F71" s="20" t="s">
        <v>179</v>
      </c>
      <c r="G71" s="20">
        <f t="shared" si="0"/>
        <v>98.705047519335949</v>
      </c>
      <c r="H71" s="28"/>
      <c r="I71" s="22"/>
      <c r="J71" s="22"/>
      <c r="K71" s="22"/>
      <c r="L71" s="6"/>
    </row>
    <row r="72" spans="1:12" ht="157.5" x14ac:dyDescent="0.2">
      <c r="A72" s="11" t="s">
        <v>73</v>
      </c>
      <c r="B72" s="31" t="s">
        <v>139</v>
      </c>
      <c r="C72" s="21">
        <v>190827.1</v>
      </c>
      <c r="D72" s="21">
        <v>457402.5</v>
      </c>
      <c r="E72" s="21">
        <v>456487.6</v>
      </c>
      <c r="F72" s="21" t="s">
        <v>180</v>
      </c>
      <c r="G72" s="21">
        <f t="shared" ref="G72:G86" si="2">E72/D72*100</f>
        <v>99.799979230546398</v>
      </c>
      <c r="H72" s="30" t="s">
        <v>219</v>
      </c>
      <c r="I72" s="6"/>
      <c r="J72" s="6"/>
      <c r="K72" s="7"/>
      <c r="L72" s="6"/>
    </row>
    <row r="73" spans="1:12" ht="15.75" x14ac:dyDescent="0.25">
      <c r="A73" s="11" t="s">
        <v>74</v>
      </c>
      <c r="B73" s="31" t="s">
        <v>140</v>
      </c>
      <c r="C73" s="21">
        <v>160822.9</v>
      </c>
      <c r="D73" s="21">
        <v>178485.2</v>
      </c>
      <c r="E73" s="21">
        <v>165116.4</v>
      </c>
      <c r="F73" s="21">
        <f t="shared" ref="F73:F86" si="3">E73/C73*100</f>
        <v>102.66970686388568</v>
      </c>
      <c r="G73" s="21">
        <f t="shared" si="2"/>
        <v>92.509855158859096</v>
      </c>
      <c r="H73" s="29"/>
      <c r="I73" s="8"/>
      <c r="J73" s="6"/>
      <c r="K73" s="7"/>
      <c r="L73" s="6"/>
    </row>
    <row r="74" spans="1:12" ht="94.5" x14ac:dyDescent="0.2">
      <c r="A74" s="11" t="s">
        <v>75</v>
      </c>
      <c r="B74" s="31" t="s">
        <v>141</v>
      </c>
      <c r="C74" s="21">
        <v>186810.5</v>
      </c>
      <c r="D74" s="21">
        <v>398509.7</v>
      </c>
      <c r="E74" s="21">
        <v>399222.5</v>
      </c>
      <c r="F74" s="21" t="s">
        <v>172</v>
      </c>
      <c r="G74" s="21">
        <f t="shared" si="2"/>
        <v>100.17886641153278</v>
      </c>
      <c r="H74" s="30" t="s">
        <v>220</v>
      </c>
      <c r="I74" s="6"/>
      <c r="J74" s="6"/>
      <c r="K74" s="7"/>
      <c r="L74" s="6"/>
    </row>
    <row r="75" spans="1:12" ht="31.5" x14ac:dyDescent="0.25">
      <c r="A75" s="11" t="s">
        <v>76</v>
      </c>
      <c r="B75" s="31" t="s">
        <v>142</v>
      </c>
      <c r="C75" s="21">
        <v>20255.5</v>
      </c>
      <c r="D75" s="21">
        <v>20930.900000000001</v>
      </c>
      <c r="E75" s="21">
        <v>20835.8</v>
      </c>
      <c r="F75" s="21">
        <f t="shared" si="3"/>
        <v>102.86490089111599</v>
      </c>
      <c r="G75" s="21">
        <f t="shared" si="2"/>
        <v>99.545647822119449</v>
      </c>
      <c r="H75" s="28"/>
      <c r="I75" s="6"/>
      <c r="J75" s="6"/>
      <c r="K75" s="7"/>
      <c r="L75" s="6"/>
    </row>
    <row r="76" spans="1:12" ht="15.75" x14ac:dyDescent="0.25">
      <c r="A76" s="16" t="s">
        <v>77</v>
      </c>
      <c r="B76" s="33" t="s">
        <v>11</v>
      </c>
      <c r="C76" s="20">
        <f>SUM(C77:C79)</f>
        <v>43000.1</v>
      </c>
      <c r="D76" s="20">
        <f>SUM(D77:D79)</f>
        <v>50128.1</v>
      </c>
      <c r="E76" s="20">
        <f>SUM(E77:E79)</f>
        <v>49811.7</v>
      </c>
      <c r="F76" s="20">
        <f t="shared" si="3"/>
        <v>115.84089339327117</v>
      </c>
      <c r="G76" s="20">
        <f t="shared" si="2"/>
        <v>99.368817090613845</v>
      </c>
      <c r="H76" s="28"/>
      <c r="I76" s="22"/>
      <c r="J76" s="22"/>
      <c r="K76" s="22"/>
      <c r="L76" s="6"/>
    </row>
    <row r="77" spans="1:12" ht="47.25" x14ac:dyDescent="0.2">
      <c r="A77" s="11" t="s">
        <v>78</v>
      </c>
      <c r="B77" s="31" t="s">
        <v>143</v>
      </c>
      <c r="C77" s="21">
        <v>8155.4</v>
      </c>
      <c r="D77" s="21">
        <v>10379.799999999999</v>
      </c>
      <c r="E77" s="21">
        <v>10379.799999999999</v>
      </c>
      <c r="F77" s="21">
        <f t="shared" si="3"/>
        <v>127.27517963557888</v>
      </c>
      <c r="G77" s="21">
        <f t="shared" si="2"/>
        <v>100</v>
      </c>
      <c r="H77" s="30" t="s">
        <v>221</v>
      </c>
      <c r="I77" s="24"/>
      <c r="J77" s="24"/>
      <c r="K77" s="24"/>
      <c r="L77" s="6"/>
    </row>
    <row r="78" spans="1:12" ht="78.75" x14ac:dyDescent="0.2">
      <c r="A78" s="11" t="s">
        <v>79</v>
      </c>
      <c r="B78" s="31" t="s">
        <v>144</v>
      </c>
      <c r="C78" s="21">
        <v>11491.2</v>
      </c>
      <c r="D78" s="21">
        <v>18358.8</v>
      </c>
      <c r="E78" s="21">
        <v>18358.8</v>
      </c>
      <c r="F78" s="21" t="s">
        <v>181</v>
      </c>
      <c r="G78" s="21">
        <f t="shared" si="2"/>
        <v>100</v>
      </c>
      <c r="H78" s="30" t="s">
        <v>222</v>
      </c>
      <c r="I78" s="24"/>
      <c r="J78" s="24"/>
      <c r="K78" s="24"/>
      <c r="L78" s="6"/>
    </row>
    <row r="79" spans="1:12" ht="44.25" customHeight="1" x14ac:dyDescent="0.2">
      <c r="A79" s="11" t="s">
        <v>80</v>
      </c>
      <c r="B79" s="31" t="s">
        <v>145</v>
      </c>
      <c r="C79" s="21">
        <v>23353.5</v>
      </c>
      <c r="D79" s="21">
        <v>21389.5</v>
      </c>
      <c r="E79" s="21">
        <v>21073.1</v>
      </c>
      <c r="F79" s="21">
        <f t="shared" si="3"/>
        <v>90.235296636478466</v>
      </c>
      <c r="G79" s="21">
        <f t="shared" si="2"/>
        <v>98.520769536454793</v>
      </c>
      <c r="H79" s="30" t="s">
        <v>223</v>
      </c>
      <c r="I79" s="24"/>
      <c r="J79" s="24"/>
      <c r="K79" s="24"/>
      <c r="L79" s="6"/>
    </row>
    <row r="80" spans="1:12" ht="15.75" x14ac:dyDescent="0.25">
      <c r="A80" s="16" t="s">
        <v>81</v>
      </c>
      <c r="B80" s="33" t="s">
        <v>12</v>
      </c>
      <c r="C80" s="20">
        <f>C81</f>
        <v>3997188.4</v>
      </c>
      <c r="D80" s="20">
        <f>D81</f>
        <v>2678079.2999999998</v>
      </c>
      <c r="E80" s="20">
        <f>E81</f>
        <v>2385089.5</v>
      </c>
      <c r="F80" s="20">
        <f t="shared" si="3"/>
        <v>59.669178965895128</v>
      </c>
      <c r="G80" s="20">
        <f t="shared" si="2"/>
        <v>89.059704094647245</v>
      </c>
      <c r="H80" s="28"/>
      <c r="I80" s="22"/>
      <c r="J80" s="22"/>
      <c r="K80" s="22"/>
      <c r="L80" s="6"/>
    </row>
    <row r="81" spans="1:12" ht="47.25" x14ac:dyDescent="0.2">
      <c r="A81" s="11" t="s">
        <v>82</v>
      </c>
      <c r="B81" s="31" t="s">
        <v>146</v>
      </c>
      <c r="C81" s="21">
        <v>3997188.4</v>
      </c>
      <c r="D81" s="21">
        <v>2678079.2999999998</v>
      </c>
      <c r="E81" s="21">
        <v>2385089.5</v>
      </c>
      <c r="F81" s="21">
        <f t="shared" si="3"/>
        <v>59.669178965895128</v>
      </c>
      <c r="G81" s="21">
        <f t="shared" si="2"/>
        <v>89.059704094647245</v>
      </c>
      <c r="H81" s="30" t="s">
        <v>191</v>
      </c>
      <c r="I81" s="24"/>
      <c r="J81" s="24"/>
      <c r="K81" s="24"/>
      <c r="L81" s="6"/>
    </row>
    <row r="82" spans="1:12" ht="47.25" x14ac:dyDescent="0.25">
      <c r="A82" s="16" t="s">
        <v>83</v>
      </c>
      <c r="B82" s="33" t="s">
        <v>13</v>
      </c>
      <c r="C82" s="20">
        <f>SUM(C83:C85)</f>
        <v>2583369.2000000002</v>
      </c>
      <c r="D82" s="20">
        <f>SUM(D83:D85)</f>
        <v>5695685.4000000004</v>
      </c>
      <c r="E82" s="20">
        <f>SUM(E83:E85)</f>
        <v>5662385.5</v>
      </c>
      <c r="F82" s="20" t="s">
        <v>182</v>
      </c>
      <c r="G82" s="20">
        <f t="shared" si="2"/>
        <v>99.415348677790377</v>
      </c>
      <c r="H82" s="28"/>
      <c r="I82" s="22"/>
      <c r="J82" s="22"/>
      <c r="K82" s="22"/>
      <c r="L82" s="6"/>
    </row>
    <row r="83" spans="1:12" ht="47.25" x14ac:dyDescent="0.25">
      <c r="A83" s="11" t="s">
        <v>84</v>
      </c>
      <c r="B83" s="31" t="s">
        <v>147</v>
      </c>
      <c r="C83" s="21">
        <v>2399422.5</v>
      </c>
      <c r="D83" s="21">
        <v>2395619.4</v>
      </c>
      <c r="E83" s="21">
        <v>2395619.4</v>
      </c>
      <c r="F83" s="21">
        <f t="shared" si="3"/>
        <v>99.841499360783686</v>
      </c>
      <c r="G83" s="21">
        <f t="shared" si="2"/>
        <v>100</v>
      </c>
      <c r="H83" s="28"/>
      <c r="I83" s="24"/>
      <c r="J83" s="24"/>
      <c r="K83" s="24"/>
      <c r="L83" s="6"/>
    </row>
    <row r="84" spans="1:12" ht="94.5" x14ac:dyDescent="0.2">
      <c r="A84" s="11" t="s">
        <v>85</v>
      </c>
      <c r="B84" s="31" t="s">
        <v>148</v>
      </c>
      <c r="C84" s="21">
        <v>114636</v>
      </c>
      <c r="D84" s="21">
        <v>380535.6</v>
      </c>
      <c r="E84" s="21">
        <v>380535.6</v>
      </c>
      <c r="F84" s="21" t="s">
        <v>183</v>
      </c>
      <c r="G84" s="21">
        <f t="shared" si="2"/>
        <v>100</v>
      </c>
      <c r="H84" s="30" t="s">
        <v>224</v>
      </c>
      <c r="I84" s="24"/>
      <c r="J84" s="24"/>
      <c r="K84" s="24"/>
      <c r="L84" s="6"/>
    </row>
    <row r="85" spans="1:12" ht="315" x14ac:dyDescent="0.2">
      <c r="A85" s="11" t="s">
        <v>86</v>
      </c>
      <c r="B85" s="31" t="s">
        <v>149</v>
      </c>
      <c r="C85" s="21">
        <v>69310.7</v>
      </c>
      <c r="D85" s="21">
        <v>2919530.4</v>
      </c>
      <c r="E85" s="21">
        <v>2886230.5</v>
      </c>
      <c r="F85" s="21" t="s">
        <v>184</v>
      </c>
      <c r="G85" s="21">
        <f t="shared" si="2"/>
        <v>98.859409033726791</v>
      </c>
      <c r="H85" s="30" t="s">
        <v>190</v>
      </c>
      <c r="I85" s="24"/>
      <c r="J85" s="24"/>
      <c r="K85" s="24"/>
      <c r="L85" s="6"/>
    </row>
    <row r="86" spans="1:12" ht="23.25" customHeight="1" x14ac:dyDescent="0.25">
      <c r="A86" s="36" t="s">
        <v>161</v>
      </c>
      <c r="B86" s="36"/>
      <c r="C86" s="20">
        <f>C7+C17+C20+C26+C37+C42+C46+C54+C57+C65+C71+C76+C80+C82</f>
        <v>74509810.799999997</v>
      </c>
      <c r="D86" s="20">
        <f>D7+D17+D20+D26+D37+D42+D46+D54+D57+D65+D71+D76+D80+D82</f>
        <v>84087338.800000012</v>
      </c>
      <c r="E86" s="20">
        <f>E7+E17+E20+E26+E37+E42+E46+E54+E57+E65+E71+E76+E80+E82</f>
        <v>81180660.100000009</v>
      </c>
      <c r="F86" s="20">
        <f t="shared" si="3"/>
        <v>108.95298112876166</v>
      </c>
      <c r="G86" s="20">
        <f t="shared" si="2"/>
        <v>96.543262349027984</v>
      </c>
      <c r="H86" s="28"/>
      <c r="I86" s="22"/>
      <c r="J86" s="22"/>
      <c r="K86" s="22"/>
      <c r="L86" s="6"/>
    </row>
    <row r="87" spans="1:12" ht="20.25" customHeight="1" x14ac:dyDescent="0.2">
      <c r="H87" s="6"/>
      <c r="I87" s="6"/>
      <c r="J87" s="6"/>
      <c r="K87" s="7"/>
      <c r="L87" s="6"/>
    </row>
    <row r="88" spans="1:12" x14ac:dyDescent="0.2">
      <c r="H88" s="6"/>
      <c r="I88" s="6"/>
      <c r="J88" s="6"/>
      <c r="K88" s="7"/>
    </row>
    <row r="89" spans="1:12" x14ac:dyDescent="0.2">
      <c r="H89" s="6"/>
      <c r="I89" s="6"/>
      <c r="J89" s="6"/>
      <c r="K89" s="6"/>
    </row>
    <row r="90" spans="1:12" x14ac:dyDescent="0.2">
      <c r="H90" s="6"/>
      <c r="I90" s="6"/>
      <c r="J90" s="6"/>
      <c r="K90" s="6"/>
    </row>
    <row r="91" spans="1:12" x14ac:dyDescent="0.2">
      <c r="H91" s="6"/>
      <c r="I91" s="6"/>
      <c r="J91" s="6"/>
      <c r="K91" s="6"/>
    </row>
    <row r="92" spans="1:12" x14ac:dyDescent="0.2">
      <c r="H92" s="6"/>
      <c r="I92" s="6"/>
      <c r="J92" s="6"/>
      <c r="K92" s="6"/>
    </row>
  </sheetData>
  <mergeCells count="11">
    <mergeCell ref="A1:H1"/>
    <mergeCell ref="A2:H2"/>
    <mergeCell ref="H4:H5"/>
    <mergeCell ref="J4:S6"/>
    <mergeCell ref="A86:B86"/>
    <mergeCell ref="I7:O9"/>
    <mergeCell ref="B4:B5"/>
    <mergeCell ref="A4:A5"/>
    <mergeCell ref="C4:D4"/>
    <mergeCell ref="E4:E5"/>
    <mergeCell ref="F4:G4"/>
  </mergeCells>
  <pageMargins left="0.35433070866141736" right="0.19685039370078741" top="0.35433070866141736" bottom="0.27559055118110237" header="0.15748031496062992" footer="0.15748031496062992"/>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РАСХОДЫ</vt:lpstr>
      <vt:lpstr>РАСХОДЫ!Заголовки_для_печати</vt:lpstr>
      <vt:lpstr>РАСХОДЫ!Область_печати</vt:lpstr>
    </vt:vector>
  </TitlesOfParts>
  <Company>Министерство финансов Саратовской области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FinAdmin</dc:creator>
  <cp:lastModifiedBy>Потапова Анна Юрьевна</cp:lastModifiedBy>
  <cp:lastPrinted>2018-05-14T05:51:26Z</cp:lastPrinted>
  <dcterms:created xsi:type="dcterms:W3CDTF">2009-04-17T07:03:32Z</dcterms:created>
  <dcterms:modified xsi:type="dcterms:W3CDTF">2018-05-14T05:51:51Z</dcterms:modified>
</cp:coreProperties>
</file>