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885" yWindow="-210" windowWidth="15135" windowHeight="12510"/>
  </bookViews>
  <sheets>
    <sheet name="Доходы областного бюджета " sheetId="1" r:id="rId1"/>
  </sheets>
  <definedNames>
    <definedName name="_xlnm.Print_Area" localSheetId="0">'Доходы областного бюджета '!$A$1:$H$45</definedName>
  </definedNames>
  <calcPr calcId="145621"/>
</workbook>
</file>

<file path=xl/calcChain.xml><?xml version="1.0" encoding="utf-8"?>
<calcChain xmlns="http://schemas.openxmlformats.org/spreadsheetml/2006/main">
  <c r="G41" i="1" l="1"/>
  <c r="G42" i="1"/>
  <c r="G43" i="1"/>
  <c r="G44" i="1"/>
  <c r="E36" i="1"/>
  <c r="D36" i="1"/>
  <c r="D35" i="1" s="1"/>
  <c r="C36" i="1"/>
  <c r="C35" i="1" s="1"/>
  <c r="E35" i="1" l="1"/>
  <c r="D27" i="1" l="1"/>
  <c r="E27" i="1"/>
  <c r="C27" i="1"/>
  <c r="G27" i="1" l="1"/>
  <c r="F27" i="1"/>
  <c r="C8" i="1"/>
  <c r="G17" i="1"/>
  <c r="E15" i="1"/>
  <c r="D15" i="1"/>
  <c r="C15" i="1"/>
  <c r="F37" i="1"/>
  <c r="F39" i="1"/>
  <c r="D8" i="1"/>
  <c r="C12" i="1"/>
  <c r="C11" i="1" s="1"/>
  <c r="D12" i="1"/>
  <c r="D11" i="1" s="1"/>
  <c r="C18" i="1"/>
  <c r="D18" i="1"/>
  <c r="C22" i="1"/>
  <c r="D22" i="1"/>
  <c r="D7" i="1" l="1"/>
  <c r="D6" i="1" s="1"/>
  <c r="D45" i="1" s="1"/>
  <c r="C7" i="1"/>
  <c r="C6" i="1" s="1"/>
  <c r="C45" i="1" s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6" i="1"/>
  <c r="G25" i="1"/>
  <c r="G24" i="1"/>
  <c r="G23" i="1"/>
  <c r="G21" i="1"/>
  <c r="G20" i="1"/>
  <c r="G19" i="1"/>
  <c r="G16" i="1"/>
  <c r="G14" i="1"/>
  <c r="G13" i="1"/>
  <c r="G10" i="1"/>
  <c r="G9" i="1"/>
  <c r="F35" i="1"/>
  <c r="F33" i="1"/>
  <c r="F32" i="1"/>
  <c r="F29" i="1"/>
  <c r="F28" i="1"/>
  <c r="F25" i="1"/>
  <c r="F24" i="1"/>
  <c r="F23" i="1"/>
  <c r="F21" i="1"/>
  <c r="F20" i="1"/>
  <c r="F19" i="1"/>
  <c r="F16" i="1"/>
  <c r="F15" i="1"/>
  <c r="F14" i="1"/>
  <c r="F10" i="1"/>
  <c r="E22" i="1" l="1"/>
  <c r="E18" i="1"/>
  <c r="E12" i="1"/>
  <c r="E8" i="1"/>
  <c r="G15" i="1"/>
  <c r="F22" i="1" l="1"/>
  <c r="G22" i="1"/>
  <c r="E7" i="1"/>
  <c r="G8" i="1"/>
  <c r="F8" i="1"/>
  <c r="F12" i="1"/>
  <c r="G12" i="1"/>
  <c r="F18" i="1"/>
  <c r="G18" i="1"/>
  <c r="E11" i="1"/>
  <c r="E6" i="1" l="1"/>
  <c r="G7" i="1"/>
  <c r="F7" i="1"/>
  <c r="F11" i="1"/>
  <c r="G11" i="1"/>
  <c r="E45" i="1" l="1"/>
  <c r="F6" i="1"/>
  <c r="G6" i="1"/>
  <c r="G45" i="1" l="1"/>
  <c r="F45" i="1"/>
</calcChain>
</file>

<file path=xl/sharedStrings.xml><?xml version="1.0" encoding="utf-8"?>
<sst xmlns="http://schemas.openxmlformats.org/spreadsheetml/2006/main" count="118" uniqueCount="117">
  <si>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</si>
  <si>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</si>
  <si>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</si>
  <si>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</si>
  <si>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</si>
  <si>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</si>
  <si>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</si>
  <si>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</si>
  <si>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</si>
  <si>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</si>
  <si>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</si>
  <si>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</si>
  <si>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</si>
  <si>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</si>
  <si>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</si>
  <si>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</si>
  <si>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</si>
  <si>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</si>
  <si>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</si>
  <si>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</si>
  <si>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</si>
  <si>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</si>
  <si>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</si>
  <si>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</si>
  <si>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</si>
  <si>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</si>
  <si>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</si>
  <si>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</si>
  <si>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</si>
  <si>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</si>
  <si>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</si>
  <si>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</si>
  <si>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</si>
  <si>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</si>
  <si>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</si>
  <si>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</si>
  <si>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</si>
  <si>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</si>
  <si>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</si>
  <si>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</si>
  <si>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</si>
  <si>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</si>
  <si>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</si>
  <si>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</si>
  <si>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</si>
  <si>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</si>
  <si>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</si>
  <si>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</si>
  <si>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</si>
  <si>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</si>
  <si>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</si>
  <si>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</si>
  <si>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</si>
  <si>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</si>
  <si>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</si>
  <si>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</si>
  <si>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</si>
  <si>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</si>
  <si>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</si>
  <si>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</si>
  <si>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Код бюджетной 
классификации</t>
  </si>
  <si>
    <t>Акцизы на алкогольную продукцию</t>
  </si>
  <si>
    <t>Акцизы на нефтепродукты</t>
  </si>
  <si>
    <t xml:space="preserve">Исполнение </t>
  </si>
  <si>
    <t>тыс. рублей</t>
  </si>
  <si>
    <t>Сведения об исполнении доходов областного бюджета Саратовской области по видам доходов за 2017 год</t>
  </si>
  <si>
    <t xml:space="preserve">% исполнения </t>
  </si>
  <si>
    <t xml:space="preserve">Закон Саратовской области                 «Об областном бюджете на 2017 год и на плановый период 2018 и 2019 годов» </t>
  </si>
  <si>
    <t xml:space="preserve">первоначальный бюджет              (ред. 164-ЗСО      от 12.12.2016) </t>
  </si>
  <si>
    <t xml:space="preserve">уточненный бюджет           (ред. 128-ЗСО от 20.12.2017)  </t>
  </si>
  <si>
    <t xml:space="preserve"> первоначаль-ного бюджета</t>
  </si>
  <si>
    <t>уточненного бюджета</t>
  </si>
  <si>
    <t>ВСЕГО ДОХОДОВ:</t>
  </si>
  <si>
    <t>Наименование доходов</t>
  </si>
  <si>
    <t>в 1,2 раза</t>
  </si>
  <si>
    <t>в 1,8 раз</t>
  </si>
  <si>
    <t>в 1,3 раза</t>
  </si>
  <si>
    <t>в 54,3 раза</t>
  </si>
  <si>
    <t>в 2,3 раза</t>
  </si>
  <si>
    <t>в 1,4 раза</t>
  </si>
  <si>
    <t>1 05 03000 01 0000 110</t>
  </si>
  <si>
    <t>Единый сельскохозяйственный налог</t>
  </si>
  <si>
    <t>НЕНАЛОГОВЫЕ ДОХОДЫ</t>
  </si>
  <si>
    <t>НАЛОГОВЫЕ ДОХОДЫ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</si>
  <si>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</si>
  <si>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</si>
  <si>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</si>
  <si>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</si>
  <si>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2 02 90000 00 0000 151</t>
  </si>
  <si>
    <t>2 03 00000 00 0000 000</t>
  </si>
  <si>
    <t>2 18 00000 00 0000 000</t>
  </si>
  <si>
    <t>2 19 00000 00 0000 000</t>
  </si>
  <si>
    <t>в 18,9 раз</t>
  </si>
  <si>
    <t>Улучшение финансового результата деятельности организаций</t>
  </si>
  <si>
    <t>Корректировка объема  областного дорожного фонда</t>
  </si>
  <si>
    <t>Зачисление с 01.01.2017 года доходов от акцизов на крепкий алкоголь в бюджеты субъектов РФ в зависимости от розничных продаж такой продукции на соответствующих территориях  субъектов РФ. Прогноз данного доходного источника был представлен главным администратором таких доходов - федеральным казначейством в январе 2017 года, после завершения формирования и принятия первоначального бюджета на 2017 год</t>
  </si>
  <si>
    <t>Улучшение финансового результата деятельности субъектов малого бизнеса</t>
  </si>
  <si>
    <t>Поступление по единому сельскохозяйственному налогу за налоговые периоды, истекшие до 1 января 2011 года.  Отсутствие достоверных данных о реальной к взысканию задолженности по налогу</t>
  </si>
  <si>
    <t>Снижение объектов налогообложения (процессинговых центров и пунктов приема ставок тотализаторов и букмекерских контор)</t>
  </si>
  <si>
    <t>Увеличение обращений граждан для совершения юридически значимых действий через многофункциональные центры</t>
  </si>
  <si>
    <t>Отсутствие достоверных данных о задолженности по отмененным налогам и сборам, реальной к взысканию</t>
  </si>
  <si>
    <t>Увеличение выдаваемых разрешений на добычу объектов животного мира</t>
  </si>
  <si>
    <t>Учет в первоначальном плане финансового результата от реализации отдельных мероприятий, предусмотренных Планом мероприятий по росту доходов бюджета, утвержденным постановлением Правительства Саратовской области от 29.03.2011 № 165-П</t>
  </si>
  <si>
    <t>Снижение платы за негативное воздействие на окружающую среду в связи с принятием постановления Правительства РФ от 13.09.2016 №913. Утверждены новые ставки платы за негативное воздействие на окружающую среду, отменены повышающие коэффициенты, а также введен ряд стимулирующих понижающих коэффициентов. Действие постановления распространено на правоотношения с 01.01.2016, что повлекло образованию переплаты и снижению платежей в ходе 2017  года</t>
  </si>
  <si>
    <t>Возврат дебиторской задолженность прошлых лет, на этапе формирования бюджета не прогнозируется. Увеличение в течение финансового года доходов от реализации единых социальных проездных билетов</t>
  </si>
  <si>
    <t>Расширение перечня выставляемого на торги имущества</t>
  </si>
  <si>
    <t>Увеличение объемов выдаваемых разрешений на осуществление деятельности по перевозке пассажиров и багажа легковым такси. Увеличение объемов оказываемых услуг в сфере надзора за техническим состоянием тракторов, самоходных дорожно-строительных и иных машин и прицепов.</t>
  </si>
  <si>
    <t>Наличие невыясненных поступлений на конец отчетного периода</t>
  </si>
  <si>
    <t>Пояснения отклонений от плановых значений</t>
  </si>
  <si>
    <t>Выделение  Саратовской области из федерального бюджета дополнительной дотации на поддержку мер по обеспечению сбалансированности бюджетов в течение финансового года</t>
  </si>
  <si>
    <t>Увеличение размера предоставляемых субсидий  Саратовской области из федерального бюджета в течение финансового года</t>
  </si>
  <si>
    <t>Увеличение размера предоставляемых субвенций Саратовской области из федерального бюджета в течение финансового года</t>
  </si>
  <si>
    <t>Увеличение размера предоставляемых иных межбюджетных трансфертов  Саратовской области из федерального бюджета в течение финансового года</t>
  </si>
  <si>
    <t>Поступление в областной бюджет прочих безвозмездных поступлений из бюджета Пенсионного фонда Российской Федерации</t>
  </si>
  <si>
    <t>Принятие решений о предоставлении Саратовской области  обезвозмездных поступлений от государственной корпорации - Фонда содействия реформированию жилищно-коммунального хозяйства в течение финансового года</t>
  </si>
  <si>
    <t>Поступление в областной бюджет доходов от возврата остатков субсидий, субвенций и иных межбюджетных трансфертов, имеющих целевое назначение, прошлых лет из бюджетов муниципальных районов, городских округов и поселений области</t>
  </si>
  <si>
    <t>Возврат не использованных на 1 января 2017 года, а также выявленных в течении 2017 года  остатков  субсидий, субвенций и иных межбюджетных трансфертов, имеющих целевое назначение, прошлых лет из областного бюджета в федеральный бюджет, а также возврат указанных средств из федерального бюджета в областной бюджет при подтверждении потребности в них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</si>
</sst>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1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center" vertical="top" wrapText="1"/>
    </xf>
    <xf numFmtId="0" fontId="1" fillId="0" borderId="1" xfId="0" applyFont="1" applyBorder="1"/>
    <xf numFmtId="165" fontId="10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165" fontId="9" fillId="0" borderId="0" xfId="0" applyNumberFormat="1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0"/>
  <sheetViews>
    <sheetView showZeros="0" tabSelected="1" view="pageBreakPreview" zoomScale="55" zoomScaleNormal="70" zoomScaleSheetLayoutView="55" workbookViewId="0">
      <selection activeCell="A3" sqref="A3:H45"/>
    </sheetView>
  </sheetViews>
  <sheetFormatPr defaultRowHeight="15" x14ac:dyDescent="0.25"/>
  <cols>
    <col min="1" max="1" width="31.5" style="1" customWidth="1"/>
    <col min="2" max="2" width="67" style="1" customWidth="1"/>
    <col min="3" max="3" width="24.1640625" style="1" customWidth="1"/>
    <col min="4" max="4" width="20.1640625" style="1" customWidth="1"/>
    <col min="5" max="5" width="18.1640625" style="1" customWidth="1"/>
    <col min="6" max="6" width="19.5" style="1" customWidth="1"/>
    <col min="7" max="7" width="18" style="1" customWidth="1"/>
    <col min="8" max="8" width="72.6640625" style="1" customWidth="1"/>
    <col min="9" max="9" width="12.33203125" style="1" customWidth="1"/>
    <col min="10" max="10" width="18.6640625" style="1" customWidth="1"/>
    <col min="11" max="11" width="16.33203125" style="1" customWidth="1"/>
    <col min="12" max="16384" width="9.33203125" style="1"/>
  </cols>
  <sheetData>
    <row r="1" spans="1:19" ht="30.75" customHeight="1" x14ac:dyDescent="0.25">
      <c r="A1" s="26" t="s">
        <v>65</v>
      </c>
      <c r="B1" s="26"/>
      <c r="C1" s="26"/>
      <c r="D1" s="26"/>
      <c r="E1" s="26"/>
      <c r="F1" s="26"/>
      <c r="G1" s="26"/>
      <c r="H1" s="26"/>
    </row>
    <row r="2" spans="1:19" ht="34.5" customHeight="1" x14ac:dyDescent="0.25">
      <c r="H2" s="7" t="s">
        <v>64</v>
      </c>
    </row>
    <row r="3" spans="1:19" ht="70.5" customHeight="1" x14ac:dyDescent="0.25">
      <c r="A3" s="24" t="s">
        <v>60</v>
      </c>
      <c r="B3" s="24" t="s">
        <v>73</v>
      </c>
      <c r="C3" s="24" t="s">
        <v>67</v>
      </c>
      <c r="D3" s="24"/>
      <c r="E3" s="24" t="s">
        <v>63</v>
      </c>
      <c r="F3" s="24" t="s">
        <v>66</v>
      </c>
      <c r="G3" s="24"/>
      <c r="H3" s="24" t="s">
        <v>108</v>
      </c>
      <c r="I3" s="19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63" customHeight="1" x14ac:dyDescent="0.25">
      <c r="A4" s="24"/>
      <c r="B4" s="24"/>
      <c r="C4" s="21" t="s">
        <v>68</v>
      </c>
      <c r="D4" s="21" t="s">
        <v>69</v>
      </c>
      <c r="E4" s="24"/>
      <c r="F4" s="21" t="s">
        <v>70</v>
      </c>
      <c r="G4" s="21" t="s">
        <v>71</v>
      </c>
      <c r="H4" s="24"/>
      <c r="I4" s="19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19"/>
      <c r="J5" s="8"/>
      <c r="K5" s="8"/>
      <c r="L5" s="8"/>
      <c r="M5" s="8"/>
      <c r="N5" s="8"/>
      <c r="O5" s="8"/>
      <c r="P5" s="8"/>
    </row>
    <row r="6" spans="1:19" ht="20.25" customHeight="1" x14ac:dyDescent="0.25">
      <c r="A6" s="22" t="s">
        <v>0</v>
      </c>
      <c r="B6" s="5" t="s">
        <v>47</v>
      </c>
      <c r="C6" s="15">
        <f>C7+C27</f>
        <v>55307040.800000004</v>
      </c>
      <c r="D6" s="15">
        <f>D7+D27</f>
        <v>57955369.569999993</v>
      </c>
      <c r="E6" s="15">
        <f>E7+E27</f>
        <v>60415351.000000007</v>
      </c>
      <c r="F6" s="15">
        <f>E6/C6*100</f>
        <v>109.23627466975236</v>
      </c>
      <c r="G6" s="15">
        <f>E6/D6*100</f>
        <v>104.24461348146315</v>
      </c>
      <c r="H6" s="13"/>
    </row>
    <row r="7" spans="1:19" ht="20.25" customHeight="1" x14ac:dyDescent="0.25">
      <c r="A7" s="22"/>
      <c r="B7" s="5" t="s">
        <v>83</v>
      </c>
      <c r="C7" s="15">
        <f>C8+C11+C15+C18+C22+C25+C26</f>
        <v>53887847.100000001</v>
      </c>
      <c r="D7" s="15">
        <f t="shared" ref="D7:E7" si="0">D8+D11+D15+D18+D22+D25+D26</f>
        <v>56534480.519999996</v>
      </c>
      <c r="E7" s="15">
        <f t="shared" si="0"/>
        <v>58993802.400000006</v>
      </c>
      <c r="F7" s="15">
        <f>E7/C7*100</f>
        <v>109.47515177313514</v>
      </c>
      <c r="G7" s="15">
        <f>E7/D7*100</f>
        <v>104.35012731589528</v>
      </c>
      <c r="H7" s="13"/>
    </row>
    <row r="8" spans="1:19" ht="20.25" customHeight="1" x14ac:dyDescent="0.25">
      <c r="A8" s="2" t="s">
        <v>30</v>
      </c>
      <c r="B8" s="3" t="s">
        <v>48</v>
      </c>
      <c r="C8" s="16">
        <f>C9+C10</f>
        <v>34839095.200000003</v>
      </c>
      <c r="D8" s="16">
        <f>D9+D10</f>
        <v>37113405.159999996</v>
      </c>
      <c r="E8" s="16">
        <f>E9+E10</f>
        <v>39196604.900000006</v>
      </c>
      <c r="F8" s="16">
        <f t="shared" ref="F8:F45" si="1">E8/C8*100</f>
        <v>112.50752832409954</v>
      </c>
      <c r="G8" s="17">
        <f t="shared" ref="G8:G45" si="2">E8/D8*100</f>
        <v>105.61306549754489</v>
      </c>
      <c r="H8" s="14"/>
    </row>
    <row r="9" spans="1:19" ht="38.25" customHeight="1" x14ac:dyDescent="0.25">
      <c r="A9" s="2" t="s">
        <v>1</v>
      </c>
      <c r="B9" s="3" t="s">
        <v>2</v>
      </c>
      <c r="C9" s="16">
        <v>15092654.499999998</v>
      </c>
      <c r="D9" s="16">
        <v>16982475.329999998</v>
      </c>
      <c r="E9" s="16">
        <v>19065675.100000001</v>
      </c>
      <c r="F9" s="16" t="s">
        <v>76</v>
      </c>
      <c r="G9" s="17">
        <f t="shared" si="2"/>
        <v>112.26676164410483</v>
      </c>
      <c r="H9" s="23" t="s">
        <v>93</v>
      </c>
      <c r="J9" s="6"/>
    </row>
    <row r="10" spans="1:19" ht="19.5" customHeight="1" x14ac:dyDescent="0.25">
      <c r="A10" s="2" t="s">
        <v>3</v>
      </c>
      <c r="B10" s="3" t="s">
        <v>4</v>
      </c>
      <c r="C10" s="16">
        <v>19746440.700000003</v>
      </c>
      <c r="D10" s="16">
        <v>20130929.829999998</v>
      </c>
      <c r="E10" s="16">
        <v>20130929.800000001</v>
      </c>
      <c r="F10" s="16">
        <f t="shared" si="1"/>
        <v>101.94713116070582</v>
      </c>
      <c r="G10" s="17">
        <f t="shared" si="2"/>
        <v>99.999999850975598</v>
      </c>
      <c r="H10" s="13"/>
      <c r="J10" s="6"/>
    </row>
    <row r="11" spans="1:19" ht="50.25" customHeight="1" x14ac:dyDescent="0.25">
      <c r="A11" s="2" t="s">
        <v>31</v>
      </c>
      <c r="B11" s="9" t="s">
        <v>32</v>
      </c>
      <c r="C11" s="16">
        <f t="shared" ref="C11:D11" si="3">C12</f>
        <v>4501409</v>
      </c>
      <c r="D11" s="16">
        <f t="shared" si="3"/>
        <v>4889947</v>
      </c>
      <c r="E11" s="16">
        <f>E12</f>
        <v>5196268.8</v>
      </c>
      <c r="F11" s="16">
        <f t="shared" si="1"/>
        <v>115.43649555061538</v>
      </c>
      <c r="G11" s="17">
        <f t="shared" si="2"/>
        <v>106.26431738421704</v>
      </c>
      <c r="H11" s="13"/>
      <c r="I11" s="8"/>
      <c r="J11" s="8"/>
      <c r="K11" s="8"/>
      <c r="L11" s="8"/>
      <c r="M11" s="8"/>
      <c r="N11" s="8"/>
      <c r="O11" s="8"/>
      <c r="P11" s="8"/>
    </row>
    <row r="12" spans="1:19" ht="37.5" customHeight="1" x14ac:dyDescent="0.25">
      <c r="A12" s="2" t="s">
        <v>5</v>
      </c>
      <c r="B12" s="3" t="s">
        <v>6</v>
      </c>
      <c r="C12" s="16">
        <f>C13+C14</f>
        <v>4501409</v>
      </c>
      <c r="D12" s="16">
        <f>D13+D14</f>
        <v>4889947</v>
      </c>
      <c r="E12" s="16">
        <f>E13+E14</f>
        <v>5196268.8</v>
      </c>
      <c r="F12" s="16">
        <f t="shared" si="1"/>
        <v>115.43649555061538</v>
      </c>
      <c r="G12" s="17">
        <f t="shared" si="2"/>
        <v>106.26431738421704</v>
      </c>
      <c r="H12" s="13"/>
      <c r="K12" s="20"/>
      <c r="L12" s="20"/>
      <c r="M12" s="20"/>
      <c r="N12" s="20"/>
      <c r="O12" s="20"/>
      <c r="P12" s="8"/>
    </row>
    <row r="13" spans="1:19" ht="149.25" customHeight="1" x14ac:dyDescent="0.25">
      <c r="A13" s="2"/>
      <c r="B13" s="11" t="s">
        <v>61</v>
      </c>
      <c r="C13" s="16">
        <v>487080</v>
      </c>
      <c r="D13" s="16">
        <v>889350</v>
      </c>
      <c r="E13" s="16">
        <v>889350.1</v>
      </c>
      <c r="F13" s="16" t="s">
        <v>75</v>
      </c>
      <c r="G13" s="17">
        <f t="shared" si="2"/>
        <v>100.00001124416708</v>
      </c>
      <c r="H13" s="23" t="s">
        <v>95</v>
      </c>
      <c r="K13" s="8"/>
      <c r="L13" s="8"/>
      <c r="M13" s="8"/>
      <c r="N13" s="8"/>
      <c r="O13" s="8"/>
      <c r="P13" s="8"/>
    </row>
    <row r="14" spans="1:19" ht="23.25" customHeight="1" x14ac:dyDescent="0.25">
      <c r="A14" s="2"/>
      <c r="B14" s="11" t="s">
        <v>62</v>
      </c>
      <c r="C14" s="16">
        <v>4014329</v>
      </c>
      <c r="D14" s="16">
        <v>4000597</v>
      </c>
      <c r="E14" s="16">
        <v>4306918.7</v>
      </c>
      <c r="F14" s="16">
        <f t="shared" si="1"/>
        <v>107.28863279516952</v>
      </c>
      <c r="G14" s="17">
        <f t="shared" si="2"/>
        <v>107.65689970771864</v>
      </c>
      <c r="H14" s="23" t="s">
        <v>94</v>
      </c>
      <c r="K14" s="8"/>
      <c r="L14" s="8"/>
      <c r="M14" s="8"/>
      <c r="N14" s="8"/>
      <c r="O14" s="8"/>
      <c r="P14" s="8"/>
    </row>
    <row r="15" spans="1:19" ht="19.5" customHeight="1" x14ac:dyDescent="0.25">
      <c r="A15" s="2" t="s">
        <v>33</v>
      </c>
      <c r="B15" s="3" t="s">
        <v>34</v>
      </c>
      <c r="C15" s="16">
        <f>C16+C17</f>
        <v>2962629.4</v>
      </c>
      <c r="D15" s="16">
        <f>D16+D17</f>
        <v>3323723.2</v>
      </c>
      <c r="E15" s="16">
        <f>E16+E17</f>
        <v>3308343.6</v>
      </c>
      <c r="F15" s="16">
        <f t="shared" si="1"/>
        <v>111.66916793575329</v>
      </c>
      <c r="G15" s="17">
        <f t="shared" si="2"/>
        <v>99.537277953832017</v>
      </c>
      <c r="H15" s="13"/>
      <c r="K15" s="8"/>
      <c r="L15" s="8"/>
      <c r="M15" s="8"/>
      <c r="N15" s="8"/>
      <c r="O15" s="8"/>
      <c r="P15" s="8"/>
    </row>
    <row r="16" spans="1:19" ht="49.5" customHeight="1" x14ac:dyDescent="0.25">
      <c r="A16" s="2" t="s">
        <v>7</v>
      </c>
      <c r="B16" s="3" t="s">
        <v>8</v>
      </c>
      <c r="C16" s="16">
        <v>2962629.4</v>
      </c>
      <c r="D16" s="16">
        <v>3323617.9070000001</v>
      </c>
      <c r="E16" s="16">
        <v>3308238.3</v>
      </c>
      <c r="F16" s="16">
        <f t="shared" si="1"/>
        <v>111.66561366062186</v>
      </c>
      <c r="G16" s="17">
        <f t="shared" si="2"/>
        <v>99.537263084074482</v>
      </c>
      <c r="H16" s="23" t="s">
        <v>96</v>
      </c>
      <c r="K16" s="8"/>
      <c r="L16" s="8"/>
      <c r="M16" s="8"/>
      <c r="N16" s="8"/>
      <c r="O16" s="8"/>
      <c r="P16" s="8"/>
    </row>
    <row r="17" spans="1:16" ht="75.75" customHeight="1" x14ac:dyDescent="0.25">
      <c r="A17" s="2" t="s">
        <v>80</v>
      </c>
      <c r="B17" s="3" t="s">
        <v>81</v>
      </c>
      <c r="C17" s="16"/>
      <c r="D17" s="16">
        <v>105.29300000006333</v>
      </c>
      <c r="E17" s="16">
        <v>105.3000000002794</v>
      </c>
      <c r="F17" s="16"/>
      <c r="G17" s="17">
        <f t="shared" si="2"/>
        <v>100.00664811546454</v>
      </c>
      <c r="H17" s="23" t="s">
        <v>97</v>
      </c>
      <c r="K17" s="12"/>
      <c r="L17" s="12"/>
      <c r="M17" s="12"/>
      <c r="N17" s="12"/>
      <c r="O17" s="12"/>
      <c r="P17" s="12"/>
    </row>
    <row r="18" spans="1:16" ht="19.5" customHeight="1" x14ac:dyDescent="0.25">
      <c r="A18" s="10" t="s">
        <v>35</v>
      </c>
      <c r="B18" s="3" t="s">
        <v>36</v>
      </c>
      <c r="C18" s="16">
        <f>C19+C20+C21</f>
        <v>11238130.6</v>
      </c>
      <c r="D18" s="16">
        <f>D19+D20+D21</f>
        <v>10817096.399999999</v>
      </c>
      <c r="E18" s="16">
        <f>E19+E20+E21</f>
        <v>10902276.399999999</v>
      </c>
      <c r="F18" s="16">
        <f t="shared" si="1"/>
        <v>97.011476268125946</v>
      </c>
      <c r="G18" s="17">
        <f t="shared" si="2"/>
        <v>100.78745715902097</v>
      </c>
      <c r="H18" s="13"/>
    </row>
    <row r="19" spans="1:16" ht="18" customHeight="1" x14ac:dyDescent="0.25">
      <c r="A19" s="2" t="s">
        <v>9</v>
      </c>
      <c r="B19" s="3" t="s">
        <v>10</v>
      </c>
      <c r="C19" s="16">
        <v>9023041</v>
      </c>
      <c r="D19" s="16">
        <v>8602878.1999999993</v>
      </c>
      <c r="E19" s="16">
        <v>8602878.1999999993</v>
      </c>
      <c r="F19" s="16">
        <f t="shared" si="1"/>
        <v>95.34344574074305</v>
      </c>
      <c r="G19" s="17">
        <f t="shared" si="2"/>
        <v>100</v>
      </c>
      <c r="H19" s="13"/>
    </row>
    <row r="20" spans="1:16" ht="18" customHeight="1" x14ac:dyDescent="0.25">
      <c r="A20" s="2" t="s">
        <v>11</v>
      </c>
      <c r="B20" s="3" t="s">
        <v>12</v>
      </c>
      <c r="C20" s="16">
        <v>2208705.6</v>
      </c>
      <c r="D20" s="16">
        <v>2208705.6</v>
      </c>
      <c r="E20" s="16">
        <v>2293885.6</v>
      </c>
      <c r="F20" s="16">
        <f t="shared" si="1"/>
        <v>103.85655743345785</v>
      </c>
      <c r="G20" s="17">
        <f t="shared" si="2"/>
        <v>103.85655743345785</v>
      </c>
      <c r="H20" s="13"/>
    </row>
    <row r="21" spans="1:16" ht="55.5" customHeight="1" x14ac:dyDescent="0.25">
      <c r="A21" s="2" t="s">
        <v>13</v>
      </c>
      <c r="B21" s="3" t="s">
        <v>14</v>
      </c>
      <c r="C21" s="16">
        <v>6384</v>
      </c>
      <c r="D21" s="16">
        <v>5512.6</v>
      </c>
      <c r="E21" s="16">
        <v>5512.6</v>
      </c>
      <c r="F21" s="16">
        <f t="shared" si="1"/>
        <v>86.350250626566421</v>
      </c>
      <c r="G21" s="17">
        <f t="shared" si="2"/>
        <v>100</v>
      </c>
      <c r="H21" s="23" t="s">
        <v>98</v>
      </c>
    </row>
    <row r="22" spans="1:16" ht="33" customHeight="1" x14ac:dyDescent="0.25">
      <c r="A22" s="10" t="s">
        <v>37</v>
      </c>
      <c r="B22" s="3" t="s">
        <v>38</v>
      </c>
      <c r="C22" s="16">
        <f>C23+C24</f>
        <v>58810</v>
      </c>
      <c r="D22" s="16">
        <f>D23+D24</f>
        <v>60392.68</v>
      </c>
      <c r="E22" s="16">
        <f>E23+E24</f>
        <v>60392.600000000006</v>
      </c>
      <c r="F22" s="16">
        <f t="shared" si="1"/>
        <v>102.69103893895597</v>
      </c>
      <c r="G22" s="17">
        <f t="shared" si="2"/>
        <v>99.999867533615003</v>
      </c>
      <c r="H22" s="13"/>
    </row>
    <row r="23" spans="1:16" ht="20.25" customHeight="1" x14ac:dyDescent="0.25">
      <c r="A23" s="2" t="s">
        <v>15</v>
      </c>
      <c r="B23" s="3" t="s">
        <v>16</v>
      </c>
      <c r="C23" s="16">
        <v>56966</v>
      </c>
      <c r="D23" s="16">
        <v>58324.9</v>
      </c>
      <c r="E23" s="16">
        <v>58324.800000000003</v>
      </c>
      <c r="F23" s="16">
        <f t="shared" si="1"/>
        <v>102.38528244918021</v>
      </c>
      <c r="G23" s="17">
        <f t="shared" si="2"/>
        <v>99.999828546641311</v>
      </c>
      <c r="H23" s="13"/>
    </row>
    <row r="24" spans="1:16" ht="47.25" customHeight="1" x14ac:dyDescent="0.25">
      <c r="A24" s="2" t="s">
        <v>17</v>
      </c>
      <c r="B24" s="3" t="s">
        <v>18</v>
      </c>
      <c r="C24" s="16">
        <v>1844</v>
      </c>
      <c r="D24" s="16">
        <v>2067.7800000000002</v>
      </c>
      <c r="E24" s="16">
        <v>2067.8000000000002</v>
      </c>
      <c r="F24" s="16">
        <f t="shared" si="1"/>
        <v>112.13665943600869</v>
      </c>
      <c r="G24" s="17">
        <f t="shared" si="2"/>
        <v>100.00096722088423</v>
      </c>
      <c r="H24" s="23" t="s">
        <v>101</v>
      </c>
    </row>
    <row r="25" spans="1:16" ht="54.75" customHeight="1" x14ac:dyDescent="0.25">
      <c r="A25" s="2" t="s">
        <v>19</v>
      </c>
      <c r="B25" s="3" t="s">
        <v>49</v>
      </c>
      <c r="C25" s="16">
        <v>287664.90000000002</v>
      </c>
      <c r="D25" s="16">
        <v>329778.08</v>
      </c>
      <c r="E25" s="16">
        <v>329778.09999999998</v>
      </c>
      <c r="F25" s="16">
        <f t="shared" si="1"/>
        <v>114.63967275812932</v>
      </c>
      <c r="G25" s="17">
        <f t="shared" si="2"/>
        <v>100.00000606468447</v>
      </c>
      <c r="H25" s="23" t="s">
        <v>99</v>
      </c>
    </row>
    <row r="26" spans="1:16" ht="57" customHeight="1" x14ac:dyDescent="0.25">
      <c r="A26" s="2" t="s">
        <v>20</v>
      </c>
      <c r="B26" s="3" t="s">
        <v>50</v>
      </c>
      <c r="C26" s="16">
        <v>108</v>
      </c>
      <c r="D26" s="16">
        <v>138</v>
      </c>
      <c r="E26" s="16">
        <v>138</v>
      </c>
      <c r="F26" s="16" t="s">
        <v>74</v>
      </c>
      <c r="G26" s="17">
        <f t="shared" si="2"/>
        <v>100</v>
      </c>
      <c r="H26" s="23" t="s">
        <v>100</v>
      </c>
    </row>
    <row r="27" spans="1:16" ht="15.75" x14ac:dyDescent="0.25">
      <c r="A27" s="2"/>
      <c r="B27" s="5" t="s">
        <v>82</v>
      </c>
      <c r="C27" s="18">
        <f>C28+C29+C30+C31+C32+C33+C34</f>
        <v>1419193.7000000002</v>
      </c>
      <c r="D27" s="18">
        <f t="shared" ref="D27:E27" si="4">D28+D29+D30+D31+D32+D33+D34</f>
        <v>1420889.0499999998</v>
      </c>
      <c r="E27" s="18">
        <f t="shared" si="4"/>
        <v>1421548.5999999999</v>
      </c>
      <c r="F27" s="18">
        <f t="shared" si="1"/>
        <v>100.1659322473035</v>
      </c>
      <c r="G27" s="15">
        <f t="shared" si="2"/>
        <v>100.04641812110523</v>
      </c>
      <c r="H27" s="14"/>
    </row>
    <row r="28" spans="1:16" ht="90.75" customHeight="1" x14ac:dyDescent="0.25">
      <c r="A28" s="2" t="s">
        <v>21</v>
      </c>
      <c r="B28" s="3" t="s">
        <v>51</v>
      </c>
      <c r="C28" s="16">
        <v>86901</v>
      </c>
      <c r="D28" s="16">
        <v>73098.89</v>
      </c>
      <c r="E28" s="16">
        <v>73098.899999999994</v>
      </c>
      <c r="F28" s="16">
        <f t="shared" si="1"/>
        <v>84.11744398798632</v>
      </c>
      <c r="G28" s="17">
        <f t="shared" si="2"/>
        <v>100.00001368009828</v>
      </c>
      <c r="H28" s="23" t="s">
        <v>102</v>
      </c>
    </row>
    <row r="29" spans="1:16" ht="169.5" customHeight="1" x14ac:dyDescent="0.25">
      <c r="A29" s="2" t="s">
        <v>22</v>
      </c>
      <c r="B29" s="3" t="s">
        <v>52</v>
      </c>
      <c r="C29" s="16">
        <v>96897.5</v>
      </c>
      <c r="D29" s="16">
        <v>83772.600000000006</v>
      </c>
      <c r="E29" s="16">
        <v>83772.600000000006</v>
      </c>
      <c r="F29" s="16">
        <f t="shared" si="1"/>
        <v>86.454862096545327</v>
      </c>
      <c r="G29" s="17">
        <f t="shared" si="2"/>
        <v>100</v>
      </c>
      <c r="H29" s="23" t="s">
        <v>103</v>
      </c>
    </row>
    <row r="30" spans="1:16" ht="69.75" customHeight="1" x14ac:dyDescent="0.25">
      <c r="A30" s="2" t="s">
        <v>23</v>
      </c>
      <c r="B30" s="3" t="s">
        <v>53</v>
      </c>
      <c r="C30" s="16">
        <v>202998.80000000002</v>
      </c>
      <c r="D30" s="16">
        <v>263761.46000000002</v>
      </c>
      <c r="E30" s="16">
        <v>263761.5</v>
      </c>
      <c r="F30" s="16" t="s">
        <v>76</v>
      </c>
      <c r="G30" s="17">
        <f t="shared" si="2"/>
        <v>100.00001516521783</v>
      </c>
      <c r="H30" s="23" t="s">
        <v>104</v>
      </c>
    </row>
    <row r="31" spans="1:16" ht="42.75" customHeight="1" x14ac:dyDescent="0.25">
      <c r="A31" s="2" t="s">
        <v>24</v>
      </c>
      <c r="B31" s="3" t="s">
        <v>54</v>
      </c>
      <c r="C31" s="16">
        <v>70</v>
      </c>
      <c r="D31" s="16">
        <v>3807.6</v>
      </c>
      <c r="E31" s="16">
        <v>3807.6</v>
      </c>
      <c r="F31" s="16" t="s">
        <v>77</v>
      </c>
      <c r="G31" s="17">
        <f t="shared" si="2"/>
        <v>100</v>
      </c>
      <c r="H31" s="23" t="s">
        <v>105</v>
      </c>
    </row>
    <row r="32" spans="1:16" ht="103.5" customHeight="1" x14ac:dyDescent="0.25">
      <c r="A32" s="2" t="s">
        <v>25</v>
      </c>
      <c r="B32" s="3" t="s">
        <v>55</v>
      </c>
      <c r="C32" s="16">
        <v>13858</v>
      </c>
      <c r="D32" s="16">
        <v>15294.5</v>
      </c>
      <c r="E32" s="16">
        <v>15294.5</v>
      </c>
      <c r="F32" s="16">
        <f t="shared" si="1"/>
        <v>110.36585365853659</v>
      </c>
      <c r="G32" s="17">
        <f t="shared" si="2"/>
        <v>100</v>
      </c>
      <c r="H32" s="23" t="s">
        <v>106</v>
      </c>
    </row>
    <row r="33" spans="1:8" ht="18.75" customHeight="1" x14ac:dyDescent="0.25">
      <c r="A33" s="2" t="s">
        <v>26</v>
      </c>
      <c r="B33" s="3" t="s">
        <v>56</v>
      </c>
      <c r="C33" s="16">
        <v>1018468.4</v>
      </c>
      <c r="D33" s="16">
        <v>969375.1</v>
      </c>
      <c r="E33" s="16">
        <v>969375.1</v>
      </c>
      <c r="F33" s="16">
        <f t="shared" si="1"/>
        <v>95.179693351310647</v>
      </c>
      <c r="G33" s="17">
        <f t="shared" si="2"/>
        <v>100</v>
      </c>
      <c r="H33" s="13"/>
    </row>
    <row r="34" spans="1:8" ht="37.5" customHeight="1" x14ac:dyDescent="0.25">
      <c r="A34" s="2" t="s">
        <v>27</v>
      </c>
      <c r="B34" s="3" t="s">
        <v>57</v>
      </c>
      <c r="C34" s="16"/>
      <c r="D34" s="16">
        <v>11778.9</v>
      </c>
      <c r="E34" s="16">
        <v>12438.4</v>
      </c>
      <c r="F34" s="16"/>
      <c r="G34" s="17">
        <f t="shared" si="2"/>
        <v>105.59899481275841</v>
      </c>
      <c r="H34" s="23" t="s">
        <v>107</v>
      </c>
    </row>
    <row r="35" spans="1:8" ht="27" customHeight="1" x14ac:dyDescent="0.25">
      <c r="A35" s="22" t="s">
        <v>29</v>
      </c>
      <c r="B35" s="5" t="s">
        <v>58</v>
      </c>
      <c r="C35" s="18">
        <f>C36+C42+C43+C44</f>
        <v>14496588.999999998</v>
      </c>
      <c r="D35" s="18">
        <f>D36+D42+D43+D44</f>
        <v>23402492.199999999</v>
      </c>
      <c r="E35" s="18">
        <f>E36+E42+E43+E44</f>
        <v>23152154.599999998</v>
      </c>
      <c r="F35" s="15">
        <f t="shared" si="1"/>
        <v>159.70760156061542</v>
      </c>
      <c r="G35" s="15">
        <f t="shared" si="2"/>
        <v>98.930295124721795</v>
      </c>
      <c r="H35" s="13"/>
    </row>
    <row r="36" spans="1:8" ht="54.75" customHeight="1" x14ac:dyDescent="0.25">
      <c r="A36" s="2" t="s">
        <v>46</v>
      </c>
      <c r="B36" s="3" t="s">
        <v>59</v>
      </c>
      <c r="C36" s="16">
        <f>C37+C38+C39+C40+C41</f>
        <v>14496588.999999998</v>
      </c>
      <c r="D36" s="16">
        <f>D37+D38+D39+D40+D41</f>
        <v>21363801.699999999</v>
      </c>
      <c r="E36" s="16">
        <f>E37+E38+E39+E40+E41</f>
        <v>21142238.399999999</v>
      </c>
      <c r="F36" s="16" t="s">
        <v>79</v>
      </c>
      <c r="G36" s="17">
        <f t="shared" si="2"/>
        <v>98.962903217735814</v>
      </c>
      <c r="H36" s="14"/>
    </row>
    <row r="37" spans="1:8" ht="63" x14ac:dyDescent="0.25">
      <c r="A37" s="2" t="s">
        <v>39</v>
      </c>
      <c r="B37" s="3" t="s">
        <v>40</v>
      </c>
      <c r="C37" s="16">
        <v>9114339.1999999993</v>
      </c>
      <c r="D37" s="16">
        <v>10537029.1</v>
      </c>
      <c r="E37" s="16">
        <v>10527029.1</v>
      </c>
      <c r="F37" s="16">
        <f t="shared" si="1"/>
        <v>115.49964148799729</v>
      </c>
      <c r="G37" s="17">
        <f t="shared" si="2"/>
        <v>99.905096589322312</v>
      </c>
      <c r="H37" s="23" t="s">
        <v>109</v>
      </c>
    </row>
    <row r="38" spans="1:8" ht="47.25" x14ac:dyDescent="0.25">
      <c r="A38" s="2" t="s">
        <v>41</v>
      </c>
      <c r="B38" s="3" t="s">
        <v>42</v>
      </c>
      <c r="C38" s="16">
        <v>2003884.6</v>
      </c>
      <c r="D38" s="16">
        <v>4911414.0000000009</v>
      </c>
      <c r="E38" s="16">
        <v>4767955.4000000004</v>
      </c>
      <c r="F38" s="16" t="s">
        <v>78</v>
      </c>
      <c r="G38" s="17">
        <f t="shared" si="2"/>
        <v>97.07907743065438</v>
      </c>
      <c r="H38" s="23" t="s">
        <v>110</v>
      </c>
    </row>
    <row r="39" spans="1:8" ht="47.25" x14ac:dyDescent="0.25">
      <c r="A39" s="2" t="s">
        <v>43</v>
      </c>
      <c r="B39" s="3" t="s">
        <v>44</v>
      </c>
      <c r="C39" s="16">
        <v>3253479.1</v>
      </c>
      <c r="D39" s="16">
        <v>3553725.0000000005</v>
      </c>
      <c r="E39" s="16">
        <v>3491249.9</v>
      </c>
      <c r="F39" s="16">
        <f t="shared" si="1"/>
        <v>107.30820124217179</v>
      </c>
      <c r="G39" s="17">
        <f t="shared" si="2"/>
        <v>98.241982708284965</v>
      </c>
      <c r="H39" s="23" t="s">
        <v>111</v>
      </c>
    </row>
    <row r="40" spans="1:8" ht="47.25" x14ac:dyDescent="0.25">
      <c r="A40" s="2" t="s">
        <v>45</v>
      </c>
      <c r="B40" s="3" t="s">
        <v>28</v>
      </c>
      <c r="C40" s="16">
        <v>124886.1</v>
      </c>
      <c r="D40" s="16">
        <v>2360578.9</v>
      </c>
      <c r="E40" s="16">
        <v>2354949.2999999998</v>
      </c>
      <c r="F40" s="16" t="s">
        <v>92</v>
      </c>
      <c r="G40" s="17">
        <f t="shared" si="2"/>
        <v>99.761516126404416</v>
      </c>
      <c r="H40" s="23" t="s">
        <v>112</v>
      </c>
    </row>
    <row r="41" spans="1:8" ht="63.75" customHeight="1" x14ac:dyDescent="0.25">
      <c r="A41" s="2" t="s">
        <v>88</v>
      </c>
      <c r="B41" s="3" t="s">
        <v>84</v>
      </c>
      <c r="C41" s="16"/>
      <c r="D41" s="16">
        <v>1054.7</v>
      </c>
      <c r="E41" s="16">
        <v>1054.7</v>
      </c>
      <c r="F41" s="16"/>
      <c r="G41" s="17">
        <f t="shared" si="2"/>
        <v>100</v>
      </c>
      <c r="H41" s="23" t="s">
        <v>113</v>
      </c>
    </row>
    <row r="42" spans="1:8" ht="86.25" customHeight="1" x14ac:dyDescent="0.25">
      <c r="A42" s="2" t="s">
        <v>89</v>
      </c>
      <c r="B42" s="3" t="s">
        <v>85</v>
      </c>
      <c r="C42" s="16"/>
      <c r="D42" s="16">
        <v>2043799.6</v>
      </c>
      <c r="E42" s="16">
        <v>1989108.8</v>
      </c>
      <c r="F42" s="16"/>
      <c r="G42" s="17">
        <f t="shared" si="2"/>
        <v>97.32406249614688</v>
      </c>
      <c r="H42" s="23" t="s">
        <v>114</v>
      </c>
    </row>
    <row r="43" spans="1:8" ht="140.25" customHeight="1" x14ac:dyDescent="0.25">
      <c r="A43" s="2" t="s">
        <v>90</v>
      </c>
      <c r="B43" s="3" t="s">
        <v>86</v>
      </c>
      <c r="C43" s="16"/>
      <c r="D43" s="16">
        <v>37365.699999999997</v>
      </c>
      <c r="E43" s="16">
        <v>66073.899999999994</v>
      </c>
      <c r="F43" s="16"/>
      <c r="G43" s="17">
        <f t="shared" si="2"/>
        <v>176.83035511177363</v>
      </c>
      <c r="H43" s="23" t="s">
        <v>115</v>
      </c>
    </row>
    <row r="44" spans="1:8" ht="126" x14ac:dyDescent="0.25">
      <c r="A44" s="2" t="s">
        <v>91</v>
      </c>
      <c r="B44" s="3" t="s">
        <v>87</v>
      </c>
      <c r="C44" s="16"/>
      <c r="D44" s="16">
        <v>-42474.8</v>
      </c>
      <c r="E44" s="16">
        <v>-45266.5</v>
      </c>
      <c r="F44" s="16"/>
      <c r="G44" s="17">
        <f t="shared" si="2"/>
        <v>106.57260304933749</v>
      </c>
      <c r="H44" s="23" t="s">
        <v>116</v>
      </c>
    </row>
    <row r="45" spans="1:8" ht="22.5" customHeight="1" x14ac:dyDescent="0.25">
      <c r="A45" s="28" t="s">
        <v>72</v>
      </c>
      <c r="B45" s="28"/>
      <c r="C45" s="18">
        <f>C6+C35</f>
        <v>69803629.799999997</v>
      </c>
      <c r="D45" s="18">
        <f>D6+D35</f>
        <v>81357861.769999996</v>
      </c>
      <c r="E45" s="18">
        <f>E6+E35</f>
        <v>83567505.600000009</v>
      </c>
      <c r="F45" s="18">
        <f t="shared" si="1"/>
        <v>119.71799437856743</v>
      </c>
      <c r="G45" s="18">
        <f t="shared" si="2"/>
        <v>102.71595612510897</v>
      </c>
      <c r="H45" s="13"/>
    </row>
    <row r="47" spans="1:8" ht="30.75" customHeight="1" x14ac:dyDescent="0.25">
      <c r="A47" s="27"/>
      <c r="B47" s="27"/>
      <c r="C47" s="27"/>
      <c r="D47" s="27"/>
      <c r="E47" s="27"/>
      <c r="F47" s="27"/>
      <c r="G47" s="27"/>
    </row>
    <row r="50" spans="2:5" x14ac:dyDescent="0.25">
      <c r="B50" s="6"/>
      <c r="C50" s="6"/>
      <c r="D50" s="6"/>
      <c r="E50" s="6"/>
    </row>
  </sheetData>
  <mergeCells count="10">
    <mergeCell ref="H3:H4"/>
    <mergeCell ref="J3:S4"/>
    <mergeCell ref="A1:H1"/>
    <mergeCell ref="A47:G47"/>
    <mergeCell ref="B3:B4"/>
    <mergeCell ref="A3:A4"/>
    <mergeCell ref="E3:E4"/>
    <mergeCell ref="F3:G3"/>
    <mergeCell ref="C3:D3"/>
    <mergeCell ref="A45:B45"/>
  </mergeCells>
  <pageMargins left="0.51181102362204722" right="0.19685039370078741" top="0.35433070866141736" bottom="0.35433070866141736" header="0" footer="0"/>
  <pageSetup paperSize="9" scale="65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Потапова Анна Юрьевна</cp:lastModifiedBy>
  <cp:lastPrinted>2018-05-14T13:03:05Z</cp:lastPrinted>
  <dcterms:created xsi:type="dcterms:W3CDTF">2015-12-04T12:59:35Z</dcterms:created>
  <dcterms:modified xsi:type="dcterms:W3CDTF">2018-05-14T13:03:15Z</dcterms:modified>
</cp:coreProperties>
</file>