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65" windowWidth="17790" windowHeight="12405"/>
  </bookViews>
  <sheets>
    <sheet name="Лист1" sheetId="1" r:id="rId1"/>
  </sheets>
  <definedNames>
    <definedName name="_xlnm.Print_Area" localSheetId="0">Лист1!$A$1:$J$29</definedName>
  </definedNames>
  <calcPr calcId="145621"/>
</workbook>
</file>

<file path=xl/calcChain.xml><?xml version="1.0" encoding="utf-8"?>
<calcChain xmlns="http://schemas.openxmlformats.org/spreadsheetml/2006/main">
  <c r="G12" i="1" l="1"/>
  <c r="G20" i="1" l="1"/>
  <c r="F20" i="1"/>
  <c r="F12" i="1"/>
  <c r="C12" i="1"/>
  <c r="D12" i="1"/>
  <c r="B12" i="1"/>
  <c r="F18" i="1" l="1"/>
  <c r="F25" i="1" s="1"/>
  <c r="G18" i="1"/>
  <c r="G25" i="1" s="1"/>
  <c r="F10" i="1"/>
  <c r="F11" i="1" s="1"/>
  <c r="G10" i="1"/>
  <c r="H8" i="1"/>
  <c r="H7" i="1"/>
  <c r="H6" i="1"/>
  <c r="H5" i="1"/>
  <c r="G19" i="1" l="1"/>
  <c r="G23" i="1"/>
  <c r="F19" i="1"/>
  <c r="F23" i="1"/>
  <c r="J6" i="1"/>
  <c r="J7" i="1"/>
  <c r="J8" i="1"/>
  <c r="J5" i="1"/>
  <c r="I8" i="1"/>
  <c r="I7" i="1"/>
  <c r="I6" i="1"/>
  <c r="I5" i="1"/>
  <c r="C20" i="1" l="1"/>
  <c r="D20" i="1"/>
  <c r="C23" i="1"/>
  <c r="C25" i="1"/>
  <c r="D10" i="1" l="1"/>
  <c r="D18" i="1"/>
  <c r="E8" i="1"/>
  <c r="E7" i="1"/>
  <c r="E6" i="1"/>
  <c r="D23" i="1" l="1"/>
  <c r="D25" i="1"/>
  <c r="D19" i="1"/>
  <c r="C19" i="1"/>
  <c r="C10" i="1"/>
  <c r="C11" i="1" s="1"/>
  <c r="E5" i="1"/>
  <c r="B20" i="1" l="1"/>
  <c r="B18" i="1"/>
  <c r="B25" i="1" s="1"/>
  <c r="B10" i="1"/>
  <c r="B11" i="1" s="1"/>
  <c r="B23" i="1" l="1"/>
  <c r="B19" i="1"/>
</calcChain>
</file>

<file path=xl/sharedStrings.xml><?xml version="1.0" encoding="utf-8"?>
<sst xmlns="http://schemas.openxmlformats.org/spreadsheetml/2006/main" count="40" uniqueCount="32">
  <si>
    <t>Сбалансированность областного бюджета и государственный долг</t>
  </si>
  <si>
    <t>млн рублей</t>
  </si>
  <si>
    <t>2015 год</t>
  </si>
  <si>
    <t xml:space="preserve">Исполнено </t>
  </si>
  <si>
    <t>Уточненные бюджетные назначения</t>
  </si>
  <si>
    <t>+/-</t>
  </si>
  <si>
    <t>%</t>
  </si>
  <si>
    <t>Доходы</t>
  </si>
  <si>
    <t>в т. ч. налоговые и неналоговые</t>
  </si>
  <si>
    <t>Расходы</t>
  </si>
  <si>
    <t>в том числе обслуживание долга, млн рублей</t>
  </si>
  <si>
    <t>Превышение доходов над расходами (+), дефицит (-)</t>
  </si>
  <si>
    <t>в % от объема доходов (без учета  безвозмездных поступлений) (ограничение  пункт 2 ст.92.1 БК РФ не более 15%)</t>
  </si>
  <si>
    <t>Источники финансирования дефицита бюджета</t>
  </si>
  <si>
    <t>Объем государственного долга</t>
  </si>
  <si>
    <t xml:space="preserve">в % от объема доходов (без учета  безвозмездных поступлений) </t>
  </si>
  <si>
    <t>в том числе:</t>
  </si>
  <si>
    <t>удельный вес,в %</t>
  </si>
  <si>
    <t xml:space="preserve">Параметры дефицита областного бюджета,  размера государственного внутреннего долга области и расходов на его обслуживание укладываются в установленные бюджетным законодательством ограничения. </t>
  </si>
  <si>
    <t>Наименование показателя</t>
  </si>
  <si>
    <t>% исполнения</t>
  </si>
  <si>
    <t>2016 год</t>
  </si>
  <si>
    <t>2017 год</t>
  </si>
  <si>
    <t xml:space="preserve">К уровню 2016 года </t>
  </si>
  <si>
    <t>бюджетные кредиты из федерального бюджета</t>
  </si>
  <si>
    <t>кредиты кредитных организаций</t>
  </si>
  <si>
    <t>государственные ценные бумаги</t>
  </si>
  <si>
    <t>государственные гарантии</t>
  </si>
  <si>
    <t>изменение остатков средств бюджетов</t>
  </si>
  <si>
    <t>иные источники финансирования дефицита бюджета</t>
  </si>
  <si>
    <r>
      <rPr>
        <i/>
        <sz val="12"/>
        <rFont val="Times New Roman"/>
        <family val="1"/>
        <charset val="204"/>
      </rPr>
      <t xml:space="preserve"> в %  от общего объема расходов за вычетом субвенций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(ограничение  ст.111 БК РФ не более 15%)</t>
    </r>
  </si>
  <si>
    <t>в % к объему налоговых и неналоговых доходов бюджета без учета бюджетных кредитов (ограничение ст.107 БК РФ с примечанием, установленным Федеральным законом от 09.04.2009 года № 58-ФЗ (в ред. от 27.11.2017 года), не более 100%)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</si>
</sst>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0.0"/>
    <numFmt numFmtId="166" formatCode="#,##0.0_ ;\-#,##0.0\ "/>
    <numFmt numFmtId="167" formatCode="#,##0.0"/>
  </numFmts>
  <fonts count="1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horizontal="center" vertical="center" wrapText="1" readingOrder="1"/>
    </xf>
    <xf numFmtId="164" fontId="0" fillId="0" borderId="0" xfId="0" applyNumberFormat="1"/>
    <xf numFmtId="0" fontId="2" fillId="2" borderId="6" xfId="0" applyFont="1" applyFill="1" applyBorder="1" applyAlignment="1">
      <alignment horizontal="left" vertical="center" wrapText="1" readingOrder="1"/>
    </xf>
    <xf numFmtId="164" fontId="2" fillId="2" borderId="6" xfId="0" applyNumberFormat="1" applyFont="1" applyFill="1" applyBorder="1" applyAlignment="1">
      <alignment horizontal="left" vertical="center" wrapText="1" readingOrder="1"/>
    </xf>
    <xf numFmtId="165" fontId="2" fillId="2" borderId="6" xfId="0" applyNumberFormat="1" applyFont="1" applyFill="1" applyBorder="1" applyAlignment="1">
      <alignment horizontal="center" vertical="center" wrapText="1" readingOrder="1"/>
    </xf>
    <xf numFmtId="166" fontId="2" fillId="2" borderId="6" xfId="0" applyNumberFormat="1" applyFont="1" applyFill="1" applyBorder="1" applyAlignment="1">
      <alignment horizontal="center" vertical="center" wrapText="1" readingOrder="1"/>
    </xf>
    <xf numFmtId="0" fontId="4" fillId="2" borderId="6" xfId="0" applyFont="1" applyFill="1" applyBorder="1" applyAlignment="1">
      <alignment horizontal="left" vertical="center" wrapText="1" readingOrder="1"/>
    </xf>
    <xf numFmtId="164" fontId="6" fillId="2" borderId="6" xfId="0" applyNumberFormat="1" applyFont="1" applyFill="1" applyBorder="1" applyAlignment="1">
      <alignment horizontal="left" vertical="center" wrapText="1" readingOrder="1"/>
    </xf>
    <xf numFmtId="0" fontId="6" fillId="2" borderId="6" xfId="0" applyFont="1" applyFill="1" applyBorder="1" applyAlignment="1">
      <alignment horizontal="left" vertical="center" wrapText="1" readingOrder="1"/>
    </xf>
    <xf numFmtId="166" fontId="6" fillId="2" borderId="6" xfId="0" applyNumberFormat="1" applyFont="1" applyFill="1" applyBorder="1" applyAlignment="1">
      <alignment horizontal="center" vertical="center" wrapText="1" readingOrder="1"/>
    </xf>
    <xf numFmtId="0" fontId="1" fillId="3" borderId="6" xfId="0" applyFont="1" applyFill="1" applyBorder="1" applyAlignment="1">
      <alignment horizontal="center" vertical="center" wrapText="1" readingOrder="1"/>
    </xf>
    <xf numFmtId="166" fontId="8" fillId="2" borderId="6" xfId="0" applyNumberFormat="1" applyFont="1" applyFill="1" applyBorder="1" applyAlignment="1">
      <alignment horizontal="center" vertical="center" wrapText="1" readingOrder="1"/>
    </xf>
    <xf numFmtId="165" fontId="8" fillId="2" borderId="6" xfId="0" applyNumberFormat="1" applyFont="1" applyFill="1" applyBorder="1" applyAlignment="1">
      <alignment horizontal="center" vertical="center" wrapText="1" readingOrder="1"/>
    </xf>
    <xf numFmtId="166" fontId="7" fillId="2" borderId="6" xfId="0" applyNumberFormat="1" applyFont="1" applyFill="1" applyBorder="1" applyAlignment="1">
      <alignment horizontal="center" vertical="center" wrapText="1" readingOrder="1"/>
    </xf>
    <xf numFmtId="165" fontId="6" fillId="2" borderId="6" xfId="0" applyNumberFormat="1" applyFont="1" applyFill="1" applyBorder="1" applyAlignment="1">
      <alignment horizontal="center" vertical="center" wrapText="1" readingOrder="1"/>
    </xf>
    <xf numFmtId="167" fontId="4" fillId="0" borderId="6" xfId="0" applyNumberFormat="1" applyFont="1" applyBorder="1" applyAlignment="1">
      <alignment horizontal="center" vertical="center"/>
    </xf>
    <xf numFmtId="167" fontId="4" fillId="0" borderId="6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 wrapText="1" readingOrder="1"/>
    </xf>
    <xf numFmtId="166" fontId="8" fillId="4" borderId="6" xfId="0" applyNumberFormat="1" applyFont="1" applyFill="1" applyBorder="1" applyAlignment="1">
      <alignment horizontal="center" vertical="center" wrapText="1" readingOrder="1"/>
    </xf>
    <xf numFmtId="165" fontId="8" fillId="4" borderId="6" xfId="0" applyNumberFormat="1" applyFont="1" applyFill="1" applyBorder="1" applyAlignment="1">
      <alignment horizontal="center" vertical="center" wrapText="1" readingOrder="1"/>
    </xf>
    <xf numFmtId="0" fontId="2" fillId="2" borderId="6" xfId="0" applyFont="1" applyFill="1" applyBorder="1" applyAlignment="1">
      <alignment horizontal="left" vertical="center" wrapText="1" indent="1" readingOrder="1"/>
    </xf>
    <xf numFmtId="0" fontId="6" fillId="2" borderId="6" xfId="0" applyFont="1" applyFill="1" applyBorder="1" applyAlignment="1">
      <alignment horizontal="left" vertical="center" wrapText="1" indent="1" readingOrder="1"/>
    </xf>
    <xf numFmtId="49" fontId="2" fillId="2" borderId="6" xfId="0" applyNumberFormat="1" applyFont="1" applyFill="1" applyBorder="1" applyAlignment="1">
      <alignment horizontal="left" vertical="center" wrapText="1" indent="1" readingOrder="1"/>
    </xf>
    <xf numFmtId="0" fontId="9" fillId="2" borderId="6" xfId="0" applyFont="1" applyFill="1" applyBorder="1" applyAlignment="1">
      <alignment horizontal="left" vertical="center" wrapText="1" readingOrder="1"/>
    </xf>
    <xf numFmtId="0" fontId="7" fillId="2" borderId="6" xfId="0" applyFont="1" applyFill="1" applyBorder="1" applyAlignment="1">
      <alignment horizontal="left" vertical="center" wrapText="1" readingOrder="1"/>
    </xf>
    <xf numFmtId="165" fontId="7" fillId="2" borderId="6" xfId="0" applyNumberFormat="1" applyFont="1" applyFill="1" applyBorder="1" applyAlignment="1">
      <alignment horizontal="center" vertical="center" wrapText="1" readingOrder="1"/>
    </xf>
    <xf numFmtId="0" fontId="1" fillId="3" borderId="6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2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right" vertical="center" wrapText="1" readingOrder="1"/>
    </xf>
    <xf numFmtId="0" fontId="4" fillId="2" borderId="5" xfId="0" applyFont="1" applyFill="1" applyBorder="1" applyAlignment="1">
      <alignment horizontal="right" vertical="center" wrapText="1" readingOrder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view="pageBreakPreview" zoomScaleNormal="100" zoomScaleSheetLayoutView="100" workbookViewId="0">
      <selection activeCell="F11" sqref="F11"/>
    </sheetView>
  </sheetViews>
  <sheetFormatPr defaultRowHeight="15" x14ac:dyDescent="0.25"/>
  <cols>
    <col min="1" max="1" width="44" customWidth="1"/>
    <col min="2" max="2" width="12.7109375" customWidth="1"/>
    <col min="3" max="3" width="15.7109375" customWidth="1"/>
    <col min="4" max="4" width="13.42578125" customWidth="1"/>
    <col min="5" max="8" width="14" customWidth="1"/>
    <col min="9" max="9" width="11.7109375" customWidth="1"/>
    <col min="10" max="10" width="8.85546875" customWidth="1"/>
    <col min="11" max="11" width="10.42578125" bestFit="1" customWidth="1"/>
  </cols>
  <sheetData>
    <row r="1" spans="1:13" ht="33.75" customHeight="1" thickBot="1" x14ac:dyDescent="0.3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3" ht="15.75" x14ac:dyDescent="0.25">
      <c r="A2" s="1"/>
      <c r="B2" s="2"/>
      <c r="C2" s="2"/>
      <c r="D2" s="2"/>
      <c r="E2" s="2"/>
      <c r="F2" s="2"/>
      <c r="G2" s="2"/>
      <c r="H2" s="2"/>
      <c r="I2" s="32" t="s">
        <v>1</v>
      </c>
      <c r="J2" s="33"/>
    </row>
    <row r="3" spans="1:13" ht="27.75" customHeight="1" x14ac:dyDescent="0.25">
      <c r="A3" s="28" t="s">
        <v>19</v>
      </c>
      <c r="B3" s="12" t="s">
        <v>2</v>
      </c>
      <c r="C3" s="28" t="s">
        <v>21</v>
      </c>
      <c r="D3" s="28"/>
      <c r="E3" s="28"/>
      <c r="F3" s="28" t="s">
        <v>22</v>
      </c>
      <c r="G3" s="28"/>
      <c r="H3" s="28"/>
      <c r="I3" s="28" t="s">
        <v>23</v>
      </c>
      <c r="J3" s="28"/>
    </row>
    <row r="4" spans="1:13" ht="63" x14ac:dyDescent="0.25">
      <c r="A4" s="28"/>
      <c r="B4" s="12" t="s">
        <v>3</v>
      </c>
      <c r="C4" s="12" t="s">
        <v>4</v>
      </c>
      <c r="D4" s="12" t="s">
        <v>3</v>
      </c>
      <c r="E4" s="12" t="s">
        <v>20</v>
      </c>
      <c r="F4" s="12" t="s">
        <v>4</v>
      </c>
      <c r="G4" s="12" t="s">
        <v>3</v>
      </c>
      <c r="H4" s="12" t="s">
        <v>20</v>
      </c>
      <c r="I4" s="12" t="s">
        <v>5</v>
      </c>
      <c r="J4" s="12" t="s">
        <v>6</v>
      </c>
    </row>
    <row r="5" spans="1:13" ht="15.75" x14ac:dyDescent="0.25">
      <c r="A5" s="19" t="s">
        <v>7</v>
      </c>
      <c r="B5" s="20">
        <v>72200.800000000003</v>
      </c>
      <c r="C5" s="20">
        <v>79783.8</v>
      </c>
      <c r="D5" s="20">
        <v>77989.5</v>
      </c>
      <c r="E5" s="21">
        <f>D5/C5*100</f>
        <v>97.7510472050717</v>
      </c>
      <c r="F5" s="20">
        <v>81357.86</v>
      </c>
      <c r="G5" s="20">
        <v>83567.509999999995</v>
      </c>
      <c r="H5" s="21">
        <f>G5/F5*100</f>
        <v>102.71596376797521</v>
      </c>
      <c r="I5" s="20">
        <f>G5-D5</f>
        <v>5578.0099999999948</v>
      </c>
      <c r="J5" s="21">
        <f>G5/D5*100</f>
        <v>107.15225767571275</v>
      </c>
    </row>
    <row r="6" spans="1:13" ht="15.75" x14ac:dyDescent="0.25">
      <c r="A6" s="4" t="s">
        <v>8</v>
      </c>
      <c r="B6" s="7">
        <v>49641.4</v>
      </c>
      <c r="C6" s="7">
        <v>56819</v>
      </c>
      <c r="D6" s="7">
        <v>56217</v>
      </c>
      <c r="E6" s="6">
        <f>D6/C6*100</f>
        <v>98.940495256868303</v>
      </c>
      <c r="F6" s="7">
        <v>57955.4</v>
      </c>
      <c r="G6" s="7">
        <v>60415.4</v>
      </c>
      <c r="H6" s="6">
        <f>G6/F6*100</f>
        <v>104.24464329467142</v>
      </c>
      <c r="I6" s="7">
        <f>G6-D6</f>
        <v>4198.4000000000015</v>
      </c>
      <c r="J6" s="6">
        <f t="shared" ref="J6:J8" si="0">G6/D6*100</f>
        <v>107.46820356831563</v>
      </c>
    </row>
    <row r="7" spans="1:13" ht="15.75" x14ac:dyDescent="0.25">
      <c r="A7" s="19" t="s">
        <v>9</v>
      </c>
      <c r="B7" s="20">
        <v>76720.3</v>
      </c>
      <c r="C7" s="20">
        <v>80122.3</v>
      </c>
      <c r="D7" s="20">
        <v>77448.2</v>
      </c>
      <c r="E7" s="21">
        <f>D7/C7*100</f>
        <v>96.662477237922516</v>
      </c>
      <c r="F7" s="20">
        <v>84087.34</v>
      </c>
      <c r="G7" s="20">
        <v>81180.66</v>
      </c>
      <c r="H7" s="21">
        <f>G7/F7*100</f>
        <v>96.543260852347103</v>
      </c>
      <c r="I7" s="20">
        <f>G7-D7</f>
        <v>3732.4600000000064</v>
      </c>
      <c r="J7" s="21">
        <f t="shared" si="0"/>
        <v>104.81929857633878</v>
      </c>
    </row>
    <row r="8" spans="1:13" ht="31.5" x14ac:dyDescent="0.25">
      <c r="A8" s="4" t="s">
        <v>10</v>
      </c>
      <c r="B8" s="7">
        <v>3007.9</v>
      </c>
      <c r="C8" s="7">
        <v>2898.8</v>
      </c>
      <c r="D8" s="7">
        <v>2897.4</v>
      </c>
      <c r="E8" s="6">
        <f>D8/C8*100</f>
        <v>99.951704153442805</v>
      </c>
      <c r="F8" s="7">
        <v>2678.1</v>
      </c>
      <c r="G8" s="7">
        <v>2385.1</v>
      </c>
      <c r="H8" s="6">
        <f>G8/F8*100</f>
        <v>89.059407789104213</v>
      </c>
      <c r="I8" s="7">
        <f>G8-D8</f>
        <v>-512.30000000000018</v>
      </c>
      <c r="J8" s="6">
        <f t="shared" si="0"/>
        <v>82.318630496307037</v>
      </c>
    </row>
    <row r="9" spans="1:13" ht="52.5" customHeight="1" x14ac:dyDescent="0.25">
      <c r="A9" s="8" t="s">
        <v>30</v>
      </c>
      <c r="B9" s="15">
        <v>4.12</v>
      </c>
      <c r="C9" s="15">
        <v>3.8</v>
      </c>
      <c r="D9" s="15">
        <v>3.9</v>
      </c>
      <c r="E9" s="16"/>
      <c r="F9" s="27">
        <v>3.3</v>
      </c>
      <c r="G9" s="27">
        <v>3.1</v>
      </c>
      <c r="H9" s="16"/>
      <c r="I9" s="16"/>
      <c r="J9" s="16"/>
    </row>
    <row r="10" spans="1:13" ht="31.5" x14ac:dyDescent="0.25">
      <c r="A10" s="19" t="s">
        <v>11</v>
      </c>
      <c r="B10" s="20">
        <f t="shared" ref="B10:C10" si="1">B5-B7</f>
        <v>-4519.5</v>
      </c>
      <c r="C10" s="20">
        <f t="shared" si="1"/>
        <v>-338.5</v>
      </c>
      <c r="D10" s="20">
        <f>D5-D7</f>
        <v>541.30000000000291</v>
      </c>
      <c r="E10" s="20"/>
      <c r="F10" s="20">
        <f t="shared" ref="F10:G10" si="2">F5-F7</f>
        <v>-2729.4799999999959</v>
      </c>
      <c r="G10" s="20">
        <f t="shared" si="2"/>
        <v>2386.8499999999913</v>
      </c>
      <c r="H10" s="21"/>
      <c r="I10" s="21"/>
      <c r="J10" s="21"/>
    </row>
    <row r="11" spans="1:13" ht="47.25" x14ac:dyDescent="0.25">
      <c r="A11" s="10" t="s">
        <v>12</v>
      </c>
      <c r="B11" s="11">
        <f>-B10/B6*100</f>
        <v>9.1042960109908257</v>
      </c>
      <c r="C11" s="15">
        <f t="shared" ref="C11:F11" si="3">-C10/C6*100</f>
        <v>0.59575142117953506</v>
      </c>
      <c r="D11" s="15"/>
      <c r="E11" s="15"/>
      <c r="F11" s="15">
        <f t="shared" si="3"/>
        <v>4.7096215365608662</v>
      </c>
      <c r="G11" s="15"/>
      <c r="H11" s="16"/>
      <c r="I11" s="16"/>
      <c r="J11" s="16"/>
      <c r="K11" s="3"/>
      <c r="L11" s="3"/>
      <c r="M11" s="3"/>
    </row>
    <row r="12" spans="1:13" ht="31.5" x14ac:dyDescent="0.25">
      <c r="A12" s="4" t="s">
        <v>13</v>
      </c>
      <c r="B12" s="13">
        <f>SUM(B13:B17)</f>
        <v>4519.5</v>
      </c>
      <c r="C12" s="13">
        <f t="shared" ref="C12:D12" si="4">SUM(C13:C17)</f>
        <v>338.53240000000005</v>
      </c>
      <c r="D12" s="13">
        <f t="shared" si="4"/>
        <v>-541.33765068000002</v>
      </c>
      <c r="E12" s="13"/>
      <c r="F12" s="13">
        <f>SUM(F13:F17)</f>
        <v>2729.48</v>
      </c>
      <c r="G12" s="13">
        <f>SUM(G13:G17)</f>
        <v>-2386.8399999999997</v>
      </c>
      <c r="H12" s="14"/>
      <c r="I12" s="14"/>
      <c r="J12" s="14"/>
      <c r="K12" s="3"/>
    </row>
    <row r="13" spans="1:13" ht="15.75" x14ac:dyDescent="0.25">
      <c r="A13" s="22" t="s">
        <v>26</v>
      </c>
      <c r="B13" s="7">
        <v>0</v>
      </c>
      <c r="C13" s="7">
        <v>0</v>
      </c>
      <c r="D13" s="7">
        <v>0</v>
      </c>
      <c r="E13" s="13"/>
      <c r="F13" s="17">
        <v>5000</v>
      </c>
      <c r="G13" s="17">
        <v>5000</v>
      </c>
      <c r="H13" s="14"/>
      <c r="I13" s="14"/>
      <c r="J13" s="14"/>
      <c r="K13" s="3"/>
    </row>
    <row r="14" spans="1:13" ht="15.75" x14ac:dyDescent="0.25">
      <c r="A14" s="22" t="s">
        <v>25</v>
      </c>
      <c r="B14" s="5">
        <v>2000</v>
      </c>
      <c r="C14" s="7">
        <v>-1114.5627999999999</v>
      </c>
      <c r="D14" s="7">
        <v>-2060.5</v>
      </c>
      <c r="E14" s="6"/>
      <c r="F14" s="17">
        <v>-4404.08</v>
      </c>
      <c r="G14" s="17">
        <v>-6154.07</v>
      </c>
      <c r="H14" s="6"/>
      <c r="I14" s="6"/>
      <c r="J14" s="6"/>
    </row>
    <row r="15" spans="1:13" ht="31.5" x14ac:dyDescent="0.25">
      <c r="A15" s="22" t="s">
        <v>24</v>
      </c>
      <c r="B15" s="5">
        <v>673</v>
      </c>
      <c r="C15" s="7">
        <v>2033.6533999999999</v>
      </c>
      <c r="D15" s="7">
        <v>2033.6</v>
      </c>
      <c r="E15" s="6"/>
      <c r="F15" s="17">
        <v>1106.27</v>
      </c>
      <c r="G15" s="17">
        <v>1106.27</v>
      </c>
      <c r="H15" s="6"/>
      <c r="I15" s="6"/>
      <c r="J15" s="6"/>
    </row>
    <row r="16" spans="1:13" ht="31.5" x14ac:dyDescent="0.25">
      <c r="A16" s="22" t="s">
        <v>29</v>
      </c>
      <c r="B16" s="5">
        <v>555.79999999999995</v>
      </c>
      <c r="C16" s="7">
        <v>-1325.5898</v>
      </c>
      <c r="D16" s="7">
        <v>-1185.32466514</v>
      </c>
      <c r="E16" s="6"/>
      <c r="F16" s="17">
        <v>935</v>
      </c>
      <c r="G16" s="17">
        <v>-1966.43</v>
      </c>
      <c r="H16" s="6"/>
      <c r="I16" s="6"/>
      <c r="J16" s="6"/>
    </row>
    <row r="17" spans="1:10" ht="15.75" x14ac:dyDescent="0.25">
      <c r="A17" s="22" t="s">
        <v>28</v>
      </c>
      <c r="B17" s="5">
        <v>1290.7</v>
      </c>
      <c r="C17" s="7">
        <v>745.03160000000003</v>
      </c>
      <c r="D17" s="7">
        <v>670.88701446000005</v>
      </c>
      <c r="E17" s="6"/>
      <c r="F17" s="17">
        <v>92.29</v>
      </c>
      <c r="G17" s="17">
        <v>-372.61</v>
      </c>
      <c r="H17" s="6"/>
      <c r="I17" s="6"/>
      <c r="J17" s="6"/>
    </row>
    <row r="18" spans="1:10" ht="15.75" x14ac:dyDescent="0.25">
      <c r="A18" s="19" t="s">
        <v>14</v>
      </c>
      <c r="B18" s="20">
        <f>B22+B24+B26+B27</f>
        <v>50404.800000000003</v>
      </c>
      <c r="C18" s="20">
        <v>51323.859299999996</v>
      </c>
      <c r="D18" s="20">
        <f>D22+D24+D26+D27</f>
        <v>50377.9</v>
      </c>
      <c r="E18" s="20"/>
      <c r="F18" s="20">
        <f>F22+F24+F26+F27</f>
        <v>52080.1</v>
      </c>
      <c r="G18" s="20">
        <f>G22+G24+G26+G27</f>
        <v>50330.1</v>
      </c>
      <c r="H18" s="21"/>
      <c r="I18" s="21"/>
      <c r="J18" s="21"/>
    </row>
    <row r="19" spans="1:10" ht="31.5" x14ac:dyDescent="0.25">
      <c r="A19" s="26" t="s">
        <v>15</v>
      </c>
      <c r="B19" s="11">
        <f>B18/B6*100</f>
        <v>101.5378293118244</v>
      </c>
      <c r="C19" s="11">
        <f t="shared" ref="C19:G19" si="5">C18/C6*100</f>
        <v>90.328691634840453</v>
      </c>
      <c r="D19" s="11">
        <f t="shared" si="5"/>
        <v>89.613284237863994</v>
      </c>
      <c r="E19" s="11"/>
      <c r="F19" s="11">
        <f t="shared" si="5"/>
        <v>89.862376931226422</v>
      </c>
      <c r="G19" s="11">
        <f t="shared" si="5"/>
        <v>83.306739672335198</v>
      </c>
      <c r="H19" s="16"/>
      <c r="I19" s="16"/>
      <c r="J19" s="16"/>
    </row>
    <row r="20" spans="1:10" ht="111" customHeight="1" x14ac:dyDescent="0.25">
      <c r="A20" s="26" t="s">
        <v>31</v>
      </c>
      <c r="B20" s="11">
        <f>B22/B6*100</f>
        <v>52.915308593230648</v>
      </c>
      <c r="C20" s="11">
        <f>C22/C6*100</f>
        <v>44.269170523944453</v>
      </c>
      <c r="D20" s="11">
        <f>D22/D6*100</f>
        <v>43.060640019922801</v>
      </c>
      <c r="E20" s="11"/>
      <c r="F20" s="11">
        <f>(F22+F26)/F6*100</f>
        <v>42.797219931188465</v>
      </c>
      <c r="G20" s="11">
        <f>(G22+G26)/G6*100</f>
        <v>38.157986208814307</v>
      </c>
      <c r="H20" s="9"/>
      <c r="I20" s="9"/>
      <c r="J20" s="9"/>
    </row>
    <row r="21" spans="1:10" ht="15.75" x14ac:dyDescent="0.25">
      <c r="A21" s="25" t="s">
        <v>16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ht="15.75" x14ac:dyDescent="0.25">
      <c r="A22" s="22" t="s">
        <v>25</v>
      </c>
      <c r="B22" s="7">
        <v>26267.9</v>
      </c>
      <c r="C22" s="7">
        <v>25153.3</v>
      </c>
      <c r="D22" s="7">
        <v>24207.4</v>
      </c>
      <c r="E22" s="6"/>
      <c r="F22" s="17">
        <v>19803.3</v>
      </c>
      <c r="G22" s="17">
        <v>18053.3</v>
      </c>
      <c r="H22" s="6"/>
      <c r="I22" s="6"/>
      <c r="J22" s="6"/>
    </row>
    <row r="23" spans="1:10" ht="15.75" x14ac:dyDescent="0.25">
      <c r="A23" s="23" t="s">
        <v>17</v>
      </c>
      <c r="B23" s="11">
        <f>B22/B18*100</f>
        <v>52.113885979113093</v>
      </c>
      <c r="C23" s="11">
        <f>C22/C18*100</f>
        <v>49.008980117751982</v>
      </c>
      <c r="D23" s="11">
        <f>D22/D18*100</f>
        <v>48.051625812112057</v>
      </c>
      <c r="E23" s="11"/>
      <c r="F23" s="11">
        <f t="shared" ref="F23:G23" si="6">F22/F18*100</f>
        <v>38.024696573163261</v>
      </c>
      <c r="G23" s="11">
        <f t="shared" si="6"/>
        <v>35.869787661856421</v>
      </c>
      <c r="H23" s="6"/>
      <c r="I23" s="6"/>
      <c r="J23" s="6"/>
    </row>
    <row r="24" spans="1:10" ht="31.5" x14ac:dyDescent="0.25">
      <c r="A24" s="22" t="s">
        <v>24</v>
      </c>
      <c r="B24" s="7">
        <v>24136.9</v>
      </c>
      <c r="C24" s="7">
        <v>26170.5</v>
      </c>
      <c r="D24" s="7">
        <v>26170.5</v>
      </c>
      <c r="E24" s="6"/>
      <c r="F24" s="17">
        <v>27276.799999999999</v>
      </c>
      <c r="G24" s="18">
        <v>27276.799999999999</v>
      </c>
      <c r="H24" s="6"/>
      <c r="I24" s="6"/>
      <c r="J24" s="6"/>
    </row>
    <row r="25" spans="1:10" ht="15.75" x14ac:dyDescent="0.25">
      <c r="A25" s="23" t="s">
        <v>17</v>
      </c>
      <c r="B25" s="11">
        <f>B24/B18*100</f>
        <v>47.8861140208869</v>
      </c>
      <c r="C25" s="11">
        <f>C24/C18*100</f>
        <v>50.990904341443397</v>
      </c>
      <c r="D25" s="11">
        <f>D24/D18*100</f>
        <v>51.94837418788795</v>
      </c>
      <c r="E25" s="11"/>
      <c r="F25" s="11">
        <f t="shared" ref="F25:G25" si="7">F24/F18*100</f>
        <v>52.374707421836753</v>
      </c>
      <c r="G25" s="11">
        <f t="shared" si="7"/>
        <v>54.195799332804825</v>
      </c>
      <c r="H25" s="6"/>
      <c r="I25" s="6"/>
      <c r="J25" s="6"/>
    </row>
    <row r="26" spans="1:10" ht="15.75" x14ac:dyDescent="0.25">
      <c r="A26" s="24" t="s">
        <v>26</v>
      </c>
      <c r="B26" s="5"/>
      <c r="C26" s="6"/>
      <c r="D26" s="6"/>
      <c r="E26" s="6"/>
      <c r="F26" s="17">
        <v>5000</v>
      </c>
      <c r="G26" s="6">
        <v>5000</v>
      </c>
      <c r="H26" s="6"/>
      <c r="I26" s="6"/>
      <c r="J26" s="6"/>
    </row>
    <row r="27" spans="1:10" ht="15.75" x14ac:dyDescent="0.25">
      <c r="A27" s="24" t="s">
        <v>27</v>
      </c>
      <c r="B27" s="5"/>
      <c r="C27" s="6"/>
      <c r="D27" s="6"/>
      <c r="E27" s="6"/>
      <c r="F27" s="6"/>
      <c r="G27" s="6"/>
      <c r="H27" s="6"/>
      <c r="I27" s="6"/>
      <c r="J27" s="6"/>
    </row>
    <row r="29" spans="1:10" ht="45.75" customHeight="1" x14ac:dyDescent="0.25">
      <c r="A29" s="29" t="s">
        <v>18</v>
      </c>
      <c r="B29" s="29"/>
      <c r="C29" s="29"/>
      <c r="D29" s="29"/>
      <c r="E29" s="29"/>
      <c r="F29" s="29"/>
      <c r="G29" s="29"/>
      <c r="H29" s="29"/>
      <c r="I29" s="29"/>
      <c r="J29" s="29"/>
    </row>
  </sheetData>
  <mergeCells count="7">
    <mergeCell ref="C3:E3"/>
    <mergeCell ref="I3:J3"/>
    <mergeCell ref="A29:J29"/>
    <mergeCell ref="A1:J1"/>
    <mergeCell ref="I2:J2"/>
    <mergeCell ref="A3:A4"/>
    <mergeCell ref="F3:H3"/>
  </mergeCells>
  <pageMargins left="0.39370078740157483" right="0.39370078740157483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</dc:creator>
  <cp:lastModifiedBy>Потапова Анна Юрьевна</cp:lastModifiedBy>
  <cp:lastPrinted>2018-04-26T07:38:24Z</cp:lastPrinted>
  <dcterms:created xsi:type="dcterms:W3CDTF">2016-06-21T08:37:24Z</dcterms:created>
  <dcterms:modified xsi:type="dcterms:W3CDTF">2018-05-04T11:25:31Z</dcterms:modified>
</cp:coreProperties>
</file>