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960" windowHeight="12585"/>
  </bookViews>
  <sheets>
    <sheet name="Итого по видам (распредел.) " sheetId="1" r:id="rId1"/>
    <sheet name="Всего (с учетом нераспред)" sheetId="2" r:id="rId2"/>
    <sheet name="Дотации" sheetId="3" r:id="rId3"/>
    <sheet name="Субсидии" sheetId="4" r:id="rId4"/>
    <sheet name="Субвенции " sheetId="5" r:id="rId5"/>
    <sheet name="Иные" sheetId="6" r:id="rId6"/>
  </sheets>
  <definedNames>
    <definedName name="_xlnm.Print_Titles" localSheetId="1">'Всего (с учетом нераспред)'!$3:$6</definedName>
    <definedName name="_xlnm.Print_Titles" localSheetId="4">'Субвенции '!$A:$A,'Субвенции '!$7:$9</definedName>
    <definedName name="_xlnm.Print_Titles" localSheetId="3">Субсидии!$A:$A</definedName>
    <definedName name="_xlnm.Print_Area" localSheetId="1">'Всего (с учетом нераспред)'!$A$1:$P$380</definedName>
    <definedName name="_xlnm.Print_Area" localSheetId="2">Дотации!$A$1:$P$59</definedName>
    <definedName name="_xlnm.Print_Area" localSheetId="5">Иные!$A$1:$AE$76</definedName>
    <definedName name="_xlnm.Print_Area" localSheetId="0">'Итого по видам (распредел.) '!$A$1:$F$87</definedName>
    <definedName name="_xlnm.Print_Area" localSheetId="4">'Субвенции '!$A$1:$CA$367</definedName>
    <definedName name="_xlnm.Print_Area" localSheetId="3">Субсидии!$A$1:$CY$82</definedName>
  </definedNames>
  <calcPr calcId="145621"/>
</workbook>
</file>

<file path=xl/calcChain.xml><?xml version="1.0" encoding="utf-8"?>
<calcChain xmlns="http://schemas.openxmlformats.org/spreadsheetml/2006/main">
  <c r="AC71" i="6" l="1"/>
  <c r="AA71" i="6"/>
  <c r="Z71" i="6"/>
  <c r="D79" i="1" s="1"/>
  <c r="W71" i="6"/>
  <c r="T71" i="6"/>
  <c r="R71" i="6"/>
  <c r="S71" i="6" s="1"/>
  <c r="L71" i="6"/>
  <c r="C69" i="6"/>
  <c r="B69" i="6"/>
  <c r="D69" i="6" s="1"/>
  <c r="C68" i="6"/>
  <c r="B68" i="6"/>
  <c r="Y67" i="6"/>
  <c r="D67" i="6"/>
  <c r="C67" i="6"/>
  <c r="B67" i="6"/>
  <c r="Y66" i="6"/>
  <c r="C66" i="6"/>
  <c r="B66" i="6"/>
  <c r="Y65" i="6"/>
  <c r="D65" i="6"/>
  <c r="C65" i="6"/>
  <c r="B65" i="6"/>
  <c r="Y64" i="6"/>
  <c r="C64" i="6"/>
  <c r="D64" i="6" s="1"/>
  <c r="P262" i="2" s="1"/>
  <c r="B64" i="6"/>
  <c r="Y63" i="6"/>
  <c r="D63" i="6"/>
  <c r="C63" i="6"/>
  <c r="B63" i="6"/>
  <c r="Y62" i="6"/>
  <c r="C62" i="6"/>
  <c r="B62" i="6"/>
  <c r="Y61" i="6"/>
  <c r="D61" i="6"/>
  <c r="C61" i="6"/>
  <c r="B61" i="6"/>
  <c r="Y60" i="6"/>
  <c r="C60" i="6"/>
  <c r="B60" i="6"/>
  <c r="Y59" i="6"/>
  <c r="D59" i="6"/>
  <c r="C59" i="6"/>
  <c r="B59" i="6"/>
  <c r="Y58" i="6"/>
  <c r="C58" i="6"/>
  <c r="D58" i="6" s="1"/>
  <c r="B58" i="6"/>
  <c r="Y57" i="6"/>
  <c r="D57" i="6"/>
  <c r="C57" i="6"/>
  <c r="B57" i="6"/>
  <c r="Y56" i="6"/>
  <c r="C56" i="6"/>
  <c r="B56" i="6"/>
  <c r="C55" i="6"/>
  <c r="D55" i="6" s="1"/>
  <c r="B55" i="6"/>
  <c r="C54" i="6"/>
  <c r="D54" i="6" s="1"/>
  <c r="B54" i="6"/>
  <c r="C53" i="6"/>
  <c r="B53" i="6"/>
  <c r="N173" i="2" s="1"/>
  <c r="D52" i="6"/>
  <c r="C52" i="6"/>
  <c r="B52" i="6"/>
  <c r="Y51" i="6"/>
  <c r="M51" i="6"/>
  <c r="C51" i="6"/>
  <c r="B51" i="6"/>
  <c r="P50" i="6"/>
  <c r="C50" i="6"/>
  <c r="B50" i="6"/>
  <c r="D50" i="6" s="1"/>
  <c r="P49" i="6"/>
  <c r="C49" i="6"/>
  <c r="D49" i="6" s="1"/>
  <c r="B49" i="6"/>
  <c r="P48" i="6"/>
  <c r="C48" i="6"/>
  <c r="B48" i="6"/>
  <c r="V47" i="6"/>
  <c r="P47" i="6"/>
  <c r="D47" i="6"/>
  <c r="C47" i="6"/>
  <c r="C46" i="6" s="1"/>
  <c r="O46" i="2" s="1"/>
  <c r="B47" i="6"/>
  <c r="V46" i="6"/>
  <c r="P46" i="6"/>
  <c r="P45" i="6"/>
  <c r="C45" i="6"/>
  <c r="D45" i="6" s="1"/>
  <c r="B45" i="6"/>
  <c r="P44" i="6"/>
  <c r="D44" i="6"/>
  <c r="C44" i="6"/>
  <c r="B44" i="6"/>
  <c r="Y43" i="6"/>
  <c r="P43" i="6"/>
  <c r="D43" i="6"/>
  <c r="C43" i="6"/>
  <c r="B43" i="6"/>
  <c r="P42" i="6"/>
  <c r="C42" i="6"/>
  <c r="D42" i="6" s="1"/>
  <c r="B42" i="6"/>
  <c r="P41" i="6"/>
  <c r="M41" i="6"/>
  <c r="C41" i="6"/>
  <c r="B41" i="6"/>
  <c r="D41" i="6" s="1"/>
  <c r="P41" i="2" s="1"/>
  <c r="C40" i="6"/>
  <c r="B40" i="6"/>
  <c r="Y39" i="6"/>
  <c r="P39" i="6"/>
  <c r="C39" i="6"/>
  <c r="B39" i="6"/>
  <c r="D39" i="6" s="1"/>
  <c r="P38" i="6"/>
  <c r="C38" i="6"/>
  <c r="B38" i="6"/>
  <c r="D37" i="6"/>
  <c r="C37" i="6"/>
  <c r="B37" i="6"/>
  <c r="P36" i="6"/>
  <c r="C36" i="6"/>
  <c r="B36" i="6"/>
  <c r="Y35" i="6"/>
  <c r="P35" i="6"/>
  <c r="C35" i="6"/>
  <c r="B35" i="6"/>
  <c r="D35" i="6" s="1"/>
  <c r="P35" i="2" s="1"/>
  <c r="Y34" i="6"/>
  <c r="P34" i="6"/>
  <c r="M34" i="6"/>
  <c r="C34" i="6"/>
  <c r="B34" i="6"/>
  <c r="Y33" i="6"/>
  <c r="P33" i="6"/>
  <c r="M33" i="6"/>
  <c r="C33" i="6"/>
  <c r="D33" i="6" s="1"/>
  <c r="B33" i="6"/>
  <c r="P32" i="6"/>
  <c r="M32" i="6"/>
  <c r="C32" i="6"/>
  <c r="D32" i="6" s="1"/>
  <c r="B32" i="6"/>
  <c r="P31" i="6"/>
  <c r="C31" i="6"/>
  <c r="D31" i="6" s="1"/>
  <c r="B31" i="6"/>
  <c r="Y30" i="6"/>
  <c r="M30" i="6"/>
  <c r="D30" i="6"/>
  <c r="C30" i="6"/>
  <c r="B30" i="6"/>
  <c r="Y29" i="6"/>
  <c r="P29" i="6"/>
  <c r="M29" i="6"/>
  <c r="C29" i="6"/>
  <c r="B29" i="6"/>
  <c r="D29" i="6" s="1"/>
  <c r="P28" i="6"/>
  <c r="M28" i="6"/>
  <c r="C28" i="6"/>
  <c r="B28" i="6"/>
  <c r="D28" i="6" s="1"/>
  <c r="P28" i="2" s="1"/>
  <c r="Y27" i="6"/>
  <c r="P27" i="6"/>
  <c r="M27" i="6"/>
  <c r="C27" i="6"/>
  <c r="B27" i="6"/>
  <c r="P26" i="6"/>
  <c r="D26" i="6"/>
  <c r="C26" i="6"/>
  <c r="B26" i="6"/>
  <c r="Y25" i="6"/>
  <c r="P25" i="6"/>
  <c r="C25" i="6"/>
  <c r="B25" i="6"/>
  <c r="Y24" i="6"/>
  <c r="C24" i="6"/>
  <c r="B24" i="6"/>
  <c r="D24" i="6" s="1"/>
  <c r="P24" i="2" s="1"/>
  <c r="P23" i="6"/>
  <c r="M23" i="6"/>
  <c r="D23" i="6"/>
  <c r="C23" i="6"/>
  <c r="B23" i="6"/>
  <c r="C22" i="6"/>
  <c r="B22" i="6"/>
  <c r="D22" i="6" s="1"/>
  <c r="P21" i="6"/>
  <c r="M21" i="6"/>
  <c r="C21" i="6"/>
  <c r="D21" i="6" s="1"/>
  <c r="B21" i="6"/>
  <c r="Y20" i="6"/>
  <c r="P20" i="6"/>
  <c r="M20" i="6"/>
  <c r="C20" i="6"/>
  <c r="D20" i="6" s="1"/>
  <c r="B20" i="6"/>
  <c r="P19" i="6"/>
  <c r="D19" i="6"/>
  <c r="C19" i="6"/>
  <c r="B19" i="6"/>
  <c r="P18" i="6"/>
  <c r="C18" i="6"/>
  <c r="B18" i="6"/>
  <c r="Y17" i="6"/>
  <c r="D17" i="6"/>
  <c r="C17" i="6"/>
  <c r="B17" i="6"/>
  <c r="D16" i="6"/>
  <c r="C16" i="6"/>
  <c r="B16" i="6"/>
  <c r="P15" i="6"/>
  <c r="C15" i="6"/>
  <c r="D15" i="6" s="1"/>
  <c r="B15" i="6"/>
  <c r="P14" i="6"/>
  <c r="D14" i="6"/>
  <c r="C14" i="6"/>
  <c r="B14" i="6"/>
  <c r="P13" i="6"/>
  <c r="M13" i="6"/>
  <c r="D13" i="6"/>
  <c r="C13" i="6"/>
  <c r="B13" i="6"/>
  <c r="P12" i="6"/>
  <c r="C12" i="6"/>
  <c r="B12" i="6"/>
  <c r="N12" i="2" s="1"/>
  <c r="D11" i="6"/>
  <c r="C11" i="6"/>
  <c r="B11" i="6"/>
  <c r="P10" i="6"/>
  <c r="D10" i="6"/>
  <c r="C10" i="6"/>
  <c r="B10" i="6"/>
  <c r="P9" i="6"/>
  <c r="D9" i="6"/>
  <c r="C9" i="6"/>
  <c r="B9" i="6"/>
  <c r="Y8" i="6"/>
  <c r="P8" i="6"/>
  <c r="M8" i="6"/>
  <c r="C8" i="6"/>
  <c r="B8" i="6"/>
  <c r="B7" i="6" s="1"/>
  <c r="N7" i="2" s="1"/>
  <c r="AE7" i="6"/>
  <c r="AD7" i="6"/>
  <c r="AD71" i="6" s="1"/>
  <c r="AC7" i="6"/>
  <c r="AB7" i="6"/>
  <c r="AA7" i="6"/>
  <c r="Z7" i="6"/>
  <c r="X7" i="6"/>
  <c r="X71" i="6" s="1"/>
  <c r="Y71" i="6" s="1"/>
  <c r="F78" i="1" s="1"/>
  <c r="W7" i="6"/>
  <c r="U7" i="6"/>
  <c r="U71" i="6" s="1"/>
  <c r="T7" i="6"/>
  <c r="S7" i="6"/>
  <c r="R7" i="6"/>
  <c r="Q7" i="6"/>
  <c r="Q71" i="6" s="1"/>
  <c r="O7" i="6"/>
  <c r="O71" i="6" s="1"/>
  <c r="P71" i="6" s="1"/>
  <c r="F75" i="1" s="1"/>
  <c r="N7" i="6"/>
  <c r="N71" i="6" s="1"/>
  <c r="L7" i="6"/>
  <c r="K7" i="6"/>
  <c r="I7" i="6"/>
  <c r="I71" i="6" s="1"/>
  <c r="J71" i="6" s="1"/>
  <c r="H7" i="6"/>
  <c r="H71" i="6" s="1"/>
  <c r="F7" i="6"/>
  <c r="F71" i="6" s="1"/>
  <c r="E7" i="6"/>
  <c r="E71" i="6" s="1"/>
  <c r="G71" i="6" s="1"/>
  <c r="BL364" i="5"/>
  <c r="BH364" i="5"/>
  <c r="E64" i="1" s="1"/>
  <c r="BD364" i="5"/>
  <c r="BA364" i="5"/>
  <c r="AV364" i="5"/>
  <c r="AW364" i="5" s="1"/>
  <c r="F60" i="1" s="1"/>
  <c r="AS364" i="5"/>
  <c r="AR364" i="5"/>
  <c r="AI364" i="5"/>
  <c r="AF364" i="5"/>
  <c r="AC364" i="5"/>
  <c r="AA364" i="5"/>
  <c r="AB364" i="5" s="1"/>
  <c r="F53" i="1" s="1"/>
  <c r="X364" i="5"/>
  <c r="U364" i="5"/>
  <c r="K364" i="5"/>
  <c r="H364" i="5"/>
  <c r="E364" i="5"/>
  <c r="BL362" i="5"/>
  <c r="D362" i="5"/>
  <c r="M372" i="2" s="1"/>
  <c r="C362" i="5"/>
  <c r="B362" i="5"/>
  <c r="BL361" i="5"/>
  <c r="C361" i="5"/>
  <c r="D361" i="5" s="1"/>
  <c r="B361" i="5"/>
  <c r="BL360" i="5"/>
  <c r="D360" i="5"/>
  <c r="C360" i="5"/>
  <c r="B360" i="5"/>
  <c r="BL359" i="5"/>
  <c r="C359" i="5"/>
  <c r="D359" i="5" s="1"/>
  <c r="M369" i="2" s="1"/>
  <c r="B359" i="5"/>
  <c r="BL358" i="5"/>
  <c r="D358" i="5"/>
  <c r="C358" i="5"/>
  <c r="B358" i="5"/>
  <c r="BL357" i="5"/>
  <c r="C357" i="5"/>
  <c r="B357" i="5"/>
  <c r="BL356" i="5"/>
  <c r="D356" i="5"/>
  <c r="C356" i="5"/>
  <c r="B356" i="5"/>
  <c r="BL355" i="5"/>
  <c r="C355" i="5"/>
  <c r="D355" i="5" s="1"/>
  <c r="B355" i="5"/>
  <c r="BL354" i="5"/>
  <c r="D354" i="5"/>
  <c r="C354" i="5"/>
  <c r="B354" i="5"/>
  <c r="BL353" i="5"/>
  <c r="C353" i="5"/>
  <c r="B353" i="5"/>
  <c r="BL352" i="5"/>
  <c r="D352" i="5"/>
  <c r="C352" i="5"/>
  <c r="B352" i="5"/>
  <c r="BL351" i="5"/>
  <c r="C351" i="5"/>
  <c r="D351" i="5" s="1"/>
  <c r="B351" i="5"/>
  <c r="BL350" i="5"/>
  <c r="D350" i="5"/>
  <c r="M360" i="2" s="1"/>
  <c r="C350" i="5"/>
  <c r="B350" i="5"/>
  <c r="BL349" i="5"/>
  <c r="C349" i="5"/>
  <c r="D349" i="5" s="1"/>
  <c r="B349" i="5"/>
  <c r="BL348" i="5"/>
  <c r="D348" i="5"/>
  <c r="C348" i="5"/>
  <c r="B348" i="5"/>
  <c r="BL347" i="5"/>
  <c r="C347" i="5"/>
  <c r="D347" i="5" s="1"/>
  <c r="M357" i="2" s="1"/>
  <c r="B347" i="5"/>
  <c r="BL346" i="5"/>
  <c r="D346" i="5"/>
  <c r="C346" i="5"/>
  <c r="B346" i="5"/>
  <c r="BL345" i="5"/>
  <c r="C345" i="5"/>
  <c r="B345" i="5"/>
  <c r="BL344" i="5"/>
  <c r="D344" i="5"/>
  <c r="C344" i="5"/>
  <c r="B344" i="5"/>
  <c r="BL343" i="5"/>
  <c r="C343" i="5"/>
  <c r="D343" i="5" s="1"/>
  <c r="M353" i="2" s="1"/>
  <c r="B343" i="5"/>
  <c r="BL342" i="5"/>
  <c r="D342" i="5"/>
  <c r="M352" i="2" s="1"/>
  <c r="C342" i="5"/>
  <c r="B342" i="5"/>
  <c r="BL341" i="5"/>
  <c r="C341" i="5"/>
  <c r="D341" i="5" s="1"/>
  <c r="M351" i="2" s="1"/>
  <c r="B341" i="5"/>
  <c r="BL340" i="5"/>
  <c r="D340" i="5"/>
  <c r="C340" i="5"/>
  <c r="B340" i="5"/>
  <c r="BL339" i="5"/>
  <c r="C339" i="5"/>
  <c r="D339" i="5" s="1"/>
  <c r="B339" i="5"/>
  <c r="BL338" i="5"/>
  <c r="D338" i="5"/>
  <c r="C338" i="5"/>
  <c r="B338" i="5"/>
  <c r="BL337" i="5"/>
  <c r="C337" i="5"/>
  <c r="B337" i="5"/>
  <c r="BL336" i="5"/>
  <c r="D336" i="5"/>
  <c r="C336" i="5"/>
  <c r="B336" i="5"/>
  <c r="BL335" i="5"/>
  <c r="C335" i="5"/>
  <c r="B335" i="5"/>
  <c r="BL334" i="5"/>
  <c r="D334" i="5"/>
  <c r="M344" i="2" s="1"/>
  <c r="C334" i="5"/>
  <c r="B334" i="5"/>
  <c r="BL333" i="5"/>
  <c r="C333" i="5"/>
  <c r="D333" i="5" s="1"/>
  <c r="B333" i="5"/>
  <c r="BL332" i="5"/>
  <c r="D332" i="5"/>
  <c r="C332" i="5"/>
  <c r="B332" i="5"/>
  <c r="BL331" i="5"/>
  <c r="C331" i="5"/>
  <c r="D331" i="5" s="1"/>
  <c r="B331" i="5"/>
  <c r="BL330" i="5"/>
  <c r="D330" i="5"/>
  <c r="C330" i="5"/>
  <c r="B330" i="5"/>
  <c r="BL329" i="5"/>
  <c r="C329" i="5"/>
  <c r="B329" i="5"/>
  <c r="BL328" i="5"/>
  <c r="D328" i="5"/>
  <c r="C328" i="5"/>
  <c r="B328" i="5"/>
  <c r="BL327" i="5"/>
  <c r="C327" i="5"/>
  <c r="B327" i="5"/>
  <c r="BL326" i="5"/>
  <c r="D326" i="5"/>
  <c r="M336" i="2" s="1"/>
  <c r="C326" i="5"/>
  <c r="B326" i="5"/>
  <c r="BL325" i="5"/>
  <c r="C325" i="5"/>
  <c r="D325" i="5" s="1"/>
  <c r="M335" i="2" s="1"/>
  <c r="B325" i="5"/>
  <c r="BL324" i="5"/>
  <c r="D324" i="5"/>
  <c r="C324" i="5"/>
  <c r="B324" i="5"/>
  <c r="BL323" i="5"/>
  <c r="C323" i="5"/>
  <c r="D323" i="5" s="1"/>
  <c r="B323" i="5"/>
  <c r="BL322" i="5"/>
  <c r="D322" i="5"/>
  <c r="C322" i="5"/>
  <c r="B322" i="5"/>
  <c r="BL321" i="5"/>
  <c r="C321" i="5"/>
  <c r="B321" i="5"/>
  <c r="BL320" i="5"/>
  <c r="D320" i="5"/>
  <c r="C320" i="5"/>
  <c r="B320" i="5"/>
  <c r="BL319" i="5"/>
  <c r="C319" i="5"/>
  <c r="D319" i="5" s="1"/>
  <c r="M329" i="2" s="1"/>
  <c r="B319" i="5"/>
  <c r="BL318" i="5"/>
  <c r="D318" i="5"/>
  <c r="M328" i="2" s="1"/>
  <c r="C318" i="5"/>
  <c r="B318" i="5"/>
  <c r="BL317" i="5"/>
  <c r="C317" i="5"/>
  <c r="D317" i="5" s="1"/>
  <c r="B317" i="5"/>
  <c r="BL316" i="5"/>
  <c r="D316" i="5"/>
  <c r="C316" i="5"/>
  <c r="B316" i="5"/>
  <c r="BL315" i="5"/>
  <c r="C315" i="5"/>
  <c r="D315" i="5" s="1"/>
  <c r="M325" i="2" s="1"/>
  <c r="B315" i="5"/>
  <c r="BL314" i="5"/>
  <c r="D314" i="5"/>
  <c r="C314" i="5"/>
  <c r="B314" i="5"/>
  <c r="BL313" i="5"/>
  <c r="C313" i="5"/>
  <c r="B313" i="5"/>
  <c r="BL312" i="5"/>
  <c r="D312" i="5"/>
  <c r="C312" i="5"/>
  <c r="B312" i="5"/>
  <c r="BL311" i="5"/>
  <c r="C311" i="5"/>
  <c r="D311" i="5" s="1"/>
  <c r="M321" i="2" s="1"/>
  <c r="B311" i="5"/>
  <c r="BL310" i="5"/>
  <c r="D310" i="5"/>
  <c r="C310" i="5"/>
  <c r="B310" i="5"/>
  <c r="BL309" i="5"/>
  <c r="C309" i="5"/>
  <c r="D309" i="5" s="1"/>
  <c r="M319" i="2" s="1"/>
  <c r="B309" i="5"/>
  <c r="BL308" i="5"/>
  <c r="D308" i="5"/>
  <c r="C308" i="5"/>
  <c r="B308" i="5"/>
  <c r="BL307" i="5"/>
  <c r="C307" i="5"/>
  <c r="D307" i="5" s="1"/>
  <c r="B307" i="5"/>
  <c r="BL306" i="5"/>
  <c r="D306" i="5"/>
  <c r="C306" i="5"/>
  <c r="B306" i="5"/>
  <c r="BL305" i="5"/>
  <c r="C305" i="5"/>
  <c r="D305" i="5" s="1"/>
  <c r="B305" i="5"/>
  <c r="BL304" i="5"/>
  <c r="D304" i="5"/>
  <c r="C304" i="5"/>
  <c r="B304" i="5"/>
  <c r="BL303" i="5"/>
  <c r="C303" i="5"/>
  <c r="D303" i="5" s="1"/>
  <c r="M313" i="2" s="1"/>
  <c r="B303" i="5"/>
  <c r="BL302" i="5"/>
  <c r="D302" i="5"/>
  <c r="C302" i="5"/>
  <c r="B302" i="5"/>
  <c r="BL301" i="5"/>
  <c r="C301" i="5"/>
  <c r="D301" i="5" s="1"/>
  <c r="B301" i="5"/>
  <c r="BL300" i="5"/>
  <c r="D300" i="5"/>
  <c r="C300" i="5"/>
  <c r="B300" i="5"/>
  <c r="BL299" i="5"/>
  <c r="C299" i="5"/>
  <c r="B299" i="5"/>
  <c r="BL298" i="5"/>
  <c r="D298" i="5"/>
  <c r="C298" i="5"/>
  <c r="B298" i="5"/>
  <c r="BL297" i="5"/>
  <c r="C297" i="5"/>
  <c r="B297" i="5"/>
  <c r="BL296" i="5"/>
  <c r="D296" i="5"/>
  <c r="C296" i="5"/>
  <c r="B296" i="5"/>
  <c r="BL295" i="5"/>
  <c r="C295" i="5"/>
  <c r="D295" i="5" s="1"/>
  <c r="B295" i="5"/>
  <c r="BL294" i="5"/>
  <c r="D294" i="5"/>
  <c r="C294" i="5"/>
  <c r="B294" i="5"/>
  <c r="BL293" i="5"/>
  <c r="C293" i="5"/>
  <c r="D293" i="5" s="1"/>
  <c r="B293" i="5"/>
  <c r="BL292" i="5"/>
  <c r="D292" i="5"/>
  <c r="C292" i="5"/>
  <c r="B292" i="5"/>
  <c r="BL291" i="5"/>
  <c r="C291" i="5"/>
  <c r="D291" i="5" s="1"/>
  <c r="B291" i="5"/>
  <c r="BL290" i="5"/>
  <c r="D290" i="5"/>
  <c r="C290" i="5"/>
  <c r="B290" i="5"/>
  <c r="BL289" i="5"/>
  <c r="C289" i="5"/>
  <c r="D289" i="5" s="1"/>
  <c r="B289" i="5"/>
  <c r="BL288" i="5"/>
  <c r="D288" i="5"/>
  <c r="C288" i="5"/>
  <c r="B288" i="5"/>
  <c r="BL287" i="5"/>
  <c r="C287" i="5"/>
  <c r="D287" i="5" s="1"/>
  <c r="M296" i="2" s="1"/>
  <c r="B287" i="5"/>
  <c r="BL286" i="5"/>
  <c r="D286" i="5"/>
  <c r="C286" i="5"/>
  <c r="B286" i="5"/>
  <c r="BL285" i="5"/>
  <c r="C285" i="5"/>
  <c r="D285" i="5" s="1"/>
  <c r="B285" i="5"/>
  <c r="BL284" i="5"/>
  <c r="D284" i="5"/>
  <c r="C284" i="5"/>
  <c r="B284" i="5"/>
  <c r="BL283" i="5"/>
  <c r="C283" i="5"/>
  <c r="B283" i="5"/>
  <c r="BL282" i="5"/>
  <c r="D282" i="5"/>
  <c r="C282" i="5"/>
  <c r="B282" i="5"/>
  <c r="BL281" i="5"/>
  <c r="C281" i="5"/>
  <c r="D281" i="5" s="1"/>
  <c r="M290" i="2" s="1"/>
  <c r="B281" i="5"/>
  <c r="BL280" i="5"/>
  <c r="D280" i="5"/>
  <c r="C280" i="5"/>
  <c r="B280" i="5"/>
  <c r="BL279" i="5"/>
  <c r="C279" i="5"/>
  <c r="D279" i="5" s="1"/>
  <c r="M288" i="2" s="1"/>
  <c r="B279" i="5"/>
  <c r="BL278" i="5"/>
  <c r="D278" i="5"/>
  <c r="C278" i="5"/>
  <c r="B278" i="5"/>
  <c r="BL277" i="5"/>
  <c r="C277" i="5"/>
  <c r="D277" i="5" s="1"/>
  <c r="M286" i="2" s="1"/>
  <c r="B277" i="5"/>
  <c r="BL276" i="5"/>
  <c r="D276" i="5"/>
  <c r="C276" i="5"/>
  <c r="B276" i="5"/>
  <c r="BL275" i="5"/>
  <c r="C275" i="5"/>
  <c r="D275" i="5" s="1"/>
  <c r="B275" i="5"/>
  <c r="BL274" i="5"/>
  <c r="D274" i="5"/>
  <c r="C274" i="5"/>
  <c r="B274" i="5"/>
  <c r="BL273" i="5"/>
  <c r="C273" i="5"/>
  <c r="D273" i="5" s="1"/>
  <c r="B273" i="5"/>
  <c r="BL272" i="5"/>
  <c r="D272" i="5"/>
  <c r="C272" i="5"/>
  <c r="B272" i="5"/>
  <c r="BL271" i="5"/>
  <c r="C271" i="5"/>
  <c r="B271" i="5"/>
  <c r="BL270" i="5"/>
  <c r="D270" i="5"/>
  <c r="C270" i="5"/>
  <c r="B270" i="5"/>
  <c r="BL269" i="5"/>
  <c r="C269" i="5"/>
  <c r="D269" i="5" s="1"/>
  <c r="B269" i="5"/>
  <c r="BL268" i="5"/>
  <c r="D268" i="5"/>
  <c r="C268" i="5"/>
  <c r="B268" i="5"/>
  <c r="BL267" i="5"/>
  <c r="C267" i="5"/>
  <c r="D267" i="5" s="1"/>
  <c r="B267" i="5"/>
  <c r="BL266" i="5"/>
  <c r="D266" i="5"/>
  <c r="C266" i="5"/>
  <c r="B266" i="5"/>
  <c r="BL265" i="5"/>
  <c r="C265" i="5"/>
  <c r="D265" i="5" s="1"/>
  <c r="M273" i="2" s="1"/>
  <c r="B265" i="5"/>
  <c r="BL264" i="5"/>
  <c r="D264" i="5"/>
  <c r="C264" i="5"/>
  <c r="B264" i="5"/>
  <c r="BL263" i="5"/>
  <c r="C263" i="5"/>
  <c r="B263" i="5"/>
  <c r="BL262" i="5"/>
  <c r="D262" i="5"/>
  <c r="C262" i="5"/>
  <c r="B262" i="5"/>
  <c r="BL261" i="5"/>
  <c r="C261" i="5"/>
  <c r="B261" i="5"/>
  <c r="BL260" i="5"/>
  <c r="D260" i="5"/>
  <c r="C260" i="5"/>
  <c r="B260" i="5"/>
  <c r="BL259" i="5"/>
  <c r="C259" i="5"/>
  <c r="D259" i="5" s="1"/>
  <c r="B259" i="5"/>
  <c r="BL258" i="5"/>
  <c r="D258" i="5"/>
  <c r="C258" i="5"/>
  <c r="B258" i="5"/>
  <c r="BL257" i="5"/>
  <c r="C257" i="5"/>
  <c r="D257" i="5" s="1"/>
  <c r="B257" i="5"/>
  <c r="BL256" i="5"/>
  <c r="D256" i="5"/>
  <c r="C256" i="5"/>
  <c r="B256" i="5"/>
  <c r="BL255" i="5"/>
  <c r="C255" i="5"/>
  <c r="D255" i="5" s="1"/>
  <c r="B255" i="5"/>
  <c r="BL254" i="5"/>
  <c r="D254" i="5"/>
  <c r="C254" i="5"/>
  <c r="B254" i="5"/>
  <c r="BL253" i="5"/>
  <c r="C253" i="5"/>
  <c r="D253" i="5" s="1"/>
  <c r="B253" i="5"/>
  <c r="BL252" i="5"/>
  <c r="D252" i="5"/>
  <c r="C252" i="5"/>
  <c r="B252" i="5"/>
  <c r="BL251" i="5"/>
  <c r="C251" i="5"/>
  <c r="D251" i="5" s="1"/>
  <c r="B251" i="5"/>
  <c r="BL250" i="5"/>
  <c r="D250" i="5"/>
  <c r="C250" i="5"/>
  <c r="B250" i="5"/>
  <c r="BL249" i="5"/>
  <c r="C249" i="5"/>
  <c r="B249" i="5"/>
  <c r="BL248" i="5"/>
  <c r="D248" i="5"/>
  <c r="C248" i="5"/>
  <c r="B248" i="5"/>
  <c r="BL247" i="5"/>
  <c r="C247" i="5"/>
  <c r="D247" i="5" s="1"/>
  <c r="B247" i="5"/>
  <c r="BL246" i="5"/>
  <c r="D246" i="5"/>
  <c r="C246" i="5"/>
  <c r="B246" i="5"/>
  <c r="BL245" i="5"/>
  <c r="C245" i="5"/>
  <c r="D245" i="5" s="1"/>
  <c r="M252" i="2" s="1"/>
  <c r="B245" i="5"/>
  <c r="BL244" i="5"/>
  <c r="D244" i="5"/>
  <c r="C244" i="5"/>
  <c r="B244" i="5"/>
  <c r="BL243" i="5"/>
  <c r="C243" i="5"/>
  <c r="D243" i="5" s="1"/>
  <c r="B243" i="5"/>
  <c r="BL242" i="5"/>
  <c r="D242" i="5"/>
  <c r="C242" i="5"/>
  <c r="B242" i="5"/>
  <c r="BL241" i="5"/>
  <c r="C241" i="5"/>
  <c r="D241" i="5" s="1"/>
  <c r="B241" i="5"/>
  <c r="BL240" i="5"/>
  <c r="D240" i="5"/>
  <c r="C240" i="5"/>
  <c r="B240" i="5"/>
  <c r="BL239" i="5"/>
  <c r="C239" i="5"/>
  <c r="B239" i="5"/>
  <c r="BL238" i="5"/>
  <c r="D238" i="5"/>
  <c r="C238" i="5"/>
  <c r="B238" i="5"/>
  <c r="BL237" i="5"/>
  <c r="C237" i="5"/>
  <c r="D237" i="5" s="1"/>
  <c r="B237" i="5"/>
  <c r="BL236" i="5"/>
  <c r="D236" i="5"/>
  <c r="C236" i="5"/>
  <c r="B236" i="5"/>
  <c r="BL235" i="5"/>
  <c r="C235" i="5"/>
  <c r="D235" i="5" s="1"/>
  <c r="B235" i="5"/>
  <c r="BL234" i="5"/>
  <c r="D234" i="5"/>
  <c r="C234" i="5"/>
  <c r="B234" i="5"/>
  <c r="BL233" i="5"/>
  <c r="C233" i="5"/>
  <c r="D233" i="5" s="1"/>
  <c r="B233" i="5"/>
  <c r="BL232" i="5"/>
  <c r="D232" i="5"/>
  <c r="C232" i="5"/>
  <c r="B232" i="5"/>
  <c r="BL231" i="5"/>
  <c r="C231" i="5"/>
  <c r="D231" i="5" s="1"/>
  <c r="M238" i="2" s="1"/>
  <c r="B231" i="5"/>
  <c r="BL230" i="5"/>
  <c r="D230" i="5"/>
  <c r="C230" i="5"/>
  <c r="B230" i="5"/>
  <c r="BL229" i="5"/>
  <c r="C229" i="5"/>
  <c r="B229" i="5"/>
  <c r="BL228" i="5"/>
  <c r="D228" i="5"/>
  <c r="C228" i="5"/>
  <c r="B228" i="5"/>
  <c r="BL227" i="5"/>
  <c r="C227" i="5"/>
  <c r="D227" i="5" s="1"/>
  <c r="B227" i="5"/>
  <c r="BL226" i="5"/>
  <c r="D226" i="5"/>
  <c r="M233" i="2" s="1"/>
  <c r="C226" i="5"/>
  <c r="B226" i="5"/>
  <c r="BL225" i="5"/>
  <c r="C225" i="5"/>
  <c r="D225" i="5" s="1"/>
  <c r="B225" i="5"/>
  <c r="BL224" i="5"/>
  <c r="D224" i="5"/>
  <c r="M230" i="2" s="1"/>
  <c r="C224" i="5"/>
  <c r="B224" i="5"/>
  <c r="BL223" i="5"/>
  <c r="C223" i="5"/>
  <c r="D223" i="5" s="1"/>
  <c r="M229" i="2" s="1"/>
  <c r="B223" i="5"/>
  <c r="BL222" i="5"/>
  <c r="D222" i="5"/>
  <c r="M228" i="2" s="1"/>
  <c r="C222" i="5"/>
  <c r="B222" i="5"/>
  <c r="BL221" i="5"/>
  <c r="C221" i="5"/>
  <c r="D221" i="5" s="1"/>
  <c r="B221" i="5"/>
  <c r="BL220" i="5"/>
  <c r="D220" i="5"/>
  <c r="C220" i="5"/>
  <c r="B220" i="5"/>
  <c r="BL219" i="5"/>
  <c r="C219" i="5"/>
  <c r="D219" i="5" s="1"/>
  <c r="M225" i="2" s="1"/>
  <c r="B219" i="5"/>
  <c r="BL218" i="5"/>
  <c r="D218" i="5"/>
  <c r="C218" i="5"/>
  <c r="B218" i="5"/>
  <c r="BL217" i="5"/>
  <c r="C217" i="5"/>
  <c r="B217" i="5"/>
  <c r="BL216" i="5"/>
  <c r="D216" i="5"/>
  <c r="M222" i="2" s="1"/>
  <c r="C216" i="5"/>
  <c r="B216" i="5"/>
  <c r="BL215" i="5"/>
  <c r="C215" i="5"/>
  <c r="B215" i="5"/>
  <c r="BL214" i="5"/>
  <c r="D214" i="5"/>
  <c r="C214" i="5"/>
  <c r="B214" i="5"/>
  <c r="BL213" i="5"/>
  <c r="C213" i="5"/>
  <c r="B213" i="5"/>
  <c r="BL212" i="5"/>
  <c r="D212" i="5"/>
  <c r="C212" i="5"/>
  <c r="B212" i="5"/>
  <c r="BL211" i="5"/>
  <c r="C211" i="5"/>
  <c r="D211" i="5" s="1"/>
  <c r="B211" i="5"/>
  <c r="BL210" i="5"/>
  <c r="D210" i="5"/>
  <c r="M215" i="2" s="1"/>
  <c r="C210" i="5"/>
  <c r="B210" i="5"/>
  <c r="BL209" i="5"/>
  <c r="C209" i="5"/>
  <c r="D209" i="5" s="1"/>
  <c r="B209" i="5"/>
  <c r="BL208" i="5"/>
  <c r="D208" i="5"/>
  <c r="M213" i="2" s="1"/>
  <c r="C208" i="5"/>
  <c r="B208" i="5"/>
  <c r="BL207" i="5"/>
  <c r="C207" i="5"/>
  <c r="D207" i="5" s="1"/>
  <c r="M212" i="2" s="1"/>
  <c r="B207" i="5"/>
  <c r="BL206" i="5"/>
  <c r="D206" i="5"/>
  <c r="M211" i="2" s="1"/>
  <c r="C206" i="5"/>
  <c r="B206" i="5"/>
  <c r="BL205" i="5"/>
  <c r="C205" i="5"/>
  <c r="D205" i="5" s="1"/>
  <c r="B205" i="5"/>
  <c r="BL204" i="5"/>
  <c r="D204" i="5"/>
  <c r="C204" i="5"/>
  <c r="B204" i="5"/>
  <c r="BL203" i="5"/>
  <c r="D203" i="5"/>
  <c r="C203" i="5"/>
  <c r="B203" i="5"/>
  <c r="BL202" i="5"/>
  <c r="D202" i="5"/>
  <c r="C202" i="5"/>
  <c r="B202" i="5"/>
  <c r="BL201" i="5"/>
  <c r="D201" i="5"/>
  <c r="C201" i="5"/>
  <c r="B201" i="5"/>
  <c r="BL200" i="5"/>
  <c r="D200" i="5"/>
  <c r="C200" i="5"/>
  <c r="B200" i="5"/>
  <c r="BL199" i="5"/>
  <c r="D199" i="5"/>
  <c r="M204" i="2" s="1"/>
  <c r="C199" i="5"/>
  <c r="B199" i="5"/>
  <c r="BL198" i="5"/>
  <c r="D198" i="5"/>
  <c r="C198" i="5"/>
  <c r="B198" i="5"/>
  <c r="BL197" i="5"/>
  <c r="D197" i="5"/>
  <c r="C197" i="5"/>
  <c r="B197" i="5"/>
  <c r="BL196" i="5"/>
  <c r="D196" i="5"/>
  <c r="C196" i="5"/>
  <c r="B196" i="5"/>
  <c r="BL195" i="5"/>
  <c r="D195" i="5"/>
  <c r="C195" i="5"/>
  <c r="B195" i="5"/>
  <c r="BL194" i="5"/>
  <c r="D194" i="5"/>
  <c r="C194" i="5"/>
  <c r="B194" i="5"/>
  <c r="BL193" i="5"/>
  <c r="D193" i="5"/>
  <c r="C193" i="5"/>
  <c r="B193" i="5"/>
  <c r="BL192" i="5"/>
  <c r="D192" i="5"/>
  <c r="C192" i="5"/>
  <c r="B192" i="5"/>
  <c r="BL191" i="5"/>
  <c r="D191" i="5"/>
  <c r="C191" i="5"/>
  <c r="B191" i="5"/>
  <c r="BL190" i="5"/>
  <c r="D190" i="5"/>
  <c r="C190" i="5"/>
  <c r="B190" i="5"/>
  <c r="BL189" i="5"/>
  <c r="D189" i="5"/>
  <c r="M193" i="2" s="1"/>
  <c r="C189" i="5"/>
  <c r="B189" i="5"/>
  <c r="BL188" i="5"/>
  <c r="D188" i="5"/>
  <c r="C188" i="5"/>
  <c r="B188" i="5"/>
  <c r="BL187" i="5"/>
  <c r="D187" i="5"/>
  <c r="M191" i="2" s="1"/>
  <c r="C187" i="5"/>
  <c r="B187" i="5"/>
  <c r="BL186" i="5"/>
  <c r="D186" i="5"/>
  <c r="C186" i="5"/>
  <c r="B186" i="5"/>
  <c r="BL185" i="5"/>
  <c r="D185" i="5"/>
  <c r="C185" i="5"/>
  <c r="B185" i="5"/>
  <c r="BL184" i="5"/>
  <c r="D184" i="5"/>
  <c r="C184" i="5"/>
  <c r="B184" i="5"/>
  <c r="BL183" i="5"/>
  <c r="D183" i="5"/>
  <c r="C183" i="5"/>
  <c r="B183" i="5"/>
  <c r="BL182" i="5"/>
  <c r="D182" i="5"/>
  <c r="C182" i="5"/>
  <c r="B182" i="5"/>
  <c r="BL181" i="5"/>
  <c r="D181" i="5"/>
  <c r="M184" i="2" s="1"/>
  <c r="C181" i="5"/>
  <c r="B181" i="5"/>
  <c r="BL180" i="5"/>
  <c r="D180" i="5"/>
  <c r="C180" i="5"/>
  <c r="B180" i="5"/>
  <c r="BL179" i="5"/>
  <c r="D179" i="5"/>
  <c r="C179" i="5"/>
  <c r="B179" i="5"/>
  <c r="BL178" i="5"/>
  <c r="D178" i="5"/>
  <c r="C178" i="5"/>
  <c r="B178" i="5"/>
  <c r="BL177" i="5"/>
  <c r="D177" i="5"/>
  <c r="C177" i="5"/>
  <c r="B177" i="5"/>
  <c r="BL176" i="5"/>
  <c r="D176" i="5"/>
  <c r="C176" i="5"/>
  <c r="B176" i="5"/>
  <c r="BL175" i="5"/>
  <c r="D175" i="5"/>
  <c r="C175" i="5"/>
  <c r="B175" i="5"/>
  <c r="BL174" i="5"/>
  <c r="D174" i="5"/>
  <c r="C174" i="5"/>
  <c r="B174" i="5"/>
  <c r="BL173" i="5"/>
  <c r="D173" i="5"/>
  <c r="M176" i="2" s="1"/>
  <c r="C173" i="5"/>
  <c r="B173" i="5"/>
  <c r="BL172" i="5"/>
  <c r="D172" i="5"/>
  <c r="C172" i="5"/>
  <c r="B172" i="5"/>
  <c r="BL171" i="5"/>
  <c r="D171" i="5"/>
  <c r="M173" i="2" s="1"/>
  <c r="C171" i="5"/>
  <c r="B171" i="5"/>
  <c r="BL170" i="5"/>
  <c r="D170" i="5"/>
  <c r="C170" i="5"/>
  <c r="B170" i="5"/>
  <c r="BL169" i="5"/>
  <c r="D169" i="5"/>
  <c r="C169" i="5"/>
  <c r="B169" i="5"/>
  <c r="BL168" i="5"/>
  <c r="D168" i="5"/>
  <c r="C168" i="5"/>
  <c r="B168" i="5"/>
  <c r="BL167" i="5"/>
  <c r="D167" i="5"/>
  <c r="C167" i="5"/>
  <c r="B167" i="5"/>
  <c r="BL166" i="5"/>
  <c r="D166" i="5"/>
  <c r="C166" i="5"/>
  <c r="B166" i="5"/>
  <c r="BL165" i="5"/>
  <c r="D165" i="5"/>
  <c r="C165" i="5"/>
  <c r="B165" i="5"/>
  <c r="BL164" i="5"/>
  <c r="D164" i="5"/>
  <c r="C164" i="5"/>
  <c r="B164" i="5"/>
  <c r="BL163" i="5"/>
  <c r="D163" i="5"/>
  <c r="C163" i="5"/>
  <c r="B163" i="5"/>
  <c r="BL162" i="5"/>
  <c r="D162" i="5"/>
  <c r="C162" i="5"/>
  <c r="B162" i="5"/>
  <c r="BL161" i="5"/>
  <c r="D161" i="5"/>
  <c r="M163" i="2" s="1"/>
  <c r="C161" i="5"/>
  <c r="B161" i="5"/>
  <c r="BL160" i="5"/>
  <c r="D160" i="5"/>
  <c r="C160" i="5"/>
  <c r="B160" i="5"/>
  <c r="BL159" i="5"/>
  <c r="D159" i="5"/>
  <c r="M161" i="2" s="1"/>
  <c r="C159" i="5"/>
  <c r="B159" i="5"/>
  <c r="BL158" i="5"/>
  <c r="D158" i="5"/>
  <c r="C158" i="5"/>
  <c r="B158" i="5"/>
  <c r="BL157" i="5"/>
  <c r="D157" i="5"/>
  <c r="C157" i="5"/>
  <c r="B157" i="5"/>
  <c r="BL156" i="5"/>
  <c r="D156" i="5"/>
  <c r="C156" i="5"/>
  <c r="B156" i="5"/>
  <c r="BL155" i="5"/>
  <c r="D155" i="5"/>
  <c r="C155" i="5"/>
  <c r="B155" i="5"/>
  <c r="BL154" i="5"/>
  <c r="D154" i="5"/>
  <c r="C154" i="5"/>
  <c r="B154" i="5"/>
  <c r="BL153" i="5"/>
  <c r="D153" i="5"/>
  <c r="M155" i="2" s="1"/>
  <c r="C153" i="5"/>
  <c r="B153" i="5"/>
  <c r="BL152" i="5"/>
  <c r="D152" i="5"/>
  <c r="C152" i="5"/>
  <c r="B152" i="5"/>
  <c r="BL151" i="5"/>
  <c r="D151" i="5"/>
  <c r="C151" i="5"/>
  <c r="B151" i="5"/>
  <c r="BL150" i="5"/>
  <c r="D150" i="5"/>
  <c r="C150" i="5"/>
  <c r="B150" i="5"/>
  <c r="BL149" i="5"/>
  <c r="D149" i="5"/>
  <c r="C149" i="5"/>
  <c r="B149" i="5"/>
  <c r="BL148" i="5"/>
  <c r="D148" i="5"/>
  <c r="C148" i="5"/>
  <c r="B148" i="5"/>
  <c r="BL147" i="5"/>
  <c r="D147" i="5"/>
  <c r="C147" i="5"/>
  <c r="B147" i="5"/>
  <c r="BL146" i="5"/>
  <c r="D146" i="5"/>
  <c r="C146" i="5"/>
  <c r="B146" i="5"/>
  <c r="BL145" i="5"/>
  <c r="D145" i="5"/>
  <c r="M146" i="2" s="1"/>
  <c r="C145" i="5"/>
  <c r="B145" i="5"/>
  <c r="BL144" i="5"/>
  <c r="D144" i="5"/>
  <c r="C144" i="5"/>
  <c r="B144" i="5"/>
  <c r="BL143" i="5"/>
  <c r="D143" i="5"/>
  <c r="C143" i="5"/>
  <c r="B143" i="5"/>
  <c r="BL142" i="5"/>
  <c r="D142" i="5"/>
  <c r="C142" i="5"/>
  <c r="B142" i="5"/>
  <c r="BL141" i="5"/>
  <c r="D141" i="5"/>
  <c r="C141" i="5"/>
  <c r="B141" i="5"/>
  <c r="BL140" i="5"/>
  <c r="D140" i="5"/>
  <c r="C140" i="5"/>
  <c r="B140" i="5"/>
  <c r="BL139" i="5"/>
  <c r="D139" i="5"/>
  <c r="C139" i="5"/>
  <c r="B139" i="5"/>
  <c r="BL138" i="5"/>
  <c r="D138" i="5"/>
  <c r="C138" i="5"/>
  <c r="B138" i="5"/>
  <c r="BL137" i="5"/>
  <c r="D137" i="5"/>
  <c r="M138" i="2" s="1"/>
  <c r="C137" i="5"/>
  <c r="B137" i="5"/>
  <c r="BL136" i="5"/>
  <c r="D136" i="5"/>
  <c r="C136" i="5"/>
  <c r="B136" i="5"/>
  <c r="BL135" i="5"/>
  <c r="D135" i="5"/>
  <c r="C135" i="5"/>
  <c r="B135" i="5"/>
  <c r="BL134" i="5"/>
  <c r="D134" i="5"/>
  <c r="C134" i="5"/>
  <c r="B134" i="5"/>
  <c r="BL133" i="5"/>
  <c r="D133" i="5"/>
  <c r="C133" i="5"/>
  <c r="B133" i="5"/>
  <c r="BL132" i="5"/>
  <c r="D132" i="5"/>
  <c r="C132" i="5"/>
  <c r="B132" i="5"/>
  <c r="BL131" i="5"/>
  <c r="D131" i="5"/>
  <c r="C131" i="5"/>
  <c r="B131" i="5"/>
  <c r="BL130" i="5"/>
  <c r="D130" i="5"/>
  <c r="C130" i="5"/>
  <c r="B130" i="5"/>
  <c r="BL129" i="5"/>
  <c r="D129" i="5"/>
  <c r="M130" i="2" s="1"/>
  <c r="C129" i="5"/>
  <c r="B129" i="5"/>
  <c r="BL128" i="5"/>
  <c r="D128" i="5"/>
  <c r="C128" i="5"/>
  <c r="B128" i="5"/>
  <c r="BL127" i="5"/>
  <c r="D127" i="5"/>
  <c r="C127" i="5"/>
  <c r="B127" i="5"/>
  <c r="BL126" i="5"/>
  <c r="D126" i="5"/>
  <c r="C126" i="5"/>
  <c r="B126" i="5"/>
  <c r="BL125" i="5"/>
  <c r="D125" i="5"/>
  <c r="C125" i="5"/>
  <c r="B125" i="5"/>
  <c r="BL124" i="5"/>
  <c r="D124" i="5"/>
  <c r="C124" i="5"/>
  <c r="B124" i="5"/>
  <c r="BL123" i="5"/>
  <c r="D123" i="5"/>
  <c r="C123" i="5"/>
  <c r="B123" i="5"/>
  <c r="BL122" i="5"/>
  <c r="D122" i="5"/>
  <c r="C122" i="5"/>
  <c r="B122" i="5"/>
  <c r="BL121" i="5"/>
  <c r="D121" i="5"/>
  <c r="M122" i="2" s="1"/>
  <c r="C121" i="5"/>
  <c r="B121" i="5"/>
  <c r="BL120" i="5"/>
  <c r="D120" i="5"/>
  <c r="C120" i="5"/>
  <c r="B120" i="5"/>
  <c r="BL119" i="5"/>
  <c r="D119" i="5"/>
  <c r="C119" i="5"/>
  <c r="B119" i="5"/>
  <c r="BL118" i="5"/>
  <c r="D118" i="5"/>
  <c r="C118" i="5"/>
  <c r="B118" i="5"/>
  <c r="BL117" i="5"/>
  <c r="D117" i="5"/>
  <c r="C117" i="5"/>
  <c r="B117" i="5"/>
  <c r="BL116" i="5"/>
  <c r="D116" i="5"/>
  <c r="C116" i="5"/>
  <c r="B116" i="5"/>
  <c r="BL115" i="5"/>
  <c r="D115" i="5"/>
  <c r="C115" i="5"/>
  <c r="B115" i="5"/>
  <c r="BL114" i="5"/>
  <c r="D114" i="5"/>
  <c r="C114" i="5"/>
  <c r="B114" i="5"/>
  <c r="BL113" i="5"/>
  <c r="D113" i="5"/>
  <c r="M114" i="2" s="1"/>
  <c r="C113" i="5"/>
  <c r="B113" i="5"/>
  <c r="BL112" i="5"/>
  <c r="D112" i="5"/>
  <c r="C112" i="5"/>
  <c r="B112" i="5"/>
  <c r="BL111" i="5"/>
  <c r="D111" i="5"/>
  <c r="C111" i="5"/>
  <c r="B111" i="5"/>
  <c r="BL110" i="5"/>
  <c r="D110" i="5"/>
  <c r="C110" i="5"/>
  <c r="B110" i="5"/>
  <c r="BL109" i="5"/>
  <c r="D109" i="5"/>
  <c r="C109" i="5"/>
  <c r="B109" i="5"/>
  <c r="BL108" i="5"/>
  <c r="D108" i="5"/>
  <c r="C108" i="5"/>
  <c r="B108" i="5"/>
  <c r="BL107" i="5"/>
  <c r="D107" i="5"/>
  <c r="C107" i="5"/>
  <c r="B107" i="5"/>
  <c r="BL106" i="5"/>
  <c r="D106" i="5"/>
  <c r="C106" i="5"/>
  <c r="B106" i="5"/>
  <c r="BL105" i="5"/>
  <c r="D105" i="5"/>
  <c r="C105" i="5"/>
  <c r="B105" i="5"/>
  <c r="BL104" i="5"/>
  <c r="D104" i="5"/>
  <c r="C104" i="5"/>
  <c r="B104" i="5"/>
  <c r="BL103" i="5"/>
  <c r="D103" i="5"/>
  <c r="M103" i="2" s="1"/>
  <c r="C103" i="5"/>
  <c r="B103" i="5"/>
  <c r="BL102" i="5"/>
  <c r="D102" i="5"/>
  <c r="C102" i="5"/>
  <c r="B102" i="5"/>
  <c r="BL101" i="5"/>
  <c r="D101" i="5"/>
  <c r="M101" i="2" s="1"/>
  <c r="C101" i="5"/>
  <c r="B101" i="5"/>
  <c r="BL100" i="5"/>
  <c r="D100" i="5"/>
  <c r="C100" i="5"/>
  <c r="B100" i="5"/>
  <c r="BL99" i="5"/>
  <c r="D99" i="5"/>
  <c r="C99" i="5"/>
  <c r="B99" i="5"/>
  <c r="BL98" i="5"/>
  <c r="D98" i="5"/>
  <c r="C98" i="5"/>
  <c r="B98" i="5"/>
  <c r="BL97" i="5"/>
  <c r="D97" i="5"/>
  <c r="C97" i="5"/>
  <c r="B97" i="5"/>
  <c r="BL96" i="5"/>
  <c r="D96" i="5"/>
  <c r="C96" i="5"/>
  <c r="B96" i="5"/>
  <c r="BL95" i="5"/>
  <c r="D95" i="5"/>
  <c r="M95" i="2" s="1"/>
  <c r="C95" i="5"/>
  <c r="B95" i="5"/>
  <c r="BL94" i="5"/>
  <c r="D94" i="5"/>
  <c r="C94" i="5"/>
  <c r="B94" i="5"/>
  <c r="BL93" i="5"/>
  <c r="D93" i="5"/>
  <c r="M93" i="2" s="1"/>
  <c r="C93" i="5"/>
  <c r="B93" i="5"/>
  <c r="BL92" i="5"/>
  <c r="D92" i="5"/>
  <c r="C92" i="5"/>
  <c r="B92" i="5"/>
  <c r="BL91" i="5"/>
  <c r="D91" i="5"/>
  <c r="C91" i="5"/>
  <c r="B91" i="5"/>
  <c r="BL90" i="5"/>
  <c r="D90" i="5"/>
  <c r="C90" i="5"/>
  <c r="B90" i="5"/>
  <c r="BL89" i="5"/>
  <c r="D89" i="5"/>
  <c r="C89" i="5"/>
  <c r="B89" i="5"/>
  <c r="BL88" i="5"/>
  <c r="D88" i="5"/>
  <c r="C88" i="5"/>
  <c r="B88" i="5"/>
  <c r="BL87" i="5"/>
  <c r="D87" i="5"/>
  <c r="M86" i="2" s="1"/>
  <c r="C87" i="5"/>
  <c r="B87" i="5"/>
  <c r="BL86" i="5"/>
  <c r="D86" i="5"/>
  <c r="C86" i="5"/>
  <c r="B86" i="5"/>
  <c r="BL85" i="5"/>
  <c r="D85" i="5"/>
  <c r="C85" i="5"/>
  <c r="B85" i="5"/>
  <c r="BL84" i="5"/>
  <c r="D84" i="5"/>
  <c r="C84" i="5"/>
  <c r="B84" i="5"/>
  <c r="BL83" i="5"/>
  <c r="D83" i="5"/>
  <c r="M81" i="2" s="1"/>
  <c r="C83" i="5"/>
  <c r="B83" i="5"/>
  <c r="BL82" i="5"/>
  <c r="D82" i="5"/>
  <c r="C82" i="5"/>
  <c r="B82" i="5"/>
  <c r="BL81" i="5"/>
  <c r="D81" i="5"/>
  <c r="C81" i="5"/>
  <c r="B81" i="5"/>
  <c r="BL80" i="5"/>
  <c r="D80" i="5"/>
  <c r="C80" i="5"/>
  <c r="B80" i="5"/>
  <c r="BL79" i="5"/>
  <c r="D79" i="5"/>
  <c r="C79" i="5"/>
  <c r="B79" i="5"/>
  <c r="BL78" i="5"/>
  <c r="D78" i="5"/>
  <c r="C78" i="5"/>
  <c r="B78" i="5"/>
  <c r="BL77" i="5"/>
  <c r="D77" i="5"/>
  <c r="C77" i="5"/>
  <c r="B77" i="5"/>
  <c r="BL76" i="5"/>
  <c r="D76" i="5"/>
  <c r="C76" i="5"/>
  <c r="B76" i="5"/>
  <c r="BL75" i="5"/>
  <c r="D75" i="5"/>
  <c r="M73" i="2" s="1"/>
  <c r="C75" i="5"/>
  <c r="B75" i="5"/>
  <c r="BL74" i="5"/>
  <c r="D74" i="5"/>
  <c r="C74" i="5"/>
  <c r="B74" i="5"/>
  <c r="BL73" i="5"/>
  <c r="D73" i="5"/>
  <c r="C73" i="5"/>
  <c r="B73" i="5"/>
  <c r="BL72" i="5"/>
  <c r="D72" i="5"/>
  <c r="C72" i="5"/>
  <c r="B72" i="5"/>
  <c r="BL71" i="5"/>
  <c r="D71" i="5"/>
  <c r="C71" i="5"/>
  <c r="B71" i="5"/>
  <c r="BL70" i="5"/>
  <c r="D70" i="5"/>
  <c r="C70" i="5"/>
  <c r="B70" i="5"/>
  <c r="BL69" i="5"/>
  <c r="D69" i="5"/>
  <c r="C69" i="5"/>
  <c r="B69" i="5"/>
  <c r="BL68" i="5"/>
  <c r="D68" i="5"/>
  <c r="C68" i="5"/>
  <c r="B68" i="5"/>
  <c r="BL67" i="5"/>
  <c r="D67" i="5"/>
  <c r="M65" i="2" s="1"/>
  <c r="C67" i="5"/>
  <c r="B67" i="5"/>
  <c r="BL66" i="5"/>
  <c r="D66" i="5"/>
  <c r="C66" i="5"/>
  <c r="B66" i="5"/>
  <c r="BL65" i="5"/>
  <c r="D65" i="5"/>
  <c r="C65" i="5"/>
  <c r="B65" i="5"/>
  <c r="BL64" i="5"/>
  <c r="D64" i="5"/>
  <c r="C64" i="5"/>
  <c r="B64" i="5"/>
  <c r="BL63" i="5"/>
  <c r="D63" i="5"/>
  <c r="C63" i="5"/>
  <c r="B63" i="5"/>
  <c r="BL62" i="5"/>
  <c r="D62" i="5"/>
  <c r="C62" i="5"/>
  <c r="B62" i="5"/>
  <c r="BL61" i="5"/>
  <c r="D61" i="5"/>
  <c r="C61" i="5"/>
  <c r="B61" i="5"/>
  <c r="BL60" i="5"/>
  <c r="D60" i="5"/>
  <c r="C60" i="5"/>
  <c r="B60" i="5"/>
  <c r="BL59" i="5"/>
  <c r="D59" i="5"/>
  <c r="M56" i="2" s="1"/>
  <c r="C59" i="5"/>
  <c r="B59" i="5"/>
  <c r="BL58" i="5"/>
  <c r="D58" i="5"/>
  <c r="C58" i="5"/>
  <c r="B58" i="5"/>
  <c r="BL57" i="5"/>
  <c r="D57" i="5"/>
  <c r="C57" i="5"/>
  <c r="B57" i="5"/>
  <c r="BL56" i="5"/>
  <c r="D56" i="5"/>
  <c r="C56" i="5"/>
  <c r="B56" i="5"/>
  <c r="BL55" i="5"/>
  <c r="D55" i="5"/>
  <c r="M52" i="2" s="1"/>
  <c r="C55" i="5"/>
  <c r="B55" i="5"/>
  <c r="B54" i="5" s="1"/>
  <c r="K51" i="2" s="1"/>
  <c r="BL54" i="5"/>
  <c r="BU53" i="5"/>
  <c r="BR53" i="5"/>
  <c r="BL53" i="5"/>
  <c r="BC53" i="5"/>
  <c r="AZ53" i="5"/>
  <c r="AW53" i="5"/>
  <c r="AT53" i="5"/>
  <c r="AN53" i="5"/>
  <c r="AE53" i="5"/>
  <c r="AB53" i="5"/>
  <c r="Y53" i="5"/>
  <c r="P53" i="5"/>
  <c r="M53" i="5"/>
  <c r="J53" i="5"/>
  <c r="G53" i="5"/>
  <c r="C53" i="5"/>
  <c r="B53" i="5"/>
  <c r="B49" i="5" s="1"/>
  <c r="BU52" i="5"/>
  <c r="BR52" i="5"/>
  <c r="BO52" i="5"/>
  <c r="BL52" i="5"/>
  <c r="BC52" i="5"/>
  <c r="AZ52" i="5"/>
  <c r="AW52" i="5"/>
  <c r="AT52" i="5"/>
  <c r="AN52" i="5"/>
  <c r="AE52" i="5"/>
  <c r="AB52" i="5"/>
  <c r="Y52" i="5"/>
  <c r="P52" i="5"/>
  <c r="M52" i="5"/>
  <c r="J52" i="5"/>
  <c r="G52" i="5"/>
  <c r="D52" i="5"/>
  <c r="M49" i="2" s="1"/>
  <c r="C52" i="5"/>
  <c r="B52" i="5"/>
  <c r="BU51" i="5"/>
  <c r="BR51" i="5"/>
  <c r="BO51" i="5"/>
  <c r="BL51" i="5"/>
  <c r="BC51" i="5"/>
  <c r="AZ51" i="5"/>
  <c r="AW51" i="5"/>
  <c r="AT51" i="5"/>
  <c r="AN51" i="5"/>
  <c r="AE51" i="5"/>
  <c r="AB51" i="5"/>
  <c r="Y51" i="5"/>
  <c r="P51" i="5"/>
  <c r="M51" i="5"/>
  <c r="J51" i="5"/>
  <c r="G51" i="5"/>
  <c r="D51" i="5"/>
  <c r="C51" i="5"/>
  <c r="B51" i="5"/>
  <c r="CA50" i="5"/>
  <c r="BU50" i="5"/>
  <c r="BR50" i="5"/>
  <c r="BO50" i="5"/>
  <c r="BI50" i="5"/>
  <c r="BC50" i="5"/>
  <c r="AZ50" i="5"/>
  <c r="AW50" i="5"/>
  <c r="AT50" i="5"/>
  <c r="AQ50" i="5"/>
  <c r="AN50" i="5"/>
  <c r="AK50" i="5"/>
  <c r="AH50" i="5"/>
  <c r="AE50" i="5"/>
  <c r="AB50" i="5"/>
  <c r="Y50" i="5"/>
  <c r="V50" i="5"/>
  <c r="S50" i="5"/>
  <c r="P50" i="5"/>
  <c r="M50" i="5"/>
  <c r="J50" i="5"/>
  <c r="G50" i="5"/>
  <c r="C50" i="5"/>
  <c r="D50" i="5" s="1"/>
  <c r="M47" i="2" s="1"/>
  <c r="B50" i="5"/>
  <c r="CA49" i="5"/>
  <c r="BU49" i="5"/>
  <c r="BR49" i="5"/>
  <c r="BO49" i="5"/>
  <c r="BL49" i="5"/>
  <c r="BI49" i="5"/>
  <c r="BC49" i="5"/>
  <c r="AZ49" i="5"/>
  <c r="AW49" i="5"/>
  <c r="AT49" i="5"/>
  <c r="AQ49" i="5"/>
  <c r="AN49" i="5"/>
  <c r="AK49" i="5"/>
  <c r="AH49" i="5"/>
  <c r="AE49" i="5"/>
  <c r="AB49" i="5"/>
  <c r="Y49" i="5"/>
  <c r="V49" i="5"/>
  <c r="S49" i="5"/>
  <c r="P49" i="5"/>
  <c r="M49" i="5"/>
  <c r="J49" i="5"/>
  <c r="G49" i="5"/>
  <c r="C49" i="5"/>
  <c r="CA48" i="5"/>
  <c r="BX48" i="5"/>
  <c r="BU48" i="5"/>
  <c r="BR48" i="5"/>
  <c r="BO48" i="5"/>
  <c r="BI48" i="5"/>
  <c r="BF48" i="5"/>
  <c r="BC48" i="5"/>
  <c r="AZ48" i="5"/>
  <c r="AW48" i="5"/>
  <c r="AT48" i="5"/>
  <c r="AQ48" i="5"/>
  <c r="AN48" i="5"/>
  <c r="AK48" i="5"/>
  <c r="AH48" i="5"/>
  <c r="AE48" i="5"/>
  <c r="AB48" i="5"/>
  <c r="Y48" i="5"/>
  <c r="V48" i="5"/>
  <c r="S48" i="5"/>
  <c r="P48" i="5"/>
  <c r="M48" i="5"/>
  <c r="J48" i="5"/>
  <c r="G48" i="5"/>
  <c r="C48" i="5"/>
  <c r="B48" i="5"/>
  <c r="K45" i="2" s="1"/>
  <c r="CA47" i="5"/>
  <c r="BU47" i="5"/>
  <c r="BR47" i="5"/>
  <c r="BO47" i="5"/>
  <c r="BF47" i="5"/>
  <c r="BC47" i="5"/>
  <c r="AZ47" i="5"/>
  <c r="AW47" i="5"/>
  <c r="AT47" i="5"/>
  <c r="AN47" i="5"/>
  <c r="AK47" i="5"/>
  <c r="AH47" i="5"/>
  <c r="AE47" i="5"/>
  <c r="AB47" i="5"/>
  <c r="Y47" i="5"/>
  <c r="P47" i="5"/>
  <c r="M47" i="5"/>
  <c r="J47" i="5"/>
  <c r="G47" i="5"/>
  <c r="C47" i="5"/>
  <c r="D47" i="5" s="1"/>
  <c r="B47" i="5"/>
  <c r="CA46" i="5"/>
  <c r="BU46" i="5"/>
  <c r="BR46" i="5"/>
  <c r="BO46" i="5"/>
  <c r="BF46" i="5"/>
  <c r="BC46" i="5"/>
  <c r="AZ46" i="5"/>
  <c r="AW46" i="5"/>
  <c r="AT46" i="5"/>
  <c r="AN46" i="5"/>
  <c r="AE46" i="5"/>
  <c r="AB46" i="5"/>
  <c r="Y46" i="5"/>
  <c r="P46" i="5"/>
  <c r="M46" i="5"/>
  <c r="J46" i="5"/>
  <c r="G46" i="5"/>
  <c r="D46" i="5"/>
  <c r="M43" i="2" s="1"/>
  <c r="C46" i="5"/>
  <c r="B46" i="5"/>
  <c r="CA45" i="5"/>
  <c r="BU45" i="5"/>
  <c r="BR45" i="5"/>
  <c r="BO45" i="5"/>
  <c r="BF45" i="5"/>
  <c r="BC45" i="5"/>
  <c r="AZ45" i="5"/>
  <c r="AW45" i="5"/>
  <c r="AT45" i="5"/>
  <c r="AN45" i="5"/>
  <c r="AE45" i="5"/>
  <c r="AB45" i="5"/>
  <c r="Y45" i="5"/>
  <c r="P45" i="5"/>
  <c r="M45" i="5"/>
  <c r="J45" i="5"/>
  <c r="G45" i="5"/>
  <c r="C45" i="5"/>
  <c r="D45" i="5" s="1"/>
  <c r="B45" i="5"/>
  <c r="CA44" i="5"/>
  <c r="BU44" i="5"/>
  <c r="BR44" i="5"/>
  <c r="BO44" i="5"/>
  <c r="BF44" i="5"/>
  <c r="BC44" i="5"/>
  <c r="AZ44" i="5"/>
  <c r="AW44" i="5"/>
  <c r="AT44" i="5"/>
  <c r="AQ44" i="5"/>
  <c r="AN44" i="5"/>
  <c r="AE44" i="5"/>
  <c r="AB44" i="5"/>
  <c r="Y44" i="5"/>
  <c r="P44" i="5"/>
  <c r="M44" i="5"/>
  <c r="J44" i="5"/>
  <c r="G44" i="5"/>
  <c r="C44" i="5"/>
  <c r="D44" i="5" s="1"/>
  <c r="M41" i="2" s="1"/>
  <c r="B44" i="5"/>
  <c r="CA43" i="5"/>
  <c r="BU43" i="5"/>
  <c r="BR43" i="5"/>
  <c r="BO43" i="5"/>
  <c r="BF43" i="5"/>
  <c r="BC43" i="5"/>
  <c r="AZ43" i="5"/>
  <c r="AW43" i="5"/>
  <c r="AT43" i="5"/>
  <c r="AN43" i="5"/>
  <c r="AE43" i="5"/>
  <c r="AB43" i="5"/>
  <c r="Y43" i="5"/>
  <c r="P43" i="5"/>
  <c r="M43" i="5"/>
  <c r="J43" i="5"/>
  <c r="G43" i="5"/>
  <c r="D43" i="5"/>
  <c r="C43" i="5"/>
  <c r="B43" i="5"/>
  <c r="CA42" i="5"/>
  <c r="BU42" i="5"/>
  <c r="BR42" i="5"/>
  <c r="BO42" i="5"/>
  <c r="BF42" i="5"/>
  <c r="BC42" i="5"/>
  <c r="AZ42" i="5"/>
  <c r="AW42" i="5"/>
  <c r="AT42" i="5"/>
  <c r="AN42" i="5"/>
  <c r="AE42" i="5"/>
  <c r="AB42" i="5"/>
  <c r="Y42" i="5"/>
  <c r="P42" i="5"/>
  <c r="M42" i="5"/>
  <c r="J42" i="5"/>
  <c r="G42" i="5"/>
  <c r="C42" i="5"/>
  <c r="B42" i="5"/>
  <c r="K39" i="2" s="1"/>
  <c r="CA41" i="5"/>
  <c r="BU41" i="5"/>
  <c r="BR41" i="5"/>
  <c r="BO41" i="5"/>
  <c r="BF41" i="5"/>
  <c r="BC41" i="5"/>
  <c r="AZ41" i="5"/>
  <c r="AW41" i="5"/>
  <c r="AT41" i="5"/>
  <c r="AN41" i="5"/>
  <c r="AE41" i="5"/>
  <c r="AB41" i="5"/>
  <c r="Y41" i="5"/>
  <c r="P41" i="5"/>
  <c r="M41" i="5"/>
  <c r="J41" i="5"/>
  <c r="G41" i="5"/>
  <c r="D41" i="5"/>
  <c r="C41" i="5"/>
  <c r="B41" i="5"/>
  <c r="CA40" i="5"/>
  <c r="BU40" i="5"/>
  <c r="BR40" i="5"/>
  <c r="BO40" i="5"/>
  <c r="BF40" i="5"/>
  <c r="BC40" i="5"/>
  <c r="AZ40" i="5"/>
  <c r="AW40" i="5"/>
  <c r="AT40" i="5"/>
  <c r="AQ40" i="5"/>
  <c r="AN40" i="5"/>
  <c r="AK40" i="5"/>
  <c r="AH40" i="5"/>
  <c r="AE40" i="5"/>
  <c r="AB40" i="5"/>
  <c r="Y40" i="5"/>
  <c r="P40" i="5"/>
  <c r="M40" i="5"/>
  <c r="J40" i="5"/>
  <c r="G40" i="5"/>
  <c r="C40" i="5"/>
  <c r="D40" i="5" s="1"/>
  <c r="M37" i="2" s="1"/>
  <c r="B40" i="5"/>
  <c r="CA39" i="5"/>
  <c r="BU39" i="5"/>
  <c r="BR39" i="5"/>
  <c r="BO39" i="5"/>
  <c r="BF39" i="5"/>
  <c r="BC39" i="5"/>
  <c r="AZ39" i="5"/>
  <c r="AW39" i="5"/>
  <c r="AT39" i="5"/>
  <c r="AN39" i="5"/>
  <c r="AE39" i="5"/>
  <c r="AB39" i="5"/>
  <c r="Y39" i="5"/>
  <c r="P39" i="5"/>
  <c r="M39" i="5"/>
  <c r="J39" i="5"/>
  <c r="G39" i="5"/>
  <c r="D39" i="5"/>
  <c r="C39" i="5"/>
  <c r="B39" i="5"/>
  <c r="CA38" i="5"/>
  <c r="BU38" i="5"/>
  <c r="BR38" i="5"/>
  <c r="BO38" i="5"/>
  <c r="BF38" i="5"/>
  <c r="BC38" i="5"/>
  <c r="AZ38" i="5"/>
  <c r="AW38" i="5"/>
  <c r="AT38" i="5"/>
  <c r="AN38" i="5"/>
  <c r="AE38" i="5"/>
  <c r="AB38" i="5"/>
  <c r="Y38" i="5"/>
  <c r="P38" i="5"/>
  <c r="M38" i="5"/>
  <c r="J38" i="5"/>
  <c r="G38" i="5"/>
  <c r="C38" i="5"/>
  <c r="D38" i="5" s="1"/>
  <c r="M35" i="2" s="1"/>
  <c r="B38" i="5"/>
  <c r="CA37" i="5"/>
  <c r="BU37" i="5"/>
  <c r="BR37" i="5"/>
  <c r="BO37" i="5"/>
  <c r="BF37" i="5"/>
  <c r="BC37" i="5"/>
  <c r="AZ37" i="5"/>
  <c r="AW37" i="5"/>
  <c r="AT37" i="5"/>
  <c r="AN37" i="5"/>
  <c r="AE37" i="5"/>
  <c r="AB37" i="5"/>
  <c r="Y37" i="5"/>
  <c r="P37" i="5"/>
  <c r="M37" i="5"/>
  <c r="J37" i="5"/>
  <c r="G37" i="5"/>
  <c r="D37" i="5"/>
  <c r="C37" i="5"/>
  <c r="B37" i="5"/>
  <c r="CA36" i="5"/>
  <c r="BU36" i="5"/>
  <c r="BR36" i="5"/>
  <c r="BO36" i="5"/>
  <c r="BF36" i="5"/>
  <c r="BC36" i="5"/>
  <c r="AZ36" i="5"/>
  <c r="AW36" i="5"/>
  <c r="AT36" i="5"/>
  <c r="AN36" i="5"/>
  <c r="AE36" i="5"/>
  <c r="AB36" i="5"/>
  <c r="Y36" i="5"/>
  <c r="P36" i="5"/>
  <c r="M36" i="5"/>
  <c r="J36" i="5"/>
  <c r="G36" i="5"/>
  <c r="C36" i="5"/>
  <c r="D36" i="5" s="1"/>
  <c r="M33" i="2" s="1"/>
  <c r="B36" i="5"/>
  <c r="CA35" i="5"/>
  <c r="BU35" i="5"/>
  <c r="BR35" i="5"/>
  <c r="BO35" i="5"/>
  <c r="BI35" i="5"/>
  <c r="BF35" i="5"/>
  <c r="BC35" i="5"/>
  <c r="AZ35" i="5"/>
  <c r="AW35" i="5"/>
  <c r="AT35" i="5"/>
  <c r="AQ35" i="5"/>
  <c r="AN35" i="5"/>
  <c r="AE35" i="5"/>
  <c r="AB35" i="5"/>
  <c r="Y35" i="5"/>
  <c r="P35" i="5"/>
  <c r="M35" i="5"/>
  <c r="J35" i="5"/>
  <c r="G35" i="5"/>
  <c r="C35" i="5"/>
  <c r="B35" i="5"/>
  <c r="K32" i="2" s="1"/>
  <c r="CA34" i="5"/>
  <c r="BU34" i="5"/>
  <c r="BR34" i="5"/>
  <c r="BO34" i="5"/>
  <c r="BF34" i="5"/>
  <c r="BC34" i="5"/>
  <c r="AZ34" i="5"/>
  <c r="AW34" i="5"/>
  <c r="AT34" i="5"/>
  <c r="AN34" i="5"/>
  <c r="AE34" i="5"/>
  <c r="AB34" i="5"/>
  <c r="Y34" i="5"/>
  <c r="P34" i="5"/>
  <c r="M34" i="5"/>
  <c r="J34" i="5"/>
  <c r="G34" i="5"/>
  <c r="C34" i="5"/>
  <c r="D34" i="5" s="1"/>
  <c r="M31" i="2" s="1"/>
  <c r="B34" i="5"/>
  <c r="CA33" i="5"/>
  <c r="BU33" i="5"/>
  <c r="BR33" i="5"/>
  <c r="BO33" i="5"/>
  <c r="BF33" i="5"/>
  <c r="BC33" i="5"/>
  <c r="AZ33" i="5"/>
  <c r="AW33" i="5"/>
  <c r="AT33" i="5"/>
  <c r="AQ33" i="5"/>
  <c r="AN33" i="5"/>
  <c r="AE33" i="5"/>
  <c r="AB33" i="5"/>
  <c r="Y33" i="5"/>
  <c r="P33" i="5"/>
  <c r="M33" i="5"/>
  <c r="J33" i="5"/>
  <c r="G33" i="5"/>
  <c r="C33" i="5"/>
  <c r="B33" i="5"/>
  <c r="D33" i="5" s="1"/>
  <c r="M30" i="2" s="1"/>
  <c r="CA32" i="5"/>
  <c r="BU32" i="5"/>
  <c r="BR32" i="5"/>
  <c r="BO32" i="5"/>
  <c r="BI32" i="5"/>
  <c r="BF32" i="5"/>
  <c r="BC32" i="5"/>
  <c r="AZ32" i="5"/>
  <c r="AW32" i="5"/>
  <c r="AT32" i="5"/>
  <c r="AQ32" i="5"/>
  <c r="AN32" i="5"/>
  <c r="AE32" i="5"/>
  <c r="AB32" i="5"/>
  <c r="Y32" i="5"/>
  <c r="P32" i="5"/>
  <c r="M32" i="5"/>
  <c r="J32" i="5"/>
  <c r="G32" i="5"/>
  <c r="C32" i="5"/>
  <c r="B32" i="5"/>
  <c r="K29" i="2" s="1"/>
  <c r="CA31" i="5"/>
  <c r="BU31" i="5"/>
  <c r="BR31" i="5"/>
  <c r="BO31" i="5"/>
  <c r="BF31" i="5"/>
  <c r="BC31" i="5"/>
  <c r="AZ31" i="5"/>
  <c r="AW31" i="5"/>
  <c r="AT31" i="5"/>
  <c r="AN31" i="5"/>
  <c r="AE31" i="5"/>
  <c r="AB31" i="5"/>
  <c r="Y31" i="5"/>
  <c r="P31" i="5"/>
  <c r="M31" i="5"/>
  <c r="J31" i="5"/>
  <c r="G31" i="5"/>
  <c r="D31" i="5"/>
  <c r="C31" i="5"/>
  <c r="B31" i="5"/>
  <c r="CA30" i="5"/>
  <c r="BU30" i="5"/>
  <c r="BR30" i="5"/>
  <c r="BO30" i="5"/>
  <c r="BF30" i="5"/>
  <c r="BC30" i="5"/>
  <c r="AZ30" i="5"/>
  <c r="AW30" i="5"/>
  <c r="AT30" i="5"/>
  <c r="AQ30" i="5"/>
  <c r="AN30" i="5"/>
  <c r="AE30" i="5"/>
  <c r="AB30" i="5"/>
  <c r="Y30" i="5"/>
  <c r="P30" i="5"/>
  <c r="M30" i="5"/>
  <c r="J30" i="5"/>
  <c r="G30" i="5"/>
  <c r="C30" i="5"/>
  <c r="B30" i="5"/>
  <c r="K27" i="2" s="1"/>
  <c r="CA29" i="5"/>
  <c r="BU29" i="5"/>
  <c r="BR29" i="5"/>
  <c r="BO29" i="5"/>
  <c r="BF29" i="5"/>
  <c r="BC29" i="5"/>
  <c r="AZ29" i="5"/>
  <c r="AW29" i="5"/>
  <c r="AT29" i="5"/>
  <c r="AN29" i="5"/>
  <c r="AE29" i="5"/>
  <c r="AB29" i="5"/>
  <c r="Y29" i="5"/>
  <c r="P29" i="5"/>
  <c r="M29" i="5"/>
  <c r="J29" i="5"/>
  <c r="G29" i="5"/>
  <c r="C29" i="5"/>
  <c r="B29" i="5"/>
  <c r="CA28" i="5"/>
  <c r="BU28" i="5"/>
  <c r="BR28" i="5"/>
  <c r="BO28" i="5"/>
  <c r="BF28" i="5"/>
  <c r="BC28" i="5"/>
  <c r="AZ28" i="5"/>
  <c r="AW28" i="5"/>
  <c r="AT28" i="5"/>
  <c r="AN28" i="5"/>
  <c r="AE28" i="5"/>
  <c r="AB28" i="5"/>
  <c r="Y28" i="5"/>
  <c r="P28" i="5"/>
  <c r="M28" i="5"/>
  <c r="J28" i="5"/>
  <c r="G28" i="5"/>
  <c r="C28" i="5"/>
  <c r="D28" i="5" s="1"/>
  <c r="M25" i="2" s="1"/>
  <c r="B28" i="5"/>
  <c r="CA27" i="5"/>
  <c r="BU27" i="5"/>
  <c r="BR27" i="5"/>
  <c r="BO27" i="5"/>
  <c r="BF27" i="5"/>
  <c r="BC27" i="5"/>
  <c r="AZ27" i="5"/>
  <c r="AW27" i="5"/>
  <c r="AT27" i="5"/>
  <c r="AQ27" i="5"/>
  <c r="AN27" i="5"/>
  <c r="AK27" i="5"/>
  <c r="AH27" i="5"/>
  <c r="AE27" i="5"/>
  <c r="AB27" i="5"/>
  <c r="Y27" i="5"/>
  <c r="P27" i="5"/>
  <c r="M27" i="5"/>
  <c r="J27" i="5"/>
  <c r="G27" i="5"/>
  <c r="C27" i="5"/>
  <c r="D27" i="5" s="1"/>
  <c r="B27" i="5"/>
  <c r="CA26" i="5"/>
  <c r="BU26" i="5"/>
  <c r="BR26" i="5"/>
  <c r="BO26" i="5"/>
  <c r="BF26" i="5"/>
  <c r="BC26" i="5"/>
  <c r="AZ26" i="5"/>
  <c r="AW26" i="5"/>
  <c r="AT26" i="5"/>
  <c r="AN26" i="5"/>
  <c r="AE26" i="5"/>
  <c r="AB26" i="5"/>
  <c r="Y26" i="5"/>
  <c r="P26" i="5"/>
  <c r="M26" i="5"/>
  <c r="J26" i="5"/>
  <c r="G26" i="5"/>
  <c r="D26" i="5"/>
  <c r="C26" i="5"/>
  <c r="B26" i="5"/>
  <c r="CA25" i="5"/>
  <c r="BU25" i="5"/>
  <c r="BR25" i="5"/>
  <c r="BO25" i="5"/>
  <c r="BF25" i="5"/>
  <c r="BC25" i="5"/>
  <c r="AZ25" i="5"/>
  <c r="AW25" i="5"/>
  <c r="AT25" i="5"/>
  <c r="AN25" i="5"/>
  <c r="AE25" i="5"/>
  <c r="AB25" i="5"/>
  <c r="Y25" i="5"/>
  <c r="P25" i="5"/>
  <c r="M25" i="5"/>
  <c r="J25" i="5"/>
  <c r="G25" i="5"/>
  <c r="C25" i="5"/>
  <c r="B25" i="5"/>
  <c r="K22" i="2" s="1"/>
  <c r="CA24" i="5"/>
  <c r="BX24" i="5"/>
  <c r="BU24" i="5"/>
  <c r="BR24" i="5"/>
  <c r="BO24" i="5"/>
  <c r="BF24" i="5"/>
  <c r="BC24" i="5"/>
  <c r="AZ24" i="5"/>
  <c r="AW24" i="5"/>
  <c r="AT24" i="5"/>
  <c r="AN24" i="5"/>
  <c r="AE24" i="5"/>
  <c r="AB24" i="5"/>
  <c r="Y24" i="5"/>
  <c r="P24" i="5"/>
  <c r="M24" i="5"/>
  <c r="J24" i="5"/>
  <c r="G24" i="5"/>
  <c r="C24" i="5"/>
  <c r="B24" i="5"/>
  <c r="BU23" i="5"/>
  <c r="BR23" i="5"/>
  <c r="BO23" i="5"/>
  <c r="BI23" i="5"/>
  <c r="BF23" i="5"/>
  <c r="BC23" i="5"/>
  <c r="AZ23" i="5"/>
  <c r="AW23" i="5"/>
  <c r="AT23" i="5"/>
  <c r="AN23" i="5"/>
  <c r="AE23" i="5"/>
  <c r="AB23" i="5"/>
  <c r="Y23" i="5"/>
  <c r="P23" i="5"/>
  <c r="M23" i="5"/>
  <c r="J23" i="5"/>
  <c r="G23" i="5"/>
  <c r="C23" i="5"/>
  <c r="D23" i="5" s="1"/>
  <c r="B23" i="5"/>
  <c r="BU22" i="5"/>
  <c r="BR22" i="5"/>
  <c r="BO22" i="5"/>
  <c r="BF22" i="5"/>
  <c r="BC22" i="5"/>
  <c r="AZ22" i="5"/>
  <c r="AW22" i="5"/>
  <c r="AT22" i="5"/>
  <c r="AN22" i="5"/>
  <c r="AE22" i="5"/>
  <c r="AB22" i="5"/>
  <c r="Y22" i="5"/>
  <c r="P22" i="5"/>
  <c r="M22" i="5"/>
  <c r="J22" i="5"/>
  <c r="G22" i="5"/>
  <c r="D22" i="5"/>
  <c r="M19" i="2" s="1"/>
  <c r="C22" i="5"/>
  <c r="B22" i="5"/>
  <c r="BU21" i="5"/>
  <c r="BR21" i="5"/>
  <c r="BO21" i="5"/>
  <c r="BF21" i="5"/>
  <c r="BC21" i="5"/>
  <c r="AZ21" i="5"/>
  <c r="AW21" i="5"/>
  <c r="AT21" i="5"/>
  <c r="AN21" i="5"/>
  <c r="AE21" i="5"/>
  <c r="AB21" i="5"/>
  <c r="Y21" i="5"/>
  <c r="P21" i="5"/>
  <c r="M21" i="5"/>
  <c r="J21" i="5"/>
  <c r="G21" i="5"/>
  <c r="D21" i="5"/>
  <c r="C21" i="5"/>
  <c r="B21" i="5"/>
  <c r="BU20" i="5"/>
  <c r="BR20" i="5"/>
  <c r="BO20" i="5"/>
  <c r="BF20" i="5"/>
  <c r="BC20" i="5"/>
  <c r="AZ20" i="5"/>
  <c r="AW20" i="5"/>
  <c r="AT20" i="5"/>
  <c r="AN20" i="5"/>
  <c r="AE20" i="5"/>
  <c r="AB20" i="5"/>
  <c r="Y20" i="5"/>
  <c r="P20" i="5"/>
  <c r="M20" i="5"/>
  <c r="J20" i="5"/>
  <c r="G20" i="5"/>
  <c r="C20" i="5"/>
  <c r="B20" i="5"/>
  <c r="K17" i="2" s="1"/>
  <c r="BU19" i="5"/>
  <c r="BR19" i="5"/>
  <c r="BO19" i="5"/>
  <c r="BF19" i="5"/>
  <c r="BC19" i="5"/>
  <c r="AZ19" i="5"/>
  <c r="AW19" i="5"/>
  <c r="AT19" i="5"/>
  <c r="AN19" i="5"/>
  <c r="AE19" i="5"/>
  <c r="AB19" i="5"/>
  <c r="Y19" i="5"/>
  <c r="P19" i="5"/>
  <c r="M19" i="5"/>
  <c r="J19" i="5"/>
  <c r="G19" i="5"/>
  <c r="C19" i="5"/>
  <c r="B19" i="5"/>
  <c r="BU18" i="5"/>
  <c r="BR18" i="5"/>
  <c r="BO18" i="5"/>
  <c r="BI18" i="5"/>
  <c r="BF18" i="5"/>
  <c r="BC18" i="5"/>
  <c r="AZ18" i="5"/>
  <c r="AW18" i="5"/>
  <c r="AT18" i="5"/>
  <c r="AQ18" i="5"/>
  <c r="AN18" i="5"/>
  <c r="AE18" i="5"/>
  <c r="AB18" i="5"/>
  <c r="Y18" i="5"/>
  <c r="P18" i="5"/>
  <c r="M18" i="5"/>
  <c r="J18" i="5"/>
  <c r="G18" i="5"/>
  <c r="D18" i="5"/>
  <c r="M15" i="2" s="1"/>
  <c r="C18" i="5"/>
  <c r="B18" i="5"/>
  <c r="K15" i="2" s="1"/>
  <c r="BU17" i="5"/>
  <c r="BR17" i="5"/>
  <c r="BO17" i="5"/>
  <c r="BF17" i="5"/>
  <c r="BC17" i="5"/>
  <c r="AZ17" i="5"/>
  <c r="AW17" i="5"/>
  <c r="AT17" i="5"/>
  <c r="AN17" i="5"/>
  <c r="AE17" i="5"/>
  <c r="AB17" i="5"/>
  <c r="Y17" i="5"/>
  <c r="P17" i="5"/>
  <c r="M17" i="5"/>
  <c r="J17" i="5"/>
  <c r="G17" i="5"/>
  <c r="C17" i="5"/>
  <c r="D17" i="5" s="1"/>
  <c r="M14" i="2" s="1"/>
  <c r="B17" i="5"/>
  <c r="BU16" i="5"/>
  <c r="BR16" i="5"/>
  <c r="BO16" i="5"/>
  <c r="BI16" i="5"/>
  <c r="BF16" i="5"/>
  <c r="BC16" i="5"/>
  <c r="AZ16" i="5"/>
  <c r="AW16" i="5"/>
  <c r="AT16" i="5"/>
  <c r="AQ16" i="5"/>
  <c r="AN16" i="5"/>
  <c r="AE16" i="5"/>
  <c r="AB16" i="5"/>
  <c r="Y16" i="5"/>
  <c r="P16" i="5"/>
  <c r="M16" i="5"/>
  <c r="J16" i="5"/>
  <c r="G16" i="5"/>
  <c r="C16" i="5"/>
  <c r="L13" i="2" s="1"/>
  <c r="B16" i="5"/>
  <c r="B10" i="5" s="1"/>
  <c r="K7" i="2" s="1"/>
  <c r="BU15" i="5"/>
  <c r="BR15" i="5"/>
  <c r="BO15" i="5"/>
  <c r="BI15" i="5"/>
  <c r="BF15" i="5"/>
  <c r="BC15" i="5"/>
  <c r="AZ15" i="5"/>
  <c r="AW15" i="5"/>
  <c r="AT15" i="5"/>
  <c r="AQ15" i="5"/>
  <c r="AN15" i="5"/>
  <c r="AE15" i="5"/>
  <c r="AB15" i="5"/>
  <c r="Y15" i="5"/>
  <c r="P15" i="5"/>
  <c r="M15" i="5"/>
  <c r="J15" i="5"/>
  <c r="G15" i="5"/>
  <c r="D15" i="5"/>
  <c r="C15" i="5"/>
  <c r="B15" i="5"/>
  <c r="BU14" i="5"/>
  <c r="BR14" i="5"/>
  <c r="BO14" i="5"/>
  <c r="BF14" i="5"/>
  <c r="BC14" i="5"/>
  <c r="AZ14" i="5"/>
  <c r="AW14" i="5"/>
  <c r="AT14" i="5"/>
  <c r="AN14" i="5"/>
  <c r="AE14" i="5"/>
  <c r="AB14" i="5"/>
  <c r="Y14" i="5"/>
  <c r="P14" i="5"/>
  <c r="M14" i="5"/>
  <c r="J14" i="5"/>
  <c r="G14" i="5"/>
  <c r="C14" i="5"/>
  <c r="B14" i="5"/>
  <c r="K11" i="2" s="1"/>
  <c r="BU13" i="5"/>
  <c r="BR13" i="5"/>
  <c r="BO13" i="5"/>
  <c r="BF13" i="5"/>
  <c r="BC13" i="5"/>
  <c r="AZ13" i="5"/>
  <c r="AW13" i="5"/>
  <c r="AT13" i="5"/>
  <c r="AQ13" i="5"/>
  <c r="AN13" i="5"/>
  <c r="AE13" i="5"/>
  <c r="AB13" i="5"/>
  <c r="Y13" i="5"/>
  <c r="P13" i="5"/>
  <c r="M13" i="5"/>
  <c r="J13" i="5"/>
  <c r="G13" i="5"/>
  <c r="C13" i="5"/>
  <c r="D13" i="5" s="1"/>
  <c r="B13" i="5"/>
  <c r="BU12" i="5"/>
  <c r="BR12" i="5"/>
  <c r="BO12" i="5"/>
  <c r="BF12" i="5"/>
  <c r="BC12" i="5"/>
  <c r="AZ12" i="5"/>
  <c r="AW12" i="5"/>
  <c r="AT12" i="5"/>
  <c r="AQ12" i="5"/>
  <c r="AN12" i="5"/>
  <c r="AE12" i="5"/>
  <c r="AB12" i="5"/>
  <c r="Y12" i="5"/>
  <c r="P12" i="5"/>
  <c r="M12" i="5"/>
  <c r="J12" i="5"/>
  <c r="G12" i="5"/>
  <c r="C12" i="5"/>
  <c r="D12" i="5" s="1"/>
  <c r="B12" i="5"/>
  <c r="BU11" i="5"/>
  <c r="BR11" i="5"/>
  <c r="BO11" i="5"/>
  <c r="BF11" i="5"/>
  <c r="BC11" i="5"/>
  <c r="AZ11" i="5"/>
  <c r="AW11" i="5"/>
  <c r="AT11" i="5"/>
  <c r="AN11" i="5"/>
  <c r="AE11" i="5"/>
  <c r="AB11" i="5"/>
  <c r="Y11" i="5"/>
  <c r="P11" i="5"/>
  <c r="M11" i="5"/>
  <c r="J11" i="5"/>
  <c r="G11" i="5"/>
  <c r="C11" i="5"/>
  <c r="B11" i="5"/>
  <c r="K8" i="2" s="1"/>
  <c r="BZ10" i="5"/>
  <c r="BZ364" i="5" s="1"/>
  <c r="CA364" i="5" s="1"/>
  <c r="BY10" i="5"/>
  <c r="BY364" i="5" s="1"/>
  <c r="BX10" i="5"/>
  <c r="BW10" i="5"/>
  <c r="BW364" i="5" s="1"/>
  <c r="BX364" i="5" s="1"/>
  <c r="F69" i="1" s="1"/>
  <c r="BV10" i="5"/>
  <c r="BV364" i="5" s="1"/>
  <c r="BT10" i="5"/>
  <c r="BS10" i="5"/>
  <c r="BS364" i="5" s="1"/>
  <c r="BQ10" i="5"/>
  <c r="BP10" i="5"/>
  <c r="BP364" i="5" s="1"/>
  <c r="D67" i="1" s="1"/>
  <c r="BO10" i="5"/>
  <c r="BN10" i="5"/>
  <c r="BN364" i="5" s="1"/>
  <c r="BO364" i="5" s="1"/>
  <c r="F66" i="1" s="1"/>
  <c r="BM10" i="5"/>
  <c r="BM364" i="5" s="1"/>
  <c r="BK10" i="5"/>
  <c r="BK364" i="5" s="1"/>
  <c r="BJ10" i="5"/>
  <c r="BJ364" i="5" s="1"/>
  <c r="BH10" i="5"/>
  <c r="BG10" i="5"/>
  <c r="BG364" i="5" s="1"/>
  <c r="BF10" i="5"/>
  <c r="BE10" i="5"/>
  <c r="BE364" i="5" s="1"/>
  <c r="BF364" i="5" s="1"/>
  <c r="BD10" i="5"/>
  <c r="BC10" i="5"/>
  <c r="BB10" i="5"/>
  <c r="BB364" i="5" s="1"/>
  <c r="BC364" i="5" s="1"/>
  <c r="BA10" i="5"/>
  <c r="AY10" i="5"/>
  <c r="AY364" i="5" s="1"/>
  <c r="AX10" i="5"/>
  <c r="AX364" i="5" s="1"/>
  <c r="D61" i="1" s="1"/>
  <c r="AV10" i="5"/>
  <c r="AU10" i="5"/>
  <c r="AU364" i="5" s="1"/>
  <c r="AS10" i="5"/>
  <c r="AR10" i="5"/>
  <c r="AQ10" i="5"/>
  <c r="AP10" i="5"/>
  <c r="AP364" i="5" s="1"/>
  <c r="AO10" i="5"/>
  <c r="AO364" i="5" s="1"/>
  <c r="D58" i="1" s="1"/>
  <c r="AM10" i="5"/>
  <c r="AL10" i="5"/>
  <c r="AL364" i="5" s="1"/>
  <c r="AJ10" i="5"/>
  <c r="AI10" i="5"/>
  <c r="AH10" i="5"/>
  <c r="AG10" i="5"/>
  <c r="AG364" i="5" s="1"/>
  <c r="AH364" i="5" s="1"/>
  <c r="AF10" i="5"/>
  <c r="AE10" i="5"/>
  <c r="AD10" i="5"/>
  <c r="AD364" i="5" s="1"/>
  <c r="AE364" i="5" s="1"/>
  <c r="AC10" i="5"/>
  <c r="AB10" i="5"/>
  <c r="AA10" i="5"/>
  <c r="Z10" i="5"/>
  <c r="Z364" i="5" s="1"/>
  <c r="X10" i="5"/>
  <c r="Y10" i="5" s="1"/>
  <c r="W10" i="5"/>
  <c r="W364" i="5" s="1"/>
  <c r="U10" i="5"/>
  <c r="T10" i="5"/>
  <c r="T364" i="5" s="1"/>
  <c r="D51" i="1" s="1"/>
  <c r="R10" i="5"/>
  <c r="Q10" i="5"/>
  <c r="Q364" i="5" s="1"/>
  <c r="O10" i="5"/>
  <c r="N10" i="5"/>
  <c r="N364" i="5" s="1"/>
  <c r="D49" i="1" s="1"/>
  <c r="L10" i="5"/>
  <c r="K10" i="5"/>
  <c r="J10" i="5"/>
  <c r="I10" i="5"/>
  <c r="I364" i="5" s="1"/>
  <c r="J364" i="5" s="1"/>
  <c r="H10" i="5"/>
  <c r="G10" i="5"/>
  <c r="F10" i="5"/>
  <c r="F364" i="5" s="1"/>
  <c r="G364" i="5" s="1"/>
  <c r="E10" i="5"/>
  <c r="CQ77" i="4"/>
  <c r="CN77" i="4"/>
  <c r="D41" i="1" s="1"/>
  <c r="BY77" i="4"/>
  <c r="BX77" i="4"/>
  <c r="BW77" i="4"/>
  <c r="BT77" i="4"/>
  <c r="BP77" i="4"/>
  <c r="D33" i="1" s="1"/>
  <c r="BK77" i="4"/>
  <c r="BG77" i="4"/>
  <c r="BB77" i="4"/>
  <c r="BC77" i="4" s="1"/>
  <c r="F28" i="1" s="1"/>
  <c r="BA77" i="4"/>
  <c r="AR77" i="4"/>
  <c r="D25" i="1" s="1"/>
  <c r="AQ77" i="4"/>
  <c r="AI77" i="4"/>
  <c r="T77" i="4"/>
  <c r="D17" i="1" s="1"/>
  <c r="L77" i="4"/>
  <c r="J77" i="4"/>
  <c r="H77" i="4"/>
  <c r="C76" i="4"/>
  <c r="D76" i="4" s="1"/>
  <c r="B76" i="4"/>
  <c r="C75" i="4"/>
  <c r="D75" i="4" s="1"/>
  <c r="B75" i="4"/>
  <c r="AT74" i="4"/>
  <c r="C74" i="4"/>
  <c r="B74" i="4"/>
  <c r="D74" i="4" s="1"/>
  <c r="J367" i="2" s="1"/>
  <c r="C73" i="4"/>
  <c r="D73" i="4" s="1"/>
  <c r="B73" i="4"/>
  <c r="C72" i="4"/>
  <c r="D72" i="4" s="1"/>
  <c r="B72" i="4"/>
  <c r="C71" i="4"/>
  <c r="D71" i="4" s="1"/>
  <c r="B71" i="4"/>
  <c r="C70" i="4"/>
  <c r="D70" i="4" s="1"/>
  <c r="B70" i="4"/>
  <c r="C69" i="4"/>
  <c r="D69" i="4" s="1"/>
  <c r="B69" i="4"/>
  <c r="AT68" i="4"/>
  <c r="C68" i="4"/>
  <c r="D68" i="4" s="1"/>
  <c r="J321" i="2" s="1"/>
  <c r="B68" i="4"/>
  <c r="C67" i="4"/>
  <c r="B67" i="4"/>
  <c r="H266" i="2" s="1"/>
  <c r="C66" i="4"/>
  <c r="D66" i="4" s="1"/>
  <c r="B66" i="4"/>
  <c r="AQ65" i="4"/>
  <c r="D65" i="4"/>
  <c r="J226" i="2" s="1"/>
  <c r="C65" i="4"/>
  <c r="B65" i="4"/>
  <c r="AK64" i="4"/>
  <c r="C64" i="4"/>
  <c r="B64" i="4"/>
  <c r="C63" i="4"/>
  <c r="D63" i="4" s="1"/>
  <c r="B63" i="4"/>
  <c r="C62" i="4"/>
  <c r="B62" i="4"/>
  <c r="H196" i="2" s="1"/>
  <c r="C61" i="4"/>
  <c r="B61" i="4"/>
  <c r="H185" i="2" s="1"/>
  <c r="D60" i="4"/>
  <c r="C60" i="4"/>
  <c r="B60" i="4"/>
  <c r="C59" i="4"/>
  <c r="B59" i="4"/>
  <c r="H154" i="2" s="1"/>
  <c r="C58" i="4"/>
  <c r="D58" i="4" s="1"/>
  <c r="B58" i="4"/>
  <c r="C57" i="4"/>
  <c r="B57" i="4"/>
  <c r="AB56" i="4"/>
  <c r="D56" i="4"/>
  <c r="J85" i="2" s="1"/>
  <c r="C56" i="4"/>
  <c r="B56" i="4"/>
  <c r="D55" i="4"/>
  <c r="C55" i="4"/>
  <c r="B55" i="4"/>
  <c r="C54" i="4"/>
  <c r="B54" i="4"/>
  <c r="D54" i="4" s="1"/>
  <c r="C53" i="4"/>
  <c r="D53" i="4" s="1"/>
  <c r="B53" i="4"/>
  <c r="CX52" i="4"/>
  <c r="CW52" i="4"/>
  <c r="CU52" i="4"/>
  <c r="CT52" i="4"/>
  <c r="CR52" i="4"/>
  <c r="CQ52" i="4"/>
  <c r="CO52" i="4"/>
  <c r="CN52" i="4"/>
  <c r="CL52" i="4"/>
  <c r="CK52" i="4"/>
  <c r="CI52" i="4"/>
  <c r="CH52" i="4"/>
  <c r="CF52" i="4"/>
  <c r="CE52" i="4"/>
  <c r="CC52" i="4"/>
  <c r="CB52" i="4"/>
  <c r="BZ52" i="4"/>
  <c r="BY52" i="4"/>
  <c r="BW52" i="4"/>
  <c r="BV52" i="4"/>
  <c r="BT52" i="4"/>
  <c r="BS52" i="4"/>
  <c r="BQ52" i="4"/>
  <c r="BP52" i="4"/>
  <c r="BN52" i="4"/>
  <c r="BM52" i="4"/>
  <c r="BK52" i="4"/>
  <c r="BJ52" i="4"/>
  <c r="BH52" i="4"/>
  <c r="BG52" i="4"/>
  <c r="BE52" i="4"/>
  <c r="BE77" i="4" s="1"/>
  <c r="BD52" i="4"/>
  <c r="BB52" i="4"/>
  <c r="BA52" i="4"/>
  <c r="AY52" i="4"/>
  <c r="AX52" i="4"/>
  <c r="AV52" i="4"/>
  <c r="AU52" i="4"/>
  <c r="AT52" i="4"/>
  <c r="AS52" i="4"/>
  <c r="AR52" i="4"/>
  <c r="AP52" i="4"/>
  <c r="AO52" i="4"/>
  <c r="AN52" i="4"/>
  <c r="AM52" i="4"/>
  <c r="AL52" i="4"/>
  <c r="AK52" i="4"/>
  <c r="AJ52" i="4"/>
  <c r="AI52" i="4"/>
  <c r="AG52" i="4"/>
  <c r="AF52" i="4"/>
  <c r="AD52" i="4"/>
  <c r="AC52" i="4"/>
  <c r="AA52" i="4"/>
  <c r="AB52" i="4" s="1"/>
  <c r="Z52" i="4"/>
  <c r="C51" i="4"/>
  <c r="B51" i="4"/>
  <c r="D51" i="4" s="1"/>
  <c r="J50" i="2" s="1"/>
  <c r="D50" i="4"/>
  <c r="J49" i="2" s="1"/>
  <c r="C50" i="4"/>
  <c r="B50" i="4"/>
  <c r="D49" i="4"/>
  <c r="J48" i="2" s="1"/>
  <c r="C49" i="4"/>
  <c r="B49" i="4"/>
  <c r="AE48" i="4"/>
  <c r="P48" i="4"/>
  <c r="G48" i="4"/>
  <c r="C48" i="4"/>
  <c r="D48" i="4" s="1"/>
  <c r="J47" i="2" s="1"/>
  <c r="B48" i="4"/>
  <c r="CX47" i="4"/>
  <c r="CW47" i="4"/>
  <c r="CU47" i="4"/>
  <c r="CT47" i="4"/>
  <c r="CR47" i="4"/>
  <c r="CR77" i="4" s="1"/>
  <c r="CQ47" i="4"/>
  <c r="CO47" i="4"/>
  <c r="CN47" i="4"/>
  <c r="CM47" i="4"/>
  <c r="CL47" i="4"/>
  <c r="CK47" i="4"/>
  <c r="CI47" i="4"/>
  <c r="CI77" i="4" s="1"/>
  <c r="CH47" i="4"/>
  <c r="CH77" i="4" s="1"/>
  <c r="D39" i="1" s="1"/>
  <c r="CF47" i="4"/>
  <c r="CE47" i="4"/>
  <c r="CC47" i="4"/>
  <c r="CB47" i="4"/>
  <c r="BZ47" i="4"/>
  <c r="BY47" i="4"/>
  <c r="CA47" i="4" s="1"/>
  <c r="BX47" i="4"/>
  <c r="BW47" i="4"/>
  <c r="BV47" i="4"/>
  <c r="BT47" i="4"/>
  <c r="BS47" i="4"/>
  <c r="BQ47" i="4"/>
  <c r="BP47" i="4"/>
  <c r="BN47" i="4"/>
  <c r="BM47" i="4"/>
  <c r="BK47" i="4"/>
  <c r="BL47" i="4" s="1"/>
  <c r="BJ47" i="4"/>
  <c r="BH47" i="4"/>
  <c r="BI47" i="4" s="1"/>
  <c r="BG47" i="4"/>
  <c r="BE47" i="4"/>
  <c r="BD47" i="4"/>
  <c r="BB47" i="4"/>
  <c r="BA47" i="4"/>
  <c r="AY47" i="4"/>
  <c r="AX47" i="4"/>
  <c r="AV47" i="4"/>
  <c r="AV77" i="4" s="1"/>
  <c r="AU47" i="4"/>
  <c r="AS47" i="4"/>
  <c r="AR47" i="4"/>
  <c r="AP47" i="4"/>
  <c r="AO47" i="4"/>
  <c r="AM47" i="4"/>
  <c r="AL47" i="4"/>
  <c r="AJ47" i="4"/>
  <c r="AJ77" i="4" s="1"/>
  <c r="AI47" i="4"/>
  <c r="AG47" i="4"/>
  <c r="AF47" i="4"/>
  <c r="AD47" i="4"/>
  <c r="AC47" i="4"/>
  <c r="AA47" i="4"/>
  <c r="Z47" i="4"/>
  <c r="X47" i="4"/>
  <c r="W47" i="4"/>
  <c r="U47" i="4"/>
  <c r="T47" i="4"/>
  <c r="R47" i="4"/>
  <c r="Q47" i="4"/>
  <c r="Q77" i="4" s="1"/>
  <c r="D16" i="1" s="1"/>
  <c r="P47" i="4"/>
  <c r="O47" i="4"/>
  <c r="N47" i="4"/>
  <c r="L47" i="4"/>
  <c r="K47" i="4"/>
  <c r="I47" i="4"/>
  <c r="H47" i="4"/>
  <c r="F47" i="4"/>
  <c r="F77" i="4" s="1"/>
  <c r="G77" i="4" s="1"/>
  <c r="F12" i="1" s="1"/>
  <c r="E47" i="4"/>
  <c r="E77" i="4" s="1"/>
  <c r="AT46" i="4"/>
  <c r="AQ46" i="4"/>
  <c r="AH46" i="4"/>
  <c r="AE46" i="4"/>
  <c r="J46" i="4"/>
  <c r="C46" i="4"/>
  <c r="B46" i="4"/>
  <c r="AQ45" i="4"/>
  <c r="AH45" i="4"/>
  <c r="AE45" i="4"/>
  <c r="C45" i="4"/>
  <c r="I44" i="2" s="1"/>
  <c r="B45" i="4"/>
  <c r="D45" i="4" s="1"/>
  <c r="J44" i="2" s="1"/>
  <c r="AQ44" i="4"/>
  <c r="AH44" i="4"/>
  <c r="AE44" i="4"/>
  <c r="C44" i="4"/>
  <c r="B44" i="4"/>
  <c r="AT43" i="4"/>
  <c r="AH43" i="4"/>
  <c r="AE43" i="4"/>
  <c r="C43" i="4"/>
  <c r="B43" i="4"/>
  <c r="D43" i="4" s="1"/>
  <c r="J42" i="2" s="1"/>
  <c r="AQ42" i="4"/>
  <c r="AH42" i="4"/>
  <c r="AE42" i="4"/>
  <c r="C42" i="4"/>
  <c r="B42" i="4"/>
  <c r="H41" i="2" s="1"/>
  <c r="AT41" i="4"/>
  <c r="AH41" i="4"/>
  <c r="AE41" i="4"/>
  <c r="C41" i="4"/>
  <c r="B41" i="4"/>
  <c r="AQ40" i="4"/>
  <c r="AH40" i="4"/>
  <c r="AE40" i="4"/>
  <c r="C40" i="4"/>
  <c r="B40" i="4"/>
  <c r="AQ39" i="4"/>
  <c r="AH39" i="4"/>
  <c r="AE39" i="4"/>
  <c r="C39" i="4"/>
  <c r="B39" i="4"/>
  <c r="D39" i="4" s="1"/>
  <c r="J38" i="2" s="1"/>
  <c r="AQ38" i="4"/>
  <c r="AH38" i="4"/>
  <c r="AE38" i="4"/>
  <c r="C38" i="4"/>
  <c r="I37" i="2" s="1"/>
  <c r="B38" i="4"/>
  <c r="H37" i="2" s="1"/>
  <c r="AT37" i="4"/>
  <c r="AH37" i="4"/>
  <c r="AE37" i="4"/>
  <c r="C37" i="4"/>
  <c r="B37" i="4"/>
  <c r="D37" i="4" s="1"/>
  <c r="J36" i="2" s="1"/>
  <c r="AH36" i="4"/>
  <c r="AE36" i="4"/>
  <c r="C36" i="4"/>
  <c r="B36" i="4"/>
  <c r="H35" i="2" s="1"/>
  <c r="AT35" i="4"/>
  <c r="AQ35" i="4"/>
  <c r="AH35" i="4"/>
  <c r="AE35" i="4"/>
  <c r="D35" i="4"/>
  <c r="J34" i="2" s="1"/>
  <c r="C35" i="4"/>
  <c r="B35" i="4"/>
  <c r="AH34" i="4"/>
  <c r="AE34" i="4"/>
  <c r="C34" i="4"/>
  <c r="B34" i="4"/>
  <c r="D34" i="4" s="1"/>
  <c r="J33" i="2" s="1"/>
  <c r="AT33" i="4"/>
  <c r="AH33" i="4"/>
  <c r="AE33" i="4"/>
  <c r="C33" i="4"/>
  <c r="B33" i="4"/>
  <c r="H32" i="2" s="1"/>
  <c r="AH32" i="4"/>
  <c r="AE32" i="4"/>
  <c r="D32" i="4"/>
  <c r="J31" i="2" s="1"/>
  <c r="C32" i="4"/>
  <c r="B32" i="4"/>
  <c r="AT31" i="4"/>
  <c r="AK31" i="4"/>
  <c r="AH31" i="4"/>
  <c r="AE31" i="4"/>
  <c r="C31" i="4"/>
  <c r="B31" i="4"/>
  <c r="AQ30" i="4"/>
  <c r="AH30" i="4"/>
  <c r="AE30" i="4"/>
  <c r="D30" i="4"/>
  <c r="J29" i="2" s="1"/>
  <c r="C30" i="4"/>
  <c r="B30" i="4"/>
  <c r="AT29" i="4"/>
  <c r="AH29" i="4"/>
  <c r="AE29" i="4"/>
  <c r="C29" i="4"/>
  <c r="B29" i="4"/>
  <c r="H28" i="2" s="1"/>
  <c r="AH28" i="4"/>
  <c r="AE28" i="4"/>
  <c r="C28" i="4"/>
  <c r="B28" i="4"/>
  <c r="D28" i="4" s="1"/>
  <c r="J27" i="2" s="1"/>
  <c r="AT27" i="4"/>
  <c r="AH27" i="4"/>
  <c r="AE27" i="4"/>
  <c r="C27" i="4"/>
  <c r="B27" i="4"/>
  <c r="H26" i="2" s="1"/>
  <c r="AQ26" i="4"/>
  <c r="AH26" i="4"/>
  <c r="AE26" i="4"/>
  <c r="C26" i="4"/>
  <c r="B26" i="4"/>
  <c r="D26" i="4" s="1"/>
  <c r="J25" i="2" s="1"/>
  <c r="AT25" i="4"/>
  <c r="AK25" i="4"/>
  <c r="AH25" i="4"/>
  <c r="AE25" i="4"/>
  <c r="C25" i="4"/>
  <c r="B25" i="4"/>
  <c r="D25" i="4" s="1"/>
  <c r="J24" i="2" s="1"/>
  <c r="AT24" i="4"/>
  <c r="AH24" i="4"/>
  <c r="AE24" i="4"/>
  <c r="C24" i="4"/>
  <c r="B24" i="4"/>
  <c r="AT23" i="4"/>
  <c r="AQ23" i="4"/>
  <c r="AH23" i="4"/>
  <c r="AE23" i="4"/>
  <c r="D23" i="4"/>
  <c r="J22" i="2" s="1"/>
  <c r="C23" i="4"/>
  <c r="B23" i="4"/>
  <c r="AT22" i="4"/>
  <c r="AK22" i="4"/>
  <c r="AH22" i="4"/>
  <c r="AE22" i="4"/>
  <c r="C22" i="4"/>
  <c r="B22" i="4"/>
  <c r="D22" i="4" s="1"/>
  <c r="J21" i="2" s="1"/>
  <c r="AT21" i="4"/>
  <c r="AQ21" i="4"/>
  <c r="AK21" i="4"/>
  <c r="AH21" i="4"/>
  <c r="AE21" i="4"/>
  <c r="C21" i="4"/>
  <c r="B21" i="4"/>
  <c r="H20" i="2" s="1"/>
  <c r="AQ20" i="4"/>
  <c r="AN20" i="4"/>
  <c r="AK20" i="4"/>
  <c r="AH20" i="4"/>
  <c r="AE20" i="4"/>
  <c r="C20" i="4"/>
  <c r="B20" i="4"/>
  <c r="H19" i="2" s="1"/>
  <c r="AQ19" i="4"/>
  <c r="AK19" i="4"/>
  <c r="AH19" i="4"/>
  <c r="AE19" i="4"/>
  <c r="C19" i="4"/>
  <c r="B19" i="4"/>
  <c r="H18" i="2" s="1"/>
  <c r="AQ18" i="4"/>
  <c r="AH18" i="4"/>
  <c r="AE18" i="4"/>
  <c r="C18" i="4"/>
  <c r="B18" i="4"/>
  <c r="H17" i="2" s="1"/>
  <c r="AK17" i="4"/>
  <c r="AH17" i="4"/>
  <c r="AE17" i="4"/>
  <c r="C17" i="4"/>
  <c r="B17" i="4"/>
  <c r="H16" i="2" s="1"/>
  <c r="AT16" i="4"/>
  <c r="AQ16" i="4"/>
  <c r="AK16" i="4"/>
  <c r="AH16" i="4"/>
  <c r="AE16" i="4"/>
  <c r="C16" i="4"/>
  <c r="B16" i="4"/>
  <c r="AT15" i="4"/>
  <c r="AK15" i="4"/>
  <c r="AH15" i="4"/>
  <c r="AE15" i="4"/>
  <c r="C15" i="4"/>
  <c r="B15" i="4"/>
  <c r="H14" i="2" s="1"/>
  <c r="AQ14" i="4"/>
  <c r="AK14" i="4"/>
  <c r="AH14" i="4"/>
  <c r="AE14" i="4"/>
  <c r="AB14" i="4"/>
  <c r="C14" i="4"/>
  <c r="B14" i="4"/>
  <c r="H13" i="2" s="1"/>
  <c r="BC13" i="4"/>
  <c r="AH13" i="4"/>
  <c r="AE13" i="4"/>
  <c r="C13" i="4"/>
  <c r="B13" i="4"/>
  <c r="H12" i="2" s="1"/>
  <c r="AQ12" i="4"/>
  <c r="AH12" i="4"/>
  <c r="AE12" i="4"/>
  <c r="C12" i="4"/>
  <c r="B12" i="4"/>
  <c r="D12" i="4" s="1"/>
  <c r="AQ11" i="4"/>
  <c r="AK11" i="4"/>
  <c r="AH11" i="4"/>
  <c r="AE11" i="4"/>
  <c r="C11" i="4"/>
  <c r="B11" i="4"/>
  <c r="D11" i="4" s="1"/>
  <c r="J10" i="2" s="1"/>
  <c r="AQ10" i="4"/>
  <c r="AK10" i="4"/>
  <c r="AH10" i="4"/>
  <c r="AE10" i="4"/>
  <c r="C10" i="4"/>
  <c r="B10" i="4"/>
  <c r="AT9" i="4"/>
  <c r="AH9" i="4"/>
  <c r="AE9" i="4"/>
  <c r="C9" i="4"/>
  <c r="B9" i="4"/>
  <c r="H8" i="2" s="1"/>
  <c r="CX8" i="4"/>
  <c r="CW8" i="4"/>
  <c r="CW77" i="4" s="1"/>
  <c r="CU8" i="4"/>
  <c r="CT8" i="4"/>
  <c r="CR8" i="4"/>
  <c r="CQ8" i="4"/>
  <c r="CO8" i="4"/>
  <c r="CP8" i="4" s="1"/>
  <c r="CN8" i="4"/>
  <c r="CL8" i="4"/>
  <c r="CK8" i="4"/>
  <c r="CK77" i="4" s="1"/>
  <c r="CI8" i="4"/>
  <c r="CH8" i="4"/>
  <c r="CF8" i="4"/>
  <c r="CF77" i="4" s="1"/>
  <c r="CE8" i="4"/>
  <c r="CD8" i="4"/>
  <c r="CC8" i="4"/>
  <c r="CB8" i="4"/>
  <c r="CA8" i="4"/>
  <c r="BZ8" i="4"/>
  <c r="BZ77" i="4" s="1"/>
  <c r="BY8" i="4"/>
  <c r="BW8" i="4"/>
  <c r="BV8" i="4"/>
  <c r="BV77" i="4" s="1"/>
  <c r="D35" i="1" s="1"/>
  <c r="BT8" i="4"/>
  <c r="BS8" i="4"/>
  <c r="BR8" i="4"/>
  <c r="BQ8" i="4"/>
  <c r="BP8" i="4"/>
  <c r="BN8" i="4"/>
  <c r="BM8" i="4"/>
  <c r="BM77" i="4" s="1"/>
  <c r="BK8" i="4"/>
  <c r="BJ8" i="4"/>
  <c r="BJ77" i="4" s="1"/>
  <c r="D31" i="1" s="1"/>
  <c r="BH8" i="4"/>
  <c r="BG8" i="4"/>
  <c r="BE8" i="4"/>
  <c r="BD8" i="4"/>
  <c r="BB8" i="4"/>
  <c r="BC8" i="4" s="1"/>
  <c r="BA8" i="4"/>
  <c r="AZ8" i="4"/>
  <c r="AY8" i="4"/>
  <c r="AX8" i="4"/>
  <c r="AV8" i="4"/>
  <c r="AU8" i="4"/>
  <c r="AS8" i="4"/>
  <c r="AS77" i="4" s="1"/>
  <c r="E25" i="1" s="1"/>
  <c r="AR8" i="4"/>
  <c r="AQ8" i="4"/>
  <c r="AP8" i="4"/>
  <c r="AP77" i="4" s="1"/>
  <c r="AO8" i="4"/>
  <c r="AO77" i="4" s="1"/>
  <c r="AM8" i="4"/>
  <c r="AN8" i="4" s="1"/>
  <c r="AL8" i="4"/>
  <c r="AK8" i="4"/>
  <c r="AJ8" i="4"/>
  <c r="AI8" i="4"/>
  <c r="AG8" i="4"/>
  <c r="AG77" i="4" s="1"/>
  <c r="AF8" i="4"/>
  <c r="AH8" i="4" s="1"/>
  <c r="AD8" i="4"/>
  <c r="AD77" i="4" s="1"/>
  <c r="AC8" i="4"/>
  <c r="AE8" i="4" s="1"/>
  <c r="AA8" i="4"/>
  <c r="AB8" i="4" s="1"/>
  <c r="Z8" i="4"/>
  <c r="Z77" i="4" s="1"/>
  <c r="X8" i="4"/>
  <c r="X77" i="4" s="1"/>
  <c r="W8" i="4"/>
  <c r="W77" i="4" s="1"/>
  <c r="U8" i="4"/>
  <c r="T8" i="4"/>
  <c r="S8" i="4"/>
  <c r="R8" i="4"/>
  <c r="R77" i="4" s="1"/>
  <c r="Q8" i="4"/>
  <c r="O8" i="4"/>
  <c r="N8" i="4"/>
  <c r="N77" i="4" s="1"/>
  <c r="L8" i="4"/>
  <c r="K8" i="4"/>
  <c r="J8" i="4"/>
  <c r="I8" i="4"/>
  <c r="I77" i="4" s="1"/>
  <c r="H8" i="4"/>
  <c r="O56" i="3"/>
  <c r="P56" i="3" s="1"/>
  <c r="F10" i="1" s="1"/>
  <c r="N56" i="3"/>
  <c r="K56" i="3"/>
  <c r="F56" i="3"/>
  <c r="J54" i="3"/>
  <c r="J53" i="3"/>
  <c r="J52" i="3"/>
  <c r="J51" i="3"/>
  <c r="P50" i="3"/>
  <c r="M50" i="3"/>
  <c r="J50" i="3"/>
  <c r="G50" i="3"/>
  <c r="D50" i="3"/>
  <c r="G50" i="2" s="1"/>
  <c r="M49" i="3"/>
  <c r="J49" i="3"/>
  <c r="G49" i="3"/>
  <c r="D49" i="3"/>
  <c r="M48" i="3"/>
  <c r="J48" i="3"/>
  <c r="G48" i="3"/>
  <c r="D48" i="3"/>
  <c r="G48" i="2" s="1"/>
  <c r="J47" i="3"/>
  <c r="D47" i="3"/>
  <c r="P46" i="3"/>
  <c r="O46" i="3"/>
  <c r="N46" i="3"/>
  <c r="L46" i="3"/>
  <c r="M46" i="3" s="1"/>
  <c r="K46" i="3"/>
  <c r="I46" i="3"/>
  <c r="H46" i="3"/>
  <c r="H56" i="3" s="1"/>
  <c r="D8" i="1" s="1"/>
  <c r="F46" i="3"/>
  <c r="E46" i="3"/>
  <c r="C45" i="3"/>
  <c r="B45" i="3"/>
  <c r="E45" i="2" s="1"/>
  <c r="M44" i="3"/>
  <c r="C44" i="3"/>
  <c r="B44" i="3"/>
  <c r="M43" i="3"/>
  <c r="C43" i="3"/>
  <c r="B43" i="3"/>
  <c r="P42" i="3"/>
  <c r="M42" i="3"/>
  <c r="D42" i="3"/>
  <c r="G42" i="2" s="1"/>
  <c r="C42" i="3"/>
  <c r="F42" i="2" s="1"/>
  <c r="B42" i="3"/>
  <c r="C41" i="3"/>
  <c r="B41" i="3"/>
  <c r="P40" i="3"/>
  <c r="M40" i="3"/>
  <c r="C40" i="3"/>
  <c r="B40" i="3"/>
  <c r="C39" i="3"/>
  <c r="B39" i="3"/>
  <c r="P38" i="3"/>
  <c r="M38" i="3"/>
  <c r="C38" i="3"/>
  <c r="B38" i="3"/>
  <c r="M37" i="3"/>
  <c r="D37" i="3"/>
  <c r="C37" i="3"/>
  <c r="B37" i="3"/>
  <c r="M36" i="3"/>
  <c r="C36" i="3"/>
  <c r="B36" i="3"/>
  <c r="M35" i="3"/>
  <c r="D35" i="3"/>
  <c r="C35" i="3"/>
  <c r="B35" i="3"/>
  <c r="E35" i="2" s="1"/>
  <c r="M34" i="3"/>
  <c r="C34" i="3"/>
  <c r="D34" i="3" s="1"/>
  <c r="G34" i="2" s="1"/>
  <c r="B34" i="3"/>
  <c r="P33" i="3"/>
  <c r="M33" i="3"/>
  <c r="D33" i="3"/>
  <c r="G33" i="2" s="1"/>
  <c r="C33" i="3"/>
  <c r="B33" i="3"/>
  <c r="E33" i="2" s="1"/>
  <c r="M32" i="3"/>
  <c r="C32" i="3"/>
  <c r="B32" i="3"/>
  <c r="P31" i="3"/>
  <c r="M31" i="3"/>
  <c r="D31" i="3"/>
  <c r="G31" i="2" s="1"/>
  <c r="C31" i="3"/>
  <c r="B31" i="3"/>
  <c r="M30" i="3"/>
  <c r="D30" i="3"/>
  <c r="G30" i="2" s="1"/>
  <c r="C30" i="3"/>
  <c r="B30" i="3"/>
  <c r="M29" i="3"/>
  <c r="D29" i="3"/>
  <c r="G29" i="2" s="1"/>
  <c r="C29" i="3"/>
  <c r="B29" i="3"/>
  <c r="P28" i="3"/>
  <c r="M28" i="3"/>
  <c r="C28" i="3"/>
  <c r="D28" i="3" s="1"/>
  <c r="G28" i="2" s="1"/>
  <c r="B28" i="3"/>
  <c r="M27" i="3"/>
  <c r="D27" i="3"/>
  <c r="G27" i="2" s="1"/>
  <c r="C27" i="3"/>
  <c r="B27" i="3"/>
  <c r="P26" i="3"/>
  <c r="M26" i="3"/>
  <c r="C26" i="3"/>
  <c r="D26" i="3" s="1"/>
  <c r="G26" i="2" s="1"/>
  <c r="B26" i="3"/>
  <c r="M25" i="3"/>
  <c r="C25" i="3"/>
  <c r="D25" i="3" s="1"/>
  <c r="G25" i="2" s="1"/>
  <c r="B25" i="3"/>
  <c r="M24" i="3"/>
  <c r="C24" i="3"/>
  <c r="B24" i="3"/>
  <c r="E24" i="2" s="1"/>
  <c r="M23" i="3"/>
  <c r="C23" i="3"/>
  <c r="B23" i="3"/>
  <c r="P22" i="3"/>
  <c r="M22" i="3"/>
  <c r="C22" i="3"/>
  <c r="B22" i="3"/>
  <c r="E22" i="2" s="1"/>
  <c r="P21" i="3"/>
  <c r="M21" i="3"/>
  <c r="C21" i="3"/>
  <c r="B21" i="3"/>
  <c r="M20" i="3"/>
  <c r="C20" i="3"/>
  <c r="D20" i="3" s="1"/>
  <c r="G20" i="2" s="1"/>
  <c r="B20" i="3"/>
  <c r="P19" i="3"/>
  <c r="M19" i="3"/>
  <c r="C19" i="3"/>
  <c r="D19" i="3" s="1"/>
  <c r="B19" i="3"/>
  <c r="M18" i="3"/>
  <c r="D18" i="3"/>
  <c r="G18" i="2" s="1"/>
  <c r="C18" i="3"/>
  <c r="B18" i="3"/>
  <c r="M17" i="3"/>
  <c r="C17" i="3"/>
  <c r="D17" i="3" s="1"/>
  <c r="B17" i="3"/>
  <c r="P16" i="3"/>
  <c r="M16" i="3"/>
  <c r="C16" i="3"/>
  <c r="D16" i="3" s="1"/>
  <c r="G16" i="2" s="1"/>
  <c r="B16" i="3"/>
  <c r="P15" i="3"/>
  <c r="M15" i="3"/>
  <c r="D15" i="3"/>
  <c r="C15" i="3"/>
  <c r="B15" i="3"/>
  <c r="M14" i="3"/>
  <c r="C14" i="3"/>
  <c r="B14" i="3"/>
  <c r="D14" i="3" s="1"/>
  <c r="G14" i="2" s="1"/>
  <c r="M13" i="3"/>
  <c r="D13" i="3"/>
  <c r="C13" i="3"/>
  <c r="B13" i="3"/>
  <c r="C12" i="3"/>
  <c r="B12" i="3"/>
  <c r="M11" i="3"/>
  <c r="D11" i="3"/>
  <c r="G11" i="2" s="1"/>
  <c r="C11" i="3"/>
  <c r="B11" i="3"/>
  <c r="M10" i="3"/>
  <c r="C10" i="3"/>
  <c r="B10" i="3"/>
  <c r="D10" i="3" s="1"/>
  <c r="G10" i="2" s="1"/>
  <c r="M9" i="3"/>
  <c r="C9" i="3"/>
  <c r="B9" i="3"/>
  <c r="D9" i="3" s="1"/>
  <c r="G9" i="2" s="1"/>
  <c r="P8" i="3"/>
  <c r="M8" i="3"/>
  <c r="C8" i="3"/>
  <c r="B8" i="3"/>
  <c r="P7" i="3"/>
  <c r="O7" i="3"/>
  <c r="N7" i="3"/>
  <c r="M7" i="3"/>
  <c r="L7" i="3"/>
  <c r="K7" i="3"/>
  <c r="C7" i="3"/>
  <c r="B7" i="3"/>
  <c r="J375" i="2"/>
  <c r="I375" i="2"/>
  <c r="H374" i="2"/>
  <c r="N373" i="2"/>
  <c r="H373" i="2"/>
  <c r="L372" i="2"/>
  <c r="K372" i="2"/>
  <c r="M371" i="2"/>
  <c r="L371" i="2"/>
  <c r="K371" i="2"/>
  <c r="M370" i="2"/>
  <c r="L370" i="2"/>
  <c r="K370" i="2"/>
  <c r="K369" i="2"/>
  <c r="M368" i="2"/>
  <c r="L368" i="2"/>
  <c r="K368" i="2"/>
  <c r="H368" i="2"/>
  <c r="K367" i="2"/>
  <c r="I367" i="2"/>
  <c r="M366" i="2"/>
  <c r="L366" i="2"/>
  <c r="K366" i="2"/>
  <c r="M365" i="2"/>
  <c r="L365" i="2"/>
  <c r="K365" i="2"/>
  <c r="M364" i="2"/>
  <c r="L364" i="2"/>
  <c r="K364" i="2"/>
  <c r="K363" i="2"/>
  <c r="M362" i="2"/>
  <c r="L362" i="2"/>
  <c r="K362" i="2"/>
  <c r="M361" i="2"/>
  <c r="K361" i="2"/>
  <c r="L360" i="2"/>
  <c r="K360" i="2"/>
  <c r="M359" i="2"/>
  <c r="L359" i="2"/>
  <c r="K359" i="2"/>
  <c r="M358" i="2"/>
  <c r="L358" i="2"/>
  <c r="K358" i="2"/>
  <c r="L357" i="2"/>
  <c r="K357" i="2"/>
  <c r="M356" i="2"/>
  <c r="L356" i="2"/>
  <c r="K356" i="2"/>
  <c r="K355" i="2"/>
  <c r="M354" i="2"/>
  <c r="L354" i="2"/>
  <c r="K354" i="2"/>
  <c r="K353" i="2"/>
  <c r="L352" i="2"/>
  <c r="K352" i="2"/>
  <c r="K351" i="2"/>
  <c r="M350" i="2"/>
  <c r="L350" i="2"/>
  <c r="K350" i="2"/>
  <c r="M349" i="2"/>
  <c r="L349" i="2"/>
  <c r="K349" i="2"/>
  <c r="M348" i="2"/>
  <c r="L348" i="2"/>
  <c r="K348" i="2"/>
  <c r="K347" i="2"/>
  <c r="M346" i="2"/>
  <c r="L346" i="2"/>
  <c r="K346" i="2"/>
  <c r="K345" i="2"/>
  <c r="L344" i="2"/>
  <c r="K344" i="2"/>
  <c r="M343" i="2"/>
  <c r="L343" i="2"/>
  <c r="K343" i="2"/>
  <c r="M342" i="2"/>
  <c r="L342" i="2"/>
  <c r="K342" i="2"/>
  <c r="M341" i="2"/>
  <c r="L341" i="2"/>
  <c r="K341" i="2"/>
  <c r="M340" i="2"/>
  <c r="L340" i="2"/>
  <c r="K340" i="2"/>
  <c r="K339" i="2"/>
  <c r="M338" i="2"/>
  <c r="L338" i="2"/>
  <c r="K338" i="2"/>
  <c r="K337" i="2"/>
  <c r="L336" i="2"/>
  <c r="K336" i="2"/>
  <c r="K335" i="2"/>
  <c r="M334" i="2"/>
  <c r="L334" i="2"/>
  <c r="K334" i="2"/>
  <c r="M333" i="2"/>
  <c r="L333" i="2"/>
  <c r="K333" i="2"/>
  <c r="M332" i="2"/>
  <c r="L332" i="2"/>
  <c r="K332" i="2"/>
  <c r="K331" i="2"/>
  <c r="M330" i="2"/>
  <c r="L330" i="2"/>
  <c r="K330" i="2"/>
  <c r="K329" i="2"/>
  <c r="L328" i="2"/>
  <c r="K328" i="2"/>
  <c r="M327" i="2"/>
  <c r="L327" i="2"/>
  <c r="K327" i="2"/>
  <c r="M326" i="2"/>
  <c r="L326" i="2"/>
  <c r="K326" i="2"/>
  <c r="L325" i="2"/>
  <c r="K325" i="2"/>
  <c r="M324" i="2"/>
  <c r="L324" i="2"/>
  <c r="K324" i="2"/>
  <c r="K323" i="2"/>
  <c r="M322" i="2"/>
  <c r="L322" i="2"/>
  <c r="K322" i="2"/>
  <c r="K321" i="2"/>
  <c r="I321" i="2"/>
  <c r="H321" i="2"/>
  <c r="M320" i="2"/>
  <c r="L320" i="2"/>
  <c r="K320" i="2"/>
  <c r="K319" i="2"/>
  <c r="M318" i="2"/>
  <c r="L318" i="2"/>
  <c r="K318" i="2"/>
  <c r="M317" i="2"/>
  <c r="L317" i="2"/>
  <c r="K317" i="2"/>
  <c r="M316" i="2"/>
  <c r="L316" i="2"/>
  <c r="K316" i="2"/>
  <c r="M315" i="2"/>
  <c r="L315" i="2"/>
  <c r="K315" i="2"/>
  <c r="M314" i="2"/>
  <c r="L314" i="2"/>
  <c r="K314" i="2"/>
  <c r="K313" i="2"/>
  <c r="M312" i="2"/>
  <c r="L312" i="2"/>
  <c r="K312" i="2"/>
  <c r="M311" i="2"/>
  <c r="L311" i="2"/>
  <c r="K311" i="2"/>
  <c r="M310" i="2"/>
  <c r="L310" i="2"/>
  <c r="K310" i="2"/>
  <c r="K309" i="2"/>
  <c r="M308" i="2"/>
  <c r="L308" i="2"/>
  <c r="K308" i="2"/>
  <c r="K307" i="2"/>
  <c r="M306" i="2"/>
  <c r="L306" i="2"/>
  <c r="K306" i="2"/>
  <c r="M305" i="2"/>
  <c r="K305" i="2"/>
  <c r="M304" i="2"/>
  <c r="L304" i="2"/>
  <c r="K304" i="2"/>
  <c r="H303" i="2"/>
  <c r="M302" i="2"/>
  <c r="L302" i="2"/>
  <c r="K302" i="2"/>
  <c r="M301" i="2"/>
  <c r="L301" i="2"/>
  <c r="K301" i="2"/>
  <c r="M300" i="2"/>
  <c r="L300" i="2"/>
  <c r="K300" i="2"/>
  <c r="M299" i="2"/>
  <c r="L299" i="2"/>
  <c r="K299" i="2"/>
  <c r="M298" i="2"/>
  <c r="L298" i="2"/>
  <c r="K298" i="2"/>
  <c r="M297" i="2"/>
  <c r="L297" i="2"/>
  <c r="K297" i="2"/>
  <c r="K296" i="2"/>
  <c r="M295" i="2"/>
  <c r="L295" i="2"/>
  <c r="K295" i="2"/>
  <c r="M294" i="2"/>
  <c r="L294" i="2"/>
  <c r="K294" i="2"/>
  <c r="M293" i="2"/>
  <c r="L293" i="2"/>
  <c r="K293" i="2"/>
  <c r="K292" i="2"/>
  <c r="M291" i="2"/>
  <c r="L291" i="2"/>
  <c r="K291" i="2"/>
  <c r="L290" i="2"/>
  <c r="K290" i="2"/>
  <c r="M289" i="2"/>
  <c r="L289" i="2"/>
  <c r="K289" i="2"/>
  <c r="K288" i="2"/>
  <c r="H288" i="2"/>
  <c r="M287" i="2"/>
  <c r="L287" i="2"/>
  <c r="K287" i="2"/>
  <c r="K286" i="2"/>
  <c r="M285" i="2"/>
  <c r="L285" i="2"/>
  <c r="K285" i="2"/>
  <c r="M284" i="2"/>
  <c r="L284" i="2"/>
  <c r="K284" i="2"/>
  <c r="M283" i="2"/>
  <c r="L283" i="2"/>
  <c r="K283" i="2"/>
  <c r="M282" i="2"/>
  <c r="L282" i="2"/>
  <c r="K282" i="2"/>
  <c r="M281" i="2"/>
  <c r="L281" i="2"/>
  <c r="K281" i="2"/>
  <c r="H281" i="2"/>
  <c r="H280" i="2"/>
  <c r="K279" i="2"/>
  <c r="M278" i="2"/>
  <c r="L278" i="2"/>
  <c r="K278" i="2"/>
  <c r="M277" i="2"/>
  <c r="L277" i="2"/>
  <c r="K277" i="2"/>
  <c r="M276" i="2"/>
  <c r="L276" i="2"/>
  <c r="K276" i="2"/>
  <c r="M275" i="2"/>
  <c r="L275" i="2"/>
  <c r="K275" i="2"/>
  <c r="M274" i="2"/>
  <c r="L274" i="2"/>
  <c r="K274" i="2"/>
  <c r="L273" i="2"/>
  <c r="K273" i="2"/>
  <c r="M272" i="2"/>
  <c r="L272" i="2"/>
  <c r="K272" i="2"/>
  <c r="K271" i="2"/>
  <c r="M270" i="2"/>
  <c r="L270" i="2"/>
  <c r="K270" i="2"/>
  <c r="K269" i="2"/>
  <c r="M268" i="2"/>
  <c r="L268" i="2"/>
  <c r="K268" i="2"/>
  <c r="M267" i="2"/>
  <c r="L267" i="2"/>
  <c r="K267" i="2"/>
  <c r="P265" i="2"/>
  <c r="O265" i="2"/>
  <c r="N265" i="2"/>
  <c r="M265" i="2"/>
  <c r="L265" i="2"/>
  <c r="K265" i="2"/>
  <c r="O264" i="2"/>
  <c r="N264" i="2"/>
  <c r="M264" i="2"/>
  <c r="L264" i="2"/>
  <c r="K264" i="2"/>
  <c r="P263" i="2"/>
  <c r="O263" i="2"/>
  <c r="N263" i="2"/>
  <c r="M263" i="2"/>
  <c r="L263" i="2"/>
  <c r="K263" i="2"/>
  <c r="O262" i="2"/>
  <c r="N262" i="2"/>
  <c r="M262" i="2"/>
  <c r="K262" i="2"/>
  <c r="P261" i="2"/>
  <c r="O261" i="2"/>
  <c r="N261" i="2"/>
  <c r="M261" i="2"/>
  <c r="L261" i="2"/>
  <c r="K261" i="2"/>
  <c r="O260" i="2"/>
  <c r="N260" i="2"/>
  <c r="M260" i="2"/>
  <c r="L260" i="2"/>
  <c r="K260" i="2"/>
  <c r="P259" i="2"/>
  <c r="O259" i="2"/>
  <c r="N259" i="2"/>
  <c r="M259" i="2"/>
  <c r="L259" i="2"/>
  <c r="K259" i="2"/>
  <c r="O258" i="2"/>
  <c r="N258" i="2"/>
  <c r="M258" i="2"/>
  <c r="L258" i="2"/>
  <c r="K258" i="2"/>
  <c r="P257" i="2"/>
  <c r="O257" i="2"/>
  <c r="N257" i="2"/>
  <c r="M257" i="2"/>
  <c r="L257" i="2"/>
  <c r="K257" i="2"/>
  <c r="P256" i="2"/>
  <c r="O256" i="2"/>
  <c r="N256" i="2"/>
  <c r="K256" i="2"/>
  <c r="P255" i="2"/>
  <c r="O255" i="2"/>
  <c r="N255" i="2"/>
  <c r="M255" i="2"/>
  <c r="L255" i="2"/>
  <c r="K255" i="2"/>
  <c r="O254" i="2"/>
  <c r="N254" i="2"/>
  <c r="M254" i="2"/>
  <c r="K254" i="2"/>
  <c r="M253" i="2"/>
  <c r="L253" i="2"/>
  <c r="K253" i="2"/>
  <c r="L252" i="2"/>
  <c r="K252" i="2"/>
  <c r="O251" i="2"/>
  <c r="N251" i="2"/>
  <c r="M251" i="2"/>
  <c r="L251" i="2"/>
  <c r="K251" i="2"/>
  <c r="M250" i="2"/>
  <c r="L250" i="2"/>
  <c r="K250" i="2"/>
  <c r="M249" i="2"/>
  <c r="L249" i="2"/>
  <c r="K249" i="2"/>
  <c r="M248" i="2"/>
  <c r="L248" i="2"/>
  <c r="K248" i="2"/>
  <c r="M247" i="2"/>
  <c r="L247" i="2"/>
  <c r="K247" i="2"/>
  <c r="K246" i="2"/>
  <c r="M245" i="2"/>
  <c r="L245" i="2"/>
  <c r="K245" i="2"/>
  <c r="M244" i="2"/>
  <c r="L244" i="2"/>
  <c r="K244" i="2"/>
  <c r="M243" i="2"/>
  <c r="L243" i="2"/>
  <c r="K243" i="2"/>
  <c r="M242" i="2"/>
  <c r="L242" i="2"/>
  <c r="K242" i="2"/>
  <c r="M241" i="2"/>
  <c r="L241" i="2"/>
  <c r="K241" i="2"/>
  <c r="N240" i="2"/>
  <c r="M240" i="2"/>
  <c r="L240" i="2"/>
  <c r="K240" i="2"/>
  <c r="M239" i="2"/>
  <c r="L239" i="2"/>
  <c r="K239" i="2"/>
  <c r="N238" i="2"/>
  <c r="L238" i="2"/>
  <c r="K238" i="2"/>
  <c r="M237" i="2"/>
  <c r="L237" i="2"/>
  <c r="K237" i="2"/>
  <c r="K236" i="2"/>
  <c r="M235" i="2"/>
  <c r="L235" i="2"/>
  <c r="K235" i="2"/>
  <c r="M234" i="2"/>
  <c r="L234" i="2"/>
  <c r="K234" i="2"/>
  <c r="L233" i="2"/>
  <c r="K233" i="2"/>
  <c r="H232" i="2"/>
  <c r="M231" i="2"/>
  <c r="L231" i="2"/>
  <c r="K231" i="2"/>
  <c r="L230" i="2"/>
  <c r="K230" i="2"/>
  <c r="K229" i="2"/>
  <c r="L228" i="2"/>
  <c r="K228" i="2"/>
  <c r="M227" i="2"/>
  <c r="L227" i="2"/>
  <c r="K227" i="2"/>
  <c r="M226" i="2"/>
  <c r="L226" i="2"/>
  <c r="K226" i="2"/>
  <c r="I226" i="2"/>
  <c r="H226" i="2"/>
  <c r="L225" i="2"/>
  <c r="K225" i="2"/>
  <c r="M224" i="2"/>
  <c r="L224" i="2"/>
  <c r="K224" i="2"/>
  <c r="K223" i="2"/>
  <c r="L222" i="2"/>
  <c r="K222" i="2"/>
  <c r="H222" i="2"/>
  <c r="K221" i="2"/>
  <c r="H220" i="2"/>
  <c r="M219" i="2"/>
  <c r="L219" i="2"/>
  <c r="K219" i="2"/>
  <c r="K218" i="2"/>
  <c r="M217" i="2"/>
  <c r="L217" i="2"/>
  <c r="K217" i="2"/>
  <c r="M216" i="2"/>
  <c r="L216" i="2"/>
  <c r="K216" i="2"/>
  <c r="L215" i="2"/>
  <c r="K215" i="2"/>
  <c r="M214" i="2"/>
  <c r="L214" i="2"/>
  <c r="K214" i="2"/>
  <c r="L213" i="2"/>
  <c r="K213" i="2"/>
  <c r="L212" i="2"/>
  <c r="K212" i="2"/>
  <c r="L211" i="2"/>
  <c r="K211" i="2"/>
  <c r="M210" i="2"/>
  <c r="L210" i="2"/>
  <c r="K210" i="2"/>
  <c r="M209" i="2"/>
  <c r="L209" i="2"/>
  <c r="K209" i="2"/>
  <c r="M208" i="2"/>
  <c r="L208" i="2"/>
  <c r="K208" i="2"/>
  <c r="M207" i="2"/>
  <c r="L207" i="2"/>
  <c r="K207" i="2"/>
  <c r="M206" i="2"/>
  <c r="L206" i="2"/>
  <c r="K206" i="2"/>
  <c r="M205" i="2"/>
  <c r="L205" i="2"/>
  <c r="K205" i="2"/>
  <c r="L204" i="2"/>
  <c r="K204" i="2"/>
  <c r="M203" i="2"/>
  <c r="L203" i="2"/>
  <c r="K203" i="2"/>
  <c r="M202" i="2"/>
  <c r="L202" i="2"/>
  <c r="K202" i="2"/>
  <c r="M201" i="2"/>
  <c r="L201" i="2"/>
  <c r="K201" i="2"/>
  <c r="M200" i="2"/>
  <c r="L200" i="2"/>
  <c r="K200" i="2"/>
  <c r="M199" i="2"/>
  <c r="L199" i="2"/>
  <c r="K199" i="2"/>
  <c r="M198" i="2"/>
  <c r="L198" i="2"/>
  <c r="K198" i="2"/>
  <c r="M197" i="2"/>
  <c r="L197" i="2"/>
  <c r="K197" i="2"/>
  <c r="M195" i="2"/>
  <c r="L195" i="2"/>
  <c r="K195" i="2"/>
  <c r="M194" i="2"/>
  <c r="L194" i="2"/>
  <c r="K194" i="2"/>
  <c r="L193" i="2"/>
  <c r="K193" i="2"/>
  <c r="M192" i="2"/>
  <c r="L192" i="2"/>
  <c r="K192" i="2"/>
  <c r="L191" i="2"/>
  <c r="K191" i="2"/>
  <c r="M190" i="2"/>
  <c r="L190" i="2"/>
  <c r="K190" i="2"/>
  <c r="M189" i="2"/>
  <c r="L189" i="2"/>
  <c r="K189" i="2"/>
  <c r="M188" i="2"/>
  <c r="L188" i="2"/>
  <c r="K188" i="2"/>
  <c r="M187" i="2"/>
  <c r="L187" i="2"/>
  <c r="K187" i="2"/>
  <c r="M186" i="2"/>
  <c r="L186" i="2"/>
  <c r="K186" i="2"/>
  <c r="L184" i="2"/>
  <c r="K184" i="2"/>
  <c r="M183" i="2"/>
  <c r="L183" i="2"/>
  <c r="K183" i="2"/>
  <c r="M182" i="2"/>
  <c r="L182" i="2"/>
  <c r="K182" i="2"/>
  <c r="M181" i="2"/>
  <c r="L181" i="2"/>
  <c r="K181" i="2"/>
  <c r="M180" i="2"/>
  <c r="L180" i="2"/>
  <c r="K180" i="2"/>
  <c r="M179" i="2"/>
  <c r="L179" i="2"/>
  <c r="K179" i="2"/>
  <c r="M178" i="2"/>
  <c r="L178" i="2"/>
  <c r="K178" i="2"/>
  <c r="M177" i="2"/>
  <c r="L177" i="2"/>
  <c r="K177" i="2"/>
  <c r="L176" i="2"/>
  <c r="K176" i="2"/>
  <c r="M175" i="2"/>
  <c r="L175" i="2"/>
  <c r="K175" i="2"/>
  <c r="H174" i="2"/>
  <c r="L173" i="2"/>
  <c r="K173" i="2"/>
  <c r="M172" i="2"/>
  <c r="L172" i="2"/>
  <c r="K172" i="2"/>
  <c r="M171" i="2"/>
  <c r="L171" i="2"/>
  <c r="K171" i="2"/>
  <c r="M170" i="2"/>
  <c r="L170" i="2"/>
  <c r="K170" i="2"/>
  <c r="M169" i="2"/>
  <c r="L169" i="2"/>
  <c r="K169" i="2"/>
  <c r="N168" i="2"/>
  <c r="M168" i="2"/>
  <c r="L168" i="2"/>
  <c r="K168" i="2"/>
  <c r="M167" i="2"/>
  <c r="L167" i="2"/>
  <c r="K167" i="2"/>
  <c r="M166" i="2"/>
  <c r="L166" i="2"/>
  <c r="K166" i="2"/>
  <c r="M165" i="2"/>
  <c r="L165" i="2"/>
  <c r="K165" i="2"/>
  <c r="M164" i="2"/>
  <c r="L164" i="2"/>
  <c r="K164" i="2"/>
  <c r="L163" i="2"/>
  <c r="K163" i="2"/>
  <c r="M162" i="2"/>
  <c r="L162" i="2"/>
  <c r="K162" i="2"/>
  <c r="L161" i="2"/>
  <c r="K161" i="2"/>
  <c r="M160" i="2"/>
  <c r="L160" i="2"/>
  <c r="K160" i="2"/>
  <c r="M159" i="2"/>
  <c r="L159" i="2"/>
  <c r="K159" i="2"/>
  <c r="M158" i="2"/>
  <c r="L158" i="2"/>
  <c r="K158" i="2"/>
  <c r="M157" i="2"/>
  <c r="L157" i="2"/>
  <c r="K157" i="2"/>
  <c r="M156" i="2"/>
  <c r="L156" i="2"/>
  <c r="K156" i="2"/>
  <c r="L155" i="2"/>
  <c r="K155" i="2"/>
  <c r="M153" i="2"/>
  <c r="L153" i="2"/>
  <c r="K153" i="2"/>
  <c r="M152" i="2"/>
  <c r="L152" i="2"/>
  <c r="K152" i="2"/>
  <c r="M151" i="2"/>
  <c r="L151" i="2"/>
  <c r="K151" i="2"/>
  <c r="M150" i="2"/>
  <c r="L150" i="2"/>
  <c r="K150" i="2"/>
  <c r="M149" i="2"/>
  <c r="L149" i="2"/>
  <c r="K149" i="2"/>
  <c r="M148" i="2"/>
  <c r="L148" i="2"/>
  <c r="K148" i="2"/>
  <c r="M147" i="2"/>
  <c r="L147" i="2"/>
  <c r="K147" i="2"/>
  <c r="L146" i="2"/>
  <c r="K146" i="2"/>
  <c r="M145" i="2"/>
  <c r="L145" i="2"/>
  <c r="K145" i="2"/>
  <c r="M144" i="2"/>
  <c r="L144" i="2"/>
  <c r="K144" i="2"/>
  <c r="M143" i="2"/>
  <c r="L143" i="2"/>
  <c r="K143" i="2"/>
  <c r="M142" i="2"/>
  <c r="L142" i="2"/>
  <c r="K142" i="2"/>
  <c r="M141" i="2"/>
  <c r="L141" i="2"/>
  <c r="K141" i="2"/>
  <c r="M140" i="2"/>
  <c r="L140" i="2"/>
  <c r="K140" i="2"/>
  <c r="M139" i="2"/>
  <c r="L139" i="2"/>
  <c r="K139" i="2"/>
  <c r="L138" i="2"/>
  <c r="K138" i="2"/>
  <c r="M137" i="2"/>
  <c r="L137" i="2"/>
  <c r="K137" i="2"/>
  <c r="M136" i="2"/>
  <c r="L136" i="2"/>
  <c r="K136" i="2"/>
  <c r="M135" i="2"/>
  <c r="L135" i="2"/>
  <c r="K135" i="2"/>
  <c r="M134" i="2"/>
  <c r="L134" i="2"/>
  <c r="K134" i="2"/>
  <c r="M133" i="2"/>
  <c r="L133" i="2"/>
  <c r="K133" i="2"/>
  <c r="M132" i="2"/>
  <c r="L132" i="2"/>
  <c r="K132" i="2"/>
  <c r="M131" i="2"/>
  <c r="L131" i="2"/>
  <c r="K131" i="2"/>
  <c r="L130" i="2"/>
  <c r="K130" i="2"/>
  <c r="M129" i="2"/>
  <c r="L129" i="2"/>
  <c r="K129" i="2"/>
  <c r="M128" i="2"/>
  <c r="L128" i="2"/>
  <c r="K128" i="2"/>
  <c r="M127" i="2"/>
  <c r="L127" i="2"/>
  <c r="K127" i="2"/>
  <c r="M126" i="2"/>
  <c r="L126" i="2"/>
  <c r="K126" i="2"/>
  <c r="M125" i="2"/>
  <c r="L125" i="2"/>
  <c r="K125" i="2"/>
  <c r="M124" i="2"/>
  <c r="L124" i="2"/>
  <c r="K124" i="2"/>
  <c r="M123" i="2"/>
  <c r="L123" i="2"/>
  <c r="K123" i="2"/>
  <c r="L122" i="2"/>
  <c r="K122" i="2"/>
  <c r="M121" i="2"/>
  <c r="L121" i="2"/>
  <c r="K121" i="2"/>
  <c r="M120" i="2"/>
  <c r="L120" i="2"/>
  <c r="K120" i="2"/>
  <c r="M119" i="2"/>
  <c r="L119" i="2"/>
  <c r="K119" i="2"/>
  <c r="M118" i="2"/>
  <c r="L118" i="2"/>
  <c r="K118" i="2"/>
  <c r="M117" i="2"/>
  <c r="L117" i="2"/>
  <c r="K117" i="2"/>
  <c r="M116" i="2"/>
  <c r="L116" i="2"/>
  <c r="K116" i="2"/>
  <c r="M115" i="2"/>
  <c r="L115" i="2"/>
  <c r="K115" i="2"/>
  <c r="L114" i="2"/>
  <c r="K114" i="2"/>
  <c r="M113" i="2"/>
  <c r="L113" i="2"/>
  <c r="K113" i="2"/>
  <c r="M112" i="2"/>
  <c r="L112" i="2"/>
  <c r="K112" i="2"/>
  <c r="M111" i="2"/>
  <c r="L111" i="2"/>
  <c r="K111" i="2"/>
  <c r="M110" i="2"/>
  <c r="L110" i="2"/>
  <c r="K110" i="2"/>
  <c r="M109" i="2"/>
  <c r="L109" i="2"/>
  <c r="K109" i="2"/>
  <c r="H108" i="2"/>
  <c r="M107" i="2"/>
  <c r="L107" i="2"/>
  <c r="K107" i="2"/>
  <c r="M106" i="2"/>
  <c r="L106" i="2"/>
  <c r="K106" i="2"/>
  <c r="M105" i="2"/>
  <c r="L105" i="2"/>
  <c r="K105" i="2"/>
  <c r="M104" i="2"/>
  <c r="L104" i="2"/>
  <c r="K104" i="2"/>
  <c r="L103" i="2"/>
  <c r="K103" i="2"/>
  <c r="M102" i="2"/>
  <c r="L102" i="2"/>
  <c r="K102" i="2"/>
  <c r="L101" i="2"/>
  <c r="K101" i="2"/>
  <c r="M100" i="2"/>
  <c r="L100" i="2"/>
  <c r="K100" i="2"/>
  <c r="M99" i="2"/>
  <c r="L99" i="2"/>
  <c r="K99" i="2"/>
  <c r="M98" i="2"/>
  <c r="L98" i="2"/>
  <c r="K98" i="2"/>
  <c r="M97" i="2"/>
  <c r="L97" i="2"/>
  <c r="K97" i="2"/>
  <c r="M96" i="2"/>
  <c r="L96" i="2"/>
  <c r="K96" i="2"/>
  <c r="L95" i="2"/>
  <c r="K95" i="2"/>
  <c r="M94" i="2"/>
  <c r="L94" i="2"/>
  <c r="K94" i="2"/>
  <c r="L93" i="2"/>
  <c r="K93" i="2"/>
  <c r="M92" i="2"/>
  <c r="L92" i="2"/>
  <c r="K92" i="2"/>
  <c r="M91" i="2"/>
  <c r="L91" i="2"/>
  <c r="K91" i="2"/>
  <c r="M90" i="2"/>
  <c r="L90" i="2"/>
  <c r="K90" i="2"/>
  <c r="M89" i="2"/>
  <c r="L89" i="2"/>
  <c r="K89" i="2"/>
  <c r="H88" i="2"/>
  <c r="M87" i="2"/>
  <c r="L87" i="2"/>
  <c r="K87" i="2"/>
  <c r="L86" i="2"/>
  <c r="K86" i="2"/>
  <c r="H86" i="2"/>
  <c r="I85" i="2"/>
  <c r="H85" i="2"/>
  <c r="M84" i="2"/>
  <c r="L84" i="2"/>
  <c r="K84" i="2"/>
  <c r="M83" i="2"/>
  <c r="L83" i="2"/>
  <c r="K83" i="2"/>
  <c r="M82" i="2"/>
  <c r="L82" i="2"/>
  <c r="K82" i="2"/>
  <c r="L81" i="2"/>
  <c r="K81" i="2"/>
  <c r="M80" i="2"/>
  <c r="L80" i="2"/>
  <c r="K80" i="2"/>
  <c r="M79" i="2"/>
  <c r="L79" i="2"/>
  <c r="K79" i="2"/>
  <c r="M78" i="2"/>
  <c r="L78" i="2"/>
  <c r="K78" i="2"/>
  <c r="M77" i="2"/>
  <c r="L77" i="2"/>
  <c r="K77" i="2"/>
  <c r="M76" i="2"/>
  <c r="L76" i="2"/>
  <c r="K76" i="2"/>
  <c r="M75" i="2"/>
  <c r="L75" i="2"/>
  <c r="K75" i="2"/>
  <c r="M74" i="2"/>
  <c r="L74" i="2"/>
  <c r="K74" i="2"/>
  <c r="L73" i="2"/>
  <c r="K73" i="2"/>
  <c r="M72" i="2"/>
  <c r="L72" i="2"/>
  <c r="K72" i="2"/>
  <c r="M71" i="2"/>
  <c r="L71" i="2"/>
  <c r="K71" i="2"/>
  <c r="M70" i="2"/>
  <c r="L70" i="2"/>
  <c r="K70" i="2"/>
  <c r="M69" i="2"/>
  <c r="L69" i="2"/>
  <c r="K69" i="2"/>
  <c r="M68" i="2"/>
  <c r="L68" i="2"/>
  <c r="K68" i="2"/>
  <c r="M67" i="2"/>
  <c r="L67" i="2"/>
  <c r="K67" i="2"/>
  <c r="M66" i="2"/>
  <c r="L66" i="2"/>
  <c r="K66" i="2"/>
  <c r="L65" i="2"/>
  <c r="K65" i="2"/>
  <c r="M64" i="2"/>
  <c r="L64" i="2"/>
  <c r="K64" i="2"/>
  <c r="M63" i="2"/>
  <c r="L63" i="2"/>
  <c r="K63" i="2"/>
  <c r="M62" i="2"/>
  <c r="L62" i="2"/>
  <c r="K62" i="2"/>
  <c r="H61" i="2"/>
  <c r="M57" i="2"/>
  <c r="L57" i="2"/>
  <c r="K57" i="2"/>
  <c r="L56" i="2"/>
  <c r="K56" i="2"/>
  <c r="M55" i="2"/>
  <c r="L55" i="2"/>
  <c r="K55" i="2"/>
  <c r="M54" i="2"/>
  <c r="L54" i="2"/>
  <c r="K54" i="2"/>
  <c r="H54" i="2"/>
  <c r="M53" i="2"/>
  <c r="L53" i="2"/>
  <c r="K53" i="2"/>
  <c r="L52" i="2"/>
  <c r="K52" i="2"/>
  <c r="O51" i="2"/>
  <c r="N51" i="2"/>
  <c r="P50" i="2"/>
  <c r="O50" i="2"/>
  <c r="N50" i="2"/>
  <c r="L50" i="2"/>
  <c r="K50" i="2"/>
  <c r="I50" i="2"/>
  <c r="F50" i="2"/>
  <c r="E50" i="2"/>
  <c r="P49" i="2"/>
  <c r="O49" i="2"/>
  <c r="N49" i="2"/>
  <c r="L49" i="2"/>
  <c r="K49" i="2"/>
  <c r="I49" i="2"/>
  <c r="H49" i="2"/>
  <c r="G49" i="2"/>
  <c r="F49" i="2"/>
  <c r="E49" i="2"/>
  <c r="O48" i="2"/>
  <c r="M48" i="2"/>
  <c r="L48" i="2"/>
  <c r="K48" i="2"/>
  <c r="I48" i="2"/>
  <c r="H48" i="2"/>
  <c r="F48" i="2"/>
  <c r="E48" i="2"/>
  <c r="P47" i="2"/>
  <c r="O47" i="2"/>
  <c r="N47" i="2"/>
  <c r="L47" i="2"/>
  <c r="K47" i="2"/>
  <c r="I47" i="2"/>
  <c r="H47" i="2"/>
  <c r="G47" i="2"/>
  <c r="F47" i="2"/>
  <c r="E47" i="2"/>
  <c r="L46" i="2"/>
  <c r="P45" i="2"/>
  <c r="O45" i="2"/>
  <c r="N45" i="2"/>
  <c r="L45" i="2"/>
  <c r="I45" i="2"/>
  <c r="H45" i="2"/>
  <c r="G45" i="2"/>
  <c r="F45" i="2"/>
  <c r="P44" i="2"/>
  <c r="O44" i="2"/>
  <c r="N44" i="2"/>
  <c r="M44" i="2"/>
  <c r="L44" i="2"/>
  <c r="K44" i="2"/>
  <c r="E44" i="2"/>
  <c r="P43" i="2"/>
  <c r="O43" i="2"/>
  <c r="N43" i="2"/>
  <c r="L43" i="2"/>
  <c r="K43" i="2"/>
  <c r="I43" i="2"/>
  <c r="H43" i="2"/>
  <c r="F43" i="2"/>
  <c r="E43" i="2"/>
  <c r="P42" i="2"/>
  <c r="O42" i="2"/>
  <c r="N42" i="2"/>
  <c r="M42" i="2"/>
  <c r="L42" i="2"/>
  <c r="K42" i="2"/>
  <c r="I42" i="2"/>
  <c r="H42" i="2"/>
  <c r="E42" i="2"/>
  <c r="O41" i="2"/>
  <c r="N41" i="2"/>
  <c r="L41" i="2"/>
  <c r="K41" i="2"/>
  <c r="I41" i="2"/>
  <c r="G41" i="2"/>
  <c r="F41" i="2"/>
  <c r="E41" i="2"/>
  <c r="O40" i="2"/>
  <c r="N40" i="2"/>
  <c r="M40" i="2"/>
  <c r="L40" i="2"/>
  <c r="K40" i="2"/>
  <c r="H40" i="2"/>
  <c r="E40" i="2"/>
  <c r="P39" i="2"/>
  <c r="O39" i="2"/>
  <c r="N39" i="2"/>
  <c r="L39" i="2"/>
  <c r="H39" i="2"/>
  <c r="G39" i="2"/>
  <c r="F39" i="2"/>
  <c r="E39" i="2"/>
  <c r="N38" i="2"/>
  <c r="M38" i="2"/>
  <c r="L38" i="2"/>
  <c r="K38" i="2"/>
  <c r="I38" i="2"/>
  <c r="H38" i="2"/>
  <c r="F38" i="2"/>
  <c r="E38" i="2"/>
  <c r="P37" i="2"/>
  <c r="O37" i="2"/>
  <c r="N37" i="2"/>
  <c r="L37" i="2"/>
  <c r="K37" i="2"/>
  <c r="G37" i="2"/>
  <c r="F37" i="2"/>
  <c r="E37" i="2"/>
  <c r="O36" i="2"/>
  <c r="N36" i="2"/>
  <c r="M36" i="2"/>
  <c r="L36" i="2"/>
  <c r="K36" i="2"/>
  <c r="I36" i="2"/>
  <c r="F36" i="2"/>
  <c r="E36" i="2"/>
  <c r="O35" i="2"/>
  <c r="N35" i="2"/>
  <c r="L35" i="2"/>
  <c r="K35" i="2"/>
  <c r="I35" i="2"/>
  <c r="G35" i="2"/>
  <c r="F35" i="2"/>
  <c r="N34" i="2"/>
  <c r="M34" i="2"/>
  <c r="L34" i="2"/>
  <c r="K34" i="2"/>
  <c r="I34" i="2"/>
  <c r="H34" i="2"/>
  <c r="F34" i="2"/>
  <c r="E34" i="2"/>
  <c r="P33" i="2"/>
  <c r="N33" i="2"/>
  <c r="L33" i="2"/>
  <c r="K33" i="2"/>
  <c r="I33" i="2"/>
  <c r="H33" i="2"/>
  <c r="F33" i="2"/>
  <c r="P32" i="2"/>
  <c r="O32" i="2"/>
  <c r="N32" i="2"/>
  <c r="L32" i="2"/>
  <c r="I32" i="2"/>
  <c r="E32" i="2"/>
  <c r="P31" i="2"/>
  <c r="O31" i="2"/>
  <c r="N31" i="2"/>
  <c r="L31" i="2"/>
  <c r="K31" i="2"/>
  <c r="I31" i="2"/>
  <c r="H31" i="2"/>
  <c r="F31" i="2"/>
  <c r="E31" i="2"/>
  <c r="P30" i="2"/>
  <c r="O30" i="2"/>
  <c r="N30" i="2"/>
  <c r="L30" i="2"/>
  <c r="K30" i="2"/>
  <c r="H30" i="2"/>
  <c r="F30" i="2"/>
  <c r="E30" i="2"/>
  <c r="P29" i="2"/>
  <c r="O29" i="2"/>
  <c r="N29" i="2"/>
  <c r="L29" i="2"/>
  <c r="I29" i="2"/>
  <c r="H29" i="2"/>
  <c r="F29" i="2"/>
  <c r="E29" i="2"/>
  <c r="O28" i="2"/>
  <c r="N28" i="2"/>
  <c r="M28" i="2"/>
  <c r="L28" i="2"/>
  <c r="K28" i="2"/>
  <c r="I28" i="2"/>
  <c r="F28" i="2"/>
  <c r="E28" i="2"/>
  <c r="O27" i="2"/>
  <c r="N27" i="2"/>
  <c r="L27" i="2"/>
  <c r="I27" i="2"/>
  <c r="H27" i="2"/>
  <c r="F27" i="2"/>
  <c r="E27" i="2"/>
  <c r="P26" i="2"/>
  <c r="O26" i="2"/>
  <c r="N26" i="2"/>
  <c r="L26" i="2"/>
  <c r="K26" i="2"/>
  <c r="I26" i="2"/>
  <c r="F26" i="2"/>
  <c r="E26" i="2"/>
  <c r="O25" i="2"/>
  <c r="N25" i="2"/>
  <c r="L25" i="2"/>
  <c r="K25" i="2"/>
  <c r="I25" i="2"/>
  <c r="H25" i="2"/>
  <c r="F25" i="2"/>
  <c r="E25" i="2"/>
  <c r="O24" i="2"/>
  <c r="N24" i="2"/>
  <c r="M24" i="2"/>
  <c r="L24" i="2"/>
  <c r="K24" i="2"/>
  <c r="I24" i="2"/>
  <c r="H24" i="2"/>
  <c r="F24" i="2"/>
  <c r="P23" i="2"/>
  <c r="O23" i="2"/>
  <c r="N23" i="2"/>
  <c r="M23" i="2"/>
  <c r="L23" i="2"/>
  <c r="K23" i="2"/>
  <c r="I23" i="2"/>
  <c r="H23" i="2"/>
  <c r="F23" i="2"/>
  <c r="E23" i="2"/>
  <c r="P22" i="2"/>
  <c r="O22" i="2"/>
  <c r="N22" i="2"/>
  <c r="L22" i="2"/>
  <c r="I22" i="2"/>
  <c r="H22" i="2"/>
  <c r="F22" i="2"/>
  <c r="P21" i="2"/>
  <c r="O21" i="2"/>
  <c r="N21" i="2"/>
  <c r="L21" i="2"/>
  <c r="K21" i="2"/>
  <c r="I21" i="2"/>
  <c r="H21" i="2"/>
  <c r="F21" i="2"/>
  <c r="P20" i="2"/>
  <c r="O20" i="2"/>
  <c r="N20" i="2"/>
  <c r="M20" i="2"/>
  <c r="L20" i="2"/>
  <c r="K20" i="2"/>
  <c r="I20" i="2"/>
  <c r="F20" i="2"/>
  <c r="E20" i="2"/>
  <c r="P19" i="2"/>
  <c r="O19" i="2"/>
  <c r="N19" i="2"/>
  <c r="L19" i="2"/>
  <c r="K19" i="2"/>
  <c r="I19" i="2"/>
  <c r="G19" i="2"/>
  <c r="F19" i="2"/>
  <c r="E19" i="2"/>
  <c r="O18" i="2"/>
  <c r="N18" i="2"/>
  <c r="M18" i="2"/>
  <c r="L18" i="2"/>
  <c r="K18" i="2"/>
  <c r="I18" i="2"/>
  <c r="F18" i="2"/>
  <c r="E18" i="2"/>
  <c r="P17" i="2"/>
  <c r="O17" i="2"/>
  <c r="N17" i="2"/>
  <c r="L17" i="2"/>
  <c r="G17" i="2"/>
  <c r="F17" i="2"/>
  <c r="E17" i="2"/>
  <c r="P16" i="2"/>
  <c r="O16" i="2"/>
  <c r="N16" i="2"/>
  <c r="L16" i="2"/>
  <c r="K16" i="2"/>
  <c r="I16" i="2"/>
  <c r="F16" i="2"/>
  <c r="E16" i="2"/>
  <c r="P15" i="2"/>
  <c r="O15" i="2"/>
  <c r="N15" i="2"/>
  <c r="L15" i="2"/>
  <c r="I15" i="2"/>
  <c r="H15" i="2"/>
  <c r="G15" i="2"/>
  <c r="F15" i="2"/>
  <c r="E15" i="2"/>
  <c r="P14" i="2"/>
  <c r="O14" i="2"/>
  <c r="N14" i="2"/>
  <c r="L14" i="2"/>
  <c r="K14" i="2"/>
  <c r="I14" i="2"/>
  <c r="F14" i="2"/>
  <c r="E14" i="2"/>
  <c r="P13" i="2"/>
  <c r="O13" i="2"/>
  <c r="N13" i="2"/>
  <c r="I13" i="2"/>
  <c r="G13" i="2"/>
  <c r="F13" i="2"/>
  <c r="E13" i="2"/>
  <c r="O12" i="2"/>
  <c r="M12" i="2"/>
  <c r="L12" i="2"/>
  <c r="K12" i="2"/>
  <c r="I12" i="2"/>
  <c r="G12" i="2"/>
  <c r="F12" i="2"/>
  <c r="E12" i="2"/>
  <c r="P11" i="2"/>
  <c r="O11" i="2"/>
  <c r="N11" i="2"/>
  <c r="L11" i="2"/>
  <c r="J11" i="2"/>
  <c r="I11" i="2"/>
  <c r="F11" i="2"/>
  <c r="E11" i="2"/>
  <c r="P10" i="2"/>
  <c r="O10" i="2"/>
  <c r="N10" i="2"/>
  <c r="M10" i="2"/>
  <c r="L10" i="2"/>
  <c r="K10" i="2"/>
  <c r="I10" i="2"/>
  <c r="H10" i="2"/>
  <c r="F10" i="2"/>
  <c r="E10" i="2"/>
  <c r="P9" i="2"/>
  <c r="O9" i="2"/>
  <c r="N9" i="2"/>
  <c r="M9" i="2"/>
  <c r="L9" i="2"/>
  <c r="K9" i="2"/>
  <c r="I9" i="2"/>
  <c r="H9" i="2"/>
  <c r="F9" i="2"/>
  <c r="L8" i="2"/>
  <c r="I8" i="2"/>
  <c r="F8" i="2"/>
  <c r="E8" i="2"/>
  <c r="E7" i="2"/>
  <c r="D80" i="1"/>
  <c r="D78" i="1"/>
  <c r="E77" i="1"/>
  <c r="D77" i="1"/>
  <c r="D76" i="1"/>
  <c r="D75" i="1"/>
  <c r="E74" i="1"/>
  <c r="D73" i="1"/>
  <c r="D72" i="1"/>
  <c r="F70" i="1"/>
  <c r="D70" i="1"/>
  <c r="E69" i="1"/>
  <c r="D69" i="1"/>
  <c r="D68" i="1"/>
  <c r="E66" i="1"/>
  <c r="D66" i="1"/>
  <c r="F65" i="1"/>
  <c r="E65" i="1"/>
  <c r="D65" i="1"/>
  <c r="D64" i="1"/>
  <c r="F63" i="1"/>
  <c r="E63" i="1"/>
  <c r="D63" i="1"/>
  <c r="F62" i="1"/>
  <c r="E62" i="1"/>
  <c r="D62" i="1"/>
  <c r="E61" i="1"/>
  <c r="D60" i="1"/>
  <c r="E59" i="1"/>
  <c r="D59" i="1"/>
  <c r="E58" i="1"/>
  <c r="D57" i="1"/>
  <c r="D56" i="1"/>
  <c r="F55" i="1"/>
  <c r="E55" i="1"/>
  <c r="D55" i="1"/>
  <c r="F54" i="1"/>
  <c r="D54" i="1"/>
  <c r="E53" i="1"/>
  <c r="D53" i="1"/>
  <c r="E52" i="1"/>
  <c r="D52" i="1"/>
  <c r="E51" i="1"/>
  <c r="D50" i="1"/>
  <c r="D48" i="1"/>
  <c r="F47" i="1"/>
  <c r="E47" i="1"/>
  <c r="D47" i="1"/>
  <c r="F46" i="1"/>
  <c r="E46" i="1"/>
  <c r="D46" i="1"/>
  <c r="D44" i="1"/>
  <c r="D42" i="1"/>
  <c r="D40" i="1"/>
  <c r="E36" i="1"/>
  <c r="D36" i="1"/>
  <c r="F35" i="1"/>
  <c r="E35" i="1"/>
  <c r="D32" i="1"/>
  <c r="D30" i="1"/>
  <c r="E28" i="1"/>
  <c r="D28" i="1"/>
  <c r="F24" i="1"/>
  <c r="E24" i="1"/>
  <c r="D24" i="1"/>
  <c r="E22" i="1"/>
  <c r="D22" i="1"/>
  <c r="E21" i="1"/>
  <c r="E20" i="1"/>
  <c r="D19" i="1"/>
  <c r="D18" i="1"/>
  <c r="D15" i="1"/>
  <c r="F13" i="1"/>
  <c r="E13" i="1"/>
  <c r="D13" i="1"/>
  <c r="E12" i="1"/>
  <c r="D12" i="1"/>
  <c r="D10" i="1"/>
  <c r="D9" i="1"/>
  <c r="E7" i="1"/>
  <c r="CE77" i="4" l="1"/>
  <c r="D38" i="1" s="1"/>
  <c r="D61" i="4"/>
  <c r="AU77" i="4"/>
  <c r="D26" i="1" s="1"/>
  <c r="B52" i="4"/>
  <c r="D59" i="4"/>
  <c r="D21" i="4"/>
  <c r="J20" i="2" s="1"/>
  <c r="D13" i="4"/>
  <c r="J12" i="2" s="1"/>
  <c r="D14" i="4"/>
  <c r="J13" i="2" s="1"/>
  <c r="H44" i="2"/>
  <c r="D40" i="4"/>
  <c r="J39" i="2" s="1"/>
  <c r="H36" i="2"/>
  <c r="D36" i="4"/>
  <c r="J35" i="2" s="1"/>
  <c r="D20" i="4"/>
  <c r="J19" i="2" s="1"/>
  <c r="D18" i="4"/>
  <c r="J17" i="2" s="1"/>
  <c r="H11" i="2"/>
  <c r="D10" i="4"/>
  <c r="J9" i="2" s="1"/>
  <c r="AF77" i="4"/>
  <c r="D21" i="1" s="1"/>
  <c r="D40" i="3"/>
  <c r="G40" i="2" s="1"/>
  <c r="F40" i="2"/>
  <c r="E21" i="2"/>
  <c r="D21" i="3"/>
  <c r="G21" i="2" s="1"/>
  <c r="B364" i="5"/>
  <c r="K375" i="2" s="1"/>
  <c r="K46" i="2"/>
  <c r="E9" i="2"/>
  <c r="F7" i="2"/>
  <c r="D7" i="3"/>
  <c r="G7" i="2" s="1"/>
  <c r="D32" i="3"/>
  <c r="G32" i="2" s="1"/>
  <c r="F32" i="2"/>
  <c r="BL77" i="4"/>
  <c r="F31" i="1" s="1"/>
  <c r="D49" i="5"/>
  <c r="M46" i="2" s="1"/>
  <c r="D239" i="5"/>
  <c r="M246" i="2" s="1"/>
  <c r="L246" i="2"/>
  <c r="D335" i="5"/>
  <c r="M345" i="2" s="1"/>
  <c r="L345" i="2"/>
  <c r="L229" i="2"/>
  <c r="L288" i="2"/>
  <c r="U77" i="4"/>
  <c r="V8" i="4"/>
  <c r="AA77" i="4"/>
  <c r="AT77" i="4"/>
  <c r="F25" i="1" s="1"/>
  <c r="P7" i="6"/>
  <c r="Y7" i="6"/>
  <c r="D8" i="6"/>
  <c r="P8" i="2" s="1"/>
  <c r="C7" i="6"/>
  <c r="D12" i="6"/>
  <c r="P12" i="2" s="1"/>
  <c r="O34" i="2"/>
  <c r="D34" i="6"/>
  <c r="P34" i="2" s="1"/>
  <c r="O8" i="2"/>
  <c r="K13" i="2"/>
  <c r="L286" i="2"/>
  <c r="L329" i="2"/>
  <c r="L335" i="2"/>
  <c r="H367" i="2"/>
  <c r="D23" i="3"/>
  <c r="G23" i="2" s="1"/>
  <c r="B46" i="3"/>
  <c r="E46" i="2" s="1"/>
  <c r="E56" i="3"/>
  <c r="D33" i="4"/>
  <c r="J32" i="2" s="1"/>
  <c r="D42" i="4"/>
  <c r="J41" i="2" s="1"/>
  <c r="AE47" i="4"/>
  <c r="C52" i="4"/>
  <c r="D67" i="4"/>
  <c r="AK10" i="5"/>
  <c r="AJ364" i="5"/>
  <c r="D25" i="5"/>
  <c r="M22" i="2" s="1"/>
  <c r="D29" i="5"/>
  <c r="M26" i="2" s="1"/>
  <c r="D35" i="5"/>
  <c r="M32" i="2" s="1"/>
  <c r="D283" i="5"/>
  <c r="M292" i="2" s="1"/>
  <c r="L292" i="2"/>
  <c r="D299" i="5"/>
  <c r="M309" i="2" s="1"/>
  <c r="L309" i="2"/>
  <c r="D271" i="5"/>
  <c r="M279" i="2" s="1"/>
  <c r="L279" i="2"/>
  <c r="D38" i="6"/>
  <c r="P38" i="2" s="1"/>
  <c r="O38" i="2"/>
  <c r="N8" i="2"/>
  <c r="D8" i="3"/>
  <c r="G8" i="2" s="1"/>
  <c r="M8" i="4"/>
  <c r="B8" i="4"/>
  <c r="H7" i="2" s="1"/>
  <c r="K77" i="4"/>
  <c r="G47" i="4"/>
  <c r="D64" i="4"/>
  <c r="J222" i="2" s="1"/>
  <c r="I222" i="2"/>
  <c r="E54" i="1"/>
  <c r="E70" i="1"/>
  <c r="H50" i="2"/>
  <c r="L254" i="2"/>
  <c r="L351" i="2"/>
  <c r="L361" i="2"/>
  <c r="L369" i="2"/>
  <c r="BS77" i="4"/>
  <c r="D34" i="1" s="1"/>
  <c r="CB77" i="4"/>
  <c r="D37" i="1" s="1"/>
  <c r="CM8" i="4"/>
  <c r="CL77" i="4"/>
  <c r="D29" i="4"/>
  <c r="J28" i="2" s="1"/>
  <c r="R364" i="5"/>
  <c r="S10" i="5"/>
  <c r="D20" i="5"/>
  <c r="M17" i="2" s="1"/>
  <c r="D217" i="5"/>
  <c r="M223" i="2" s="1"/>
  <c r="L223" i="2"/>
  <c r="D249" i="5"/>
  <c r="M256" i="2" s="1"/>
  <c r="L256" i="2"/>
  <c r="D297" i="5"/>
  <c r="M307" i="2" s="1"/>
  <c r="L307" i="2"/>
  <c r="L323" i="2"/>
  <c r="D313" i="5"/>
  <c r="M323" i="2" s="1"/>
  <c r="L339" i="2"/>
  <c r="D329" i="5"/>
  <c r="M339" i="2" s="1"/>
  <c r="L355" i="2"/>
  <c r="D345" i="5"/>
  <c r="M355" i="2" s="1"/>
  <c r="D48" i="6"/>
  <c r="P48" i="2" s="1"/>
  <c r="N48" i="2"/>
  <c r="AN10" i="5"/>
  <c r="AM364" i="5"/>
  <c r="D215" i="5"/>
  <c r="M221" i="2" s="1"/>
  <c r="L221" i="2"/>
  <c r="D327" i="5"/>
  <c r="M337" i="2" s="1"/>
  <c r="L337" i="2"/>
  <c r="BI364" i="5"/>
  <c r="F64" i="1" s="1"/>
  <c r="E60" i="1"/>
  <c r="I17" i="2"/>
  <c r="D24" i="3"/>
  <c r="G24" i="2" s="1"/>
  <c r="J46" i="3"/>
  <c r="C46" i="3"/>
  <c r="I56" i="3"/>
  <c r="D38" i="4"/>
  <c r="J37" i="2" s="1"/>
  <c r="V10" i="5"/>
  <c r="BR10" i="5"/>
  <c r="BQ364" i="5"/>
  <c r="D229" i="5"/>
  <c r="M236" i="2" s="1"/>
  <c r="L236" i="2"/>
  <c r="AQ364" i="5"/>
  <c r="F58" i="1" s="1"/>
  <c r="C71" i="6"/>
  <c r="E10" i="1"/>
  <c r="E75" i="1"/>
  <c r="E71" i="1" s="1"/>
  <c r="L296" i="2"/>
  <c r="L321" i="2"/>
  <c r="D22" i="3"/>
  <c r="G22" i="2" s="1"/>
  <c r="D44" i="3"/>
  <c r="G44" i="2" s="1"/>
  <c r="F44" i="2"/>
  <c r="AC77" i="4"/>
  <c r="D20" i="1" s="1"/>
  <c r="AT8" i="4"/>
  <c r="BN77" i="4"/>
  <c r="D9" i="4"/>
  <c r="J8" i="2" s="1"/>
  <c r="D24" i="4"/>
  <c r="J23" i="2" s="1"/>
  <c r="D31" i="4"/>
  <c r="J30" i="2" s="1"/>
  <c r="I30" i="2"/>
  <c r="C47" i="4"/>
  <c r="AK77" i="4"/>
  <c r="F22" i="1" s="1"/>
  <c r="AM77" i="4"/>
  <c r="C10" i="5"/>
  <c r="AZ10" i="5"/>
  <c r="BI10" i="5"/>
  <c r="D11" i="5"/>
  <c r="M8" i="2" s="1"/>
  <c r="D14" i="5"/>
  <c r="M11" i="2" s="1"/>
  <c r="D48" i="5"/>
  <c r="M45" i="2" s="1"/>
  <c r="P8" i="4"/>
  <c r="O77" i="4"/>
  <c r="C8" i="4"/>
  <c r="D263" i="5"/>
  <c r="M271" i="2" s="1"/>
  <c r="L271" i="2"/>
  <c r="E78" i="1"/>
  <c r="L313" i="2"/>
  <c r="CO77" i="4"/>
  <c r="D41" i="4"/>
  <c r="J40" i="2" s="1"/>
  <c r="I40" i="2"/>
  <c r="CC77" i="4"/>
  <c r="D62" i="4"/>
  <c r="AZ364" i="5"/>
  <c r="F61" i="1" s="1"/>
  <c r="D16" i="5"/>
  <c r="M13" i="2" s="1"/>
  <c r="D213" i="5"/>
  <c r="M218" i="2" s="1"/>
  <c r="L218" i="2"/>
  <c r="D261" i="5"/>
  <c r="M269" i="2" s="1"/>
  <c r="L269" i="2"/>
  <c r="D357" i="5"/>
  <c r="M367" i="2" s="1"/>
  <c r="L367" i="2"/>
  <c r="E31" i="1"/>
  <c r="O33" i="2"/>
  <c r="I39" i="2"/>
  <c r="L262" i="2"/>
  <c r="L305" i="2"/>
  <c r="L319" i="2"/>
  <c r="L353" i="2"/>
  <c r="AL77" i="4"/>
  <c r="D23" i="1" s="1"/>
  <c r="BD77" i="4"/>
  <c r="D29" i="1" s="1"/>
  <c r="BO8" i="4"/>
  <c r="BX8" i="4"/>
  <c r="M10" i="5"/>
  <c r="L364" i="5"/>
  <c r="BU10" i="5"/>
  <c r="BT364" i="5"/>
  <c r="D42" i="5"/>
  <c r="M39" i="2" s="1"/>
  <c r="D62" i="6"/>
  <c r="P260" i="2" s="1"/>
  <c r="G46" i="3"/>
  <c r="CX77" i="4"/>
  <c r="D15" i="4"/>
  <c r="J14" i="2" s="1"/>
  <c r="D19" i="4"/>
  <c r="J18" i="2" s="1"/>
  <c r="D46" i="4"/>
  <c r="J45" i="2" s="1"/>
  <c r="AW10" i="5"/>
  <c r="D19" i="5"/>
  <c r="M16" i="2" s="1"/>
  <c r="C54" i="5"/>
  <c r="C364" i="5"/>
  <c r="D18" i="6"/>
  <c r="P18" i="2" s="1"/>
  <c r="D53" i="6"/>
  <c r="D38" i="3"/>
  <c r="G38" i="2" s="1"/>
  <c r="AX77" i="4"/>
  <c r="D27" i="1" s="1"/>
  <c r="BQ77" i="4"/>
  <c r="CA77" i="4"/>
  <c r="F36" i="1" s="1"/>
  <c r="CT77" i="4"/>
  <c r="D43" i="1" s="1"/>
  <c r="D17" i="4"/>
  <c r="J16" i="2" s="1"/>
  <c r="D44" i="4"/>
  <c r="J43" i="2" s="1"/>
  <c r="D57" i="4"/>
  <c r="P10" i="5"/>
  <c r="P364" i="5" s="1"/>
  <c r="F49" i="1" s="1"/>
  <c r="O364" i="5"/>
  <c r="E49" i="1" s="1"/>
  <c r="D30" i="5"/>
  <c r="M27" i="2" s="1"/>
  <c r="D32" i="5"/>
  <c r="M29" i="2" s="1"/>
  <c r="D53" i="5"/>
  <c r="M50" i="2" s="1"/>
  <c r="L56" i="3"/>
  <c r="D36" i="3"/>
  <c r="G36" i="2" s="1"/>
  <c r="D43" i="3"/>
  <c r="G43" i="2" s="1"/>
  <c r="AY77" i="4"/>
  <c r="BH77" i="4"/>
  <c r="CV8" i="4"/>
  <c r="CU77" i="4"/>
  <c r="D16" i="4"/>
  <c r="J15" i="2" s="1"/>
  <c r="D27" i="4"/>
  <c r="J26" i="2" s="1"/>
  <c r="B47" i="4"/>
  <c r="H46" i="2" s="1"/>
  <c r="AQ52" i="4"/>
  <c r="AT10" i="5"/>
  <c r="D24" i="5"/>
  <c r="M21" i="2" s="1"/>
  <c r="L331" i="2"/>
  <c r="D321" i="5"/>
  <c r="M331" i="2" s="1"/>
  <c r="L347" i="2"/>
  <c r="D337" i="5"/>
  <c r="M347" i="2" s="1"/>
  <c r="L363" i="2"/>
  <c r="D353" i="5"/>
  <c r="M363" i="2" s="1"/>
  <c r="M7" i="6"/>
  <c r="K71" i="6"/>
  <c r="D74" i="1" s="1"/>
  <c r="D71" i="1" s="1"/>
  <c r="D56" i="6"/>
  <c r="P254" i="2" s="1"/>
  <c r="AT364" i="5"/>
  <c r="F59" i="1" s="1"/>
  <c r="V71" i="6"/>
  <c r="F77" i="1" s="1"/>
  <c r="D36" i="6"/>
  <c r="P36" i="2" s="1"/>
  <c r="D60" i="6"/>
  <c r="P258" i="2" s="1"/>
  <c r="V364" i="5"/>
  <c r="F51" i="1" s="1"/>
  <c r="D51" i="6"/>
  <c r="P51" i="2" s="1"/>
  <c r="D68" i="6"/>
  <c r="P251" i="2" s="1"/>
  <c r="Y364" i="5"/>
  <c r="F52" i="1" s="1"/>
  <c r="D25" i="6"/>
  <c r="P25" i="2" s="1"/>
  <c r="D27" i="6"/>
  <c r="P27" i="2" s="1"/>
  <c r="D40" i="6"/>
  <c r="P40" i="2" s="1"/>
  <c r="B46" i="6"/>
  <c r="D66" i="6"/>
  <c r="P264" i="2" s="1"/>
  <c r="Y8" i="4"/>
  <c r="CA10" i="5"/>
  <c r="D52" i="4" l="1"/>
  <c r="AH77" i="4"/>
  <c r="F21" i="1" s="1"/>
  <c r="F71" i="1"/>
  <c r="M364" i="5"/>
  <c r="F48" i="1" s="1"/>
  <c r="E48" i="1"/>
  <c r="D71" i="6"/>
  <c r="C56" i="3"/>
  <c r="J56" i="3"/>
  <c r="F8" i="1" s="1"/>
  <c r="E8" i="1"/>
  <c r="E6" i="1" s="1"/>
  <c r="O7" i="2"/>
  <c r="D7" i="6"/>
  <c r="P7" i="2" s="1"/>
  <c r="N46" i="2"/>
  <c r="B71" i="6"/>
  <c r="D46" i="6"/>
  <c r="P46" i="2" s="1"/>
  <c r="E41" i="1"/>
  <c r="CP77" i="4"/>
  <c r="F41" i="1" s="1"/>
  <c r="D47" i="4"/>
  <c r="J46" i="2" s="1"/>
  <c r="I46" i="2"/>
  <c r="D46" i="3"/>
  <c r="G46" i="2" s="1"/>
  <c r="F46" i="2"/>
  <c r="L375" i="2"/>
  <c r="C369" i="5" s="1"/>
  <c r="D364" i="5"/>
  <c r="M375" i="2" s="1"/>
  <c r="AN364" i="5"/>
  <c r="F57" i="1" s="1"/>
  <c r="E57" i="1"/>
  <c r="BR364" i="5"/>
  <c r="F67" i="1" s="1"/>
  <c r="E67" i="1"/>
  <c r="E50" i="1"/>
  <c r="S364" i="5"/>
  <c r="F50" i="1" s="1"/>
  <c r="D14" i="1"/>
  <c r="D11" i="1" s="1"/>
  <c r="B77" i="4"/>
  <c r="H375" i="2" s="1"/>
  <c r="AK364" i="5"/>
  <c r="F56" i="1" s="1"/>
  <c r="E56" i="1"/>
  <c r="AB77" i="4"/>
  <c r="F19" i="1" s="1"/>
  <c r="E19" i="1"/>
  <c r="E43" i="1"/>
  <c r="CV77" i="4"/>
  <c r="F43" i="1" s="1"/>
  <c r="B56" i="3"/>
  <c r="E375" i="2" s="1"/>
  <c r="G56" i="3"/>
  <c r="F7" i="1" s="1"/>
  <c r="D7" i="1"/>
  <c r="D6" i="1" s="1"/>
  <c r="BI77" i="4"/>
  <c r="F30" i="1" s="1"/>
  <c r="E30" i="1"/>
  <c r="BR77" i="4"/>
  <c r="F33" i="1" s="1"/>
  <c r="E33" i="1"/>
  <c r="BU364" i="5"/>
  <c r="F68" i="1" s="1"/>
  <c r="E68" i="1"/>
  <c r="D8" i="4"/>
  <c r="J7" i="2" s="1"/>
  <c r="I7" i="2"/>
  <c r="D10" i="5"/>
  <c r="M7" i="2" s="1"/>
  <c r="L7" i="2"/>
  <c r="AE77" i="4"/>
  <c r="F20" i="1" s="1"/>
  <c r="M56" i="3"/>
  <c r="F9" i="1" s="1"/>
  <c r="E9" i="1"/>
  <c r="D54" i="5"/>
  <c r="M51" i="2" s="1"/>
  <c r="L51" i="2"/>
  <c r="M71" i="6"/>
  <c r="F74" i="1" s="1"/>
  <c r="P77" i="4"/>
  <c r="F15" i="1" s="1"/>
  <c r="E15" i="1"/>
  <c r="AN77" i="4"/>
  <c r="F23" i="1" s="1"/>
  <c r="E23" i="1"/>
  <c r="CM77" i="4"/>
  <c r="F40" i="1" s="1"/>
  <c r="E40" i="1"/>
  <c r="D81" i="1" l="1"/>
  <c r="E11" i="1"/>
  <c r="F11" i="1" s="1"/>
  <c r="F6" i="1"/>
  <c r="D56" i="3"/>
  <c r="G375" i="2" s="1"/>
  <c r="F375" i="2"/>
  <c r="E81" i="1" l="1"/>
  <c r="F81" i="1" s="1"/>
</calcChain>
</file>

<file path=xl/sharedStrings.xml><?xml version="1.0" encoding="utf-8"?>
<sst xmlns="http://schemas.openxmlformats.org/spreadsheetml/2006/main" count="1521" uniqueCount="718">
  <si>
    <t xml:space="preserve">Сведения о предоставлении из бюджета Саратовской области межбюджетных трансфертов местным бюджетам </t>
  </si>
  <si>
    <t>за I полугодие 2018 года</t>
  </si>
  <si>
    <t>тыс. рублей</t>
  </si>
  <si>
    <t>№ п/п</t>
  </si>
  <si>
    <t>Наименование</t>
  </si>
  <si>
    <t>Код бюджетной классификации</t>
  </si>
  <si>
    <t>Утвержденные бюджетные назначения*</t>
  </si>
  <si>
    <t xml:space="preserve">Исполнение </t>
  </si>
  <si>
    <t xml:space="preserve">% исполнение </t>
  </si>
  <si>
    <t>1.</t>
  </si>
  <si>
    <t>Дотации - всего</t>
  </si>
  <si>
    <t>1.1.</t>
  </si>
  <si>
    <t>Дотации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</si>
  <si>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000 1401 6640170200 511</t>
  </si>
  <si>
    <t>1.2.</t>
  </si>
  <si>
    <t>Дотации на выравнивание бюджетной обеспеченности поселений области</t>
  </si>
  <si>
    <t>000 1401 6640170100 511</t>
  </si>
  <si>
    <t>1.3.</t>
  </si>
  <si>
    <t>Дотации на выравнивание бюджетной обеспеченности муниципальных районов (городских округов) области</t>
  </si>
  <si>
    <t>000 1401 6640150100 511</t>
  </si>
  <si>
    <t>1.4.</t>
  </si>
  <si>
    <t>Дотации на поддержку мер по обеспечению сбалансированности бюджетов</t>
  </si>
  <si>
    <t>000 1401 6640170300 511</t>
  </si>
  <si>
    <t>2.</t>
  </si>
  <si>
    <t>Субсидии - всего</t>
  </si>
  <si>
    <t>2.1.</t>
  </si>
  <si>
    <t>Субсидии  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</si>
  <si>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51107R0270 521</t>
  </si>
  <si>
    <t>2.2.</t>
  </si>
  <si>
    <t xml:space="preserve">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</si>
  <si>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000 0703 51216R0270 521</t>
  </si>
  <si>
    <t>2.3.</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</si>
  <si>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</si>
  <si>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51207R0970 521 </t>
  </si>
  <si>
    <t>2.4.</t>
  </si>
  <si>
    <t>Субсидии на софинансирование капитальных вложений в объекты муниципальной собственности</t>
  </si>
  <si>
    <t>000 0702 51801R1120 522</t>
  </si>
  <si>
    <t>2.5.</t>
  </si>
  <si>
    <t>Субсидии на реализацию мероприятий по содействию созданию (исходя из прогнозируемой потребности) новых мест в общеобразовательных организациях</t>
  </si>
  <si>
    <t>000 0702 51801R5200 520</t>
  </si>
  <si>
    <t>2.6.</t>
  </si>
  <si>
    <t>Субсидии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</si>
  <si>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000 1403 531П3R0210 522</t>
  </si>
  <si>
    <t>2.7.</t>
  </si>
  <si>
    <t>Субсидии на реализацию мероприятий по обеспечению жильем молодых семей</t>
  </si>
  <si>
    <t>000 1003 53302R4970 521</t>
  </si>
  <si>
    <t>2.8.</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</si>
  <si>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</si>
  <si>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0801 55206R4660 520</t>
  </si>
  <si>
    <t>2.9.</t>
  </si>
  <si>
    <t>Субсидии на поддержку отрасли культуры на комплектование книжных фондов муниципальных общедоступных библиотек</t>
  </si>
  <si>
    <t>000 0801 55402R5191 520</t>
  </si>
  <si>
    <t>2.10.</t>
  </si>
  <si>
    <t>Субсидии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</si>
  <si>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000 0801 55405R5193 520</t>
  </si>
  <si>
    <t>2.11.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</si>
  <si>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</si>
  <si>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000 0801 55А12R4670 521</t>
  </si>
  <si>
    <t>2.12.</t>
  </si>
  <si>
    <t>Субсидии на поддержку отрасли культуры на оснащение музыкальными инструментами детских школ искусств</t>
  </si>
  <si>
    <t>000 0801 55А15R5195 521</t>
  </si>
  <si>
    <t>2.13.</t>
  </si>
  <si>
    <t>Субсидии на поддержку отрасли культуры на государственную поддержку муниципальных учреждений культуры, находящихся на территории сельских поселений</t>
  </si>
  <si>
    <t>000 0801 55Б04R5192 520</t>
  </si>
  <si>
    <t>2.14.</t>
  </si>
  <si>
    <t>Субсидии 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</si>
  <si>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000 0801 55Б04R5194 520</t>
  </si>
  <si>
    <t>2.15.</t>
  </si>
  <si>
    <t>Субсидии на строительство и реконструкцию малобюджетных физкультурно-спортивных объектов шаговой доступности, плоскостных сооружений</t>
  </si>
  <si>
    <t>000 1102 56401R4950 522</t>
  </si>
  <si>
    <t>2.16.</t>
  </si>
  <si>
    <t>Субсидии 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</si>
  <si>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000 1101 56405R4950 521</t>
  </si>
  <si>
    <t>2.17.</t>
  </si>
  <si>
    <t>Субсидии на обеспечение деятельности муниципальных бизнес-инкубаторов</t>
  </si>
  <si>
    <t>000 0412 5830171100 521</t>
  </si>
  <si>
    <t>2.18.</t>
  </si>
  <si>
    <t>Субсидии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</si>
  <si>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000 0412 58302R5270 520</t>
  </si>
  <si>
    <t>2.19.</t>
  </si>
  <si>
    <t>Субсидия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</si>
  <si>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60202D7200 521</t>
  </si>
  <si>
    <t>2.20.</t>
  </si>
  <si>
    <t>Субсидия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t>
  </si>
  <si>
    <t>000 0409 602П1D7600 521</t>
  </si>
  <si>
    <t>2.21.</t>
  </si>
  <si>
    <t>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</si>
  <si>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000 0409 61505R5670 522</t>
  </si>
  <si>
    <t>2.22.</t>
  </si>
  <si>
    <t xml:space="preserve">Субсидии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t>
  </si>
  <si>
    <t>000 0409 060214D7800 521</t>
  </si>
  <si>
    <t>2.23.</t>
  </si>
  <si>
    <t>Субсидии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</si>
  <si>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60207D7300 521</t>
  </si>
  <si>
    <t>2.24.</t>
  </si>
  <si>
    <t>Субсидии 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t>
  </si>
  <si>
    <t>000 1403 6640171800 521</t>
  </si>
  <si>
    <t>2.25.</t>
  </si>
  <si>
    <t>Субсидии  на обеспечение повышения оплаты труда некоторых категорий работников муниципальных учреждений</t>
  </si>
  <si>
    <t>000 1403 6640172300 521</t>
  </si>
  <si>
    <t>2.26.</t>
  </si>
  <si>
    <t xml:space="preserve">Субсидии на реализацию проектов развития муниципальных образований области, основанных на местных инициативах </t>
  </si>
  <si>
    <t>000 0113 6640572100 521</t>
  </si>
  <si>
    <t>2.27.</t>
  </si>
  <si>
    <t xml:space="preserve">Субсидии  на поддержку муниципальных программ формирования современной
городской среды </t>
  </si>
  <si>
    <t>000 0503 69101R5550 522</t>
  </si>
  <si>
    <t>2.28.</t>
  </si>
  <si>
    <t>Субсидии на поддержку обустройства мест массового отдыха населения (городских парков)</t>
  </si>
  <si>
    <t>000 0505 53В02R5600 521</t>
  </si>
  <si>
    <t>2.29.</t>
  </si>
  <si>
    <t>Субсидии 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</si>
  <si>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000 1403 6640172200 521</t>
  </si>
  <si>
    <t>2.30.</t>
  </si>
  <si>
    <t>Субсидии бюджетам муниципальных районов области на мероприятия по развитию сети общеобразовательных организаций в сельской местности **</t>
  </si>
  <si>
    <t>000 0702 61505W5670 521</t>
  </si>
  <si>
    <t>2.31.</t>
  </si>
  <si>
    <t>Субсидии бюджетам городских округов области в целях реализации мероприятий в области обращения с отходами</t>
  </si>
  <si>
    <t>000 0605 62403R5660 521</t>
  </si>
  <si>
    <t>2.32.</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</si>
  <si>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 **</t>
  </si>
  <si>
    <t>000 0702 61505R567F 521</t>
  </si>
  <si>
    <t>2.33.</t>
  </si>
  <si>
    <t>Субсидии на реализацию мероприятий по устойчивому развитию сельских территорий ***</t>
  </si>
  <si>
    <t>000 0405 61504R5670 521</t>
  </si>
  <si>
    <t>3.</t>
  </si>
  <si>
    <t>Субвенции - всего</t>
  </si>
  <si>
    <t>3.1.</t>
  </si>
  <si>
    <t>Субвенция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</si>
  <si>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000 0701 5110576900 530</t>
  </si>
  <si>
    <t>3.2.</t>
  </si>
  <si>
    <t>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</si>
  <si>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000 0709 5110577800 530</t>
  </si>
  <si>
    <t>3.3.</t>
  </si>
  <si>
    <t>Субвенция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</si>
  <si>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000 1004 5110577900 530</t>
  </si>
  <si>
    <t>3.4.</t>
  </si>
  <si>
    <t>Субвенция на финансовое обеспечение образовательной деятельности муниципальных дошкольных образовательных организаций</t>
  </si>
  <si>
    <t>000 0701 5110676700 530</t>
  </si>
  <si>
    <t>3.5.</t>
  </si>
  <si>
    <t>Субвенция 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</si>
  <si>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000 0701 5110676800 530</t>
  </si>
  <si>
    <t>3.6.</t>
  </si>
  <si>
    <t>Субвенция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</si>
  <si>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000 0709 5110677400 530</t>
  </si>
  <si>
    <t>3.7.</t>
  </si>
  <si>
    <t>Субвенция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</si>
  <si>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000 0702 5121377200 530</t>
  </si>
  <si>
    <t>3.8.</t>
  </si>
  <si>
    <t>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</si>
  <si>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000 0709 5121377300 530</t>
  </si>
  <si>
    <t>3.9.</t>
  </si>
  <si>
    <t>Субвенция на финансовое обеспечение образовательной деятельности муниципальных общеобразовательных учреждений</t>
  </si>
  <si>
    <t>000 0702 5121477000 530</t>
  </si>
  <si>
    <t>3.10.</t>
  </si>
  <si>
    <t>Субвенция 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</si>
  <si>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000 0702 5121477100 530</t>
  </si>
  <si>
    <t>3.11.</t>
  </si>
  <si>
    <t>Субвенция 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</si>
  <si>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000 0709 5121477500 530</t>
  </si>
  <si>
    <t>3.12.</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</si>
  <si>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</si>
  <si>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5150177Е00 530 </t>
  </si>
  <si>
    <t>3.13.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</si>
  <si>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</si>
  <si>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000 1004 5150177И00 530</t>
  </si>
  <si>
    <t>3.14.</t>
  </si>
  <si>
    <t>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</si>
  <si>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 xml:space="preserve">000 1003 5212377Б00 530 </t>
  </si>
  <si>
    <t>3.15.</t>
  </si>
  <si>
    <t>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</si>
  <si>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5212477В00 530</t>
  </si>
  <si>
    <t>3.16.</t>
  </si>
  <si>
    <t>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</si>
  <si>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 xml:space="preserve">000 0113 6511076600 530                            000 0113 9610076600 530 </t>
  </si>
  <si>
    <t>3.17.</t>
  </si>
  <si>
    <t>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</si>
  <si>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 xml:space="preserve">000 0113 6511176500 530                                 000 0113 9610076500 530 </t>
  </si>
  <si>
    <t>3.18.</t>
  </si>
  <si>
    <t>Субвенция на исполнение государственных полномочий по расчету и предоставлению дотаций поселениям</t>
  </si>
  <si>
    <t>000 1403 6640176100 530</t>
  </si>
  <si>
    <t>3.19.</t>
  </si>
  <si>
    <t>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</si>
  <si>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6640177А00 530</t>
  </si>
  <si>
    <t>3.20.</t>
  </si>
  <si>
    <t>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</si>
  <si>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000 0203 9020051180 530</t>
  </si>
  <si>
    <t>3.21.</t>
  </si>
  <si>
    <t>Субвенция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</si>
  <si>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000 0105 9020051200 530</t>
  </si>
  <si>
    <t>3.22.</t>
  </si>
  <si>
    <t>Субвенция на осуществление органами местного самоуправления отдельных государственных полномочий по государственному управлению охраной труда</t>
  </si>
  <si>
    <t>000 0401 9610076300 530</t>
  </si>
  <si>
    <t>3.23.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</si>
  <si>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</si>
  <si>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000 1006 9610076400 530</t>
  </si>
  <si>
    <t>3.24.</t>
  </si>
  <si>
    <t>Субвенция 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</si>
  <si>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000 0405 9610077Г00 530</t>
  </si>
  <si>
    <t>3.25.</t>
  </si>
  <si>
    <t>Субвенция на проведение мероприятий по отлову и содержанию безнадзорных животных</t>
  </si>
  <si>
    <t>000 0405 9610077Д00 530</t>
  </si>
  <si>
    <t>4.</t>
  </si>
  <si>
    <t>Иные межбюджетные трансферты</t>
  </si>
  <si>
    <t>4.1.</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</si>
  <si>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</si>
  <si>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000 1102 5640851540 540</t>
  </si>
  <si>
    <t>4.2.</t>
  </si>
  <si>
    <t>Иные межбюджетные трансферты на финансовое обеспечение дорожной деятельности ****</t>
  </si>
  <si>
    <t>000 0409 602П153900 540</t>
  </si>
  <si>
    <t>4.3.</t>
  </si>
  <si>
    <t>Иные межбюджетные трансферты на осуществление полномочий органов местного самоуправления в области энергосбережения и повышения энергетической эффективности</t>
  </si>
  <si>
    <t>000 1403 6640178500 540</t>
  </si>
  <si>
    <t>4.4.</t>
  </si>
  <si>
    <t xml:space="preserve">Иные межбюджетные трансферты в целях обеспечения надлежащего осуществления полномочий по решению вопросов местного значения </t>
  </si>
  <si>
    <t>000 1403 6640179200 540</t>
  </si>
  <si>
    <t>4.5.</t>
  </si>
  <si>
    <t xml:space="preserve">Иные межбюджетные трансферты на  размещение социально значимой информации в печатных средствах массовой информации, учрежденных
органами местного самоуправления 
</t>
  </si>
  <si>
    <t>000 1204 6651778600 540</t>
  </si>
  <si>
    <t>4.6.</t>
  </si>
  <si>
    <t xml:space="preserve">Иные межбюджетные трансферты в целях проведения работ по благоустройству набережной и строительству эллингов, а также для благоустройства пешеходной зоны </t>
  </si>
  <si>
    <t>000 0503 9930079100 540</t>
  </si>
  <si>
    <t>4.7.</t>
  </si>
  <si>
    <t>Иные межбюджетные трансферты за счет средств, выделяемых из резервного фонда Правительства Саратовской области *****</t>
  </si>
  <si>
    <t xml:space="preserve">000 0406 6640379990 540                   </t>
  </si>
  <si>
    <t>4.8.</t>
  </si>
  <si>
    <t xml:space="preserve">Иные межбюджетные трансферты  бюджетам муниципальных районов и городских округов области стимулирующего (поощрительного) характера </t>
  </si>
  <si>
    <t>000 1403 6640178A00 540</t>
  </si>
  <si>
    <t>4.9.</t>
  </si>
  <si>
    <t xml:space="preserve">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</si>
  <si>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000 0701 51101R1590 540</t>
  </si>
  <si>
    <t>ВСЕГО межбюджетных трансфертов местным бюджетам</t>
  </si>
  <si>
    <t xml:space="preserve">* в соответствии с Законом Саратовской области «Об областном бюджете на 2018 год и на плановый период 2019 и 2020 годов» в редакции от 28.05.2018 года  и  с распределениями, утвержденными правовыми актами области </t>
  </si>
  <si>
    <t xml:space="preserve">**  в соответствии с распределением, утвержденным постановлением Правительства Саратовской области от 7 июня 2018 года № 310-П «О распределении в 2018 году и порядке предоставления из областного бюджета субсидии бюджетам муниципальных районов области на мероприятия по развитию сети общеобразовательных организаций в сельской местности и условиях ее расходования»
</t>
  </si>
  <si>
    <t xml:space="preserve">***  в соответствии с распределением, утвержденным постановлением Правительства Саратовской области от 1 августа 2017 года № 390-П (ред. от 20.06.2018 г.)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</si>
  <si>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</si>
  <si>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в соответствии с распределением, утвержденным распоряжением Правительства Саратовской области от 4 апреля 2018 года № 90-Пр «О подготовке к безаварийному пропуску весеннего половодья в 2018 году»</t>
  </si>
  <si>
    <t>Сведения о предоставлении из бюджета Саратовской области межбюджетных трансфертов местным бюджетам за I полугодие 2018 года</t>
  </si>
  <si>
    <t>тыс.рублей</t>
  </si>
  <si>
    <t>Наименование муниципальных образований</t>
  </si>
  <si>
    <t>Всего</t>
  </si>
  <si>
    <t>в том числе</t>
  </si>
  <si>
    <t>Дотации</t>
  </si>
  <si>
    <t>Субсидии</t>
  </si>
  <si>
    <t>Субвенции</t>
  </si>
  <si>
    <t xml:space="preserve">Иные межбюджетные трансферты
</t>
  </si>
  <si>
    <t>утвержденные бюджетные назначения</t>
  </si>
  <si>
    <t>исполнено</t>
  </si>
  <si>
    <t>% исполнения</t>
  </si>
  <si>
    <t>утвержденные бюджетные назначения*</t>
  </si>
  <si>
    <t>утвержденные бюджетные назначения**</t>
  </si>
  <si>
    <t>утвержденные бюджетные назначения ***</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</si>
  <si>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</si>
  <si>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</si>
  <si>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</si>
  <si>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</si>
  <si>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</si>
  <si>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</si>
  <si>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</si>
  <si>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</si>
  <si>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</si>
  <si>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</si>
  <si>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</si>
  <si>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</si>
  <si>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</si>
  <si>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</si>
  <si>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</si>
  <si>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</si>
  <si>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</si>
  <si>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</si>
  <si>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</si>
  <si>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</si>
  <si>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</si>
  <si>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</si>
  <si>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</si>
  <si>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</si>
  <si>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</si>
  <si>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</si>
  <si>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</si>
  <si>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</si>
  <si>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</si>
  <si>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</si>
  <si>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</si>
  <si>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</si>
  <si>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</si>
  <si>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</si>
  <si>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</si>
  <si>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</si>
  <si>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</si>
  <si>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</si>
  <si>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</si>
  <si>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</si>
  <si>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</si>
  <si>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ЗАТО Михайловский</t>
  </si>
  <si>
    <t>ЗАТО Светлый</t>
  </si>
  <si>
    <t>ЗАТО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</si>
  <si>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</si>
  <si>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</si>
  <si>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</si>
  <si>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</si>
  <si>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</si>
  <si>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</si>
  <si>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</si>
  <si>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</si>
  <si>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</si>
  <si>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</si>
  <si>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</si>
  <si>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</si>
  <si>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</si>
  <si>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</si>
  <si>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</si>
  <si>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</si>
  <si>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</si>
  <si>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</si>
  <si>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</si>
  <si>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</si>
  <si>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</si>
  <si>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</si>
  <si>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</si>
  <si>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</si>
  <si>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</si>
  <si>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</si>
  <si>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</si>
  <si>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</si>
  <si>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</si>
  <si>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</si>
  <si>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</si>
  <si>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</si>
  <si>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</si>
  <si>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</si>
  <si>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</si>
  <si>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</si>
  <si>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</si>
  <si>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</si>
  <si>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</si>
  <si>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</si>
  <si>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</si>
  <si>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</si>
  <si>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</si>
  <si>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</si>
  <si>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</si>
  <si>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</si>
  <si>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</si>
  <si>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</si>
  <si>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</si>
  <si>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</si>
  <si>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</si>
  <si>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</si>
  <si>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</si>
  <si>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</si>
  <si>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</si>
  <si>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</si>
  <si>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</si>
  <si>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</si>
  <si>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</si>
  <si>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</si>
  <si>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</si>
  <si>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</si>
  <si>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</si>
  <si>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</si>
  <si>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</si>
  <si>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</si>
  <si>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</si>
  <si>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</si>
  <si>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</si>
  <si>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</si>
  <si>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</si>
  <si>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</si>
  <si>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</si>
  <si>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</si>
  <si>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</si>
  <si>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</si>
  <si>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</si>
  <si>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</si>
  <si>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</si>
  <si>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</si>
  <si>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</si>
  <si>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</si>
  <si>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</si>
  <si>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</si>
  <si>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</si>
  <si>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</si>
  <si>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</si>
  <si>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</si>
  <si>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</si>
  <si>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</si>
  <si>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</si>
  <si>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</si>
  <si>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</si>
  <si>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</si>
  <si>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</si>
  <si>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</si>
  <si>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</si>
  <si>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</si>
  <si>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</si>
  <si>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</si>
  <si>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</si>
  <si>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</si>
  <si>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</si>
  <si>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</si>
  <si>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</si>
  <si>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</si>
  <si>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</si>
  <si>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</si>
  <si>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</si>
  <si>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</si>
  <si>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</si>
  <si>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</si>
  <si>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</si>
  <si>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</si>
  <si>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</si>
  <si>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</si>
  <si>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</si>
  <si>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</si>
  <si>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</si>
  <si>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</si>
  <si>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</si>
  <si>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</si>
  <si>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</si>
  <si>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</si>
  <si>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</si>
  <si>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</si>
  <si>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</si>
  <si>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</si>
  <si>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</si>
  <si>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</si>
  <si>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</si>
  <si>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</si>
  <si>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</si>
  <si>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</si>
  <si>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</si>
  <si>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</si>
  <si>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</si>
  <si>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</si>
  <si>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</si>
  <si>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</si>
  <si>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</si>
  <si>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</si>
  <si>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</si>
  <si>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</si>
  <si>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</si>
  <si>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</si>
  <si>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</si>
  <si>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</si>
  <si>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</si>
  <si>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</si>
  <si>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</si>
  <si>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</si>
  <si>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</si>
  <si>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</si>
  <si>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</si>
  <si>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</si>
  <si>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</si>
  <si>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</si>
  <si>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</si>
  <si>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</si>
  <si>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</si>
  <si>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</si>
  <si>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</si>
  <si>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</si>
  <si>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</si>
  <si>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</si>
  <si>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</si>
  <si>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</si>
  <si>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</si>
  <si>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</si>
  <si>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</si>
  <si>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</si>
  <si>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</si>
  <si>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</si>
  <si>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</si>
  <si>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</si>
  <si>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</si>
  <si>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</si>
  <si>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</si>
  <si>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</si>
  <si>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</si>
  <si>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</si>
  <si>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</si>
  <si>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</si>
  <si>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</si>
  <si>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</si>
  <si>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</si>
  <si>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</si>
  <si>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</si>
  <si>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</si>
  <si>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</si>
  <si>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</si>
  <si>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</si>
  <si>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</si>
  <si>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</si>
  <si>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</si>
  <si>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</si>
  <si>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</si>
  <si>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</si>
  <si>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</si>
  <si>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</si>
  <si>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</si>
  <si>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</si>
  <si>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</si>
  <si>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</si>
  <si>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</si>
  <si>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</si>
  <si>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</si>
  <si>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</si>
  <si>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</si>
  <si>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</si>
  <si>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</si>
  <si>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</si>
  <si>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</si>
  <si>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</si>
  <si>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</si>
  <si>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</si>
  <si>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</si>
  <si>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</si>
  <si>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</si>
  <si>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</si>
  <si>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</si>
  <si>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</si>
  <si>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</si>
  <si>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</si>
  <si>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</si>
  <si>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</si>
  <si>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</si>
  <si>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</si>
  <si>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</si>
  <si>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</si>
  <si>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</si>
  <si>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</si>
  <si>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</si>
  <si>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</si>
  <si>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</si>
  <si>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</si>
  <si>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</si>
  <si>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</si>
  <si>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</si>
  <si>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</si>
  <si>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</si>
  <si>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</si>
  <si>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</si>
  <si>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</si>
  <si>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</si>
  <si>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</si>
  <si>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</si>
  <si>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</si>
  <si>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</si>
  <si>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</si>
  <si>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</si>
  <si>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</si>
  <si>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</si>
  <si>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</si>
  <si>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</si>
  <si>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</si>
  <si>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</si>
  <si>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</si>
  <si>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</si>
  <si>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</si>
  <si>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</si>
  <si>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</si>
  <si>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</si>
  <si>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</si>
  <si>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</si>
  <si>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</si>
  <si>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</si>
  <si>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</si>
  <si>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</si>
  <si>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</si>
  <si>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</si>
  <si>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</si>
  <si>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</si>
  <si>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</si>
  <si>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</si>
  <si>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</si>
  <si>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</si>
  <si>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</si>
  <si>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</si>
  <si>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</si>
  <si>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</si>
  <si>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</si>
  <si>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</si>
  <si>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</si>
  <si>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</si>
  <si>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</si>
  <si>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</si>
  <si>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</si>
  <si>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</si>
  <si>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</si>
  <si>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</si>
  <si>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</si>
  <si>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</si>
  <si>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</si>
  <si>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</si>
  <si>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</si>
  <si>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</si>
  <si>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</si>
  <si>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</si>
  <si>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</si>
  <si>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</si>
  <si>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</si>
  <si>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</si>
  <si>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</si>
  <si>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</si>
  <si>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</si>
  <si>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</si>
  <si>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</si>
  <si>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</si>
  <si>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</si>
  <si>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</si>
  <si>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</si>
  <si>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</si>
  <si>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</si>
  <si>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</si>
  <si>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</si>
  <si>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</si>
  <si>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</si>
  <si>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</si>
  <si>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</si>
  <si>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</si>
  <si>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</si>
  <si>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Остаток средств к распределению****</t>
  </si>
  <si>
    <t>ИТОГО</t>
  </si>
  <si>
    <t xml:space="preserve"> * в соответствии с Законом Саратовской области «Об областном бюджете на 2018 год и на плановый период 2019 и 2020 годов» в редакции от 28.05.2018 года</t>
  </si>
  <si>
    <t xml:space="preserve">** в соответствии с Законом Саратовской области «Об областном бюджете на 2018 год и на плановый период 2019 и 2020 годов» в редакции от 28.05.2018 года, постановлением Правительства Саратовской области от 7 июня 2018 года № 310-П «О распределении в 2018 году и порядке предоставления из областного бюджета субсидии бюджетам муниципальных районов области на мероприятия по развитию сети общеобразовательных организаций в сельской местности и условиях ее расходования» и постановлением Правительства Саратовской области от 1 августа 2017 года № 390-П (ред. от 20.06.2018 г.)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</si>
  <si>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в соответствии с Законом Саратовской области «Об областном бюджете на 2018 год и на плановый период 2019 и 2020 годов» в редакции от 28.05.2018 года,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 и распоряжением Правительства Саратовской области от 4 апреля 2018 года № 90-Пр «О подготовке к безаварийному пропуску весеннего половодья в 2018 году»</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</si>
  <si>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</si>
  <si>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Дотации, всего</t>
  </si>
  <si>
    <t>дотации,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</si>
  <si>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поселений области</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</si>
  <si>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</si>
  <si>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</si>
  <si>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 xml:space="preserve">утвержденные бюджетные назначения*   </t>
  </si>
  <si>
    <t>указать наименование</t>
  </si>
  <si>
    <t>…</t>
  </si>
  <si>
    <t>Остаток средств к распределению**</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</si>
  <si>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</si>
  <si>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Продолжение таблицы</t>
  </si>
  <si>
    <t>Субсидии, всего</t>
  </si>
  <si>
    <t>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</si>
  <si>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</si>
  <si>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на создание в общеобразовательных организациях, расположенных в сельской местности, условий для занятий физической культурой и спортом</t>
  </si>
  <si>
    <t>на софинансирование капитальных вложений в объекты муниципальной собственности</t>
  </si>
  <si>
    <t>на реализацию мероприятий по содействию созданию (исходя из прогнозируемой потребности) новых мест в общеобразовательных организациях</t>
  </si>
  <si>
    <t xml:space="preserve">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</si>
  <si>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на реализацию мероприятий по обеспечению жильем молодых семей</t>
  </si>
  <si>
    <t>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</si>
  <si>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на поддержку отрасли культуры на комплектование книжных фондов муниципальных общедоступных библиотек</t>
  </si>
  <si>
    <t>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</si>
  <si>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на обеспечение развития и укрепления материально-технической базы домов культуры в населенных пунктах с числом жителей до 50 тысяч человек</t>
  </si>
  <si>
    <t>на поддержку отрасли культуры на оснащение музыкальными инструментами детских школ искусств</t>
  </si>
  <si>
    <t>на поддержку отрасли культуры на государственную поддержку муниципальных учреждений культуры, находящихся на территории сельских поселений</t>
  </si>
  <si>
    <t>на поддержку отрасли культуры на государственную поддержку лучших работников муниципальных учреждений культуры, находящихся на территории сельских поселений</t>
  </si>
  <si>
    <t>на строительство и реконструкцию малобюджетных физкультурно-спортивных объектов шаговой доступности, плоскостных сооружений</t>
  </si>
  <si>
    <t>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</si>
  <si>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на обеспечение деятельности муниципальных бизнес-инкубаторов</t>
  </si>
  <si>
    <t xml:space="preserve">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</si>
  <si>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</si>
  <si>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за счет средств областного дорожного фонда</t>
  </si>
  <si>
    <t xml:space="preserve">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
</t>
  </si>
  <si>
    <t xml:space="preserve">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t>
  </si>
  <si>
    <t xml:space="preserve"> на капитальный ремонт, ремонт и содержание автомобильных дорог общего пользования местного значения за счет средств областного дорожного фонда</t>
  </si>
  <si>
    <t>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t>
  </si>
  <si>
    <t xml:space="preserve"> на обеспечение повышения оплаты труда некоторых категорий работников муниципальных учреждений</t>
  </si>
  <si>
    <t>на реализацию проектов развития муниципальных образований области, основанных на местных инициативах</t>
  </si>
  <si>
    <t xml:space="preserve"> на поддержку муниципальных программ формирования современной
городской среды
</t>
  </si>
  <si>
    <t xml:space="preserve">на поддержку обустройства мест массового отдыха населения (городских парков)
</t>
  </si>
  <si>
    <t xml:space="preserve"> на реализацию расходных обязательств, возникающих при выполнении полномочий по решению вопросов местного значения</t>
  </si>
  <si>
    <t xml:space="preserve"> на мероприятия по развитию сети общеобразовательных организаций в сельской местности
</t>
  </si>
  <si>
    <t xml:space="preserve"> в целях реализации мероприятий в области обращения с отходами
</t>
  </si>
  <si>
    <t xml:space="preserve"> на реализацию мероприятий по устойчивому развитию сельских территорий за счет средств резервного фонда Правительства Российской Федерации</t>
  </si>
  <si>
    <t xml:space="preserve"> на реализацию мероприятий по устойчивому развитию сельских территорий
</t>
  </si>
  <si>
    <t>утвержденные бюджетные назначения***</t>
  </si>
  <si>
    <t>Муниципальное образование город Аркадак Аркадакского муниципального района</t>
  </si>
  <si>
    <t>Муниципальное образование город Хвалынск Хвалынского муниципального района</t>
  </si>
  <si>
    <t xml:space="preserve">* в соответствии с Законом Саратовской области «Об областном бюджете на 2018 год и на плановый период 2019 и 2020 годов» в редакции от 28.05.2018 года </t>
  </si>
  <si>
    <t>Субвенции, всего</t>
  </si>
  <si>
    <t>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</si>
  <si>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</si>
  <si>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</si>
  <si>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дошкольных образовательных организаций</t>
  </si>
  <si>
    <t>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</si>
  <si>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</si>
  <si>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</si>
  <si>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</si>
  <si>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общеобразовательных учреждений</t>
  </si>
  <si>
    <t>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</si>
  <si>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</si>
  <si>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 xml:space="preserve">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</si>
  <si>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</si>
  <si>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</si>
  <si>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</si>
  <si>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</si>
  <si>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</si>
  <si>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на исполнение государственных полномочий по расчету и предоставлению дотаций поселениям</t>
  </si>
  <si>
    <t>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</si>
  <si>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</si>
  <si>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 xml:space="preserve">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</si>
  <si>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на осуществление органами местного самоуправления отдельных государственных полномочий по государственному управлению охраной труда</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</si>
  <si>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</si>
  <si>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</si>
  <si>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на проведение мероприятий по отлову и содержанию безнадзорных животных</t>
  </si>
  <si>
    <t xml:space="preserve">утвержденные бюджетные назначения  </t>
  </si>
  <si>
    <t xml:space="preserve"> </t>
  </si>
  <si>
    <t xml:space="preserve">Иные межбюджетные трансферты, всего
</t>
  </si>
  <si>
    <t>на реализацию мероприятий по подготовке и проведению чемпионата мира по футболу в 2018 году в Российской Федерации</t>
  </si>
  <si>
    <t>на финансовое обеспечение дорожной деятельности</t>
  </si>
  <si>
    <t>на осуществление полномочий органов местного самоуправления в области энергосбережения и повышения энергетической эффективности</t>
  </si>
  <si>
    <t>в целях обеспечения надлежащего осуществления полномочий по решению вопросов местного значения</t>
  </si>
  <si>
    <t xml:space="preserve">на  размещение социально значимой информации в печатных средствах массовой информации, учрежденных
органами местного самоуправления
</t>
  </si>
  <si>
    <t>в целях проведения работ по благоустройству набережной и строительству эллингов, а также для благоустройства пешеходной зоны</t>
  </si>
  <si>
    <t>за счет средств, выделяемых из резервного фонда Правительства Саратовской области</t>
  </si>
  <si>
    <t xml:space="preserve"> стимулирующего (поощрительного) характера</t>
  </si>
  <si>
    <t xml:space="preserve">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</si>
  <si>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утвержденные бюджетные назначения**   </t>
  </si>
  <si>
    <t xml:space="preserve">утвержденные бюджетные назначения*** </t>
  </si>
  <si>
    <t>Исполнено</t>
  </si>
  <si>
    <t>Петропавловское муниципальное образование Новоузенского  муниципального района</t>
  </si>
  <si>
    <t xml:space="preserve">* в соответствии с Законом Саратовской области «Об областном бюджете на 2018 год и на плановый период 2019 и 2020 годов» в редакции от 28.05.2018 года  </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</si>
  <si>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</si>
  <si>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в соответствии с распределением, утвержденным распоряжением Правительства Саратовской области от 4 апреля 2018 года № 90-Пр «О подготовке к безаварийному пропуску весеннего половодья в 2018 году»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</si>
</sst>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_ ;[Red]\-#,##0.0\ "/>
    <numFmt numFmtId="165" formatCode="0000000"/>
    <numFmt numFmtId="166" formatCode="#,##0.0"/>
    <numFmt numFmtId="167" formatCode="0.0"/>
  </numFmts>
  <fonts count="26" x14ac:knownFonts="1">
    <font>
      <sz val="11"/>
      <color theme="1"/>
      <name val="Arial"/>
      <family val="2"/>
      <charset val="204"/>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1"/>
      <color theme="1"/>
      <name val="Arial"/>
      <family val="2"/>
      <charset val="204"/>
    </font>
    <font>
      <sz val="12"/>
      <color theme="1"/>
      <name val="Times New Roman"/>
      <family val="1"/>
      <charset val="204"/>
    </font>
    <font>
      <b/>
      <sz val="16"/>
      <color theme="1"/>
      <name val="Times New Roman"/>
      <family val="1"/>
      <charset val="204"/>
    </font>
    <font>
      <b/>
      <sz val="12"/>
      <color theme="1"/>
      <name val="Times New Roman"/>
      <family val="1"/>
      <charset val="204"/>
    </font>
    <font>
      <sz val="12"/>
      <color rgb="FF000000"/>
      <name val="Times New Roman"/>
      <family val="1"/>
      <charset val="204"/>
    </font>
    <font>
      <b/>
      <sz val="18"/>
      <color theme="1"/>
      <name val="Times New Roman"/>
      <family val="1"/>
      <charset val="204"/>
    </font>
    <font>
      <i/>
      <sz val="12"/>
      <color theme="1"/>
      <name val="Times New Roman"/>
      <family val="1"/>
      <charset val="204"/>
    </font>
    <font>
      <sz val="14"/>
      <color theme="1"/>
      <name val="Times New Roman"/>
      <family val="2"/>
      <charset val="204"/>
    </font>
    <font>
      <sz val="10"/>
      <color theme="1"/>
      <name val="Times New Roman"/>
      <family val="1"/>
      <charset val="204"/>
    </font>
    <font>
      <sz val="10"/>
      <color rgb="FF000000"/>
      <name val="Times New Roman"/>
      <family val="1"/>
      <charset val="204"/>
    </font>
    <font>
      <sz val="11"/>
      <color theme="1"/>
      <name val="Times New Roman"/>
      <family val="2"/>
      <charset val="204"/>
    </font>
    <font>
      <sz val="10"/>
      <name val="Arial Cyr"/>
      <charset val="204"/>
    </font>
    <font>
      <sz val="11"/>
      <color theme="1"/>
      <name val="Calibri"/>
      <family val="2"/>
      <charset val="204"/>
      <scheme val="minor"/>
    </font>
    <font>
      <sz val="8"/>
      <name val="Arial Cyr"/>
      <charset val="204"/>
    </font>
    <font>
      <sz val="10"/>
      <name val="Times New Roman Cyr"/>
      <charset val="204"/>
    </font>
  </fonts>
  <fills count="16">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767">
    <xf numFmtId="0" fontId="0" fillId="0" borderId="0"/>
    <xf numFmtId="0" fontId="1" fillId="0" borderId="0"/>
    <xf numFmtId="0" fontId="1"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 fillId="0" borderId="0"/>
    <xf numFmtId="0" fontId="1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 fillId="0" borderId="0"/>
    <xf numFmtId="0" fontId="11" fillId="0" borderId="0"/>
    <xf numFmtId="0" fontId="11" fillId="0" borderId="0"/>
    <xf numFmtId="0" fontId="11" fillId="0" borderId="0"/>
    <xf numFmtId="0" fontId="1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cellStyleXfs>
  <cellXfs count="226">
    <xf numFmtId="0" fontId="0" fillId="0" borderId="0" xfId="0"/>
    <xf numFmtId="0" fontId="3" fillId="0" borderId="0" xfId="1" applyFont="1" applyFill="1" applyBorder="1"/>
    <xf numFmtId="0" fontId="3" fillId="0" borderId="0" xfId="1" applyFont="1" applyFill="1"/>
    <xf numFmtId="0" fontId="4" fillId="0" borderId="0" xfId="1" applyFont="1" applyFill="1"/>
    <xf numFmtId="0" fontId="5" fillId="0" borderId="0" xfId="1" applyFont="1" applyFill="1" applyAlignment="1">
      <alignment horizontal="left"/>
    </xf>
    <xf numFmtId="0" fontId="6" fillId="0" borderId="0" xfId="1" applyFont="1" applyFill="1" applyBorder="1"/>
    <xf numFmtId="164" fontId="7" fillId="0" borderId="0" xfId="1" applyNumberFormat="1" applyFont="1" applyFill="1" applyBorder="1" applyAlignment="1">
      <alignment horizontal="center"/>
    </xf>
    <xf numFmtId="0" fontId="4" fillId="0" borderId="0" xfId="1" applyFont="1" applyFill="1" applyBorder="1"/>
    <xf numFmtId="0" fontId="8" fillId="2" borderId="1" xfId="1" applyFont="1" applyFill="1" applyBorder="1" applyAlignment="1">
      <alignment horizontal="center" vertical="center" wrapText="1"/>
    </xf>
    <xf numFmtId="0" fontId="8" fillId="2" borderId="1" xfId="1" applyFont="1" applyFill="1" applyBorder="1" applyAlignment="1">
      <alignment horizontal="center" vertical="center"/>
    </xf>
    <xf numFmtId="0" fontId="4" fillId="0" borderId="0" xfId="1" applyFont="1" applyFill="1" applyBorder="1" applyAlignment="1">
      <alignment horizontal="center" vertical="center" wrapText="1"/>
    </xf>
    <xf numFmtId="0" fontId="4" fillId="0" borderId="0" xfId="1" applyFont="1" applyFill="1" applyAlignment="1">
      <alignment horizontal="center" vertical="center" wrapText="1"/>
    </xf>
    <xf numFmtId="0" fontId="8" fillId="0" borderId="1" xfId="1" applyFont="1" applyFill="1" applyBorder="1" applyAlignment="1">
      <alignment horizontal="center"/>
    </xf>
    <xf numFmtId="165" fontId="8" fillId="3" borderId="1" xfId="1" applyNumberFormat="1" applyFont="1" applyFill="1" applyBorder="1" applyAlignment="1" applyProtection="1">
      <alignment horizontal="center" vertical="center"/>
      <protection hidden="1"/>
    </xf>
    <xf numFmtId="165" fontId="8" fillId="3" borderId="1" xfId="1" applyNumberFormat="1" applyFont="1" applyFill="1" applyBorder="1" applyAlignment="1" applyProtection="1">
      <alignment horizontal="left" vertical="top" wrapText="1"/>
      <protection hidden="1"/>
    </xf>
    <xf numFmtId="165" fontId="10" fillId="3" borderId="1" xfId="1" applyNumberFormat="1" applyFont="1" applyFill="1" applyBorder="1" applyAlignment="1" applyProtection="1">
      <alignment horizontal="left" vertical="top" wrapText="1"/>
      <protection hidden="1"/>
    </xf>
    <xf numFmtId="166" fontId="8" fillId="3" borderId="1" xfId="1" applyNumberFormat="1" applyFont="1" applyFill="1" applyBorder="1" applyAlignment="1" applyProtection="1">
      <alignment horizontal="right" wrapText="1"/>
      <protection hidden="1"/>
    </xf>
    <xf numFmtId="166" fontId="8" fillId="3" borderId="1" xfId="1" applyNumberFormat="1" applyFont="1" applyFill="1" applyBorder="1" applyAlignment="1">
      <alignment horizontal="right"/>
    </xf>
    <xf numFmtId="166" fontId="10" fillId="0" borderId="0" xfId="1" applyNumberFormat="1" applyFont="1" applyFill="1" applyBorder="1" applyAlignment="1" applyProtection="1">
      <alignment horizontal="right" wrapText="1"/>
      <protection hidden="1"/>
    </xf>
    <xf numFmtId="165" fontId="10" fillId="0" borderId="1" xfId="1" applyNumberFormat="1" applyFont="1" applyFill="1" applyBorder="1" applyAlignment="1" applyProtection="1">
      <alignment horizontal="center" vertical="center"/>
      <protection hidden="1"/>
    </xf>
    <xf numFmtId="165" fontId="10" fillId="0" borderId="1" xfId="1" applyNumberFormat="1" applyFont="1" applyFill="1" applyBorder="1" applyAlignment="1" applyProtection="1">
      <alignment horizontal="left" vertical="center" wrapText="1"/>
      <protection hidden="1"/>
    </xf>
    <xf numFmtId="49" fontId="10" fillId="0" borderId="1" xfId="2" applyNumberFormat="1" applyFont="1" applyFill="1" applyBorder="1" applyAlignment="1" applyProtection="1">
      <alignment horizontal="center"/>
      <protection hidden="1"/>
    </xf>
    <xf numFmtId="166" fontId="10" fillId="0" borderId="1" xfId="1" applyNumberFormat="1" applyFont="1" applyFill="1" applyBorder="1" applyAlignment="1" applyProtection="1">
      <alignment horizontal="right" wrapText="1"/>
      <protection hidden="1"/>
    </xf>
    <xf numFmtId="166" fontId="4" fillId="0" borderId="0" xfId="1" applyNumberFormat="1" applyFont="1" applyFill="1" applyBorder="1"/>
    <xf numFmtId="165" fontId="8" fillId="4" borderId="1" xfId="1" applyNumberFormat="1" applyFont="1" applyFill="1" applyBorder="1" applyAlignment="1" applyProtection="1">
      <alignment horizontal="center" vertical="center"/>
      <protection hidden="1"/>
    </xf>
    <xf numFmtId="165" fontId="8" fillId="4" borderId="1" xfId="1" applyNumberFormat="1" applyFont="1" applyFill="1" applyBorder="1" applyAlignment="1" applyProtection="1">
      <alignment horizontal="left" vertical="top" wrapText="1"/>
      <protection hidden="1"/>
    </xf>
    <xf numFmtId="49" fontId="10" fillId="4" borderId="1" xfId="1" applyNumberFormat="1" applyFont="1" applyFill="1" applyBorder="1" applyAlignment="1" applyProtection="1">
      <alignment horizontal="left" vertical="top" wrapText="1"/>
      <protection hidden="1"/>
    </xf>
    <xf numFmtId="166" fontId="8" fillId="4" borderId="1" xfId="1" applyNumberFormat="1" applyFont="1" applyFill="1" applyBorder="1" applyAlignment="1" applyProtection="1">
      <alignment horizontal="right" wrapText="1"/>
      <protection hidden="1"/>
    </xf>
    <xf numFmtId="166" fontId="8" fillId="4" borderId="1" xfId="1" applyNumberFormat="1" applyFont="1" applyFill="1" applyBorder="1" applyAlignment="1">
      <alignment horizontal="right"/>
    </xf>
    <xf numFmtId="165" fontId="10" fillId="0" borderId="1" xfId="1" applyNumberFormat="1" applyFont="1" applyFill="1" applyBorder="1" applyAlignment="1" applyProtection="1">
      <alignment horizontal="left" vertical="top" wrapText="1"/>
      <protection hidden="1"/>
    </xf>
    <xf numFmtId="165" fontId="10" fillId="5" borderId="1" xfId="1" applyNumberFormat="1" applyFont="1" applyFill="1" applyBorder="1" applyAlignment="1" applyProtection="1">
      <alignment horizontal="left" vertical="top" wrapText="1"/>
      <protection hidden="1"/>
    </xf>
    <xf numFmtId="165" fontId="10" fillId="6" borderId="1" xfId="1" applyNumberFormat="1" applyFont="1" applyFill="1" applyBorder="1" applyAlignment="1" applyProtection="1">
      <alignment horizontal="left" vertical="top" wrapText="1"/>
      <protection hidden="1"/>
    </xf>
    <xf numFmtId="167" fontId="4" fillId="0" borderId="0" xfId="1" applyNumberFormat="1" applyFont="1" applyFill="1"/>
    <xf numFmtId="165" fontId="8" fillId="7" borderId="1" xfId="1" applyNumberFormat="1" applyFont="1" applyFill="1" applyBorder="1" applyAlignment="1" applyProtection="1">
      <alignment horizontal="center" vertical="center"/>
      <protection hidden="1"/>
    </xf>
    <xf numFmtId="165" fontId="8" fillId="7" borderId="1" xfId="1" applyNumberFormat="1" applyFont="1" applyFill="1" applyBorder="1" applyAlignment="1" applyProtection="1">
      <alignment horizontal="left" vertical="top" wrapText="1"/>
      <protection hidden="1"/>
    </xf>
    <xf numFmtId="166" fontId="8" fillId="7" borderId="1" xfId="1" applyNumberFormat="1" applyFont="1" applyFill="1" applyBorder="1" applyAlignment="1" applyProtection="1">
      <alignment horizontal="right" wrapText="1"/>
      <protection hidden="1"/>
    </xf>
    <xf numFmtId="166" fontId="8" fillId="7" borderId="1" xfId="1" applyNumberFormat="1" applyFont="1" applyFill="1" applyBorder="1" applyAlignment="1">
      <alignment horizontal="right"/>
    </xf>
    <xf numFmtId="166" fontId="4" fillId="0" borderId="0" xfId="1" applyNumberFormat="1" applyFont="1" applyFill="1"/>
    <xf numFmtId="0" fontId="12" fillId="5" borderId="1" xfId="0" applyFont="1" applyFill="1" applyBorder="1" applyAlignment="1">
      <alignment horizontal="justify" vertical="center" wrapText="1"/>
    </xf>
    <xf numFmtId="49" fontId="10" fillId="0" borderId="1" xfId="2" applyNumberFormat="1" applyFont="1" applyFill="1" applyBorder="1" applyAlignment="1" applyProtection="1">
      <alignment horizontal="center" wrapText="1"/>
      <protection hidden="1"/>
    </xf>
    <xf numFmtId="166" fontId="10" fillId="5" borderId="1" xfId="1" applyNumberFormat="1" applyFont="1" applyFill="1" applyBorder="1" applyAlignment="1" applyProtection="1">
      <alignment horizontal="right" wrapText="1"/>
      <protection hidden="1"/>
    </xf>
    <xf numFmtId="166" fontId="10" fillId="5" borderId="0" xfId="1" applyNumberFormat="1" applyFont="1" applyFill="1" applyBorder="1" applyAlignment="1" applyProtection="1">
      <alignment horizontal="right" wrapText="1"/>
      <protection hidden="1"/>
    </xf>
    <xf numFmtId="165" fontId="8" fillId="8" borderId="1" xfId="1" applyNumberFormat="1" applyFont="1" applyFill="1" applyBorder="1" applyAlignment="1" applyProtection="1">
      <alignment horizontal="center" vertical="center"/>
      <protection hidden="1"/>
    </xf>
    <xf numFmtId="165" fontId="8" fillId="8" borderId="1" xfId="1" applyNumberFormat="1" applyFont="1" applyFill="1" applyBorder="1" applyAlignment="1" applyProtection="1">
      <alignment horizontal="left" vertical="top" wrapText="1"/>
      <protection hidden="1"/>
    </xf>
    <xf numFmtId="166" fontId="8" fillId="8" borderId="1" xfId="1" applyNumberFormat="1" applyFont="1" applyFill="1" applyBorder="1" applyAlignment="1" applyProtection="1">
      <alignment horizontal="right" wrapText="1"/>
      <protection hidden="1"/>
    </xf>
    <xf numFmtId="166" fontId="8" fillId="8" borderId="1" xfId="1" applyNumberFormat="1" applyFont="1" applyFill="1" applyBorder="1" applyAlignment="1">
      <alignment horizontal="right"/>
    </xf>
    <xf numFmtId="166" fontId="10" fillId="0" borderId="1" xfId="1" applyNumberFormat="1" applyFont="1" applyFill="1" applyBorder="1" applyAlignment="1">
      <alignment horizontal="right"/>
    </xf>
    <xf numFmtId="0" fontId="8" fillId="0" borderId="1" xfId="0" applyFont="1" applyBorder="1"/>
    <xf numFmtId="166" fontId="8" fillId="0" borderId="1" xfId="1" applyNumberFormat="1" applyFont="1" applyFill="1" applyBorder="1" applyAlignment="1" applyProtection="1">
      <alignment horizontal="right" wrapText="1"/>
      <protection hidden="1"/>
    </xf>
    <xf numFmtId="166" fontId="8" fillId="0" borderId="1" xfId="1" applyNumberFormat="1" applyFont="1" applyFill="1" applyBorder="1" applyAlignment="1">
      <alignment horizontal="right"/>
    </xf>
    <xf numFmtId="165" fontId="10" fillId="0" borderId="0" xfId="1" applyNumberFormat="1" applyFont="1" applyFill="1" applyBorder="1" applyAlignment="1" applyProtection="1">
      <alignment horizontal="left" vertical="top" wrapText="1"/>
      <protection hidden="1"/>
    </xf>
    <xf numFmtId="0" fontId="6" fillId="0" borderId="0" xfId="1" applyFont="1" applyFill="1"/>
    <xf numFmtId="166" fontId="6" fillId="0" borderId="0" xfId="1" applyNumberFormat="1" applyFont="1" applyFill="1"/>
    <xf numFmtId="0" fontId="14" fillId="9"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0" borderId="1" xfId="0" applyFont="1" applyFill="1" applyBorder="1" applyAlignment="1">
      <alignment wrapText="1"/>
    </xf>
    <xf numFmtId="166" fontId="8" fillId="10" borderId="1" xfId="0" applyNumberFormat="1" applyFont="1" applyFill="1" applyBorder="1"/>
    <xf numFmtId="166" fontId="8" fillId="10" borderId="0" xfId="0" applyNumberFormat="1" applyFont="1" applyFill="1" applyBorder="1"/>
    <xf numFmtId="0" fontId="12" fillId="0" borderId="1" xfId="0" applyFont="1" applyBorder="1" applyAlignment="1">
      <alignment wrapText="1"/>
    </xf>
    <xf numFmtId="166" fontId="10" fillId="5" borderId="1" xfId="0" applyNumberFormat="1" applyFont="1" applyFill="1" applyBorder="1"/>
    <xf numFmtId="166" fontId="10" fillId="0" borderId="1" xfId="0" applyNumberFormat="1" applyFont="1" applyBorder="1"/>
    <xf numFmtId="166" fontId="10" fillId="5" borderId="0" xfId="0" applyNumberFormat="1" applyFont="1" applyFill="1" applyBorder="1"/>
    <xf numFmtId="166" fontId="10" fillId="10" borderId="1" xfId="0" applyNumberFormat="1" applyFont="1" applyFill="1" applyBorder="1"/>
    <xf numFmtId="0" fontId="12" fillId="0" borderId="1" xfId="0" applyFont="1" applyBorder="1" applyAlignment="1">
      <alignment vertical="center" wrapText="1"/>
    </xf>
    <xf numFmtId="166" fontId="10" fillId="5" borderId="1" xfId="0" applyNumberFormat="1" applyFont="1" applyFill="1" applyBorder="1" applyAlignment="1">
      <alignment wrapText="1"/>
    </xf>
    <xf numFmtId="167" fontId="10" fillId="5" borderId="1" xfId="0" applyNumberFormat="1" applyFont="1" applyFill="1" applyBorder="1"/>
    <xf numFmtId="0" fontId="0" fillId="5" borderId="0" xfId="0" applyFill="1"/>
    <xf numFmtId="0" fontId="15" fillId="0" borderId="1" xfId="0" applyFont="1" applyBorder="1" applyAlignment="1">
      <alignment vertical="center" wrapText="1"/>
    </xf>
    <xf numFmtId="166" fontId="8" fillId="6" borderId="0" xfId="0" applyNumberFormat="1" applyFont="1" applyFill="1" applyBorder="1"/>
    <xf numFmtId="0" fontId="14" fillId="9" borderId="1" xfId="0" applyFont="1" applyFill="1" applyBorder="1" applyAlignment="1">
      <alignment wrapText="1"/>
    </xf>
    <xf numFmtId="166" fontId="8" fillId="9" borderId="1" xfId="0" applyNumberFormat="1" applyFont="1" applyFill="1" applyBorder="1"/>
    <xf numFmtId="166" fontId="8" fillId="9" borderId="0" xfId="0" applyNumberFormat="1" applyFont="1" applyFill="1" applyBorder="1"/>
    <xf numFmtId="0" fontId="0" fillId="0" borderId="0" xfId="0" applyBorder="1"/>
    <xf numFmtId="0" fontId="12" fillId="0" borderId="0" xfId="0" applyFont="1"/>
    <xf numFmtId="166" fontId="12" fillId="0" borderId="0" xfId="0" applyNumberFormat="1" applyFont="1"/>
    <xf numFmtId="166" fontId="0" fillId="0" borderId="0" xfId="0" applyNumberFormat="1"/>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4" fillId="11" borderId="1" xfId="0" applyFont="1" applyFill="1" applyBorder="1" applyAlignment="1">
      <alignment vertical="center" wrapText="1"/>
    </xf>
    <xf numFmtId="166" fontId="8" fillId="11" borderId="1" xfId="0" applyNumberFormat="1" applyFont="1" applyFill="1" applyBorder="1" applyAlignment="1">
      <alignment vertical="center"/>
    </xf>
    <xf numFmtId="167" fontId="8" fillId="11" borderId="1" xfId="0" applyNumberFormat="1" applyFont="1" applyFill="1" applyBorder="1" applyAlignment="1">
      <alignment vertical="center"/>
    </xf>
    <xf numFmtId="0" fontId="10" fillId="11" borderId="1" xfId="0" applyFont="1" applyFill="1" applyBorder="1" applyAlignment="1">
      <alignment vertical="center"/>
    </xf>
    <xf numFmtId="0" fontId="0" fillId="0" borderId="0" xfId="0" applyAlignment="1">
      <alignment vertical="center"/>
    </xf>
    <xf numFmtId="166" fontId="12" fillId="0" borderId="1" xfId="0" applyNumberFormat="1" applyFont="1" applyBorder="1"/>
    <xf numFmtId="166" fontId="10" fillId="5" borderId="1" xfId="0" applyNumberFormat="1" applyFont="1" applyFill="1" applyBorder="1" applyAlignment="1">
      <alignment vertical="center"/>
    </xf>
    <xf numFmtId="166" fontId="8" fillId="11" borderId="1" xfId="0" applyNumberFormat="1" applyFont="1" applyFill="1" applyBorder="1"/>
    <xf numFmtId="166" fontId="14" fillId="11" borderId="1" xfId="0" applyNumberFormat="1" applyFont="1" applyFill="1" applyBorder="1"/>
    <xf numFmtId="166" fontId="10" fillId="11" borderId="1" xfId="0" applyNumberFormat="1" applyFont="1" applyFill="1" applyBorder="1"/>
    <xf numFmtId="166" fontId="12" fillId="11" borderId="1" xfId="0" applyNumberFormat="1" applyFont="1" applyFill="1" applyBorder="1"/>
    <xf numFmtId="0" fontId="17" fillId="0" borderId="1" xfId="0" applyFont="1" applyBorder="1" applyAlignment="1">
      <alignment wrapText="1"/>
    </xf>
    <xf numFmtId="0" fontId="14" fillId="5" borderId="0" xfId="0" applyFont="1" applyFill="1" applyBorder="1" applyAlignment="1">
      <alignment vertical="center" wrapText="1"/>
    </xf>
    <xf numFmtId="166" fontId="8" fillId="5" borderId="0" xfId="0" applyNumberFormat="1" applyFont="1" applyFill="1" applyBorder="1"/>
    <xf numFmtId="167" fontId="8" fillId="5" borderId="0" xfId="0" applyNumberFormat="1" applyFont="1" applyFill="1" applyBorder="1"/>
    <xf numFmtId="0" fontId="12" fillId="5" borderId="0" xfId="0" applyFont="1" applyFill="1" applyBorder="1" applyAlignment="1">
      <alignment vertical="center"/>
    </xf>
    <xf numFmtId="166" fontId="8" fillId="11" borderId="0" xfId="0" applyNumberFormat="1" applyFont="1" applyFill="1" applyBorder="1"/>
    <xf numFmtId="166" fontId="0" fillId="0" borderId="0" xfId="0" applyNumberFormat="1" applyBorder="1"/>
    <xf numFmtId="0" fontId="0" fillId="0" borderId="0" xfId="0" applyAlignment="1"/>
    <xf numFmtId="0" fontId="16" fillId="0" borderId="0" xfId="0" applyFont="1" applyAlignment="1">
      <alignment vertical="center"/>
    </xf>
    <xf numFmtId="0" fontId="16" fillId="0" borderId="0" xfId="0" applyFont="1" applyAlignment="1"/>
    <xf numFmtId="0" fontId="12"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4" fillId="12" borderId="1" xfId="0" applyFont="1" applyFill="1" applyBorder="1" applyAlignment="1">
      <alignment vertical="center" wrapText="1"/>
    </xf>
    <xf numFmtId="166" fontId="8" fillId="12" borderId="1" xfId="0" applyNumberFormat="1" applyFont="1" applyFill="1" applyBorder="1"/>
    <xf numFmtId="166" fontId="14" fillId="12" borderId="1" xfId="0" applyNumberFormat="1" applyFont="1" applyFill="1" applyBorder="1"/>
    <xf numFmtId="0" fontId="12" fillId="5" borderId="1" xfId="0" applyFont="1" applyFill="1" applyBorder="1" applyAlignment="1">
      <alignment wrapText="1"/>
    </xf>
    <xf numFmtId="166" fontId="12" fillId="5" borderId="1" xfId="0" applyNumberFormat="1" applyFont="1" applyFill="1" applyBorder="1"/>
    <xf numFmtId="166" fontId="8" fillId="5" borderId="1" xfId="0" applyNumberFormat="1" applyFont="1" applyFill="1" applyBorder="1"/>
    <xf numFmtId="166" fontId="14" fillId="5" borderId="1" xfId="0" applyNumberFormat="1" applyFont="1" applyFill="1" applyBorder="1"/>
    <xf numFmtId="166" fontId="12" fillId="12" borderId="1" xfId="0" applyNumberFormat="1" applyFont="1" applyFill="1" applyBorder="1"/>
    <xf numFmtId="4" fontId="14" fillId="12" borderId="1" xfId="0" applyNumberFormat="1" applyFont="1" applyFill="1" applyBorder="1"/>
    <xf numFmtId="0" fontId="14" fillId="13" borderId="1" xfId="0" applyFont="1" applyFill="1" applyBorder="1" applyAlignment="1">
      <alignment vertical="center" wrapText="1"/>
    </xf>
    <xf numFmtId="166" fontId="8" fillId="13" borderId="1" xfId="0" applyNumberFormat="1" applyFont="1" applyFill="1" applyBorder="1"/>
    <xf numFmtId="0" fontId="0" fillId="0" borderId="0" xfId="0" applyFill="1"/>
    <xf numFmtId="164" fontId="0" fillId="0" borderId="0" xfId="0" applyNumberFormat="1"/>
    <xf numFmtId="0" fontId="0" fillId="0" borderId="0" xfId="0" applyAlignment="1">
      <alignment horizontal="right"/>
    </xf>
    <xf numFmtId="0" fontId="0" fillId="0" borderId="0" xfId="0" applyAlignment="1">
      <alignment horizontal="center"/>
    </xf>
    <xf numFmtId="0" fontId="13" fillId="0" borderId="0" xfId="0" applyFont="1" applyAlignment="1">
      <alignment vertical="center"/>
    </xf>
    <xf numFmtId="0" fontId="13" fillId="0" borderId="0" xfId="0" applyFont="1" applyAlignment="1">
      <alignment horizontal="center" vertical="center"/>
    </xf>
    <xf numFmtId="0" fontId="0" fillId="0" borderId="2" xfId="0" applyFont="1" applyBorder="1" applyAlignment="1"/>
    <xf numFmtId="0" fontId="12" fillId="7" borderId="1" xfId="0" applyFont="1" applyFill="1" applyBorder="1" applyAlignment="1">
      <alignment horizontal="center" vertical="center" wrapText="1"/>
    </xf>
    <xf numFmtId="0" fontId="14" fillId="14" borderId="1" xfId="0" applyFont="1" applyFill="1" applyBorder="1" applyAlignment="1">
      <alignment wrapText="1"/>
    </xf>
    <xf numFmtId="166" fontId="8" fillId="14" borderId="1" xfId="0" applyNumberFormat="1" applyFont="1" applyFill="1" applyBorder="1"/>
    <xf numFmtId="0" fontId="14" fillId="14" borderId="13" xfId="0" applyFont="1" applyFill="1" applyBorder="1" applyAlignment="1">
      <alignment wrapText="1"/>
    </xf>
    <xf numFmtId="166" fontId="12" fillId="14" borderId="1" xfId="0" applyNumberFormat="1" applyFont="1" applyFill="1" applyBorder="1"/>
    <xf numFmtId="166" fontId="10" fillId="14" borderId="1" xfId="0" applyNumberFormat="1" applyFont="1" applyFill="1" applyBorder="1"/>
    <xf numFmtId="166" fontId="14" fillId="14" borderId="1" xfId="0" applyNumberFormat="1" applyFont="1" applyFill="1" applyBorder="1"/>
    <xf numFmtId="0" fontId="19" fillId="0" borderId="1" xfId="0" applyFont="1" applyBorder="1" applyAlignment="1">
      <alignment vertical="center" wrapText="1"/>
    </xf>
    <xf numFmtId="166" fontId="10" fillId="5" borderId="8" xfId="0" applyNumberFormat="1" applyFont="1" applyFill="1" applyBorder="1"/>
    <xf numFmtId="0" fontId="20" fillId="0" borderId="1" xfId="0" applyFont="1" applyBorder="1" applyAlignment="1">
      <alignment vertical="center" wrapText="1"/>
    </xf>
    <xf numFmtId="0" fontId="14" fillId="14" borderId="1" xfId="0" applyFont="1" applyFill="1" applyBorder="1" applyAlignment="1">
      <alignment vertical="center" wrapText="1"/>
    </xf>
    <xf numFmtId="166" fontId="0" fillId="14" borderId="1" xfId="0" applyNumberFormat="1" applyFill="1" applyBorder="1"/>
    <xf numFmtId="0" fontId="12" fillId="0" borderId="0" xfId="0" applyFont="1" applyBorder="1"/>
    <xf numFmtId="0" fontId="21" fillId="0" borderId="0" xfId="0" applyFont="1" applyBorder="1" applyAlignment="1">
      <alignment horizontal="right"/>
    </xf>
    <xf numFmtId="0" fontId="12" fillId="8" borderId="1" xfId="0" applyFont="1" applyFill="1" applyBorder="1" applyAlignment="1">
      <alignment horizontal="center" vertical="center" wrapText="1"/>
    </xf>
    <xf numFmtId="0" fontId="14" fillId="15" borderId="1" xfId="0" applyFont="1" applyFill="1" applyBorder="1" applyAlignment="1">
      <alignment vertical="center" wrapText="1"/>
    </xf>
    <xf numFmtId="166" fontId="8" fillId="15" borderId="1" xfId="0" applyNumberFormat="1" applyFont="1" applyFill="1" applyBorder="1"/>
    <xf numFmtId="166" fontId="8" fillId="0" borderId="1" xfId="0" applyNumberFormat="1" applyFont="1" applyBorder="1"/>
    <xf numFmtId="166" fontId="12" fillId="15" borderId="1" xfId="0" applyNumberFormat="1" applyFont="1" applyFill="1" applyBorder="1"/>
    <xf numFmtId="166" fontId="10" fillId="15" borderId="1" xfId="0" applyNumberFormat="1" applyFont="1" applyFill="1" applyBorder="1"/>
    <xf numFmtId="166" fontId="14" fillId="15" borderId="1" xfId="0" applyNumberFormat="1" applyFont="1" applyFill="1" applyBorder="1"/>
    <xf numFmtId="0" fontId="0" fillId="0" borderId="1" xfId="0" applyBorder="1"/>
    <xf numFmtId="166" fontId="14" fillId="15" borderId="1" xfId="0" applyNumberFormat="1" applyFont="1" applyFill="1" applyBorder="1" applyAlignment="1">
      <alignment wrapText="1"/>
    </xf>
    <xf numFmtId="0" fontId="14" fillId="5" borderId="0" xfId="0" applyFont="1" applyFill="1" applyBorder="1" applyAlignment="1">
      <alignment wrapText="1"/>
    </xf>
    <xf numFmtId="0" fontId="10" fillId="0" borderId="0" xfId="1" applyFont="1" applyFill="1" applyBorder="1" applyAlignment="1">
      <alignment horizontal="left" vertical="top" wrapText="1"/>
    </xf>
    <xf numFmtId="0" fontId="10" fillId="0" borderId="0" xfId="1" applyFont="1" applyFill="1" applyBorder="1" applyAlignment="1">
      <alignment horizontal="left" wrapText="1"/>
    </xf>
    <xf numFmtId="0" fontId="2" fillId="0" borderId="0" xfId="1" applyFont="1" applyFill="1" applyAlignment="1">
      <alignment horizontal="center" vertical="center" wrapText="1"/>
    </xf>
    <xf numFmtId="0" fontId="2" fillId="0" borderId="0" xfId="1" applyFont="1" applyFill="1" applyAlignment="1">
      <alignment horizontal="center" vertical="center"/>
    </xf>
    <xf numFmtId="0" fontId="9" fillId="0" borderId="0" xfId="1" applyFont="1" applyFill="1" applyAlignment="1">
      <alignment horizontal="left" vertical="top" wrapText="1"/>
    </xf>
    <xf numFmtId="0" fontId="13" fillId="0" borderId="0" xfId="0" applyFont="1" applyAlignment="1">
      <alignment horizontal="center" vertical="center"/>
    </xf>
    <xf numFmtId="0" fontId="0" fillId="0" borderId="2" xfId="0" applyBorder="1" applyAlignment="1">
      <alignment horizontal="right"/>
    </xf>
    <xf numFmtId="0" fontId="14" fillId="9" borderId="1" xfId="0" applyFont="1" applyFill="1" applyBorder="1" applyAlignment="1">
      <alignment horizontal="center" vertical="center" wrapText="1"/>
    </xf>
    <xf numFmtId="0" fontId="14" fillId="9" borderId="3" xfId="0" applyFont="1" applyFill="1" applyBorder="1" applyAlignment="1">
      <alignment horizontal="center" vertical="center"/>
    </xf>
    <xf numFmtId="0" fontId="14" fillId="9" borderId="4" xfId="0" applyFont="1" applyFill="1" applyBorder="1" applyAlignment="1">
      <alignment horizontal="center" vertical="center"/>
    </xf>
    <xf numFmtId="0" fontId="14" fillId="9" borderId="5" xfId="0" applyFont="1" applyFill="1" applyBorder="1" applyAlignment="1">
      <alignment horizontal="center" vertical="center"/>
    </xf>
    <xf numFmtId="0" fontId="14" fillId="9" borderId="9" xfId="0" applyFont="1" applyFill="1" applyBorder="1" applyAlignment="1">
      <alignment horizontal="center" vertical="center"/>
    </xf>
    <xf numFmtId="0" fontId="14" fillId="9" borderId="0" xfId="0" applyFont="1" applyFill="1" applyBorder="1" applyAlignment="1">
      <alignment horizontal="center" vertical="center"/>
    </xf>
    <xf numFmtId="0" fontId="14" fillId="9" borderId="10" xfId="0" applyFont="1" applyFill="1" applyBorder="1" applyAlignment="1">
      <alignment horizontal="center" vertical="center"/>
    </xf>
    <xf numFmtId="0" fontId="14" fillId="9" borderId="11" xfId="0" applyFont="1" applyFill="1" applyBorder="1" applyAlignment="1">
      <alignment horizontal="center" vertical="center"/>
    </xf>
    <xf numFmtId="0" fontId="14" fillId="9" borderId="2" xfId="0" applyFont="1" applyFill="1" applyBorder="1" applyAlignment="1">
      <alignment horizontal="center" vertical="center"/>
    </xf>
    <xf numFmtId="0" fontId="14" fillId="9" borderId="12" xfId="0" applyFont="1" applyFill="1" applyBorder="1" applyAlignment="1">
      <alignment horizontal="center" vertical="center"/>
    </xf>
    <xf numFmtId="0" fontId="14" fillId="9" borderId="6" xfId="0" applyFont="1" applyFill="1" applyBorder="1" applyAlignment="1">
      <alignment horizontal="center"/>
    </xf>
    <xf numFmtId="0" fontId="14" fillId="9" borderId="7" xfId="0" applyFont="1" applyFill="1" applyBorder="1" applyAlignment="1">
      <alignment horizontal="center"/>
    </xf>
    <xf numFmtId="0" fontId="14" fillId="9" borderId="8" xfId="0" applyFont="1" applyFill="1" applyBorder="1" applyAlignment="1">
      <alignment horizontal="center"/>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0" xfId="0" applyFont="1" applyAlignment="1">
      <alignment horizontal="center" vertical="center" wrapText="1"/>
    </xf>
    <xf numFmtId="0" fontId="16" fillId="0" borderId="0" xfId="0" applyFont="1" applyAlignment="1">
      <alignment horizontal="center"/>
    </xf>
    <xf numFmtId="0" fontId="0" fillId="0" borderId="0" xfId="0" applyBorder="1" applyAlignment="1">
      <alignment horizontal="right"/>
    </xf>
    <xf numFmtId="0" fontId="14" fillId="3" borderId="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2" fillId="0" borderId="0" xfId="0" applyFont="1" applyAlignment="1">
      <alignment horizontal="left"/>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0" fillId="0" borderId="0" xfId="0" applyFont="1" applyBorder="1" applyAlignment="1">
      <alignment horizontal="right"/>
    </xf>
    <xf numFmtId="0" fontId="14"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8" fillId="0" borderId="0" xfId="0" applyFont="1" applyAlignment="1">
      <alignment horizontal="center" vertical="top"/>
    </xf>
    <xf numFmtId="0" fontId="10"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8" fillId="0" borderId="0" xfId="0" applyFont="1" applyAlignment="1">
      <alignment horizontal="right"/>
    </xf>
    <xf numFmtId="0" fontId="0" fillId="0" borderId="0" xfId="0" applyAlignment="1">
      <alignment horizontal="center"/>
    </xf>
    <xf numFmtId="0" fontId="18" fillId="0" borderId="0" xfId="0" applyFont="1" applyAlignment="1">
      <alignment horizontal="center"/>
    </xf>
    <xf numFmtId="0" fontId="12" fillId="0" borderId="0" xfId="0" applyFont="1" applyAlignment="1">
      <alignment horizontal="left" wrapText="1"/>
    </xf>
    <xf numFmtId="0" fontId="10" fillId="8" borderId="6"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1" xfId="0" applyFont="1" applyFill="1" applyBorder="1" applyAlignment="1">
      <alignment horizontal="center"/>
    </xf>
    <xf numFmtId="0" fontId="12" fillId="8" borderId="6"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8" xfId="0" applyFont="1" applyFill="1" applyBorder="1" applyAlignment="1">
      <alignment horizontal="center" vertical="center" wrapText="1"/>
    </xf>
  </cellXfs>
  <cellStyles count="767">
    <cellStyle name="Normal_Regional Data for IGR" xfId="3"/>
    <cellStyle name="Обычный" xfId="0" builtinId="0"/>
    <cellStyle name="Обычный 10" xfId="4"/>
    <cellStyle name="Обычный 10 2" xfId="5"/>
    <cellStyle name="Обычный 10 2 2" xfId="6"/>
    <cellStyle name="Обычный 10 2 2 2" xfId="7"/>
    <cellStyle name="Обычный 10 2 2 2 2" xfId="8"/>
    <cellStyle name="Обычный 10 2 2 3" xfId="9"/>
    <cellStyle name="Обычный 10 2 3" xfId="10"/>
    <cellStyle name="Обычный 10 2 3 2" xfId="11"/>
    <cellStyle name="Обычный 10 2 4" xfId="12"/>
    <cellStyle name="Обычный 10 3" xfId="13"/>
    <cellStyle name="Обычный 10 3 2" xfId="14"/>
    <cellStyle name="Обычный 10 3 2 2" xfId="15"/>
    <cellStyle name="Обычный 10 3 3" xfId="16"/>
    <cellStyle name="Обычный 10 4" xfId="17"/>
    <cellStyle name="Обычный 10 4 2" xfId="18"/>
    <cellStyle name="Обычный 10 5" xfId="19"/>
    <cellStyle name="Обычный 100" xfId="20"/>
    <cellStyle name="Обычный 100 2" xfId="21"/>
    <cellStyle name="Обычный 100 2 2" xfId="22"/>
    <cellStyle name="Обычный 100 3" xfId="23"/>
    <cellStyle name="Обычный 101" xfId="24"/>
    <cellStyle name="Обычный 101 2" xfId="25"/>
    <cellStyle name="Обычный 101 2 2" xfId="26"/>
    <cellStyle name="Обычный 101 3" xfId="27"/>
    <cellStyle name="Обычный 102" xfId="28"/>
    <cellStyle name="Обычный 102 2" xfId="29"/>
    <cellStyle name="Обычный 102 2 2" xfId="30"/>
    <cellStyle name="Обычный 102 3" xfId="31"/>
    <cellStyle name="Обычный 103" xfId="32"/>
    <cellStyle name="Обычный 103 2" xfId="33"/>
    <cellStyle name="Обычный 103 2 2" xfId="34"/>
    <cellStyle name="Обычный 103 3" xfId="35"/>
    <cellStyle name="Обычный 104" xfId="36"/>
    <cellStyle name="Обычный 104 2" xfId="37"/>
    <cellStyle name="Обычный 104 2 2" xfId="38"/>
    <cellStyle name="Обычный 104 3" xfId="39"/>
    <cellStyle name="Обычный 105" xfId="40"/>
    <cellStyle name="Обычный 105 2" xfId="41"/>
    <cellStyle name="Обычный 105 2 2" xfId="42"/>
    <cellStyle name="Обычный 105 3" xfId="43"/>
    <cellStyle name="Обычный 106" xfId="44"/>
    <cellStyle name="Обычный 106 2" xfId="45"/>
    <cellStyle name="Обычный 106 2 2" xfId="46"/>
    <cellStyle name="Обычный 106 3" xfId="47"/>
    <cellStyle name="Обычный 107" xfId="48"/>
    <cellStyle name="Обычный 107 2" xfId="49"/>
    <cellStyle name="Обычный 107 2 2" xfId="50"/>
    <cellStyle name="Обычный 107 3" xfId="51"/>
    <cellStyle name="Обычный 108" xfId="52"/>
    <cellStyle name="Обычный 108 2" xfId="53"/>
    <cellStyle name="Обычный 108 2 2" xfId="54"/>
    <cellStyle name="Обычный 108 3" xfId="55"/>
    <cellStyle name="Обычный 109" xfId="56"/>
    <cellStyle name="Обычный 109 2" xfId="57"/>
    <cellStyle name="Обычный 109 2 2" xfId="58"/>
    <cellStyle name="Обычный 109 3" xfId="59"/>
    <cellStyle name="Обычный 11" xfId="60"/>
    <cellStyle name="Обычный 110" xfId="61"/>
    <cellStyle name="Обычный 110 2" xfId="62"/>
    <cellStyle name="Обычный 110 2 2" xfId="63"/>
    <cellStyle name="Обычный 110 3" xfId="64"/>
    <cellStyle name="Обычный 111" xfId="65"/>
    <cellStyle name="Обычный 111 2" xfId="66"/>
    <cellStyle name="Обычный 111 2 2" xfId="67"/>
    <cellStyle name="Обычный 111 3" xfId="68"/>
    <cellStyle name="Обычный 112" xfId="69"/>
    <cellStyle name="Обычный 113" xfId="70"/>
    <cellStyle name="Обычный 113 2" xfId="71"/>
    <cellStyle name="Обычный 114" xfId="72"/>
    <cellStyle name="Обычный 114 2" xfId="73"/>
    <cellStyle name="Обычный 115" xfId="74"/>
    <cellStyle name="Обычный 115 2" xfId="75"/>
    <cellStyle name="Обычный 116" xfId="76"/>
    <cellStyle name="Обычный 116 2" xfId="77"/>
    <cellStyle name="Обычный 117" xfId="78"/>
    <cellStyle name="Обычный 118" xfId="79"/>
    <cellStyle name="Обычный 119" xfId="80"/>
    <cellStyle name="Обычный 12" xfId="81"/>
    <cellStyle name="Обычный 12 2" xfId="82"/>
    <cellStyle name="Обычный 12 2 2" xfId="83"/>
    <cellStyle name="Обычный 12 2 2 2" xfId="84"/>
    <cellStyle name="Обычный 12 2 3" xfId="85"/>
    <cellStyle name="Обычный 12 3" xfId="86"/>
    <cellStyle name="Обычный 12 3 2" xfId="87"/>
    <cellStyle name="Обычный 12 4" xfId="88"/>
    <cellStyle name="Обычный 120" xfId="89"/>
    <cellStyle name="Обычный 121" xfId="90"/>
    <cellStyle name="Обычный 122" xfId="91"/>
    <cellStyle name="Обычный 123" xfId="92"/>
    <cellStyle name="Обычный 13" xfId="93"/>
    <cellStyle name="Обычный 14" xfId="94"/>
    <cellStyle name="Обычный 14 2" xfId="95"/>
    <cellStyle name="Обычный 14 2 2" xfId="96"/>
    <cellStyle name="Обычный 14 2 2 2" xfId="97"/>
    <cellStyle name="Обычный 14 2 3" xfId="98"/>
    <cellStyle name="Обычный 14 3" xfId="99"/>
    <cellStyle name="Обычный 14 3 2" xfId="100"/>
    <cellStyle name="Обычный 14 4" xfId="101"/>
    <cellStyle name="Обычный 15" xfId="102"/>
    <cellStyle name="Обычный 15 2" xfId="103"/>
    <cellStyle name="Обычный 15 2 2" xfId="104"/>
    <cellStyle name="Обычный 15 2 2 2" xfId="105"/>
    <cellStyle name="Обычный 15 2 3" xfId="106"/>
    <cellStyle name="Обычный 15 3" xfId="107"/>
    <cellStyle name="Обычный 15 3 2" xfId="108"/>
    <cellStyle name="Обычный 15 4" xfId="109"/>
    <cellStyle name="Обычный 16" xfId="110"/>
    <cellStyle name="Обычный 16 2" xfId="111"/>
    <cellStyle name="Обычный 16 2 2" xfId="112"/>
    <cellStyle name="Обычный 16 2 2 2" xfId="113"/>
    <cellStyle name="Обычный 16 2 3" xfId="114"/>
    <cellStyle name="Обычный 16 3" xfId="115"/>
    <cellStyle name="Обычный 16 3 2" xfId="116"/>
    <cellStyle name="Обычный 16 4" xfId="117"/>
    <cellStyle name="Обычный 17" xfId="118"/>
    <cellStyle name="Обычный 17 2" xfId="119"/>
    <cellStyle name="Обычный 17 2 2" xfId="120"/>
    <cellStyle name="Обычный 17 2 2 2" xfId="121"/>
    <cellStyle name="Обычный 17 2 3" xfId="122"/>
    <cellStyle name="Обычный 17 3" xfId="123"/>
    <cellStyle name="Обычный 17 3 2" xfId="124"/>
    <cellStyle name="Обычный 17 4" xfId="125"/>
    <cellStyle name="Обычный 18" xfId="126"/>
    <cellStyle name="Обычный 18 2" xfId="127"/>
    <cellStyle name="Обычный 18 2 2" xfId="128"/>
    <cellStyle name="Обычный 18 2 2 2" xfId="129"/>
    <cellStyle name="Обычный 18 2 3" xfId="130"/>
    <cellStyle name="Обычный 18 3" xfId="131"/>
    <cellStyle name="Обычный 18 3 2" xfId="132"/>
    <cellStyle name="Обычный 18 4" xfId="133"/>
    <cellStyle name="Обычный 19" xfId="134"/>
    <cellStyle name="Обычный 19 2" xfId="135"/>
    <cellStyle name="Обычный 19 2 2" xfId="136"/>
    <cellStyle name="Обычный 19 2 2 2" xfId="137"/>
    <cellStyle name="Обычный 19 2 3" xfId="138"/>
    <cellStyle name="Обычный 19 3" xfId="139"/>
    <cellStyle name="Обычный 19 3 2" xfId="140"/>
    <cellStyle name="Обычный 19 4" xfId="141"/>
    <cellStyle name="Обычный 2" xfId="142"/>
    <cellStyle name="Обычный 2 10" xfId="143"/>
    <cellStyle name="Обычный 2 10 2" xfId="144"/>
    <cellStyle name="Обычный 2 11" xfId="145"/>
    <cellStyle name="Обычный 2 11 2" xfId="2"/>
    <cellStyle name="Обычный 2 12" xfId="146"/>
    <cellStyle name="Обычный 2 12 2" xfId="147"/>
    <cellStyle name="Обычный 2 13" xfId="148"/>
    <cellStyle name="Обычный 2 13 2" xfId="149"/>
    <cellStyle name="Обычный 2 14" xfId="150"/>
    <cellStyle name="Обычный 2 14 2" xfId="151"/>
    <cellStyle name="Обычный 2 15" xfId="152"/>
    <cellStyle name="Обычный 2 15 2" xfId="153"/>
    <cellStyle name="Обычный 2 16" xfId="154"/>
    <cellStyle name="Обычный 2 16 2" xfId="155"/>
    <cellStyle name="Обычный 2 17" xfId="156"/>
    <cellStyle name="Обычный 2 18" xfId="157"/>
    <cellStyle name="Обычный 2 18 2" xfId="158"/>
    <cellStyle name="Обычный 2 19" xfId="159"/>
    <cellStyle name="Обычный 2 19 2" xfId="160"/>
    <cellStyle name="Обычный 2 2" xfId="161"/>
    <cellStyle name="Обычный 2 2 2" xfId="162"/>
    <cellStyle name="Обычный 2 20" xfId="163"/>
    <cellStyle name="Обычный 2 20 2" xfId="164"/>
    <cellStyle name="Обычный 2 21" xfId="165"/>
    <cellStyle name="Обычный 2 21 2" xfId="166"/>
    <cellStyle name="Обычный 2 22" xfId="167"/>
    <cellStyle name="Обычный 2 22 2" xfId="168"/>
    <cellStyle name="Обычный 2 23" xfId="169"/>
    <cellStyle name="Обычный 2 23 2" xfId="170"/>
    <cellStyle name="Обычный 2 24" xfId="171"/>
    <cellStyle name="Обычный 2 24 2" xfId="172"/>
    <cellStyle name="Обычный 2 25" xfId="173"/>
    <cellStyle name="Обычный 2 25 2" xfId="174"/>
    <cellStyle name="Обычный 2 26" xfId="175"/>
    <cellStyle name="Обычный 2 26 2" xfId="176"/>
    <cellStyle name="Обычный 2 27" xfId="177"/>
    <cellStyle name="Обычный 2 27 2" xfId="178"/>
    <cellStyle name="Обычный 2 28" xfId="179"/>
    <cellStyle name="Обычный 2 28 2" xfId="180"/>
    <cellStyle name="Обычный 2 29" xfId="181"/>
    <cellStyle name="Обычный 2 29 2" xfId="182"/>
    <cellStyle name="Обычный 2 3" xfId="183"/>
    <cellStyle name="Обычный 2 30" xfId="184"/>
    <cellStyle name="Обычный 2 30 2" xfId="185"/>
    <cellStyle name="Обычный 2 31" xfId="186"/>
    <cellStyle name="Обычный 2 31 2" xfId="187"/>
    <cellStyle name="Обычный 2 32" xfId="188"/>
    <cellStyle name="Обычный 2 32 2" xfId="189"/>
    <cellStyle name="Обычный 2 33" xfId="190"/>
    <cellStyle name="Обычный 2 33 2" xfId="191"/>
    <cellStyle name="Обычный 2 34" xfId="192"/>
    <cellStyle name="Обычный 2 34 2" xfId="193"/>
    <cellStyle name="Обычный 2 35" xfId="194"/>
    <cellStyle name="Обычный 2 35 2" xfId="195"/>
    <cellStyle name="Обычный 2 36" xfId="196"/>
    <cellStyle name="Обычный 2 36 2" xfId="197"/>
    <cellStyle name="Обычный 2 37" xfId="198"/>
    <cellStyle name="Обычный 2 37 2" xfId="199"/>
    <cellStyle name="Обычный 2 38" xfId="200"/>
    <cellStyle name="Обычный 2 39" xfId="201"/>
    <cellStyle name="Обычный 2 39 2" xfId="202"/>
    <cellStyle name="Обычный 2 4" xfId="203"/>
    <cellStyle name="Обычный 2 40" xfId="204"/>
    <cellStyle name="Обычный 2 40 2" xfId="205"/>
    <cellStyle name="Обычный 2 41" xfId="206"/>
    <cellStyle name="Обычный 2 42" xfId="207"/>
    <cellStyle name="Обычный 2 43" xfId="208"/>
    <cellStyle name="Обычный 2 44" xfId="209"/>
    <cellStyle name="Обычный 2 45" xfId="210"/>
    <cellStyle name="Обычный 2 46" xfId="211"/>
    <cellStyle name="Обычный 2 5" xfId="212"/>
    <cellStyle name="Обычный 2 5 2" xfId="213"/>
    <cellStyle name="Обычный 2 6" xfId="214"/>
    <cellStyle name="Обычный 2 6 2" xfId="215"/>
    <cellStyle name="Обычный 2 7" xfId="216"/>
    <cellStyle name="Обычный 2 7 2" xfId="217"/>
    <cellStyle name="Обычный 2 8" xfId="218"/>
    <cellStyle name="Обычный 2 9" xfId="219"/>
    <cellStyle name="Обычный 2 9 2" xfId="220"/>
    <cellStyle name="Обычный 20" xfId="221"/>
    <cellStyle name="Обычный 20 2" xfId="222"/>
    <cellStyle name="Обычный 20 2 2" xfId="223"/>
    <cellStyle name="Обычный 20 2 2 2" xfId="224"/>
    <cellStyle name="Обычный 20 2 3" xfId="225"/>
    <cellStyle name="Обычный 20 3" xfId="226"/>
    <cellStyle name="Обычный 20 3 2" xfId="227"/>
    <cellStyle name="Обычный 20 4" xfId="228"/>
    <cellStyle name="Обычный 21" xfId="229"/>
    <cellStyle name="Обычный 21 2" xfId="230"/>
    <cellStyle name="Обычный 21 2 2" xfId="231"/>
    <cellStyle name="Обычный 21 2 2 2" xfId="232"/>
    <cellStyle name="Обычный 21 2 3" xfId="233"/>
    <cellStyle name="Обычный 21 3" xfId="234"/>
    <cellStyle name="Обычный 21 3 2" xfId="235"/>
    <cellStyle name="Обычный 21 4" xfId="236"/>
    <cellStyle name="Обычный 22" xfId="237"/>
    <cellStyle name="Обычный 22 2" xfId="238"/>
    <cellStyle name="Обычный 22 2 2" xfId="239"/>
    <cellStyle name="Обычный 22 2 2 2" xfId="240"/>
    <cellStyle name="Обычный 22 2 3" xfId="241"/>
    <cellStyle name="Обычный 22 3" xfId="242"/>
    <cellStyle name="Обычный 22 3 2" xfId="243"/>
    <cellStyle name="Обычный 22 4" xfId="244"/>
    <cellStyle name="Обычный 23" xfId="245"/>
    <cellStyle name="Обычный 23 2" xfId="246"/>
    <cellStyle name="Обычный 23 2 2" xfId="247"/>
    <cellStyle name="Обычный 23 2 2 2" xfId="248"/>
    <cellStyle name="Обычный 23 2 3" xfId="249"/>
    <cellStyle name="Обычный 23 3" xfId="250"/>
    <cellStyle name="Обычный 23 3 2" xfId="251"/>
    <cellStyle name="Обычный 23 4" xfId="252"/>
    <cellStyle name="Обычный 24" xfId="253"/>
    <cellStyle name="Обычный 24 2" xfId="254"/>
    <cellStyle name="Обычный 24 2 2" xfId="255"/>
    <cellStyle name="Обычный 24 2 2 2" xfId="256"/>
    <cellStyle name="Обычный 24 2 3" xfId="257"/>
    <cellStyle name="Обычный 24 3" xfId="258"/>
    <cellStyle name="Обычный 24 3 2" xfId="259"/>
    <cellStyle name="Обычный 24 4" xfId="260"/>
    <cellStyle name="Обычный 25" xfId="261"/>
    <cellStyle name="Обычный 25 2" xfId="262"/>
    <cellStyle name="Обычный 25 2 2" xfId="263"/>
    <cellStyle name="Обычный 25 2 2 2" xfId="264"/>
    <cellStyle name="Обычный 25 2 3" xfId="265"/>
    <cellStyle name="Обычный 25 3" xfId="266"/>
    <cellStyle name="Обычный 25 3 2" xfId="267"/>
    <cellStyle name="Обычный 25 4" xfId="268"/>
    <cellStyle name="Обычный 26" xfId="269"/>
    <cellStyle name="Обычный 26 2" xfId="270"/>
    <cellStyle name="Обычный 26 2 2" xfId="271"/>
    <cellStyle name="Обычный 26 2 2 2" xfId="272"/>
    <cellStyle name="Обычный 26 2 3" xfId="273"/>
    <cellStyle name="Обычный 26 3" xfId="274"/>
    <cellStyle name="Обычный 26 3 2" xfId="275"/>
    <cellStyle name="Обычный 26 4" xfId="276"/>
    <cellStyle name="Обычный 27" xfId="277"/>
    <cellStyle name="Обычный 27 2" xfId="278"/>
    <cellStyle name="Обычный 27 2 2" xfId="279"/>
    <cellStyle name="Обычный 27 2 2 2" xfId="280"/>
    <cellStyle name="Обычный 27 2 3" xfId="281"/>
    <cellStyle name="Обычный 27 3" xfId="282"/>
    <cellStyle name="Обычный 27 3 2" xfId="283"/>
    <cellStyle name="Обычный 27 4" xfId="284"/>
    <cellStyle name="Обычный 28" xfId="285"/>
    <cellStyle name="Обычный 28 2" xfId="286"/>
    <cellStyle name="Обычный 28 2 2" xfId="287"/>
    <cellStyle name="Обычный 28 2 2 2" xfId="288"/>
    <cellStyle name="Обычный 28 2 3" xfId="289"/>
    <cellStyle name="Обычный 28 3" xfId="290"/>
    <cellStyle name="Обычный 28 3 2" xfId="291"/>
    <cellStyle name="Обычный 28 4" xfId="292"/>
    <cellStyle name="Обычный 29" xfId="293"/>
    <cellStyle name="Обычный 29 2" xfId="294"/>
    <cellStyle name="Обычный 29 2 2" xfId="295"/>
    <cellStyle name="Обычный 29 2 2 2" xfId="296"/>
    <cellStyle name="Обычный 29 2 3" xfId="297"/>
    <cellStyle name="Обычный 29 3" xfId="298"/>
    <cellStyle name="Обычный 29 3 2" xfId="299"/>
    <cellStyle name="Обычный 29 4" xfId="300"/>
    <cellStyle name="Обычный 3" xfId="301"/>
    <cellStyle name="Обычный 3 2" xfId="302"/>
    <cellStyle name="Обычный 3 2 2" xfId="303"/>
    <cellStyle name="Обычный 3 2 2 2" xfId="304"/>
    <cellStyle name="Обычный 3 2 2 2 2" xfId="305"/>
    <cellStyle name="Обычный 3 2 2 3" xfId="306"/>
    <cellStyle name="Обычный 3 2 3" xfId="307"/>
    <cellStyle name="Обычный 3 2 3 2" xfId="308"/>
    <cellStyle name="Обычный 3 2 4" xfId="309"/>
    <cellStyle name="Обычный 3 3" xfId="310"/>
    <cellStyle name="Обычный 3 3 2" xfId="311"/>
    <cellStyle name="Обычный 3 3 2 2" xfId="312"/>
    <cellStyle name="Обычный 3 3 3" xfId="313"/>
    <cellStyle name="Обычный 3 4" xfId="314"/>
    <cellStyle name="Обычный 3 4 2" xfId="315"/>
    <cellStyle name="Обычный 3 5" xfId="316"/>
    <cellStyle name="Обычный 30" xfId="317"/>
    <cellStyle name="Обычный 30 2" xfId="318"/>
    <cellStyle name="Обычный 30 2 2" xfId="319"/>
    <cellStyle name="Обычный 30 2 2 2" xfId="320"/>
    <cellStyle name="Обычный 30 2 3" xfId="321"/>
    <cellStyle name="Обычный 30 3" xfId="322"/>
    <cellStyle name="Обычный 30 3 2" xfId="323"/>
    <cellStyle name="Обычный 30 4" xfId="324"/>
    <cellStyle name="Обычный 31" xfId="325"/>
    <cellStyle name="Обычный 31 2" xfId="326"/>
    <cellStyle name="Обычный 31 2 2" xfId="327"/>
    <cellStyle name="Обычный 31 2 2 2" xfId="328"/>
    <cellStyle name="Обычный 31 2 3" xfId="329"/>
    <cellStyle name="Обычный 31 3" xfId="330"/>
    <cellStyle name="Обычный 31 3 2" xfId="331"/>
    <cellStyle name="Обычный 31 4" xfId="332"/>
    <cellStyle name="Обычный 32" xfId="333"/>
    <cellStyle name="Обычный 32 2" xfId="334"/>
    <cellStyle name="Обычный 32 2 2" xfId="335"/>
    <cellStyle name="Обычный 32 2 2 2" xfId="336"/>
    <cellStyle name="Обычный 32 2 3" xfId="337"/>
    <cellStyle name="Обычный 32 3" xfId="338"/>
    <cellStyle name="Обычный 32 3 2" xfId="339"/>
    <cellStyle name="Обычный 32 4" xfId="340"/>
    <cellStyle name="Обычный 33" xfId="341"/>
    <cellStyle name="Обычный 33 2" xfId="342"/>
    <cellStyle name="Обычный 33 2 2" xfId="343"/>
    <cellStyle name="Обычный 33 2 2 2" xfId="344"/>
    <cellStyle name="Обычный 33 2 3" xfId="345"/>
    <cellStyle name="Обычный 33 3" xfId="346"/>
    <cellStyle name="Обычный 33 3 2" xfId="347"/>
    <cellStyle name="Обычный 33 4" xfId="348"/>
    <cellStyle name="Обычный 34" xfId="349"/>
    <cellStyle name="Обычный 34 2" xfId="350"/>
    <cellStyle name="Обычный 34 2 2" xfId="351"/>
    <cellStyle name="Обычный 34 2 2 2" xfId="352"/>
    <cellStyle name="Обычный 34 2 3" xfId="353"/>
    <cellStyle name="Обычный 34 3" xfId="354"/>
    <cellStyle name="Обычный 34 3 2" xfId="355"/>
    <cellStyle name="Обычный 34 4" xfId="356"/>
    <cellStyle name="Обычный 35" xfId="357"/>
    <cellStyle name="Обычный 35 2" xfId="358"/>
    <cellStyle name="Обычный 35 2 2" xfId="359"/>
    <cellStyle name="Обычный 35 2 2 2" xfId="360"/>
    <cellStyle name="Обычный 35 2 3" xfId="361"/>
    <cellStyle name="Обычный 35 3" xfId="362"/>
    <cellStyle name="Обычный 35 3 2" xfId="363"/>
    <cellStyle name="Обычный 35 4" xfId="364"/>
    <cellStyle name="Обычный 36" xfId="365"/>
    <cellStyle name="Обычный 36 2" xfId="366"/>
    <cellStyle name="Обычный 36 2 2" xfId="367"/>
    <cellStyle name="Обычный 36 2 2 2" xfId="368"/>
    <cellStyle name="Обычный 36 2 3" xfId="369"/>
    <cellStyle name="Обычный 36 3" xfId="370"/>
    <cellStyle name="Обычный 36 3 2" xfId="371"/>
    <cellStyle name="Обычный 36 4" xfId="372"/>
    <cellStyle name="Обычный 37" xfId="373"/>
    <cellStyle name="Обычный 37 2" xfId="374"/>
    <cellStyle name="Обычный 37 2 2" xfId="375"/>
    <cellStyle name="Обычный 37 2 2 2" xfId="376"/>
    <cellStyle name="Обычный 37 2 3" xfId="377"/>
    <cellStyle name="Обычный 37 3" xfId="378"/>
    <cellStyle name="Обычный 37 3 2" xfId="379"/>
    <cellStyle name="Обычный 37 4" xfId="380"/>
    <cellStyle name="Обычный 38" xfId="381"/>
    <cellStyle name="Обычный 38 2" xfId="382"/>
    <cellStyle name="Обычный 38 2 2" xfId="383"/>
    <cellStyle name="Обычный 38 2 2 2" xfId="384"/>
    <cellStyle name="Обычный 38 2 3" xfId="385"/>
    <cellStyle name="Обычный 38 3" xfId="386"/>
    <cellStyle name="Обычный 38 3 2" xfId="387"/>
    <cellStyle name="Обычный 38 4" xfId="388"/>
    <cellStyle name="Обычный 39" xfId="389"/>
    <cellStyle name="Обычный 39 2" xfId="390"/>
    <cellStyle name="Обычный 39 2 2" xfId="391"/>
    <cellStyle name="Обычный 39 2 2 2" xfId="392"/>
    <cellStyle name="Обычный 39 2 3" xfId="393"/>
    <cellStyle name="Обычный 39 3" xfId="394"/>
    <cellStyle name="Обычный 39 3 2" xfId="395"/>
    <cellStyle name="Обычный 39 4" xfId="396"/>
    <cellStyle name="Обычный 4" xfId="397"/>
    <cellStyle name="Обычный 4 2" xfId="398"/>
    <cellStyle name="Обычный 4 2 2" xfId="399"/>
    <cellStyle name="Обычный 4 2 2 2" xfId="400"/>
    <cellStyle name="Обычный 4 2 2 2 2" xfId="401"/>
    <cellStyle name="Обычный 4 2 2 3" xfId="402"/>
    <cellStyle name="Обычный 4 2 3" xfId="403"/>
    <cellStyle name="Обычный 4 2 3 2" xfId="404"/>
    <cellStyle name="Обычный 4 2 4" xfId="405"/>
    <cellStyle name="Обычный 4 3" xfId="406"/>
    <cellStyle name="Обычный 4 3 2" xfId="407"/>
    <cellStyle name="Обычный 4 3 2 2" xfId="408"/>
    <cellStyle name="Обычный 4 3 3" xfId="409"/>
    <cellStyle name="Обычный 4 4" xfId="410"/>
    <cellStyle name="Обычный 4 4 2" xfId="411"/>
    <cellStyle name="Обычный 4 5" xfId="412"/>
    <cellStyle name="Обычный 40" xfId="413"/>
    <cellStyle name="Обычный 40 2" xfId="414"/>
    <cellStyle name="Обычный 40 2 2" xfId="415"/>
    <cellStyle name="Обычный 40 2 2 2" xfId="416"/>
    <cellStyle name="Обычный 40 2 3" xfId="417"/>
    <cellStyle name="Обычный 40 3" xfId="418"/>
    <cellStyle name="Обычный 40 3 2" xfId="419"/>
    <cellStyle name="Обычный 40 4" xfId="420"/>
    <cellStyle name="Обычный 41" xfId="421"/>
    <cellStyle name="Обычный 41 2" xfId="422"/>
    <cellStyle name="Обычный 41 2 2" xfId="423"/>
    <cellStyle name="Обычный 41 2 2 2" xfId="424"/>
    <cellStyle name="Обычный 41 2 3" xfId="425"/>
    <cellStyle name="Обычный 41 3" xfId="426"/>
    <cellStyle name="Обычный 41 3 2" xfId="427"/>
    <cellStyle name="Обычный 41 4" xfId="428"/>
    <cellStyle name="Обычный 42" xfId="429"/>
    <cellStyle name="Обычный 42 2" xfId="430"/>
    <cellStyle name="Обычный 42 2 2" xfId="431"/>
    <cellStyle name="Обычный 42 2 2 2" xfId="432"/>
    <cellStyle name="Обычный 42 2 3" xfId="433"/>
    <cellStyle name="Обычный 42 3" xfId="434"/>
    <cellStyle name="Обычный 42 3 2" xfId="435"/>
    <cellStyle name="Обычный 42 4" xfId="436"/>
    <cellStyle name="Обычный 43" xfId="437"/>
    <cellStyle name="Обычный 43 2" xfId="438"/>
    <cellStyle name="Обычный 43 2 2" xfId="439"/>
    <cellStyle name="Обычный 43 2 2 2" xfId="440"/>
    <cellStyle name="Обычный 43 2 3" xfId="441"/>
    <cellStyle name="Обычный 43 3" xfId="442"/>
    <cellStyle name="Обычный 43 3 2" xfId="443"/>
    <cellStyle name="Обычный 43 4" xfId="444"/>
    <cellStyle name="Обычный 44" xfId="445"/>
    <cellStyle name="Обычный 44 2" xfId="446"/>
    <cellStyle name="Обычный 44 2 2" xfId="447"/>
    <cellStyle name="Обычный 44 2 2 2" xfId="448"/>
    <cellStyle name="Обычный 44 2 3" xfId="449"/>
    <cellStyle name="Обычный 44 3" xfId="450"/>
    <cellStyle name="Обычный 44 3 2" xfId="451"/>
    <cellStyle name="Обычный 44 4" xfId="452"/>
    <cellStyle name="Обычный 45" xfId="453"/>
    <cellStyle name="Обычный 45 2" xfId="454"/>
    <cellStyle name="Обычный 45 2 2" xfId="455"/>
    <cellStyle name="Обычный 45 2 2 2" xfId="456"/>
    <cellStyle name="Обычный 45 2 3" xfId="457"/>
    <cellStyle name="Обычный 45 3" xfId="458"/>
    <cellStyle name="Обычный 45 3 2" xfId="459"/>
    <cellStyle name="Обычный 45 4" xfId="460"/>
    <cellStyle name="Обычный 46" xfId="461"/>
    <cellStyle name="Обычный 46 2" xfId="462"/>
    <cellStyle name="Обычный 46 2 2" xfId="463"/>
    <cellStyle name="Обычный 46 2 2 2" xfId="464"/>
    <cellStyle name="Обычный 46 2 3" xfId="465"/>
    <cellStyle name="Обычный 46 3" xfId="466"/>
    <cellStyle name="Обычный 46 3 2" xfId="467"/>
    <cellStyle name="Обычный 46 4" xfId="468"/>
    <cellStyle name="Обычный 47" xfId="469"/>
    <cellStyle name="Обычный 47 2" xfId="470"/>
    <cellStyle name="Обычный 47 2 2" xfId="471"/>
    <cellStyle name="Обычный 47 2 2 2" xfId="472"/>
    <cellStyle name="Обычный 47 2 3" xfId="473"/>
    <cellStyle name="Обычный 47 3" xfId="474"/>
    <cellStyle name="Обычный 47 3 2" xfId="475"/>
    <cellStyle name="Обычный 47 4" xfId="476"/>
    <cellStyle name="Обычный 48" xfId="477"/>
    <cellStyle name="Обычный 48 2" xfId="478"/>
    <cellStyle name="Обычный 48 2 2" xfId="479"/>
    <cellStyle name="Обычный 48 3" xfId="480"/>
    <cellStyle name="Обычный 49" xfId="481"/>
    <cellStyle name="Обычный 5" xfId="482"/>
    <cellStyle name="Обычный 5 2" xfId="483"/>
    <cellStyle name="Обычный 5 2 2" xfId="484"/>
    <cellStyle name="Обычный 5 2 2 2" xfId="485"/>
    <cellStyle name="Обычный 5 2 2 2 2" xfId="486"/>
    <cellStyle name="Обычный 5 2 2 3" xfId="487"/>
    <cellStyle name="Обычный 5 2 3" xfId="488"/>
    <cellStyle name="Обычный 5 2 3 2" xfId="489"/>
    <cellStyle name="Обычный 5 2 4" xfId="490"/>
    <cellStyle name="Обычный 5 3" xfId="491"/>
    <cellStyle name="Обычный 5 3 2" xfId="492"/>
    <cellStyle name="Обычный 5 3 2 2" xfId="493"/>
    <cellStyle name="Обычный 5 3 3" xfId="494"/>
    <cellStyle name="Обычный 5 4" xfId="495"/>
    <cellStyle name="Обычный 5 4 2" xfId="496"/>
    <cellStyle name="Обычный 5 5" xfId="497"/>
    <cellStyle name="Обычный 50" xfId="498"/>
    <cellStyle name="Обычный 50 2" xfId="499"/>
    <cellStyle name="Обычный 50 2 2" xfId="500"/>
    <cellStyle name="Обычный 50 3" xfId="501"/>
    <cellStyle name="Обычный 51" xfId="502"/>
    <cellStyle name="Обычный 51 2" xfId="503"/>
    <cellStyle name="Обычный 51 2 2" xfId="504"/>
    <cellStyle name="Обычный 51 3" xfId="505"/>
    <cellStyle name="Обычный 52" xfId="506"/>
    <cellStyle name="Обычный 52 2" xfId="507"/>
    <cellStyle name="Обычный 52 2 2" xfId="508"/>
    <cellStyle name="Обычный 52 3" xfId="509"/>
    <cellStyle name="Обычный 53" xfId="510"/>
    <cellStyle name="Обычный 53 2" xfId="511"/>
    <cellStyle name="Обычный 53 2 2" xfId="512"/>
    <cellStyle name="Обычный 53 3" xfId="513"/>
    <cellStyle name="Обычный 54" xfId="514"/>
    <cellStyle name="Обычный 54 2" xfId="515"/>
    <cellStyle name="Обычный 54 2 2" xfId="516"/>
    <cellStyle name="Обычный 54 3" xfId="517"/>
    <cellStyle name="Обычный 55" xfId="518"/>
    <cellStyle name="Обычный 55 2" xfId="519"/>
    <cellStyle name="Обычный 55 2 2" xfId="520"/>
    <cellStyle name="Обычный 55 3" xfId="521"/>
    <cellStyle name="Обычный 56" xfId="522"/>
    <cellStyle name="Обычный 56 2" xfId="523"/>
    <cellStyle name="Обычный 56 2 2" xfId="524"/>
    <cellStyle name="Обычный 56 3" xfId="525"/>
    <cellStyle name="Обычный 57" xfId="526"/>
    <cellStyle name="Обычный 57 2" xfId="527"/>
    <cellStyle name="Обычный 57 2 2" xfId="528"/>
    <cellStyle name="Обычный 57 3" xfId="529"/>
    <cellStyle name="Обычный 58" xfId="530"/>
    <cellStyle name="Обычный 58 2" xfId="531"/>
    <cellStyle name="Обычный 58 2 2" xfId="532"/>
    <cellStyle name="Обычный 58 3" xfId="533"/>
    <cellStyle name="Обычный 59" xfId="534"/>
    <cellStyle name="Обычный 59 2" xfId="535"/>
    <cellStyle name="Обычный 59 2 2" xfId="536"/>
    <cellStyle name="Обычный 59 3" xfId="537"/>
    <cellStyle name="Обычный 6" xfId="538"/>
    <cellStyle name="Обычный 6 2" xfId="539"/>
    <cellStyle name="Обычный 6 2 2" xfId="540"/>
    <cellStyle name="Обычный 6 2 2 2" xfId="541"/>
    <cellStyle name="Обычный 6 2 2 2 2" xfId="542"/>
    <cellStyle name="Обычный 6 2 2 3" xfId="543"/>
    <cellStyle name="Обычный 6 2 3" xfId="544"/>
    <cellStyle name="Обычный 6 2 3 2" xfId="545"/>
    <cellStyle name="Обычный 6 2 4" xfId="546"/>
    <cellStyle name="Обычный 6 3" xfId="547"/>
    <cellStyle name="Обычный 6 3 2" xfId="548"/>
    <cellStyle name="Обычный 6 3 2 2" xfId="549"/>
    <cellStyle name="Обычный 6 3 3" xfId="550"/>
    <cellStyle name="Обычный 6 4" xfId="551"/>
    <cellStyle name="Обычный 6 4 2" xfId="552"/>
    <cellStyle name="Обычный 6 5" xfId="553"/>
    <cellStyle name="Обычный 60" xfId="554"/>
    <cellStyle name="Обычный 60 2" xfId="555"/>
    <cellStyle name="Обычный 60 2 2" xfId="556"/>
    <cellStyle name="Обычный 60 3" xfId="557"/>
    <cellStyle name="Обычный 61" xfId="558"/>
    <cellStyle name="Обычный 62" xfId="559"/>
    <cellStyle name="Обычный 62 2" xfId="560"/>
    <cellStyle name="Обычный 62 2 2" xfId="561"/>
    <cellStyle name="Обычный 62 3" xfId="562"/>
    <cellStyle name="Обычный 63" xfId="563"/>
    <cellStyle name="Обычный 63 2" xfId="564"/>
    <cellStyle name="Обычный 63 2 2" xfId="565"/>
    <cellStyle name="Обычный 63 3" xfId="566"/>
    <cellStyle name="Обычный 64" xfId="567"/>
    <cellStyle name="Обычный 64 2" xfId="568"/>
    <cellStyle name="Обычный 64 2 2" xfId="569"/>
    <cellStyle name="Обычный 64 3" xfId="570"/>
    <cellStyle name="Обычный 65" xfId="571"/>
    <cellStyle name="Обычный 65 2" xfId="572"/>
    <cellStyle name="Обычный 65 2 2" xfId="573"/>
    <cellStyle name="Обычный 65 3" xfId="574"/>
    <cellStyle name="Обычный 66" xfId="575"/>
    <cellStyle name="Обычный 66 2" xfId="576"/>
    <cellStyle name="Обычный 66 2 2" xfId="577"/>
    <cellStyle name="Обычный 66 3" xfId="578"/>
    <cellStyle name="Обычный 67" xfId="579"/>
    <cellStyle name="Обычный 67 2" xfId="580"/>
    <cellStyle name="Обычный 67 2 2" xfId="581"/>
    <cellStyle name="Обычный 67 3" xfId="582"/>
    <cellStyle name="Обычный 68" xfId="583"/>
    <cellStyle name="Обычный 68 2" xfId="584"/>
    <cellStyle name="Обычный 68 2 2" xfId="585"/>
    <cellStyle name="Обычный 68 3" xfId="586"/>
    <cellStyle name="Обычный 69" xfId="587"/>
    <cellStyle name="Обычный 69 2" xfId="588"/>
    <cellStyle name="Обычный 69 2 2" xfId="589"/>
    <cellStyle name="Обычный 69 3" xfId="590"/>
    <cellStyle name="Обычный 7" xfId="591"/>
    <cellStyle name="Обычный 7 2" xfId="592"/>
    <cellStyle name="Обычный 7 2 2" xfId="593"/>
    <cellStyle name="Обычный 7 2 2 2" xfId="594"/>
    <cellStyle name="Обычный 7 2 2 2 2" xfId="595"/>
    <cellStyle name="Обычный 7 2 2 3" xfId="596"/>
    <cellStyle name="Обычный 7 2 3" xfId="597"/>
    <cellStyle name="Обычный 7 2 3 2" xfId="598"/>
    <cellStyle name="Обычный 7 2 4" xfId="599"/>
    <cellStyle name="Обычный 7 3" xfId="600"/>
    <cellStyle name="Обычный 7 3 2" xfId="601"/>
    <cellStyle name="Обычный 7 3 2 2" xfId="602"/>
    <cellStyle name="Обычный 7 3 3" xfId="603"/>
    <cellStyle name="Обычный 7 4" xfId="604"/>
    <cellStyle name="Обычный 7 4 2" xfId="605"/>
    <cellStyle name="Обычный 7 5" xfId="606"/>
    <cellStyle name="Обычный 70" xfId="607"/>
    <cellStyle name="Обычный 70 2" xfId="608"/>
    <cellStyle name="Обычный 70 2 2" xfId="609"/>
    <cellStyle name="Обычный 70 3" xfId="610"/>
    <cellStyle name="Обычный 71" xfId="611"/>
    <cellStyle name="Обычный 71 2" xfId="612"/>
    <cellStyle name="Обычный 71 2 2" xfId="613"/>
    <cellStyle name="Обычный 71 3" xfId="614"/>
    <cellStyle name="Обычный 72" xfId="615"/>
    <cellStyle name="Обычный 72 2" xfId="616"/>
    <cellStyle name="Обычный 72 2 2" xfId="617"/>
    <cellStyle name="Обычный 72 3" xfId="618"/>
    <cellStyle name="Обычный 73" xfId="619"/>
    <cellStyle name="Обычный 73 2" xfId="620"/>
    <cellStyle name="Обычный 73 2 2" xfId="621"/>
    <cellStyle name="Обычный 73 3" xfId="622"/>
    <cellStyle name="Обычный 74" xfId="623"/>
    <cellStyle name="Обычный 74 2" xfId="624"/>
    <cellStyle name="Обычный 74 2 2" xfId="625"/>
    <cellStyle name="Обычный 74 3" xfId="626"/>
    <cellStyle name="Обычный 75" xfId="627"/>
    <cellStyle name="Обычный 75 2" xfId="628"/>
    <cellStyle name="Обычный 75 2 2" xfId="629"/>
    <cellStyle name="Обычный 75 3" xfId="630"/>
    <cellStyle name="Обычный 76" xfId="631"/>
    <cellStyle name="Обычный 76 2" xfId="632"/>
    <cellStyle name="Обычный 76 2 2" xfId="633"/>
    <cellStyle name="Обычный 76 3" xfId="634"/>
    <cellStyle name="Обычный 77" xfId="635"/>
    <cellStyle name="Обычный 77 2" xfId="636"/>
    <cellStyle name="Обычный 77 2 2" xfId="637"/>
    <cellStyle name="Обычный 77 3" xfId="638"/>
    <cellStyle name="Обычный 78" xfId="639"/>
    <cellStyle name="Обычный 78 2" xfId="640"/>
    <cellStyle name="Обычный 78 2 2" xfId="641"/>
    <cellStyle name="Обычный 78 3" xfId="642"/>
    <cellStyle name="Обычный 79" xfId="643"/>
    <cellStyle name="Обычный 79 2" xfId="644"/>
    <cellStyle name="Обычный 79 2 2" xfId="645"/>
    <cellStyle name="Обычный 79 3" xfId="646"/>
    <cellStyle name="Обычный 8" xfId="647"/>
    <cellStyle name="Обычный 8 2" xfId="648"/>
    <cellStyle name="Обычный 8 2 2" xfId="649"/>
    <cellStyle name="Обычный 8 2 2 2" xfId="650"/>
    <cellStyle name="Обычный 8 2 2 2 2" xfId="651"/>
    <cellStyle name="Обычный 8 2 2 3" xfId="652"/>
    <cellStyle name="Обычный 8 2 3" xfId="653"/>
    <cellStyle name="Обычный 8 2 3 2" xfId="654"/>
    <cellStyle name="Обычный 8 2 4" xfId="655"/>
    <cellStyle name="Обычный 8 3" xfId="656"/>
    <cellStyle name="Обычный 8 3 2" xfId="657"/>
    <cellStyle name="Обычный 8 3 2 2" xfId="658"/>
    <cellStyle name="Обычный 8 3 3" xfId="659"/>
    <cellStyle name="Обычный 8 4" xfId="660"/>
    <cellStyle name="Обычный 8 4 2" xfId="661"/>
    <cellStyle name="Обычный 8 5" xfId="662"/>
    <cellStyle name="Обычный 80" xfId="663"/>
    <cellStyle name="Обычный 80 2" xfId="664"/>
    <cellStyle name="Обычный 80 2 2" xfId="665"/>
    <cellStyle name="Обычный 80 3" xfId="666"/>
    <cellStyle name="Обычный 81" xfId="667"/>
    <cellStyle name="Обычный 81 2" xfId="668"/>
    <cellStyle name="Обычный 81 2 2" xfId="669"/>
    <cellStyle name="Обычный 81 3" xfId="670"/>
    <cellStyle name="Обычный 82" xfId="671"/>
    <cellStyle name="Обычный 82 2" xfId="672"/>
    <cellStyle name="Обычный 82 2 2" xfId="673"/>
    <cellStyle name="Обычный 82 3" xfId="674"/>
    <cellStyle name="Обычный 83" xfId="675"/>
    <cellStyle name="Обычный 83 2" xfId="676"/>
    <cellStyle name="Обычный 83 2 2" xfId="677"/>
    <cellStyle name="Обычный 83 3" xfId="678"/>
    <cellStyle name="Обычный 84" xfId="679"/>
    <cellStyle name="Обычный 84 2" xfId="680"/>
    <cellStyle name="Обычный 84 2 2" xfId="681"/>
    <cellStyle name="Обычный 84 3" xfId="682"/>
    <cellStyle name="Обычный 85" xfId="683"/>
    <cellStyle name="Обычный 85 2" xfId="684"/>
    <cellStyle name="Обычный 85 2 2" xfId="685"/>
    <cellStyle name="Обычный 85 3" xfId="686"/>
    <cellStyle name="Обычный 86" xfId="687"/>
    <cellStyle name="Обычный 86 2" xfId="688"/>
    <cellStyle name="Обычный 86 2 2" xfId="689"/>
    <cellStyle name="Обычный 86 3" xfId="690"/>
    <cellStyle name="Обычный 87" xfId="691"/>
    <cellStyle name="Обычный 87 2" xfId="692"/>
    <cellStyle name="Обычный 87 2 2" xfId="693"/>
    <cellStyle name="Обычный 87 3" xfId="694"/>
    <cellStyle name="Обычный 88" xfId="695"/>
    <cellStyle name="Обычный 88 2" xfId="696"/>
    <cellStyle name="Обычный 88 2 2" xfId="697"/>
    <cellStyle name="Обычный 88 3" xfId="698"/>
    <cellStyle name="Обычный 89" xfId="699"/>
    <cellStyle name="Обычный 89 2" xfId="700"/>
    <cellStyle name="Обычный 89 2 2" xfId="701"/>
    <cellStyle name="Обычный 89 3" xfId="702"/>
    <cellStyle name="Обычный 9" xfId="703"/>
    <cellStyle name="Обычный 9 2" xfId="704"/>
    <cellStyle name="Обычный 9 2 2" xfId="705"/>
    <cellStyle name="Обычный 9 2 2 2" xfId="706"/>
    <cellStyle name="Обычный 9 2 2 2 2" xfId="707"/>
    <cellStyle name="Обычный 9 2 2 3" xfId="708"/>
    <cellStyle name="Обычный 9 2 3" xfId="709"/>
    <cellStyle name="Обычный 9 2 3 2" xfId="710"/>
    <cellStyle name="Обычный 9 2 4" xfId="711"/>
    <cellStyle name="Обычный 9 3" xfId="712"/>
    <cellStyle name="Обычный 9 3 2" xfId="713"/>
    <cellStyle name="Обычный 9 3 2 2" xfId="714"/>
    <cellStyle name="Обычный 9 3 3" xfId="715"/>
    <cellStyle name="Обычный 9 4" xfId="716"/>
    <cellStyle name="Обычный 9 4 2" xfId="717"/>
    <cellStyle name="Обычный 9 5" xfId="718"/>
    <cellStyle name="Обычный 90" xfId="719"/>
    <cellStyle name="Обычный 90 2" xfId="720"/>
    <cellStyle name="Обычный 90 2 2" xfId="721"/>
    <cellStyle name="Обычный 90 3" xfId="722"/>
    <cellStyle name="Обычный 91" xfId="723"/>
    <cellStyle name="Обычный 91 2" xfId="724"/>
    <cellStyle name="Обычный 91 2 2" xfId="725"/>
    <cellStyle name="Обычный 91 3" xfId="726"/>
    <cellStyle name="Обычный 92" xfId="727"/>
    <cellStyle name="Обычный 92 2" xfId="728"/>
    <cellStyle name="Обычный 92 2 2" xfId="729"/>
    <cellStyle name="Обычный 92 3" xfId="730"/>
    <cellStyle name="Обычный 93" xfId="731"/>
    <cellStyle name="Обычный 93 2" xfId="732"/>
    <cellStyle name="Обычный 93 2 2" xfId="733"/>
    <cellStyle name="Обычный 93 3" xfId="734"/>
    <cellStyle name="Обычный 94" xfId="735"/>
    <cellStyle name="Обычный 94 2" xfId="736"/>
    <cellStyle name="Обычный 94 2 2" xfId="737"/>
    <cellStyle name="Обычный 94 3" xfId="738"/>
    <cellStyle name="Обычный 95" xfId="739"/>
    <cellStyle name="Обычный 95 2" xfId="740"/>
    <cellStyle name="Обычный 95 2 2" xfId="741"/>
    <cellStyle name="Обычный 95 3" xfId="742"/>
    <cellStyle name="Обычный 96" xfId="743"/>
    <cellStyle name="Обычный 96 2" xfId="744"/>
    <cellStyle name="Обычный 96 2 2" xfId="745"/>
    <cellStyle name="Обычный 96 3" xfId="746"/>
    <cellStyle name="Обычный 97" xfId="747"/>
    <cellStyle name="Обычный 97 2" xfId="748"/>
    <cellStyle name="Обычный 97 2 2" xfId="749"/>
    <cellStyle name="Обычный 97 3" xfId="750"/>
    <cellStyle name="Обычный 98" xfId="751"/>
    <cellStyle name="Обычный 98 2" xfId="752"/>
    <cellStyle name="Обычный 98 2 2" xfId="753"/>
    <cellStyle name="Обычный 98 3" xfId="754"/>
    <cellStyle name="Обычный 99" xfId="755"/>
    <cellStyle name="Обычный 99 2" xfId="756"/>
    <cellStyle name="Обычный 99 2 2" xfId="757"/>
    <cellStyle name="Обычный 99 3" xfId="758"/>
    <cellStyle name="Обычный_tmp" xfId="1"/>
    <cellStyle name="Процентный 2" xfId="759"/>
    <cellStyle name="Процентный 3" xfId="760"/>
    <cellStyle name="Процентный 4" xfId="761"/>
    <cellStyle name="Процентный 5" xfId="762"/>
    <cellStyle name="Процентный 6" xfId="763"/>
    <cellStyle name="Процентный 7" xfId="764"/>
    <cellStyle name="Процентный 8" xfId="765"/>
    <cellStyle name="Процентный 9" xfId="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88"/>
  <sheetViews>
    <sheetView showZeros="0" tabSelected="1" view="pageBreakPreview" zoomScale="85" zoomScaleNormal="70" zoomScaleSheetLayoutView="85" workbookViewId="0">
      <pane xSplit="2" ySplit="5" topLeftCell="C36" activePane="bottomRight" state="frozen"/>
      <selection activeCell="B29" sqref="B29"/>
      <selection pane="topRight" activeCell="B29" sqref="B29"/>
      <selection pane="bottomLeft" activeCell="B29" sqref="B29"/>
      <selection pane="bottomRight" activeCell="B29" sqref="B29"/>
    </sheetView>
  </sheetViews>
  <sheetFormatPr defaultRowHeight="15.75" x14ac:dyDescent="0.25"/>
  <cols>
    <col min="1" max="1" width="9" style="3" customWidth="1"/>
    <col min="2" max="2" width="91.875" style="51" customWidth="1"/>
    <col min="3" max="3" width="31.125" style="51" customWidth="1"/>
    <col min="4" max="4" width="16" style="51" customWidth="1"/>
    <col min="5" max="5" width="15" style="3" customWidth="1"/>
    <col min="6" max="6" width="14.375" style="3" customWidth="1"/>
    <col min="7" max="7" width="13.25" style="7" customWidth="1"/>
    <col min="8" max="8" width="13.875" style="7" customWidth="1"/>
    <col min="9" max="9" width="10.75" style="3" customWidth="1"/>
    <col min="10" max="256" width="9" style="3"/>
    <col min="257" max="257" width="9" style="3" customWidth="1"/>
    <col min="258" max="258" width="71.625" style="3" customWidth="1"/>
    <col min="259" max="259" width="20.5" style="3" customWidth="1"/>
    <col min="260" max="260" width="18.125" style="3" customWidth="1"/>
    <col min="261" max="261" width="15" style="3" customWidth="1"/>
    <col min="262" max="262" width="17.25" style="3" customWidth="1"/>
    <col min="263" max="512" width="9" style="3"/>
    <col min="513" max="513" width="9" style="3" customWidth="1"/>
    <col min="514" max="514" width="71.625" style="3" customWidth="1"/>
    <col min="515" max="515" width="20.5" style="3" customWidth="1"/>
    <col min="516" max="516" width="18.125" style="3" customWidth="1"/>
    <col min="517" max="517" width="15" style="3" customWidth="1"/>
    <col min="518" max="518" width="17.25" style="3" customWidth="1"/>
    <col min="519" max="768" width="9" style="3"/>
    <col min="769" max="769" width="9" style="3" customWidth="1"/>
    <col min="770" max="770" width="71.625" style="3" customWidth="1"/>
    <col min="771" max="771" width="20.5" style="3" customWidth="1"/>
    <col min="772" max="772" width="18.125" style="3" customWidth="1"/>
    <col min="773" max="773" width="15" style="3" customWidth="1"/>
    <col min="774" max="774" width="17.25" style="3" customWidth="1"/>
    <col min="775" max="1024" width="9" style="3"/>
    <col min="1025" max="1025" width="9" style="3" customWidth="1"/>
    <col min="1026" max="1026" width="71.625" style="3" customWidth="1"/>
    <col min="1027" max="1027" width="20.5" style="3" customWidth="1"/>
    <col min="1028" max="1028" width="18.125" style="3" customWidth="1"/>
    <col min="1029" max="1029" width="15" style="3" customWidth="1"/>
    <col min="1030" max="1030" width="17.25" style="3" customWidth="1"/>
    <col min="1031" max="1280" width="9" style="3"/>
    <col min="1281" max="1281" width="9" style="3" customWidth="1"/>
    <col min="1282" max="1282" width="71.625" style="3" customWidth="1"/>
    <col min="1283" max="1283" width="20.5" style="3" customWidth="1"/>
    <col min="1284" max="1284" width="18.125" style="3" customWidth="1"/>
    <col min="1285" max="1285" width="15" style="3" customWidth="1"/>
    <col min="1286" max="1286" width="17.25" style="3" customWidth="1"/>
    <col min="1287" max="1536" width="9" style="3"/>
    <col min="1537" max="1537" width="9" style="3" customWidth="1"/>
    <col min="1538" max="1538" width="71.625" style="3" customWidth="1"/>
    <col min="1539" max="1539" width="20.5" style="3" customWidth="1"/>
    <col min="1540" max="1540" width="18.125" style="3" customWidth="1"/>
    <col min="1541" max="1541" width="15" style="3" customWidth="1"/>
    <col min="1542" max="1542" width="17.25" style="3" customWidth="1"/>
    <col min="1543" max="1792" width="9" style="3"/>
    <col min="1793" max="1793" width="9" style="3" customWidth="1"/>
    <col min="1794" max="1794" width="71.625" style="3" customWidth="1"/>
    <col min="1795" max="1795" width="20.5" style="3" customWidth="1"/>
    <col min="1796" max="1796" width="18.125" style="3" customWidth="1"/>
    <col min="1797" max="1797" width="15" style="3" customWidth="1"/>
    <col min="1798" max="1798" width="17.25" style="3" customWidth="1"/>
    <col min="1799" max="2048" width="9" style="3"/>
    <col min="2049" max="2049" width="9" style="3" customWidth="1"/>
    <col min="2050" max="2050" width="71.625" style="3" customWidth="1"/>
    <col min="2051" max="2051" width="20.5" style="3" customWidth="1"/>
    <col min="2052" max="2052" width="18.125" style="3" customWidth="1"/>
    <col min="2053" max="2053" width="15" style="3" customWidth="1"/>
    <col min="2054" max="2054" width="17.25" style="3" customWidth="1"/>
    <col min="2055" max="2304" width="9" style="3"/>
    <col min="2305" max="2305" width="9" style="3" customWidth="1"/>
    <col min="2306" max="2306" width="71.625" style="3" customWidth="1"/>
    <col min="2307" max="2307" width="20.5" style="3" customWidth="1"/>
    <col min="2308" max="2308" width="18.125" style="3" customWidth="1"/>
    <col min="2309" max="2309" width="15" style="3" customWidth="1"/>
    <col min="2310" max="2310" width="17.25" style="3" customWidth="1"/>
    <col min="2311" max="2560" width="9" style="3"/>
    <col min="2561" max="2561" width="9" style="3" customWidth="1"/>
    <col min="2562" max="2562" width="71.625" style="3" customWidth="1"/>
    <col min="2563" max="2563" width="20.5" style="3" customWidth="1"/>
    <col min="2564" max="2564" width="18.125" style="3" customWidth="1"/>
    <col min="2565" max="2565" width="15" style="3" customWidth="1"/>
    <col min="2566" max="2566" width="17.25" style="3" customWidth="1"/>
    <col min="2567" max="2816" width="9" style="3"/>
    <col min="2817" max="2817" width="9" style="3" customWidth="1"/>
    <col min="2818" max="2818" width="71.625" style="3" customWidth="1"/>
    <col min="2819" max="2819" width="20.5" style="3" customWidth="1"/>
    <col min="2820" max="2820" width="18.125" style="3" customWidth="1"/>
    <col min="2821" max="2821" width="15" style="3" customWidth="1"/>
    <col min="2822" max="2822" width="17.25" style="3" customWidth="1"/>
    <col min="2823" max="3072" width="9" style="3"/>
    <col min="3073" max="3073" width="9" style="3" customWidth="1"/>
    <col min="3074" max="3074" width="71.625" style="3" customWidth="1"/>
    <col min="3075" max="3075" width="20.5" style="3" customWidth="1"/>
    <col min="3076" max="3076" width="18.125" style="3" customWidth="1"/>
    <col min="3077" max="3077" width="15" style="3" customWidth="1"/>
    <col min="3078" max="3078" width="17.25" style="3" customWidth="1"/>
    <col min="3079" max="3328" width="9" style="3"/>
    <col min="3329" max="3329" width="9" style="3" customWidth="1"/>
    <col min="3330" max="3330" width="71.625" style="3" customWidth="1"/>
    <col min="3331" max="3331" width="20.5" style="3" customWidth="1"/>
    <col min="3332" max="3332" width="18.125" style="3" customWidth="1"/>
    <col min="3333" max="3333" width="15" style="3" customWidth="1"/>
    <col min="3334" max="3334" width="17.25" style="3" customWidth="1"/>
    <col min="3335" max="3584" width="9" style="3"/>
    <col min="3585" max="3585" width="9" style="3" customWidth="1"/>
    <col min="3586" max="3586" width="71.625" style="3" customWidth="1"/>
    <col min="3587" max="3587" width="20.5" style="3" customWidth="1"/>
    <col min="3588" max="3588" width="18.125" style="3" customWidth="1"/>
    <col min="3589" max="3589" width="15" style="3" customWidth="1"/>
    <col min="3590" max="3590" width="17.25" style="3" customWidth="1"/>
    <col min="3591" max="3840" width="9" style="3"/>
    <col min="3841" max="3841" width="9" style="3" customWidth="1"/>
    <col min="3842" max="3842" width="71.625" style="3" customWidth="1"/>
    <col min="3843" max="3843" width="20.5" style="3" customWidth="1"/>
    <col min="3844" max="3844" width="18.125" style="3" customWidth="1"/>
    <col min="3845" max="3845" width="15" style="3" customWidth="1"/>
    <col min="3846" max="3846" width="17.25" style="3" customWidth="1"/>
    <col min="3847" max="4096" width="9" style="3"/>
    <col min="4097" max="4097" width="9" style="3" customWidth="1"/>
    <col min="4098" max="4098" width="71.625" style="3" customWidth="1"/>
    <col min="4099" max="4099" width="20.5" style="3" customWidth="1"/>
    <col min="4100" max="4100" width="18.125" style="3" customWidth="1"/>
    <col min="4101" max="4101" width="15" style="3" customWidth="1"/>
    <col min="4102" max="4102" width="17.25" style="3" customWidth="1"/>
    <col min="4103" max="4352" width="9" style="3"/>
    <col min="4353" max="4353" width="9" style="3" customWidth="1"/>
    <col min="4354" max="4354" width="71.625" style="3" customWidth="1"/>
    <col min="4355" max="4355" width="20.5" style="3" customWidth="1"/>
    <col min="4356" max="4356" width="18.125" style="3" customWidth="1"/>
    <col min="4357" max="4357" width="15" style="3" customWidth="1"/>
    <col min="4358" max="4358" width="17.25" style="3" customWidth="1"/>
    <col min="4359" max="4608" width="9" style="3"/>
    <col min="4609" max="4609" width="9" style="3" customWidth="1"/>
    <col min="4610" max="4610" width="71.625" style="3" customWidth="1"/>
    <col min="4611" max="4611" width="20.5" style="3" customWidth="1"/>
    <col min="4612" max="4612" width="18.125" style="3" customWidth="1"/>
    <col min="4613" max="4613" width="15" style="3" customWidth="1"/>
    <col min="4614" max="4614" width="17.25" style="3" customWidth="1"/>
    <col min="4615" max="4864" width="9" style="3"/>
    <col min="4865" max="4865" width="9" style="3" customWidth="1"/>
    <col min="4866" max="4866" width="71.625" style="3" customWidth="1"/>
    <col min="4867" max="4867" width="20.5" style="3" customWidth="1"/>
    <col min="4868" max="4868" width="18.125" style="3" customWidth="1"/>
    <col min="4869" max="4869" width="15" style="3" customWidth="1"/>
    <col min="4870" max="4870" width="17.25" style="3" customWidth="1"/>
    <col min="4871" max="5120" width="9" style="3"/>
    <col min="5121" max="5121" width="9" style="3" customWidth="1"/>
    <col min="5122" max="5122" width="71.625" style="3" customWidth="1"/>
    <col min="5123" max="5123" width="20.5" style="3" customWidth="1"/>
    <col min="5124" max="5124" width="18.125" style="3" customWidth="1"/>
    <col min="5125" max="5125" width="15" style="3" customWidth="1"/>
    <col min="5126" max="5126" width="17.25" style="3" customWidth="1"/>
    <col min="5127" max="5376" width="9" style="3"/>
    <col min="5377" max="5377" width="9" style="3" customWidth="1"/>
    <col min="5378" max="5378" width="71.625" style="3" customWidth="1"/>
    <col min="5379" max="5379" width="20.5" style="3" customWidth="1"/>
    <col min="5380" max="5380" width="18.125" style="3" customWidth="1"/>
    <col min="5381" max="5381" width="15" style="3" customWidth="1"/>
    <col min="5382" max="5382" width="17.25" style="3" customWidth="1"/>
    <col min="5383" max="5632" width="9" style="3"/>
    <col min="5633" max="5633" width="9" style="3" customWidth="1"/>
    <col min="5634" max="5634" width="71.625" style="3" customWidth="1"/>
    <col min="5635" max="5635" width="20.5" style="3" customWidth="1"/>
    <col min="5636" max="5636" width="18.125" style="3" customWidth="1"/>
    <col min="5637" max="5637" width="15" style="3" customWidth="1"/>
    <col min="5638" max="5638" width="17.25" style="3" customWidth="1"/>
    <col min="5639" max="5888" width="9" style="3"/>
    <col min="5889" max="5889" width="9" style="3" customWidth="1"/>
    <col min="5890" max="5890" width="71.625" style="3" customWidth="1"/>
    <col min="5891" max="5891" width="20.5" style="3" customWidth="1"/>
    <col min="5892" max="5892" width="18.125" style="3" customWidth="1"/>
    <col min="5893" max="5893" width="15" style="3" customWidth="1"/>
    <col min="5894" max="5894" width="17.25" style="3" customWidth="1"/>
    <col min="5895" max="6144" width="9" style="3"/>
    <col min="6145" max="6145" width="9" style="3" customWidth="1"/>
    <col min="6146" max="6146" width="71.625" style="3" customWidth="1"/>
    <col min="6147" max="6147" width="20.5" style="3" customWidth="1"/>
    <col min="6148" max="6148" width="18.125" style="3" customWidth="1"/>
    <col min="6149" max="6149" width="15" style="3" customWidth="1"/>
    <col min="6150" max="6150" width="17.25" style="3" customWidth="1"/>
    <col min="6151" max="6400" width="9" style="3"/>
    <col min="6401" max="6401" width="9" style="3" customWidth="1"/>
    <col min="6402" max="6402" width="71.625" style="3" customWidth="1"/>
    <col min="6403" max="6403" width="20.5" style="3" customWidth="1"/>
    <col min="6404" max="6404" width="18.125" style="3" customWidth="1"/>
    <col min="6405" max="6405" width="15" style="3" customWidth="1"/>
    <col min="6406" max="6406" width="17.25" style="3" customWidth="1"/>
    <col min="6407" max="6656" width="9" style="3"/>
    <col min="6657" max="6657" width="9" style="3" customWidth="1"/>
    <col min="6658" max="6658" width="71.625" style="3" customWidth="1"/>
    <col min="6659" max="6659" width="20.5" style="3" customWidth="1"/>
    <col min="6660" max="6660" width="18.125" style="3" customWidth="1"/>
    <col min="6661" max="6661" width="15" style="3" customWidth="1"/>
    <col min="6662" max="6662" width="17.25" style="3" customWidth="1"/>
    <col min="6663" max="6912" width="9" style="3"/>
    <col min="6913" max="6913" width="9" style="3" customWidth="1"/>
    <col min="6914" max="6914" width="71.625" style="3" customWidth="1"/>
    <col min="6915" max="6915" width="20.5" style="3" customWidth="1"/>
    <col min="6916" max="6916" width="18.125" style="3" customWidth="1"/>
    <col min="6917" max="6917" width="15" style="3" customWidth="1"/>
    <col min="6918" max="6918" width="17.25" style="3" customWidth="1"/>
    <col min="6919" max="7168" width="9" style="3"/>
    <col min="7169" max="7169" width="9" style="3" customWidth="1"/>
    <col min="7170" max="7170" width="71.625" style="3" customWidth="1"/>
    <col min="7171" max="7171" width="20.5" style="3" customWidth="1"/>
    <col min="7172" max="7172" width="18.125" style="3" customWidth="1"/>
    <col min="7173" max="7173" width="15" style="3" customWidth="1"/>
    <col min="7174" max="7174" width="17.25" style="3" customWidth="1"/>
    <col min="7175" max="7424" width="9" style="3"/>
    <col min="7425" max="7425" width="9" style="3" customWidth="1"/>
    <col min="7426" max="7426" width="71.625" style="3" customWidth="1"/>
    <col min="7427" max="7427" width="20.5" style="3" customWidth="1"/>
    <col min="7428" max="7428" width="18.125" style="3" customWidth="1"/>
    <col min="7429" max="7429" width="15" style="3" customWidth="1"/>
    <col min="7430" max="7430" width="17.25" style="3" customWidth="1"/>
    <col min="7431" max="7680" width="9" style="3"/>
    <col min="7681" max="7681" width="9" style="3" customWidth="1"/>
    <col min="7682" max="7682" width="71.625" style="3" customWidth="1"/>
    <col min="7683" max="7683" width="20.5" style="3" customWidth="1"/>
    <col min="7684" max="7684" width="18.125" style="3" customWidth="1"/>
    <col min="7685" max="7685" width="15" style="3" customWidth="1"/>
    <col min="7686" max="7686" width="17.25" style="3" customWidth="1"/>
    <col min="7687" max="7936" width="9" style="3"/>
    <col min="7937" max="7937" width="9" style="3" customWidth="1"/>
    <col min="7938" max="7938" width="71.625" style="3" customWidth="1"/>
    <col min="7939" max="7939" width="20.5" style="3" customWidth="1"/>
    <col min="7940" max="7940" width="18.125" style="3" customWidth="1"/>
    <col min="7941" max="7941" width="15" style="3" customWidth="1"/>
    <col min="7942" max="7942" width="17.25" style="3" customWidth="1"/>
    <col min="7943" max="8192" width="9" style="3"/>
    <col min="8193" max="8193" width="9" style="3" customWidth="1"/>
    <col min="8194" max="8194" width="71.625" style="3" customWidth="1"/>
    <col min="8195" max="8195" width="20.5" style="3" customWidth="1"/>
    <col min="8196" max="8196" width="18.125" style="3" customWidth="1"/>
    <col min="8197" max="8197" width="15" style="3" customWidth="1"/>
    <col min="8198" max="8198" width="17.25" style="3" customWidth="1"/>
    <col min="8199" max="8448" width="9" style="3"/>
    <col min="8449" max="8449" width="9" style="3" customWidth="1"/>
    <col min="8450" max="8450" width="71.625" style="3" customWidth="1"/>
    <col min="8451" max="8451" width="20.5" style="3" customWidth="1"/>
    <col min="8452" max="8452" width="18.125" style="3" customWidth="1"/>
    <col min="8453" max="8453" width="15" style="3" customWidth="1"/>
    <col min="8454" max="8454" width="17.25" style="3" customWidth="1"/>
    <col min="8455" max="8704" width="9" style="3"/>
    <col min="8705" max="8705" width="9" style="3" customWidth="1"/>
    <col min="8706" max="8706" width="71.625" style="3" customWidth="1"/>
    <col min="8707" max="8707" width="20.5" style="3" customWidth="1"/>
    <col min="8708" max="8708" width="18.125" style="3" customWidth="1"/>
    <col min="8709" max="8709" width="15" style="3" customWidth="1"/>
    <col min="8710" max="8710" width="17.25" style="3" customWidth="1"/>
    <col min="8711" max="8960" width="9" style="3"/>
    <col min="8961" max="8961" width="9" style="3" customWidth="1"/>
    <col min="8962" max="8962" width="71.625" style="3" customWidth="1"/>
    <col min="8963" max="8963" width="20.5" style="3" customWidth="1"/>
    <col min="8964" max="8964" width="18.125" style="3" customWidth="1"/>
    <col min="8965" max="8965" width="15" style="3" customWidth="1"/>
    <col min="8966" max="8966" width="17.25" style="3" customWidth="1"/>
    <col min="8967" max="9216" width="9" style="3"/>
    <col min="9217" max="9217" width="9" style="3" customWidth="1"/>
    <col min="9218" max="9218" width="71.625" style="3" customWidth="1"/>
    <col min="9219" max="9219" width="20.5" style="3" customWidth="1"/>
    <col min="9220" max="9220" width="18.125" style="3" customWidth="1"/>
    <col min="9221" max="9221" width="15" style="3" customWidth="1"/>
    <col min="9222" max="9222" width="17.25" style="3" customWidth="1"/>
    <col min="9223" max="9472" width="9" style="3"/>
    <col min="9473" max="9473" width="9" style="3" customWidth="1"/>
    <col min="9474" max="9474" width="71.625" style="3" customWidth="1"/>
    <col min="9475" max="9475" width="20.5" style="3" customWidth="1"/>
    <col min="9476" max="9476" width="18.125" style="3" customWidth="1"/>
    <col min="9477" max="9477" width="15" style="3" customWidth="1"/>
    <col min="9478" max="9478" width="17.25" style="3" customWidth="1"/>
    <col min="9479" max="9728" width="9" style="3"/>
    <col min="9729" max="9729" width="9" style="3" customWidth="1"/>
    <col min="9730" max="9730" width="71.625" style="3" customWidth="1"/>
    <col min="9731" max="9731" width="20.5" style="3" customWidth="1"/>
    <col min="9732" max="9732" width="18.125" style="3" customWidth="1"/>
    <col min="9733" max="9733" width="15" style="3" customWidth="1"/>
    <col min="9734" max="9734" width="17.25" style="3" customWidth="1"/>
    <col min="9735" max="9984" width="9" style="3"/>
    <col min="9985" max="9985" width="9" style="3" customWidth="1"/>
    <col min="9986" max="9986" width="71.625" style="3" customWidth="1"/>
    <col min="9987" max="9987" width="20.5" style="3" customWidth="1"/>
    <col min="9988" max="9988" width="18.125" style="3" customWidth="1"/>
    <col min="9989" max="9989" width="15" style="3" customWidth="1"/>
    <col min="9990" max="9990" width="17.25" style="3" customWidth="1"/>
    <col min="9991" max="10240" width="9" style="3"/>
    <col min="10241" max="10241" width="9" style="3" customWidth="1"/>
    <col min="10242" max="10242" width="71.625" style="3" customWidth="1"/>
    <col min="10243" max="10243" width="20.5" style="3" customWidth="1"/>
    <col min="10244" max="10244" width="18.125" style="3" customWidth="1"/>
    <col min="10245" max="10245" width="15" style="3" customWidth="1"/>
    <col min="10246" max="10246" width="17.25" style="3" customWidth="1"/>
    <col min="10247" max="10496" width="9" style="3"/>
    <col min="10497" max="10497" width="9" style="3" customWidth="1"/>
    <col min="10498" max="10498" width="71.625" style="3" customWidth="1"/>
    <col min="10499" max="10499" width="20.5" style="3" customWidth="1"/>
    <col min="10500" max="10500" width="18.125" style="3" customWidth="1"/>
    <col min="10501" max="10501" width="15" style="3" customWidth="1"/>
    <col min="10502" max="10502" width="17.25" style="3" customWidth="1"/>
    <col min="10503" max="10752" width="9" style="3"/>
    <col min="10753" max="10753" width="9" style="3" customWidth="1"/>
    <col min="10754" max="10754" width="71.625" style="3" customWidth="1"/>
    <col min="10755" max="10755" width="20.5" style="3" customWidth="1"/>
    <col min="10756" max="10756" width="18.125" style="3" customWidth="1"/>
    <col min="10757" max="10757" width="15" style="3" customWidth="1"/>
    <col min="10758" max="10758" width="17.25" style="3" customWidth="1"/>
    <col min="10759" max="11008" width="9" style="3"/>
    <col min="11009" max="11009" width="9" style="3" customWidth="1"/>
    <col min="11010" max="11010" width="71.625" style="3" customWidth="1"/>
    <col min="11011" max="11011" width="20.5" style="3" customWidth="1"/>
    <col min="11012" max="11012" width="18.125" style="3" customWidth="1"/>
    <col min="11013" max="11013" width="15" style="3" customWidth="1"/>
    <col min="11014" max="11014" width="17.25" style="3" customWidth="1"/>
    <col min="11015" max="11264" width="9" style="3"/>
    <col min="11265" max="11265" width="9" style="3" customWidth="1"/>
    <col min="11266" max="11266" width="71.625" style="3" customWidth="1"/>
    <col min="11267" max="11267" width="20.5" style="3" customWidth="1"/>
    <col min="11268" max="11268" width="18.125" style="3" customWidth="1"/>
    <col min="11269" max="11269" width="15" style="3" customWidth="1"/>
    <col min="11270" max="11270" width="17.25" style="3" customWidth="1"/>
    <col min="11271" max="11520" width="9" style="3"/>
    <col min="11521" max="11521" width="9" style="3" customWidth="1"/>
    <col min="11522" max="11522" width="71.625" style="3" customWidth="1"/>
    <col min="11523" max="11523" width="20.5" style="3" customWidth="1"/>
    <col min="11524" max="11524" width="18.125" style="3" customWidth="1"/>
    <col min="11525" max="11525" width="15" style="3" customWidth="1"/>
    <col min="11526" max="11526" width="17.25" style="3" customWidth="1"/>
    <col min="11527" max="11776" width="9" style="3"/>
    <col min="11777" max="11777" width="9" style="3" customWidth="1"/>
    <col min="11778" max="11778" width="71.625" style="3" customWidth="1"/>
    <col min="11779" max="11779" width="20.5" style="3" customWidth="1"/>
    <col min="11780" max="11780" width="18.125" style="3" customWidth="1"/>
    <col min="11781" max="11781" width="15" style="3" customWidth="1"/>
    <col min="11782" max="11782" width="17.25" style="3" customWidth="1"/>
    <col min="11783" max="12032" width="9" style="3"/>
    <col min="12033" max="12033" width="9" style="3" customWidth="1"/>
    <col min="12034" max="12034" width="71.625" style="3" customWidth="1"/>
    <col min="12035" max="12035" width="20.5" style="3" customWidth="1"/>
    <col min="12036" max="12036" width="18.125" style="3" customWidth="1"/>
    <col min="12037" max="12037" width="15" style="3" customWidth="1"/>
    <col min="12038" max="12038" width="17.25" style="3" customWidth="1"/>
    <col min="12039" max="12288" width="9" style="3"/>
    <col min="12289" max="12289" width="9" style="3" customWidth="1"/>
    <col min="12290" max="12290" width="71.625" style="3" customWidth="1"/>
    <col min="12291" max="12291" width="20.5" style="3" customWidth="1"/>
    <col min="12292" max="12292" width="18.125" style="3" customWidth="1"/>
    <col min="12293" max="12293" width="15" style="3" customWidth="1"/>
    <col min="12294" max="12294" width="17.25" style="3" customWidth="1"/>
    <col min="12295" max="12544" width="9" style="3"/>
    <col min="12545" max="12545" width="9" style="3" customWidth="1"/>
    <col min="12546" max="12546" width="71.625" style="3" customWidth="1"/>
    <col min="12547" max="12547" width="20.5" style="3" customWidth="1"/>
    <col min="12548" max="12548" width="18.125" style="3" customWidth="1"/>
    <col min="12549" max="12549" width="15" style="3" customWidth="1"/>
    <col min="12550" max="12550" width="17.25" style="3" customWidth="1"/>
    <col min="12551" max="12800" width="9" style="3"/>
    <col min="12801" max="12801" width="9" style="3" customWidth="1"/>
    <col min="12802" max="12802" width="71.625" style="3" customWidth="1"/>
    <col min="12803" max="12803" width="20.5" style="3" customWidth="1"/>
    <col min="12804" max="12804" width="18.125" style="3" customWidth="1"/>
    <col min="12805" max="12805" width="15" style="3" customWidth="1"/>
    <col min="12806" max="12806" width="17.25" style="3" customWidth="1"/>
    <col min="12807" max="13056" width="9" style="3"/>
    <col min="13057" max="13057" width="9" style="3" customWidth="1"/>
    <col min="13058" max="13058" width="71.625" style="3" customWidth="1"/>
    <col min="13059" max="13059" width="20.5" style="3" customWidth="1"/>
    <col min="13060" max="13060" width="18.125" style="3" customWidth="1"/>
    <col min="13061" max="13061" width="15" style="3" customWidth="1"/>
    <col min="13062" max="13062" width="17.25" style="3" customWidth="1"/>
    <col min="13063" max="13312" width="9" style="3"/>
    <col min="13313" max="13313" width="9" style="3" customWidth="1"/>
    <col min="13314" max="13314" width="71.625" style="3" customWidth="1"/>
    <col min="13315" max="13315" width="20.5" style="3" customWidth="1"/>
    <col min="13316" max="13316" width="18.125" style="3" customWidth="1"/>
    <col min="13317" max="13317" width="15" style="3" customWidth="1"/>
    <col min="13318" max="13318" width="17.25" style="3" customWidth="1"/>
    <col min="13319" max="13568" width="9" style="3"/>
    <col min="13569" max="13569" width="9" style="3" customWidth="1"/>
    <col min="13570" max="13570" width="71.625" style="3" customWidth="1"/>
    <col min="13571" max="13571" width="20.5" style="3" customWidth="1"/>
    <col min="13572" max="13572" width="18.125" style="3" customWidth="1"/>
    <col min="13573" max="13573" width="15" style="3" customWidth="1"/>
    <col min="13574" max="13574" width="17.25" style="3" customWidth="1"/>
    <col min="13575" max="13824" width="9" style="3"/>
    <col min="13825" max="13825" width="9" style="3" customWidth="1"/>
    <col min="13826" max="13826" width="71.625" style="3" customWidth="1"/>
    <col min="13827" max="13827" width="20.5" style="3" customWidth="1"/>
    <col min="13828" max="13828" width="18.125" style="3" customWidth="1"/>
    <col min="13829" max="13829" width="15" style="3" customWidth="1"/>
    <col min="13830" max="13830" width="17.25" style="3" customWidth="1"/>
    <col min="13831" max="14080" width="9" style="3"/>
    <col min="14081" max="14081" width="9" style="3" customWidth="1"/>
    <col min="14082" max="14082" width="71.625" style="3" customWidth="1"/>
    <col min="14083" max="14083" width="20.5" style="3" customWidth="1"/>
    <col min="14084" max="14084" width="18.125" style="3" customWidth="1"/>
    <col min="14085" max="14085" width="15" style="3" customWidth="1"/>
    <col min="14086" max="14086" width="17.25" style="3" customWidth="1"/>
    <col min="14087" max="14336" width="9" style="3"/>
    <col min="14337" max="14337" width="9" style="3" customWidth="1"/>
    <col min="14338" max="14338" width="71.625" style="3" customWidth="1"/>
    <col min="14339" max="14339" width="20.5" style="3" customWidth="1"/>
    <col min="14340" max="14340" width="18.125" style="3" customWidth="1"/>
    <col min="14341" max="14341" width="15" style="3" customWidth="1"/>
    <col min="14342" max="14342" width="17.25" style="3" customWidth="1"/>
    <col min="14343" max="14592" width="9" style="3"/>
    <col min="14593" max="14593" width="9" style="3" customWidth="1"/>
    <col min="14594" max="14594" width="71.625" style="3" customWidth="1"/>
    <col min="14595" max="14595" width="20.5" style="3" customWidth="1"/>
    <col min="14596" max="14596" width="18.125" style="3" customWidth="1"/>
    <col min="14597" max="14597" width="15" style="3" customWidth="1"/>
    <col min="14598" max="14598" width="17.25" style="3" customWidth="1"/>
    <col min="14599" max="14848" width="9" style="3"/>
    <col min="14849" max="14849" width="9" style="3" customWidth="1"/>
    <col min="14850" max="14850" width="71.625" style="3" customWidth="1"/>
    <col min="14851" max="14851" width="20.5" style="3" customWidth="1"/>
    <col min="14852" max="14852" width="18.125" style="3" customWidth="1"/>
    <col min="14853" max="14853" width="15" style="3" customWidth="1"/>
    <col min="14854" max="14854" width="17.25" style="3" customWidth="1"/>
    <col min="14855" max="15104" width="9" style="3"/>
    <col min="15105" max="15105" width="9" style="3" customWidth="1"/>
    <col min="15106" max="15106" width="71.625" style="3" customWidth="1"/>
    <col min="15107" max="15107" width="20.5" style="3" customWidth="1"/>
    <col min="15108" max="15108" width="18.125" style="3" customWidth="1"/>
    <col min="15109" max="15109" width="15" style="3" customWidth="1"/>
    <col min="15110" max="15110" width="17.25" style="3" customWidth="1"/>
    <col min="15111" max="15360" width="9" style="3"/>
    <col min="15361" max="15361" width="9" style="3" customWidth="1"/>
    <col min="15362" max="15362" width="71.625" style="3" customWidth="1"/>
    <col min="15363" max="15363" width="20.5" style="3" customWidth="1"/>
    <col min="15364" max="15364" width="18.125" style="3" customWidth="1"/>
    <col min="15365" max="15365" width="15" style="3" customWidth="1"/>
    <col min="15366" max="15366" width="17.25" style="3" customWidth="1"/>
    <col min="15367" max="15616" width="9" style="3"/>
    <col min="15617" max="15617" width="9" style="3" customWidth="1"/>
    <col min="15618" max="15618" width="71.625" style="3" customWidth="1"/>
    <col min="15619" max="15619" width="20.5" style="3" customWidth="1"/>
    <col min="15620" max="15620" width="18.125" style="3" customWidth="1"/>
    <col min="15621" max="15621" width="15" style="3" customWidth="1"/>
    <col min="15622" max="15622" width="17.25" style="3" customWidth="1"/>
    <col min="15623" max="15872" width="9" style="3"/>
    <col min="15873" max="15873" width="9" style="3" customWidth="1"/>
    <col min="15874" max="15874" width="71.625" style="3" customWidth="1"/>
    <col min="15875" max="15875" width="20.5" style="3" customWidth="1"/>
    <col min="15876" max="15876" width="18.125" style="3" customWidth="1"/>
    <col min="15877" max="15877" width="15" style="3" customWidth="1"/>
    <col min="15878" max="15878" width="17.25" style="3" customWidth="1"/>
    <col min="15879" max="16128" width="9" style="3"/>
    <col min="16129" max="16129" width="9" style="3" customWidth="1"/>
    <col min="16130" max="16130" width="71.625" style="3" customWidth="1"/>
    <col min="16131" max="16131" width="20.5" style="3" customWidth="1"/>
    <col min="16132" max="16132" width="18.125" style="3" customWidth="1"/>
    <col min="16133" max="16133" width="15" style="3" customWidth="1"/>
    <col min="16134" max="16134" width="17.25" style="3" customWidth="1"/>
    <col min="16135" max="16384" width="9" style="3"/>
  </cols>
  <sheetData>
    <row r="1" spans="1:15" s="2" customFormat="1" ht="31.5" customHeight="1" x14ac:dyDescent="0.2">
      <c r="A1" s="149" t="s">
        <v>0</v>
      </c>
      <c r="B1" s="150"/>
      <c r="C1" s="150"/>
      <c r="D1" s="150"/>
      <c r="E1" s="150"/>
      <c r="F1" s="150"/>
      <c r="G1" s="1"/>
      <c r="H1" s="1"/>
    </row>
    <row r="2" spans="1:15" s="2" customFormat="1" ht="26.25" customHeight="1" x14ac:dyDescent="0.2">
      <c r="A2" s="149" t="s">
        <v>1</v>
      </c>
      <c r="B2" s="149"/>
      <c r="C2" s="149"/>
      <c r="D2" s="149"/>
      <c r="E2" s="149"/>
      <c r="F2" s="149"/>
      <c r="G2" s="1"/>
      <c r="H2" s="1"/>
    </row>
    <row r="3" spans="1:15" ht="24.75" customHeight="1" x14ac:dyDescent="0.3">
      <c r="B3" s="4"/>
      <c r="C3" s="4"/>
      <c r="D3" s="4"/>
      <c r="E3" s="5"/>
      <c r="F3" s="6" t="s">
        <v>2</v>
      </c>
    </row>
    <row r="4" spans="1:15" s="11" customFormat="1" ht="47.25" x14ac:dyDescent="0.2">
      <c r="A4" s="8" t="s">
        <v>3</v>
      </c>
      <c r="B4" s="9" t="s">
        <v>4</v>
      </c>
      <c r="C4" s="8" t="s">
        <v>5</v>
      </c>
      <c r="D4" s="8" t="s">
        <v>6</v>
      </c>
      <c r="E4" s="8" t="s">
        <v>7</v>
      </c>
      <c r="F4" s="8" t="s">
        <v>8</v>
      </c>
      <c r="G4" s="10"/>
      <c r="H4" s="151"/>
      <c r="I4" s="151"/>
      <c r="J4" s="151"/>
      <c r="K4" s="151"/>
      <c r="L4" s="151"/>
      <c r="M4" s="151"/>
      <c r="N4" s="151"/>
      <c r="O4" s="151"/>
    </row>
    <row r="5" spans="1:15" x14ac:dyDescent="0.25">
      <c r="A5" s="12">
        <v>1</v>
      </c>
      <c r="B5" s="12">
        <v>2</v>
      </c>
      <c r="C5" s="12">
        <v>3</v>
      </c>
      <c r="D5" s="12">
        <v>4</v>
      </c>
      <c r="E5" s="12">
        <v>5</v>
      </c>
      <c r="F5" s="12">
        <v>6</v>
      </c>
      <c r="H5" s="151"/>
      <c r="I5" s="151"/>
      <c r="J5" s="151"/>
      <c r="K5" s="151"/>
      <c r="L5" s="151"/>
      <c r="M5" s="151"/>
      <c r="N5" s="151"/>
      <c r="O5" s="151"/>
    </row>
    <row r="6" spans="1:15" x14ac:dyDescent="0.25">
      <c r="A6" s="13" t="s">
        <v>9</v>
      </c>
      <c r="B6" s="14" t="s">
        <v>10</v>
      </c>
      <c r="C6" s="15"/>
      <c r="D6" s="16">
        <f>SUM(D7:D10)</f>
        <v>3186054.2</v>
      </c>
      <c r="E6" s="17">
        <f>SUM(E7:E10)</f>
        <v>1648506</v>
      </c>
      <c r="F6" s="17">
        <f>E6/D6*100</f>
        <v>51.74130433813712</v>
      </c>
      <c r="G6" s="18"/>
      <c r="H6" s="18"/>
    </row>
    <row r="7" spans="1:15" ht="31.5" x14ac:dyDescent="0.25">
      <c r="A7" s="19" t="s">
        <v>11</v>
      </c>
      <c r="B7" s="20" t="s">
        <v>12</v>
      </c>
      <c r="C7" s="21" t="s">
        <v>13</v>
      </c>
      <c r="D7" s="22">
        <f>Дотации!E56</f>
        <v>109224</v>
      </c>
      <c r="E7" s="22">
        <f>Дотации!F56</f>
        <v>54614</v>
      </c>
      <c r="F7" s="22">
        <f>Дотации!G56</f>
        <v>50.001831099392078</v>
      </c>
      <c r="G7" s="23"/>
      <c r="H7" s="23"/>
    </row>
    <row r="8" spans="1:15" x14ac:dyDescent="0.25">
      <c r="A8" s="19" t="s">
        <v>14</v>
      </c>
      <c r="B8" s="20" t="s">
        <v>15</v>
      </c>
      <c r="C8" s="21" t="s">
        <v>16</v>
      </c>
      <c r="D8" s="22">
        <f>Дотации!H56</f>
        <v>38727.4</v>
      </c>
      <c r="E8" s="22">
        <f>Дотации!I56</f>
        <v>19362</v>
      </c>
      <c r="F8" s="22">
        <f>Дотации!J56</f>
        <v>49.995610343064598</v>
      </c>
    </row>
    <row r="9" spans="1:15" ht="31.5" x14ac:dyDescent="0.25">
      <c r="A9" s="19" t="s">
        <v>17</v>
      </c>
      <c r="B9" s="20" t="s">
        <v>18</v>
      </c>
      <c r="C9" s="21" t="s">
        <v>19</v>
      </c>
      <c r="D9" s="22">
        <f>Дотации!K56</f>
        <v>2858787.3000000003</v>
      </c>
      <c r="E9" s="22">
        <f>Дотации!L56</f>
        <v>1484872</v>
      </c>
      <c r="F9" s="22">
        <f>Дотации!M56</f>
        <v>51.940625313397739</v>
      </c>
    </row>
    <row r="10" spans="1:15" x14ac:dyDescent="0.25">
      <c r="A10" s="19" t="s">
        <v>20</v>
      </c>
      <c r="B10" s="20" t="s">
        <v>21</v>
      </c>
      <c r="C10" s="21" t="s">
        <v>22</v>
      </c>
      <c r="D10" s="22">
        <f>Дотации!N56</f>
        <v>179315.50000000003</v>
      </c>
      <c r="E10" s="22">
        <f>Дотации!O56</f>
        <v>89658</v>
      </c>
      <c r="F10" s="22">
        <f>Дотации!P56</f>
        <v>50.00013941906861</v>
      </c>
    </row>
    <row r="11" spans="1:15" x14ac:dyDescent="0.25">
      <c r="A11" s="24" t="s">
        <v>23</v>
      </c>
      <c r="B11" s="25" t="s">
        <v>24</v>
      </c>
      <c r="C11" s="26"/>
      <c r="D11" s="27">
        <f>SUM(D12:D44)</f>
        <v>5903131.8799999999</v>
      </c>
      <c r="E11" s="27">
        <f>SUM(E12:E44)</f>
        <v>999452.2</v>
      </c>
      <c r="F11" s="28">
        <f>E11/D11*100</f>
        <v>16.930880426137453</v>
      </c>
      <c r="G11" s="18"/>
      <c r="H11" s="18"/>
    </row>
    <row r="12" spans="1:15" ht="63" x14ac:dyDescent="0.25">
      <c r="A12" s="19" t="s">
        <v>25</v>
      </c>
      <c r="B12" s="29" t="s">
        <v>26</v>
      </c>
      <c r="C12" s="21" t="s">
        <v>27</v>
      </c>
      <c r="D12" s="22">
        <f>Субсидии!E77</f>
        <v>1734</v>
      </c>
      <c r="E12" s="22">
        <f>Субсидии!F77</f>
        <v>73</v>
      </c>
      <c r="F12" s="22">
        <f>Субсидии!G77</f>
        <v>4.2099192618223755</v>
      </c>
      <c r="G12" s="23"/>
      <c r="H12" s="23"/>
    </row>
    <row r="13" spans="1:15" ht="63" customHeight="1" x14ac:dyDescent="0.25">
      <c r="A13" s="19" t="s">
        <v>28</v>
      </c>
      <c r="B13" s="29" t="s">
        <v>29</v>
      </c>
      <c r="C13" s="21" t="s">
        <v>30</v>
      </c>
      <c r="D13" s="22">
        <f>Субсидии!H77</f>
        <v>1853.9</v>
      </c>
      <c r="E13" s="22">
        <f>Субсидии!I77</f>
        <v>451.1</v>
      </c>
      <c r="F13" s="22">
        <f>Субсидии!J77</f>
        <v>24.33248826797562</v>
      </c>
      <c r="G13" s="23"/>
      <c r="H13" s="23"/>
    </row>
    <row r="14" spans="1:15" ht="31.5" x14ac:dyDescent="0.25">
      <c r="A14" s="19" t="s">
        <v>31</v>
      </c>
      <c r="B14" s="29" t="s">
        <v>32</v>
      </c>
      <c r="C14" s="21" t="s">
        <v>33</v>
      </c>
      <c r="D14" s="22">
        <f>Субсидии!K77</f>
        <v>19123.3</v>
      </c>
      <c r="E14" s="22">
        <v>0</v>
      </c>
      <c r="F14" s="22">
        <v>0</v>
      </c>
      <c r="G14" s="23"/>
      <c r="H14" s="23"/>
    </row>
    <row r="15" spans="1:15" x14ac:dyDescent="0.25">
      <c r="A15" s="19" t="s">
        <v>34</v>
      </c>
      <c r="B15" s="29" t="s">
        <v>35</v>
      </c>
      <c r="C15" s="21" t="s">
        <v>36</v>
      </c>
      <c r="D15" s="22">
        <f>Субсидии!N77</f>
        <v>652250.30000000005</v>
      </c>
      <c r="E15" s="22">
        <f>Субсидии!O77</f>
        <v>32364.1</v>
      </c>
      <c r="F15" s="22">
        <f>Субсидии!P77</f>
        <v>4.9619141608673836</v>
      </c>
    </row>
    <row r="16" spans="1:15" ht="31.5" x14ac:dyDescent="0.25">
      <c r="A16" s="19" t="s">
        <v>37</v>
      </c>
      <c r="B16" s="29" t="s">
        <v>38</v>
      </c>
      <c r="C16" s="21" t="s">
        <v>39</v>
      </c>
      <c r="D16" s="22">
        <f>Субсидии!Q77</f>
        <v>560151.30000000005</v>
      </c>
      <c r="E16" s="22">
        <v>0</v>
      </c>
      <c r="F16" s="22">
        <v>0</v>
      </c>
    </row>
    <row r="17" spans="1:6" ht="47.25" x14ac:dyDescent="0.25">
      <c r="A17" s="19" t="s">
        <v>40</v>
      </c>
      <c r="B17" s="29" t="s">
        <v>41</v>
      </c>
      <c r="C17" s="21" t="s">
        <v>42</v>
      </c>
      <c r="D17" s="22">
        <f>Субсидии!T77</f>
        <v>311783.19999999995</v>
      </c>
      <c r="E17" s="22">
        <v>0</v>
      </c>
      <c r="F17" s="22">
        <v>0</v>
      </c>
    </row>
    <row r="18" spans="1:6" x14ac:dyDescent="0.25">
      <c r="A18" s="19" t="s">
        <v>43</v>
      </c>
      <c r="B18" s="29" t="s">
        <v>44</v>
      </c>
      <c r="C18" s="21" t="s">
        <v>45</v>
      </c>
      <c r="D18" s="22">
        <f>Субсидии!W77</f>
        <v>64605.5</v>
      </c>
      <c r="E18" s="22">
        <v>0</v>
      </c>
      <c r="F18" s="22">
        <v>0</v>
      </c>
    </row>
    <row r="19" spans="1:6" ht="47.25" x14ac:dyDescent="0.25">
      <c r="A19" s="19" t="s">
        <v>46</v>
      </c>
      <c r="B19" s="29" t="s">
        <v>47</v>
      </c>
      <c r="C19" s="21" t="s">
        <v>48</v>
      </c>
      <c r="D19" s="22">
        <f>Субсидии!Z77</f>
        <v>11316.7</v>
      </c>
      <c r="E19" s="22">
        <f>Субсидии!AA77</f>
        <v>10096</v>
      </c>
      <c r="F19" s="22">
        <f>Субсидии!AB77</f>
        <v>89.21328655880248</v>
      </c>
    </row>
    <row r="20" spans="1:6" ht="31.5" x14ac:dyDescent="0.25">
      <c r="A20" s="19" t="s">
        <v>49</v>
      </c>
      <c r="B20" s="29" t="s">
        <v>50</v>
      </c>
      <c r="C20" s="21" t="s">
        <v>51</v>
      </c>
      <c r="D20" s="22">
        <f>Субсидии!AC77</f>
        <v>1289.4000000000001</v>
      </c>
      <c r="E20" s="22">
        <f>Субсидии!AD77</f>
        <v>959.4</v>
      </c>
      <c r="F20" s="22">
        <f>Субсидии!AE77</f>
        <v>74.406700791065603</v>
      </c>
    </row>
    <row r="21" spans="1:6" ht="47.25" x14ac:dyDescent="0.25">
      <c r="A21" s="19" t="s">
        <v>52</v>
      </c>
      <c r="B21" s="29" t="s">
        <v>53</v>
      </c>
      <c r="C21" s="21" t="s">
        <v>54</v>
      </c>
      <c r="D21" s="22">
        <f>Субсидии!AF77</f>
        <v>4482.9800000000032</v>
      </c>
      <c r="E21" s="22">
        <f>Субсидии!AG77</f>
        <v>2995.8000000000015</v>
      </c>
      <c r="F21" s="22">
        <f>Субсидии!AH77</f>
        <v>66.826084434907131</v>
      </c>
    </row>
    <row r="22" spans="1:6" ht="31.5" x14ac:dyDescent="0.25">
      <c r="A22" s="19" t="s">
        <v>55</v>
      </c>
      <c r="B22" s="29" t="s">
        <v>56</v>
      </c>
      <c r="C22" s="21" t="s">
        <v>57</v>
      </c>
      <c r="D22" s="22">
        <f>Субсидии!AI77</f>
        <v>47678.8</v>
      </c>
      <c r="E22" s="22">
        <f>Субсидии!AJ77</f>
        <v>7208.9999999999991</v>
      </c>
      <c r="F22" s="22">
        <f>Субсидии!AK77</f>
        <v>15.119927514954231</v>
      </c>
    </row>
    <row r="23" spans="1:6" ht="31.5" x14ac:dyDescent="0.25">
      <c r="A23" s="19" t="s">
        <v>58</v>
      </c>
      <c r="B23" s="29" t="s">
        <v>59</v>
      </c>
      <c r="C23" s="21" t="s">
        <v>60</v>
      </c>
      <c r="D23" s="22">
        <f>Субсидии!AL77</f>
        <v>352</v>
      </c>
      <c r="E23" s="22">
        <f>Субсидии!AM77</f>
        <v>50</v>
      </c>
      <c r="F23" s="22">
        <f>Субсидии!AN77</f>
        <v>14.204545454545455</v>
      </c>
    </row>
    <row r="24" spans="1:6" ht="31.5" x14ac:dyDescent="0.25">
      <c r="A24" s="19" t="s">
        <v>61</v>
      </c>
      <c r="B24" s="29" t="s">
        <v>62</v>
      </c>
      <c r="C24" s="21" t="s">
        <v>63</v>
      </c>
      <c r="D24" s="22">
        <f>Субсидии!AO77</f>
        <v>2400</v>
      </c>
      <c r="E24" s="22">
        <f>Субсидии!AP77</f>
        <v>1745.6</v>
      </c>
      <c r="F24" s="22">
        <f>Субсидии!AQ77</f>
        <v>72.733333333333334</v>
      </c>
    </row>
    <row r="25" spans="1:6" ht="31.5" x14ac:dyDescent="0.25">
      <c r="A25" s="19" t="s">
        <v>64</v>
      </c>
      <c r="B25" s="29" t="s">
        <v>65</v>
      </c>
      <c r="C25" s="21" t="s">
        <v>66</v>
      </c>
      <c r="D25" s="22">
        <f>Субсидии!AR77</f>
        <v>1050</v>
      </c>
      <c r="E25" s="22">
        <f>Субсидии!AS77</f>
        <v>800</v>
      </c>
      <c r="F25" s="22">
        <f>Субсидии!AT77</f>
        <v>76.19047619047619</v>
      </c>
    </row>
    <row r="26" spans="1:6" ht="31.5" x14ac:dyDescent="0.25">
      <c r="A26" s="19" t="s">
        <v>67</v>
      </c>
      <c r="B26" s="30" t="s">
        <v>68</v>
      </c>
      <c r="C26" s="21" t="s">
        <v>69</v>
      </c>
      <c r="D26" s="22">
        <f>Субсидии!AU77</f>
        <v>33252.300000000003</v>
      </c>
      <c r="E26" s="22">
        <v>0</v>
      </c>
      <c r="F26" s="22">
        <v>0</v>
      </c>
    </row>
    <row r="27" spans="1:6" ht="31.5" x14ac:dyDescent="0.25">
      <c r="A27" s="19" t="s">
        <v>70</v>
      </c>
      <c r="B27" s="29" t="s">
        <v>71</v>
      </c>
      <c r="C27" s="21" t="s">
        <v>72</v>
      </c>
      <c r="D27" s="22">
        <f>Субсидии!AX77</f>
        <v>10810.8</v>
      </c>
      <c r="E27" s="22">
        <v>0</v>
      </c>
      <c r="F27" s="22">
        <v>0</v>
      </c>
    </row>
    <row r="28" spans="1:6" x14ac:dyDescent="0.25">
      <c r="A28" s="19" t="s">
        <v>73</v>
      </c>
      <c r="B28" s="29" t="s">
        <v>74</v>
      </c>
      <c r="C28" s="21" t="s">
        <v>75</v>
      </c>
      <c r="D28" s="22">
        <f>Субсидии!BA77</f>
        <v>4860</v>
      </c>
      <c r="E28" s="22">
        <f>Субсидии!BB77</f>
        <v>2430</v>
      </c>
      <c r="F28" s="22">
        <f>Субсидии!BC77</f>
        <v>50</v>
      </c>
    </row>
    <row r="29" spans="1:6" ht="47.25" x14ac:dyDescent="0.25">
      <c r="A29" s="19" t="s">
        <v>76</v>
      </c>
      <c r="B29" s="29" t="s">
        <v>77</v>
      </c>
      <c r="C29" s="21" t="s">
        <v>78</v>
      </c>
      <c r="D29" s="22">
        <f>Субсидии!BD77</f>
        <v>6152.1</v>
      </c>
      <c r="E29" s="22">
        <v>0</v>
      </c>
      <c r="F29" s="22">
        <v>0</v>
      </c>
    </row>
    <row r="30" spans="1:6" ht="31.5" x14ac:dyDescent="0.25">
      <c r="A30" s="19" t="s">
        <v>79</v>
      </c>
      <c r="B30" s="29" t="s">
        <v>80</v>
      </c>
      <c r="C30" s="21" t="s">
        <v>81</v>
      </c>
      <c r="D30" s="22">
        <f>Субсидии!BG77</f>
        <v>100000</v>
      </c>
      <c r="E30" s="22">
        <f>Субсидии!BH77</f>
        <v>100000</v>
      </c>
      <c r="F30" s="22">
        <f>Субсидии!BI77</f>
        <v>100</v>
      </c>
    </row>
    <row r="31" spans="1:6" ht="47.25" x14ac:dyDescent="0.25">
      <c r="A31" s="19" t="s">
        <v>82</v>
      </c>
      <c r="B31" s="29" t="s">
        <v>83</v>
      </c>
      <c r="C31" s="21" t="s">
        <v>84</v>
      </c>
      <c r="D31" s="22">
        <f>Субсидии!BJ77</f>
        <v>850170</v>
      </c>
      <c r="E31" s="22">
        <f>Субсидии!BK77</f>
        <v>245000</v>
      </c>
      <c r="F31" s="22">
        <f>Субсидии!BL77</f>
        <v>28.817765858592985</v>
      </c>
    </row>
    <row r="32" spans="1:6" ht="47.25" x14ac:dyDescent="0.25">
      <c r="A32" s="19" t="s">
        <v>85</v>
      </c>
      <c r="B32" s="29" t="s">
        <v>86</v>
      </c>
      <c r="C32" s="21" t="s">
        <v>87</v>
      </c>
      <c r="D32" s="22">
        <f>Субсидии!BM77</f>
        <v>22756.3</v>
      </c>
      <c r="E32" s="22">
        <v>0</v>
      </c>
      <c r="F32" s="22">
        <v>0</v>
      </c>
    </row>
    <row r="33" spans="1:11" ht="31.5" x14ac:dyDescent="0.25">
      <c r="A33" s="19" t="s">
        <v>88</v>
      </c>
      <c r="B33" s="29" t="s">
        <v>89</v>
      </c>
      <c r="C33" s="21" t="s">
        <v>90</v>
      </c>
      <c r="D33" s="22">
        <f>Субсидии!BP77</f>
        <v>149630</v>
      </c>
      <c r="E33" s="22">
        <f>Субсидии!BQ77</f>
        <v>38584.6</v>
      </c>
      <c r="F33" s="22">
        <f>Субсидии!BR77</f>
        <v>25.786673795361892</v>
      </c>
    </row>
    <row r="34" spans="1:11" ht="31.5" x14ac:dyDescent="0.25">
      <c r="A34" s="19" t="s">
        <v>91</v>
      </c>
      <c r="B34" s="29" t="s">
        <v>92</v>
      </c>
      <c r="C34" s="21" t="s">
        <v>93</v>
      </c>
      <c r="D34" s="22">
        <f>Субсидии!BS77</f>
        <v>258000.00000000003</v>
      </c>
      <c r="E34" s="22">
        <v>0</v>
      </c>
      <c r="F34" s="22">
        <v>0</v>
      </c>
    </row>
    <row r="35" spans="1:11" ht="78.75" x14ac:dyDescent="0.25">
      <c r="A35" s="19" t="s">
        <v>94</v>
      </c>
      <c r="B35" s="29" t="s">
        <v>95</v>
      </c>
      <c r="C35" s="21" t="s">
        <v>96</v>
      </c>
      <c r="D35" s="22">
        <f>Субсидии!BV77</f>
        <v>565108</v>
      </c>
      <c r="E35" s="22">
        <f>Субсидии!BW77</f>
        <v>228219.90000000002</v>
      </c>
      <c r="F35" s="22">
        <f>Субсидии!BX77</f>
        <v>40.385183009265489</v>
      </c>
    </row>
    <row r="36" spans="1:11" ht="31.5" x14ac:dyDescent="0.25">
      <c r="A36" s="19" t="s">
        <v>97</v>
      </c>
      <c r="B36" s="29" t="s">
        <v>98</v>
      </c>
      <c r="C36" s="21" t="s">
        <v>99</v>
      </c>
      <c r="D36" s="22">
        <f>Субсидии!BY77</f>
        <v>696076.10000000009</v>
      </c>
      <c r="E36" s="22">
        <f>Субсидии!BZ77</f>
        <v>175574.5</v>
      </c>
      <c r="F36" s="22">
        <f>Субсидии!CA77</f>
        <v>25.223463354078667</v>
      </c>
    </row>
    <row r="37" spans="1:11" ht="31.5" x14ac:dyDescent="0.25">
      <c r="A37" s="19" t="s">
        <v>100</v>
      </c>
      <c r="B37" s="31" t="s">
        <v>101</v>
      </c>
      <c r="C37" s="21" t="s">
        <v>102</v>
      </c>
      <c r="D37" s="22">
        <f>Субсидии!CB77</f>
        <v>50000</v>
      </c>
      <c r="E37" s="22"/>
      <c r="F37" s="22"/>
    </row>
    <row r="38" spans="1:11" ht="31.5" x14ac:dyDescent="0.25">
      <c r="A38" s="19" t="s">
        <v>103</v>
      </c>
      <c r="B38" s="31" t="s">
        <v>104</v>
      </c>
      <c r="C38" s="21" t="s">
        <v>105</v>
      </c>
      <c r="D38" s="22">
        <f>Субсидии!CE77</f>
        <v>589461.10000000009</v>
      </c>
      <c r="E38" s="22">
        <v>0</v>
      </c>
      <c r="F38" s="22">
        <v>0</v>
      </c>
    </row>
    <row r="39" spans="1:11" x14ac:dyDescent="0.25">
      <c r="A39" s="19" t="s">
        <v>106</v>
      </c>
      <c r="B39" s="30" t="s">
        <v>107</v>
      </c>
      <c r="C39" s="21" t="s">
        <v>108</v>
      </c>
      <c r="D39" s="22">
        <f>Субсидии!CH77</f>
        <v>16274.5</v>
      </c>
      <c r="E39" s="22">
        <v>0</v>
      </c>
      <c r="F39" s="22">
        <v>0</v>
      </c>
      <c r="I39" s="32"/>
    </row>
    <row r="40" spans="1:11" ht="31.5" x14ac:dyDescent="0.25">
      <c r="A40" s="19" t="s">
        <v>109</v>
      </c>
      <c r="B40" s="30" t="s">
        <v>110</v>
      </c>
      <c r="C40" s="21" t="s">
        <v>111</v>
      </c>
      <c r="D40" s="22">
        <f>Субсидии!CK77</f>
        <v>727825.10000000009</v>
      </c>
      <c r="E40" s="22">
        <f>Субсидии!CL77</f>
        <v>110925.3</v>
      </c>
      <c r="F40" s="22">
        <f>Субсидии!CM77</f>
        <v>15.24065328332315</v>
      </c>
      <c r="I40" s="32"/>
    </row>
    <row r="41" spans="1:11" ht="31.5" x14ac:dyDescent="0.25">
      <c r="A41" s="19" t="s">
        <v>112</v>
      </c>
      <c r="B41" s="30" t="s">
        <v>113</v>
      </c>
      <c r="C41" s="21" t="s">
        <v>114</v>
      </c>
      <c r="D41" s="22">
        <f>Субсидии!CN77</f>
        <v>4617.2</v>
      </c>
      <c r="E41" s="22">
        <f>Субсидии!CO77</f>
        <v>4617.2</v>
      </c>
      <c r="F41" s="22">
        <f>Субсидии!CP77</f>
        <v>100</v>
      </c>
      <c r="I41" s="32"/>
    </row>
    <row r="42" spans="1:11" ht="36.75" customHeight="1" x14ac:dyDescent="0.25">
      <c r="A42" s="19" t="s">
        <v>115</v>
      </c>
      <c r="B42" s="30" t="s">
        <v>116</v>
      </c>
      <c r="C42" s="21" t="s">
        <v>117</v>
      </c>
      <c r="D42" s="22">
        <f>Субсидии!CQ77</f>
        <v>99114.6</v>
      </c>
      <c r="E42" s="22">
        <v>0</v>
      </c>
      <c r="F42" s="22">
        <v>0</v>
      </c>
      <c r="I42" s="32"/>
    </row>
    <row r="43" spans="1:11" ht="35.25" customHeight="1" x14ac:dyDescent="0.25">
      <c r="A43" s="19" t="s">
        <v>118</v>
      </c>
      <c r="B43" s="30" t="s">
        <v>119</v>
      </c>
      <c r="C43" s="21" t="s">
        <v>120</v>
      </c>
      <c r="D43" s="22">
        <f>Субсидии!CT77</f>
        <v>37356.699999999997</v>
      </c>
      <c r="E43" s="22">
        <f>Субсидии!CU77</f>
        <v>37356.699999999997</v>
      </c>
      <c r="F43" s="22">
        <f>Субсидии!CV77</f>
        <v>100</v>
      </c>
      <c r="I43" s="32"/>
    </row>
    <row r="44" spans="1:11" x14ac:dyDescent="0.25">
      <c r="A44" s="19" t="s">
        <v>121</v>
      </c>
      <c r="B44" s="30" t="s">
        <v>122</v>
      </c>
      <c r="C44" s="21" t="s">
        <v>123</v>
      </c>
      <c r="D44" s="22">
        <f>Субсидии!CW77</f>
        <v>1595.7</v>
      </c>
      <c r="E44" s="22">
        <v>0</v>
      </c>
      <c r="F44" s="22">
        <v>0</v>
      </c>
      <c r="I44" s="32"/>
    </row>
    <row r="45" spans="1:11" x14ac:dyDescent="0.25">
      <c r="A45" s="33" t="s">
        <v>124</v>
      </c>
      <c r="B45" s="34" t="s">
        <v>125</v>
      </c>
      <c r="C45" s="34"/>
      <c r="D45" s="35">
        <v>17243636.300000001</v>
      </c>
      <c r="E45" s="36">
        <v>9324782.4000000004</v>
      </c>
      <c r="F45" s="36">
        <v>54.1</v>
      </c>
      <c r="G45" s="18"/>
      <c r="H45" s="18"/>
      <c r="J45" s="37"/>
      <c r="K45" s="37"/>
    </row>
    <row r="46" spans="1:11" ht="47.25" x14ac:dyDescent="0.25">
      <c r="A46" s="19" t="s">
        <v>126</v>
      </c>
      <c r="B46" s="38" t="s">
        <v>127</v>
      </c>
      <c r="C46" s="21" t="s">
        <v>128</v>
      </c>
      <c r="D46" s="22">
        <f>'Субвенции '!E364</f>
        <v>76887.000000000015</v>
      </c>
      <c r="E46" s="22">
        <f>'Субвенции '!F364</f>
        <v>33575.899999999994</v>
      </c>
      <c r="F46" s="22">
        <f>'Субвенции '!G364</f>
        <v>43.669150831740069</v>
      </c>
      <c r="G46" s="23"/>
      <c r="H46" s="23"/>
    </row>
    <row r="47" spans="1:11" ht="63" x14ac:dyDescent="0.25">
      <c r="A47" s="19" t="s">
        <v>129</v>
      </c>
      <c r="B47" s="38" t="s">
        <v>130</v>
      </c>
      <c r="C47" s="21" t="s">
        <v>131</v>
      </c>
      <c r="D47" s="22">
        <f>'Субвенции '!H364</f>
        <v>16258.699999999999</v>
      </c>
      <c r="E47" s="22">
        <f>'Субвенции '!I364</f>
        <v>7077.6</v>
      </c>
      <c r="F47" s="22">
        <f>'Субвенции '!J364</f>
        <v>43.53115562744869</v>
      </c>
    </row>
    <row r="48" spans="1:11" ht="37.5" customHeight="1" x14ac:dyDescent="0.25">
      <c r="A48" s="19" t="s">
        <v>132</v>
      </c>
      <c r="B48" s="38" t="s">
        <v>133</v>
      </c>
      <c r="C48" s="21" t="s">
        <v>134</v>
      </c>
      <c r="D48" s="22">
        <f>'Субвенции '!K364</f>
        <v>389273.8</v>
      </c>
      <c r="E48" s="22">
        <f>'Субвенции '!L364</f>
        <v>224947.69999999998</v>
      </c>
      <c r="F48" s="22">
        <f>'Субвенции '!M364</f>
        <v>57.786498860185297</v>
      </c>
    </row>
    <row r="49" spans="1:6" ht="31.5" x14ac:dyDescent="0.25">
      <c r="A49" s="19" t="s">
        <v>135</v>
      </c>
      <c r="B49" s="38" t="s">
        <v>136</v>
      </c>
      <c r="C49" s="21" t="s">
        <v>137</v>
      </c>
      <c r="D49" s="22">
        <f>'Субвенции '!N364</f>
        <v>4341578.2999999989</v>
      </c>
      <c r="E49" s="22">
        <f>'Субвенции '!O364</f>
        <v>2132535.5999999996</v>
      </c>
      <c r="F49" s="22">
        <f>'Субвенции '!P364</f>
        <v>99.143834156427943</v>
      </c>
    </row>
    <row r="50" spans="1:6" ht="54.75" customHeight="1" x14ac:dyDescent="0.25">
      <c r="A50" s="19" t="s">
        <v>138</v>
      </c>
      <c r="B50" s="38" t="s">
        <v>139</v>
      </c>
      <c r="C50" s="21" t="s">
        <v>140</v>
      </c>
      <c r="D50" s="22">
        <f>'Субвенции '!Q364</f>
        <v>31823.5</v>
      </c>
      <c r="E50" s="22">
        <f>'Субвенции '!R364</f>
        <v>13837.6</v>
      </c>
      <c r="F50" s="22">
        <f>'Субвенции '!S364</f>
        <v>43.482332238754381</v>
      </c>
    </row>
    <row r="51" spans="1:6" ht="57" customHeight="1" x14ac:dyDescent="0.25">
      <c r="A51" s="19" t="s">
        <v>141</v>
      </c>
      <c r="B51" s="38" t="s">
        <v>142</v>
      </c>
      <c r="C51" s="21" t="s">
        <v>143</v>
      </c>
      <c r="D51" s="22">
        <f>'Субвенции '!T364</f>
        <v>318.20000000000005</v>
      </c>
      <c r="E51" s="22">
        <f>'Субвенции '!U364</f>
        <v>61.7</v>
      </c>
      <c r="F51" s="22">
        <f>'Субвенции '!V364</f>
        <v>19.390320553111248</v>
      </c>
    </row>
    <row r="52" spans="1:6" ht="47.25" x14ac:dyDescent="0.25">
      <c r="A52" s="19" t="s">
        <v>144</v>
      </c>
      <c r="B52" s="38" t="s">
        <v>145</v>
      </c>
      <c r="C52" s="21" t="s">
        <v>146</v>
      </c>
      <c r="D52" s="22">
        <f>'Субвенции '!W364</f>
        <v>268349.8</v>
      </c>
      <c r="E52" s="22">
        <f>'Субвенции '!X364</f>
        <v>114322.7</v>
      </c>
      <c r="F52" s="22">
        <f>'Субвенции '!Y364</f>
        <v>42.602118578064903</v>
      </c>
    </row>
    <row r="53" spans="1:6" ht="94.5" x14ac:dyDescent="0.25">
      <c r="A53" s="19" t="s">
        <v>147</v>
      </c>
      <c r="B53" s="38" t="s">
        <v>148</v>
      </c>
      <c r="C53" s="21" t="s">
        <v>149</v>
      </c>
      <c r="D53" s="22">
        <f>'Субвенции '!Z364</f>
        <v>18202.099999999995</v>
      </c>
      <c r="E53" s="22">
        <f>'Субвенции '!AA364</f>
        <v>7524.7428700000009</v>
      </c>
      <c r="F53" s="22">
        <f>'Субвенции '!AB364</f>
        <v>41.339971047296757</v>
      </c>
    </row>
    <row r="54" spans="1:6" ht="31.5" x14ac:dyDescent="0.25">
      <c r="A54" s="19" t="s">
        <v>150</v>
      </c>
      <c r="B54" s="38" t="s">
        <v>151</v>
      </c>
      <c r="C54" s="21" t="s">
        <v>152</v>
      </c>
      <c r="D54" s="22">
        <f>'Субвенции '!AC364</f>
        <v>11033298.600000001</v>
      </c>
      <c r="E54" s="22">
        <f>'Субвенции '!AD364</f>
        <v>6254581.8000000026</v>
      </c>
      <c r="F54" s="22">
        <f>'Субвенции '!AE364</f>
        <v>56.688231024582272</v>
      </c>
    </row>
    <row r="55" spans="1:6" ht="78.75" x14ac:dyDescent="0.25">
      <c r="A55" s="19" t="s">
        <v>153</v>
      </c>
      <c r="B55" s="38" t="s">
        <v>154</v>
      </c>
      <c r="C55" s="21" t="s">
        <v>155</v>
      </c>
      <c r="D55" s="22">
        <f>'Субвенции '!AF364</f>
        <v>77128.099999999991</v>
      </c>
      <c r="E55" s="22">
        <f>'Субвенции '!AG364</f>
        <v>35838.9</v>
      </c>
      <c r="F55" s="22">
        <f>'Субвенции '!AH364</f>
        <v>46.466722245199875</v>
      </c>
    </row>
    <row r="56" spans="1:6" ht="78.75" x14ac:dyDescent="0.25">
      <c r="A56" s="19" t="s">
        <v>156</v>
      </c>
      <c r="B56" s="38" t="s">
        <v>157</v>
      </c>
      <c r="C56" s="21" t="s">
        <v>158</v>
      </c>
      <c r="D56" s="22">
        <f>'Субвенции '!AI364</f>
        <v>771.3</v>
      </c>
      <c r="E56" s="22">
        <f>'Субвенции '!AJ364</f>
        <v>211.29999999999998</v>
      </c>
      <c r="F56" s="22">
        <f>'Субвенции '!AK364</f>
        <v>27.395306625178268</v>
      </c>
    </row>
    <row r="57" spans="1:6" ht="79.5" customHeight="1" x14ac:dyDescent="0.25">
      <c r="A57" s="19" t="s">
        <v>159</v>
      </c>
      <c r="B57" s="38" t="s">
        <v>160</v>
      </c>
      <c r="C57" s="21" t="s">
        <v>161</v>
      </c>
      <c r="D57" s="22">
        <f>'Субвенции '!AL364</f>
        <v>45498.099999999991</v>
      </c>
      <c r="E57" s="22">
        <f>'Субвенции '!AM364</f>
        <v>21194.6</v>
      </c>
      <c r="F57" s="22">
        <f>'Субвенции '!AN364</f>
        <v>46.583483705912997</v>
      </c>
    </row>
    <row r="58" spans="1:6" ht="78.75" x14ac:dyDescent="0.25">
      <c r="A58" s="19" t="s">
        <v>162</v>
      </c>
      <c r="B58" s="38" t="s">
        <v>163</v>
      </c>
      <c r="C58" s="21" t="s">
        <v>164</v>
      </c>
      <c r="D58" s="22">
        <f>'Субвенции '!AO364</f>
        <v>1869.3999999999999</v>
      </c>
      <c r="E58" s="22">
        <f>'Субвенции '!AP364</f>
        <v>269.39999999999998</v>
      </c>
      <c r="F58" s="22">
        <f>'Субвенции '!AQ364</f>
        <v>14.411040975714132</v>
      </c>
    </row>
    <row r="59" spans="1:6" ht="31.5" x14ac:dyDescent="0.25">
      <c r="A59" s="19" t="s">
        <v>165</v>
      </c>
      <c r="B59" s="38" t="s">
        <v>166</v>
      </c>
      <c r="C59" s="21" t="s">
        <v>167</v>
      </c>
      <c r="D59" s="22">
        <f>'Субвенции '!AR364</f>
        <v>41971.8</v>
      </c>
      <c r="E59" s="22">
        <f>'Субвенции '!AS364</f>
        <v>18553.900000000001</v>
      </c>
      <c r="F59" s="22">
        <f>'Субвенции '!AT364</f>
        <v>44.205633306172238</v>
      </c>
    </row>
    <row r="60" spans="1:6" ht="31.5" x14ac:dyDescent="0.25">
      <c r="A60" s="19" t="s">
        <v>168</v>
      </c>
      <c r="B60" s="38" t="s">
        <v>169</v>
      </c>
      <c r="C60" s="21" t="s">
        <v>170</v>
      </c>
      <c r="D60" s="22">
        <f>'Субвенции '!AU364</f>
        <v>717930.10000000009</v>
      </c>
      <c r="E60" s="22">
        <f>'Субвенции '!AV364</f>
        <v>378825.10000000003</v>
      </c>
      <c r="F60" s="22">
        <f>'Субвенции '!AW364</f>
        <v>52.766292985904897</v>
      </c>
    </row>
    <row r="61" spans="1:6" ht="31.5" x14ac:dyDescent="0.25">
      <c r="A61" s="19" t="s">
        <v>171</v>
      </c>
      <c r="B61" s="38" t="s">
        <v>172</v>
      </c>
      <c r="C61" s="39" t="s">
        <v>173</v>
      </c>
      <c r="D61" s="22">
        <f>'Субвенции '!AX364</f>
        <v>18390.800000000003</v>
      </c>
      <c r="E61" s="22">
        <f>'Субвенции '!AY364</f>
        <v>8112.4000000000015</v>
      </c>
      <c r="F61" s="22">
        <f>'Субвенции '!AZ364</f>
        <v>44.111186027796506</v>
      </c>
    </row>
    <row r="62" spans="1:6" ht="47.25" x14ac:dyDescent="0.25">
      <c r="A62" s="19" t="s">
        <v>174</v>
      </c>
      <c r="B62" s="38" t="s">
        <v>175</v>
      </c>
      <c r="C62" s="39" t="s">
        <v>176</v>
      </c>
      <c r="D62" s="22">
        <f>'Субвенции '!BA364</f>
        <v>11052.400000000007</v>
      </c>
      <c r="E62" s="22">
        <f>'Субвенции '!BB364</f>
        <v>4521.5999999999995</v>
      </c>
      <c r="F62" s="22">
        <f>'Субвенции '!BC364</f>
        <v>40.910571459592454</v>
      </c>
    </row>
    <row r="63" spans="1:6" ht="31.5" x14ac:dyDescent="0.25">
      <c r="A63" s="19" t="s">
        <v>177</v>
      </c>
      <c r="B63" s="38" t="s">
        <v>178</v>
      </c>
      <c r="C63" s="21" t="s">
        <v>179</v>
      </c>
      <c r="D63" s="22">
        <f>'Субвенции '!BD364</f>
        <v>71120.100000000006</v>
      </c>
      <c r="E63" s="22">
        <f>'Субвенции '!BE364</f>
        <v>35779.1</v>
      </c>
      <c r="F63" s="22">
        <f>'Субвенции '!BF364</f>
        <v>50.308000129358646</v>
      </c>
    </row>
    <row r="64" spans="1:6" ht="88.5" customHeight="1" x14ac:dyDescent="0.25">
      <c r="A64" s="19" t="s">
        <v>180</v>
      </c>
      <c r="B64" s="38" t="s">
        <v>181</v>
      </c>
      <c r="C64" s="21" t="s">
        <v>182</v>
      </c>
      <c r="D64" s="22">
        <f>'Субвенции '!BG364</f>
        <v>9316</v>
      </c>
      <c r="E64" s="22">
        <f>'Субвенции '!BH364</f>
        <v>4263.7</v>
      </c>
      <c r="F64" s="22">
        <f>'Субвенции '!BI364</f>
        <v>45.76749677973379</v>
      </c>
    </row>
    <row r="65" spans="1:10" ht="47.25" x14ac:dyDescent="0.25">
      <c r="A65" s="19" t="s">
        <v>183</v>
      </c>
      <c r="B65" s="29" t="s">
        <v>184</v>
      </c>
      <c r="C65" s="21" t="s">
        <v>185</v>
      </c>
      <c r="D65" s="40">
        <f>'Субвенции '!BJ364</f>
        <v>37350.6</v>
      </c>
      <c r="E65" s="40">
        <f>'Субвенции '!BK364</f>
        <v>15767.1</v>
      </c>
      <c r="F65" s="40">
        <f>'Субвенции '!BL364</f>
        <v>42.213779698318106</v>
      </c>
      <c r="G65" s="41"/>
      <c r="H65" s="41"/>
      <c r="I65" s="37"/>
      <c r="J65" s="37"/>
    </row>
    <row r="66" spans="1:10" ht="33.75" customHeight="1" x14ac:dyDescent="0.25">
      <c r="A66" s="19" t="s">
        <v>186</v>
      </c>
      <c r="B66" s="29" t="s">
        <v>187</v>
      </c>
      <c r="C66" s="21" t="s">
        <v>188</v>
      </c>
      <c r="D66" s="22">
        <f>'Субвенции '!BM364</f>
        <v>2821.7000000000003</v>
      </c>
      <c r="E66" s="22">
        <f>'Субвенции '!BN364</f>
        <v>2282.8000000000002</v>
      </c>
      <c r="F66" s="22">
        <f>'Субвенции '!BO364</f>
        <v>80.901584151398083</v>
      </c>
    </row>
    <row r="67" spans="1:10" ht="31.5" x14ac:dyDescent="0.25">
      <c r="A67" s="19" t="s">
        <v>189</v>
      </c>
      <c r="B67" s="38" t="s">
        <v>190</v>
      </c>
      <c r="C67" s="21" t="s">
        <v>191</v>
      </c>
      <c r="D67" s="22">
        <f>'Субвенции '!BP364</f>
        <v>9718.0000000000018</v>
      </c>
      <c r="E67" s="22">
        <f>'Субвенции '!BQ364</f>
        <v>4146.6000000000004</v>
      </c>
      <c r="F67" s="22">
        <f>'Субвенции '!BR364</f>
        <v>42.669273513068532</v>
      </c>
    </row>
    <row r="68" spans="1:10" ht="47.25" x14ac:dyDescent="0.25">
      <c r="A68" s="19" t="s">
        <v>192</v>
      </c>
      <c r="B68" s="38" t="s">
        <v>193</v>
      </c>
      <c r="C68" s="21" t="s">
        <v>194</v>
      </c>
      <c r="D68" s="22">
        <f>'Субвенции '!BS364</f>
        <v>14130.299999999994</v>
      </c>
      <c r="E68" s="22">
        <f>'Субвенции '!BT364</f>
        <v>5937.9999999999991</v>
      </c>
      <c r="F68" s="22">
        <f>'Субвенции '!BU364</f>
        <v>42.023170067160656</v>
      </c>
    </row>
    <row r="69" spans="1:10" ht="36" customHeight="1" x14ac:dyDescent="0.25">
      <c r="A69" s="19" t="s">
        <v>195</v>
      </c>
      <c r="B69" s="38" t="s">
        <v>196</v>
      </c>
      <c r="C69" s="21" t="s">
        <v>197</v>
      </c>
      <c r="D69" s="22">
        <f>'Субвенции '!BV364</f>
        <v>129.10000000000002</v>
      </c>
      <c r="E69" s="22">
        <f>'Субвенции '!BW364</f>
        <v>2.7</v>
      </c>
      <c r="F69" s="22">
        <f>'Субвенции '!BX364</f>
        <v>2.0914020139426799</v>
      </c>
    </row>
    <row r="70" spans="1:10" ht="24.75" customHeight="1" x14ac:dyDescent="0.25">
      <c r="A70" s="19" t="s">
        <v>198</v>
      </c>
      <c r="B70" s="38" t="s">
        <v>199</v>
      </c>
      <c r="C70" s="21" t="s">
        <v>200</v>
      </c>
      <c r="D70" s="22">
        <f>'Субвенции '!BY364</f>
        <v>8448.4999999999982</v>
      </c>
      <c r="E70" s="22">
        <f>'Субвенции '!BZ364</f>
        <v>609.9</v>
      </c>
      <c r="F70" s="22">
        <f>'Субвенции '!CA364</f>
        <v>7.2190329644315572</v>
      </c>
    </row>
    <row r="71" spans="1:10" x14ac:dyDescent="0.25">
      <c r="A71" s="42" t="s">
        <v>201</v>
      </c>
      <c r="B71" s="43" t="s">
        <v>202</v>
      </c>
      <c r="C71" s="44"/>
      <c r="D71" s="44">
        <f>SUM(D72:D80)</f>
        <v>1126201.5</v>
      </c>
      <c r="E71" s="44">
        <f>SUM(E72:E80)</f>
        <v>71555.600000000006</v>
      </c>
      <c r="F71" s="45">
        <f>E71/D71*100</f>
        <v>6.3537120133475238</v>
      </c>
      <c r="G71" s="18"/>
      <c r="H71" s="18"/>
    </row>
    <row r="72" spans="1:10" ht="31.5" x14ac:dyDescent="0.25">
      <c r="A72" s="19" t="s">
        <v>203</v>
      </c>
      <c r="B72" s="29" t="s">
        <v>204</v>
      </c>
      <c r="C72" s="21" t="s">
        <v>205</v>
      </c>
      <c r="D72" s="22">
        <f>Иные!E71</f>
        <v>99800</v>
      </c>
      <c r="E72" s="22">
        <v>0</v>
      </c>
      <c r="F72" s="22">
        <v>0</v>
      </c>
      <c r="G72" s="23"/>
      <c r="H72" s="23"/>
    </row>
    <row r="73" spans="1:10" x14ac:dyDescent="0.25">
      <c r="A73" s="19" t="s">
        <v>206</v>
      </c>
      <c r="B73" s="29" t="s">
        <v>207</v>
      </c>
      <c r="C73" s="21" t="s">
        <v>208</v>
      </c>
      <c r="D73" s="22">
        <f>Иные!H71</f>
        <v>270000</v>
      </c>
      <c r="E73" s="22">
        <v>0</v>
      </c>
      <c r="F73" s="22">
        <v>0</v>
      </c>
    </row>
    <row r="74" spans="1:10" ht="31.5" x14ac:dyDescent="0.25">
      <c r="A74" s="19" t="s">
        <v>209</v>
      </c>
      <c r="B74" s="29" t="s">
        <v>210</v>
      </c>
      <c r="C74" s="21" t="s">
        <v>211</v>
      </c>
      <c r="D74" s="22">
        <f>Иные!K71</f>
        <v>100000</v>
      </c>
      <c r="E74" s="22">
        <f>Иные!L71</f>
        <v>22251.9</v>
      </c>
      <c r="F74" s="22">
        <f>Иные!M71</f>
        <v>22.251900000000003</v>
      </c>
    </row>
    <row r="75" spans="1:10" ht="31.5" x14ac:dyDescent="0.25">
      <c r="A75" s="19" t="s">
        <v>212</v>
      </c>
      <c r="B75" s="29" t="s">
        <v>213</v>
      </c>
      <c r="C75" s="21" t="s">
        <v>214</v>
      </c>
      <c r="D75" s="46">
        <f>Иные!N71</f>
        <v>12476</v>
      </c>
      <c r="E75" s="46">
        <f>Иные!O71</f>
        <v>4022.8</v>
      </c>
      <c r="F75" s="46">
        <f>Иные!P71</f>
        <v>32.244309073420965</v>
      </c>
    </row>
    <row r="76" spans="1:10" ht="48.75" customHeight="1" x14ac:dyDescent="0.25">
      <c r="A76" s="19" t="s">
        <v>215</v>
      </c>
      <c r="B76" s="29" t="s">
        <v>216</v>
      </c>
      <c r="C76" s="21" t="s">
        <v>217</v>
      </c>
      <c r="D76" s="46">
        <f>Иные!Q71</f>
        <v>10000.000000000002</v>
      </c>
      <c r="E76" s="46">
        <v>0</v>
      </c>
      <c r="F76" s="46">
        <v>0</v>
      </c>
    </row>
    <row r="77" spans="1:10" ht="31.5" x14ac:dyDescent="0.25">
      <c r="A77" s="19" t="s">
        <v>218</v>
      </c>
      <c r="B77" s="29" t="s">
        <v>219</v>
      </c>
      <c r="C77" s="21" t="s">
        <v>220</v>
      </c>
      <c r="D77" s="46">
        <f>Иные!T71</f>
        <v>68011.600000000006</v>
      </c>
      <c r="E77" s="46">
        <f>Иные!U71</f>
        <v>39280.9</v>
      </c>
      <c r="F77" s="46">
        <f>Иные!V71</f>
        <v>57.75617688747213</v>
      </c>
    </row>
    <row r="78" spans="1:10" ht="36.75" customHeight="1" x14ac:dyDescent="0.25">
      <c r="A78" s="19" t="s">
        <v>221</v>
      </c>
      <c r="B78" s="29" t="s">
        <v>222</v>
      </c>
      <c r="C78" s="39" t="s">
        <v>223</v>
      </c>
      <c r="D78" s="46">
        <f>Иные!W71</f>
        <v>6000</v>
      </c>
      <c r="E78" s="46">
        <f>Иные!X71</f>
        <v>6000</v>
      </c>
      <c r="F78" s="46">
        <f>Иные!Y71</f>
        <v>100</v>
      </c>
    </row>
    <row r="79" spans="1:10" ht="36.75" customHeight="1" x14ac:dyDescent="0.25">
      <c r="A79" s="19" t="s">
        <v>224</v>
      </c>
      <c r="B79" s="29" t="s">
        <v>225</v>
      </c>
      <c r="C79" s="21" t="s">
        <v>226</v>
      </c>
      <c r="D79" s="46">
        <f>Иные!Z71</f>
        <v>146500</v>
      </c>
      <c r="E79" s="46">
        <v>0</v>
      </c>
      <c r="F79" s="46">
        <v>0</v>
      </c>
    </row>
    <row r="80" spans="1:10" ht="68.25" customHeight="1" x14ac:dyDescent="0.25">
      <c r="A80" s="19" t="s">
        <v>227</v>
      </c>
      <c r="B80" s="29" t="s">
        <v>228</v>
      </c>
      <c r="C80" s="21" t="s">
        <v>229</v>
      </c>
      <c r="D80" s="46">
        <f>Иные!AC71</f>
        <v>413413.9</v>
      </c>
      <c r="E80" s="46">
        <v>0</v>
      </c>
      <c r="F80" s="46">
        <v>0</v>
      </c>
    </row>
    <row r="81" spans="1:8" x14ac:dyDescent="0.25">
      <c r="A81" s="19"/>
      <c r="B81" s="47" t="s">
        <v>230</v>
      </c>
      <c r="C81" s="21"/>
      <c r="D81" s="48">
        <f>D6+D11+D45+D71</f>
        <v>27459023.880000003</v>
      </c>
      <c r="E81" s="49">
        <f>E6+E11+E45+E71</f>
        <v>12044296.200000001</v>
      </c>
      <c r="F81" s="49">
        <f>E81/D81*100</f>
        <v>43.862798082828277</v>
      </c>
      <c r="G81" s="18"/>
      <c r="H81" s="18"/>
    </row>
    <row r="82" spans="1:8" ht="10.5" customHeight="1" x14ac:dyDescent="0.25">
      <c r="A82" s="7"/>
      <c r="B82" s="50"/>
      <c r="C82" s="5"/>
      <c r="D82" s="5"/>
      <c r="E82" s="7"/>
      <c r="F82" s="7"/>
      <c r="G82" s="23"/>
      <c r="H82" s="23"/>
    </row>
    <row r="83" spans="1:8" ht="28.5" customHeight="1" x14ac:dyDescent="0.25">
      <c r="A83" s="148" t="s">
        <v>231</v>
      </c>
      <c r="B83" s="148"/>
      <c r="C83" s="148"/>
      <c r="D83" s="148"/>
      <c r="E83" s="148"/>
      <c r="F83" s="148"/>
    </row>
    <row r="84" spans="1:8" ht="39" customHeight="1" x14ac:dyDescent="0.2">
      <c r="A84" s="147" t="s">
        <v>232</v>
      </c>
      <c r="B84" s="147"/>
      <c r="C84" s="147"/>
      <c r="D84" s="147"/>
      <c r="E84" s="147"/>
      <c r="F84" s="147"/>
    </row>
    <row r="85" spans="1:8" ht="48.75" customHeight="1" x14ac:dyDescent="0.2">
      <c r="A85" s="147" t="s">
        <v>233</v>
      </c>
      <c r="B85" s="147"/>
      <c r="C85" s="147"/>
      <c r="D85" s="147"/>
      <c r="E85" s="147"/>
      <c r="F85" s="147"/>
    </row>
    <row r="86" spans="1:8" ht="50.25" customHeight="1" x14ac:dyDescent="0.2">
      <c r="A86" s="147" t="s">
        <v>234</v>
      </c>
      <c r="B86" s="147"/>
      <c r="C86" s="147"/>
      <c r="D86" s="147"/>
      <c r="E86" s="147"/>
      <c r="F86" s="147"/>
    </row>
    <row r="87" spans="1:8" ht="32.25" customHeight="1" x14ac:dyDescent="0.25">
      <c r="A87" s="148" t="s">
        <v>235</v>
      </c>
      <c r="B87" s="148"/>
      <c r="C87" s="148"/>
      <c r="D87" s="148"/>
      <c r="E87" s="148"/>
      <c r="F87" s="148"/>
    </row>
    <row r="88" spans="1:8" x14ac:dyDescent="0.25">
      <c r="D88" s="52"/>
      <c r="E88" s="52"/>
    </row>
  </sheetData>
  <mergeCells count="8">
    <mergeCell ref="A86:F86"/>
    <mergeCell ref="A87:F87"/>
    <mergeCell ref="A1:F1"/>
    <mergeCell ref="A2:F2"/>
    <mergeCell ref="H4:O5"/>
    <mergeCell ref="A83:F83"/>
    <mergeCell ref="A84:F84"/>
    <mergeCell ref="A85:F85"/>
  </mergeCells>
  <pageMargins left="0.51181102362204722" right="0.51181102362204722" top="0.35433070866141736" bottom="0.35433070866141736" header="0.31496062992125984" footer="0.31496062992125984"/>
  <pageSetup paperSize="9" scale="47" fitToHeight="0" orientation="portrait" r:id="rId1"/>
  <rowBreaks count="1" manualBreakCount="1">
    <brk id="5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V385"/>
  <sheetViews>
    <sheetView showZeros="0" view="pageBreakPreview" zoomScale="85" zoomScaleNormal="70" zoomScaleSheetLayoutView="85" workbookViewId="0">
      <pane xSplit="1" ySplit="6" topLeftCell="B369" activePane="bottomRight" state="frozen"/>
      <selection activeCell="B29" sqref="B29"/>
      <selection pane="topRight" activeCell="B29" sqref="B29"/>
      <selection pane="bottomLeft" activeCell="B29" sqref="B29"/>
      <selection pane="bottomRight" activeCell="B29" sqref="B29"/>
    </sheetView>
  </sheetViews>
  <sheetFormatPr defaultRowHeight="14.25" x14ac:dyDescent="0.2"/>
  <cols>
    <col min="1" max="2" width="34.625" customWidth="1"/>
    <col min="3" max="3" width="16.75" customWidth="1"/>
    <col min="4" max="4" width="12.375" customWidth="1"/>
    <col min="5" max="5" width="17.875" customWidth="1"/>
    <col min="6" max="6" width="15.125" customWidth="1"/>
    <col min="7" max="7" width="12.375" customWidth="1"/>
    <col min="8" max="8" width="17.5" customWidth="1"/>
    <col min="9" max="9" width="15.25" customWidth="1"/>
    <col min="10" max="10" width="17.25" customWidth="1"/>
    <col min="11" max="11" width="16.25" customWidth="1"/>
    <col min="12" max="12" width="16.375" customWidth="1"/>
    <col min="13" max="13" width="13.125" customWidth="1"/>
    <col min="14" max="14" width="16.375" customWidth="1"/>
    <col min="15" max="15" width="13.625" customWidth="1"/>
    <col min="16" max="16" width="12.625" customWidth="1"/>
    <col min="20" max="20" width="12.875" customWidth="1"/>
    <col min="21" max="22" width="11.375" bestFit="1" customWidth="1"/>
  </cols>
  <sheetData>
    <row r="1" spans="1:22" ht="20.25" x14ac:dyDescent="0.2">
      <c r="A1" s="152" t="s">
        <v>236</v>
      </c>
      <c r="B1" s="152"/>
      <c r="C1" s="152"/>
      <c r="D1" s="152"/>
      <c r="E1" s="152"/>
      <c r="F1" s="152"/>
      <c r="G1" s="152"/>
      <c r="H1" s="152"/>
      <c r="I1" s="152"/>
      <c r="J1" s="152"/>
      <c r="K1" s="152"/>
      <c r="L1" s="152"/>
      <c r="M1" s="152"/>
      <c r="N1" s="152"/>
      <c r="O1" s="152"/>
      <c r="P1" s="152"/>
    </row>
    <row r="2" spans="1:22" ht="30.75" customHeight="1" x14ac:dyDescent="0.2">
      <c r="O2" s="153" t="s">
        <v>237</v>
      </c>
      <c r="P2" s="153"/>
    </row>
    <row r="3" spans="1:22" ht="15.75" x14ac:dyDescent="0.25">
      <c r="A3" s="154" t="s">
        <v>238</v>
      </c>
      <c r="B3" s="155" t="s">
        <v>239</v>
      </c>
      <c r="C3" s="156"/>
      <c r="D3" s="157"/>
      <c r="E3" s="164" t="s">
        <v>240</v>
      </c>
      <c r="F3" s="165"/>
      <c r="G3" s="165"/>
      <c r="H3" s="165"/>
      <c r="I3" s="165"/>
      <c r="J3" s="165"/>
      <c r="K3" s="165"/>
      <c r="L3" s="165"/>
      <c r="M3" s="165"/>
      <c r="N3" s="165"/>
      <c r="O3" s="165"/>
      <c r="P3" s="166"/>
    </row>
    <row r="4" spans="1:22" ht="17.25" customHeight="1" x14ac:dyDescent="0.2">
      <c r="A4" s="154"/>
      <c r="B4" s="158"/>
      <c r="C4" s="159"/>
      <c r="D4" s="160"/>
      <c r="E4" s="167" t="s">
        <v>241</v>
      </c>
      <c r="F4" s="168"/>
      <c r="G4" s="169"/>
      <c r="H4" s="173" t="s">
        <v>242</v>
      </c>
      <c r="I4" s="174"/>
      <c r="J4" s="175"/>
      <c r="K4" s="179" t="s">
        <v>243</v>
      </c>
      <c r="L4" s="180"/>
      <c r="M4" s="181"/>
      <c r="N4" s="185" t="s">
        <v>244</v>
      </c>
      <c r="O4" s="186"/>
      <c r="P4" s="187"/>
    </row>
    <row r="5" spans="1:22" x14ac:dyDescent="0.2">
      <c r="A5" s="154"/>
      <c r="B5" s="161"/>
      <c r="C5" s="162"/>
      <c r="D5" s="163"/>
      <c r="E5" s="170"/>
      <c r="F5" s="171"/>
      <c r="G5" s="172"/>
      <c r="H5" s="176"/>
      <c r="I5" s="177"/>
      <c r="J5" s="178"/>
      <c r="K5" s="182"/>
      <c r="L5" s="183"/>
      <c r="M5" s="184"/>
      <c r="N5" s="188"/>
      <c r="O5" s="189"/>
      <c r="P5" s="190"/>
    </row>
    <row r="6" spans="1:22" ht="47.25" x14ac:dyDescent="0.2">
      <c r="A6" s="154"/>
      <c r="B6" s="53" t="s">
        <v>245</v>
      </c>
      <c r="C6" s="53" t="s">
        <v>246</v>
      </c>
      <c r="D6" s="53" t="s">
        <v>247</v>
      </c>
      <c r="E6" s="54" t="s">
        <v>248</v>
      </c>
      <c r="F6" s="55" t="s">
        <v>246</v>
      </c>
      <c r="G6" s="54" t="s">
        <v>247</v>
      </c>
      <c r="H6" s="56" t="s">
        <v>249</v>
      </c>
      <c r="I6" s="56" t="s">
        <v>246</v>
      </c>
      <c r="J6" s="56" t="s">
        <v>247</v>
      </c>
      <c r="K6" s="57" t="s">
        <v>248</v>
      </c>
      <c r="L6" s="57" t="s">
        <v>246</v>
      </c>
      <c r="M6" s="57" t="s">
        <v>247</v>
      </c>
      <c r="N6" s="58" t="s">
        <v>250</v>
      </c>
      <c r="O6" s="58" t="s">
        <v>246</v>
      </c>
      <c r="P6" s="58" t="s">
        <v>247</v>
      </c>
    </row>
    <row r="7" spans="1:22" ht="30.75" customHeight="1" x14ac:dyDescent="0.25">
      <c r="A7" s="59" t="s">
        <v>251</v>
      </c>
      <c r="B7" s="60">
        <v>18759741.5</v>
      </c>
      <c r="C7" s="60">
        <v>8584856.8000000007</v>
      </c>
      <c r="D7" s="60">
        <v>45.8</v>
      </c>
      <c r="E7" s="60">
        <f>Дотации!B7</f>
        <v>2959086.6</v>
      </c>
      <c r="F7" s="60">
        <f>Дотации!C7</f>
        <v>1535020</v>
      </c>
      <c r="G7" s="60">
        <f>Дотации!D7</f>
        <v>51.87479136298343</v>
      </c>
      <c r="H7" s="60">
        <f>Субсидии!B8</f>
        <v>3345152.8800000004</v>
      </c>
      <c r="I7" s="60">
        <f>Субсидии!C8</f>
        <v>506161.19999999995</v>
      </c>
      <c r="J7" s="60">
        <f>Субсидии!D8</f>
        <v>15.131182883336558</v>
      </c>
      <c r="K7" s="60">
        <f>'Субвенции '!B10</f>
        <v>12033217.199999997</v>
      </c>
      <c r="L7" s="60">
        <f>'Субвенции '!C10</f>
        <v>6516183.0428700019</v>
      </c>
      <c r="M7" s="60">
        <f>'Субвенции '!D10</f>
        <v>54.151628235132357</v>
      </c>
      <c r="N7" s="60">
        <f>Иные!B7</f>
        <v>422284.1</v>
      </c>
      <c r="O7" s="60">
        <f>Иные!C7</f>
        <v>27492.300000000007</v>
      </c>
      <c r="P7" s="60">
        <f>Иные!D7</f>
        <v>6.5103800971904953</v>
      </c>
      <c r="T7" s="61"/>
      <c r="U7" s="61"/>
      <c r="V7" s="61"/>
    </row>
    <row r="8" spans="1:22" ht="15.75" x14ac:dyDescent="0.25">
      <c r="A8" s="62" t="s">
        <v>252</v>
      </c>
      <c r="B8" s="63">
        <v>316892.90000000002</v>
      </c>
      <c r="C8" s="63">
        <v>148288.4</v>
      </c>
      <c r="D8" s="63">
        <v>46.8</v>
      </c>
      <c r="E8" s="64">
        <f>Дотации!B8</f>
        <v>74035.7</v>
      </c>
      <c r="F8" s="64">
        <f>Дотации!C8</f>
        <v>37018</v>
      </c>
      <c r="G8" s="64">
        <f>Дотации!D8</f>
        <v>50.000202604959497</v>
      </c>
      <c r="H8" s="63">
        <f>Субсидии!B9</f>
        <v>49156.88</v>
      </c>
      <c r="I8" s="63">
        <f>Субсидии!C9</f>
        <v>6659.2</v>
      </c>
      <c r="J8" s="63">
        <f>Субсидии!D9</f>
        <v>13.546832101630535</v>
      </c>
      <c r="K8" s="63">
        <f>'Субвенции '!B11</f>
        <v>184708.8</v>
      </c>
      <c r="L8" s="63">
        <f>'Субвенции '!C11</f>
        <v>102463.66161</v>
      </c>
      <c r="M8" s="63">
        <f>'Субвенции '!D11</f>
        <v>55.473080659936066</v>
      </c>
      <c r="N8" s="63">
        <f>Иные!B8</f>
        <v>8991.5</v>
      </c>
      <c r="O8" s="63">
        <f>Иные!C8</f>
        <v>2147.5</v>
      </c>
      <c r="P8" s="63">
        <f>Иные!D8</f>
        <v>23.883667908580325</v>
      </c>
      <c r="T8" s="65"/>
      <c r="U8" s="65"/>
      <c r="V8" s="65"/>
    </row>
    <row r="9" spans="1:22" ht="15.75" x14ac:dyDescent="0.25">
      <c r="A9" s="62" t="s">
        <v>253</v>
      </c>
      <c r="B9" s="63">
        <v>286513</v>
      </c>
      <c r="C9" s="63">
        <v>145198</v>
      </c>
      <c r="D9" s="63">
        <v>50.7</v>
      </c>
      <c r="E9" s="64">
        <f>Дотации!B9</f>
        <v>79091.399999999994</v>
      </c>
      <c r="F9" s="64">
        <f>Дотации!C9</f>
        <v>39546</v>
      </c>
      <c r="G9" s="64">
        <f>Дотации!D9</f>
        <v>50.000379307990507</v>
      </c>
      <c r="H9" s="63">
        <f>Субсидии!B10</f>
        <v>28441.98</v>
      </c>
      <c r="I9" s="63">
        <f>Субсидии!C10</f>
        <v>6480.5</v>
      </c>
      <c r="J9" s="63">
        <f>Субсидии!D10</f>
        <v>22.784981917573951</v>
      </c>
      <c r="K9" s="63">
        <f>'Субвенции '!B12</f>
        <v>175586.40000000005</v>
      </c>
      <c r="L9" s="63">
        <f>'Субвенции '!C12</f>
        <v>99171.486459999986</v>
      </c>
      <c r="M9" s="63">
        <f>'Субвенции '!D12</f>
        <v>56.480163873739627</v>
      </c>
      <c r="N9" s="63">
        <f>Иные!B9</f>
        <v>3393.2</v>
      </c>
      <c r="O9" s="63">
        <f>Иные!C9</f>
        <v>0</v>
      </c>
      <c r="P9" s="63">
        <f>Иные!D9</f>
        <v>0</v>
      </c>
      <c r="T9" s="65"/>
      <c r="U9" s="65"/>
      <c r="V9" s="65"/>
    </row>
    <row r="10" spans="1:22" ht="15.75" x14ac:dyDescent="0.25">
      <c r="A10" s="62" t="s">
        <v>254</v>
      </c>
      <c r="B10" s="63">
        <v>442339.9</v>
      </c>
      <c r="C10" s="63">
        <v>226768.1</v>
      </c>
      <c r="D10" s="63">
        <v>51.3</v>
      </c>
      <c r="E10" s="64">
        <f>Дотации!B10</f>
        <v>100568.9</v>
      </c>
      <c r="F10" s="64">
        <f>Дотации!C10</f>
        <v>50286</v>
      </c>
      <c r="G10" s="64">
        <f>Дотации!D10</f>
        <v>50.001541231931547</v>
      </c>
      <c r="H10" s="63">
        <f>Субсидии!B11</f>
        <v>52532.86</v>
      </c>
      <c r="I10" s="63">
        <f>Субсидии!C11</f>
        <v>14280.5</v>
      </c>
      <c r="J10" s="63">
        <f>Субсидии!D11</f>
        <v>27.183937824820504</v>
      </c>
      <c r="K10" s="63">
        <f>'Субвенции '!B13</f>
        <v>288848</v>
      </c>
      <c r="L10" s="63">
        <f>'Субвенции '!C13</f>
        <v>162161.55142999999</v>
      </c>
      <c r="M10" s="63">
        <f>'Субвенции '!D13</f>
        <v>56.140790806929594</v>
      </c>
      <c r="N10" s="63">
        <f>Иные!B10</f>
        <v>390.1</v>
      </c>
      <c r="O10" s="63">
        <f>Иные!C10</f>
        <v>40</v>
      </c>
      <c r="P10" s="63">
        <f>Иные!D10</f>
        <v>10.253781081773903</v>
      </c>
      <c r="T10" s="65"/>
      <c r="U10" s="65"/>
      <c r="V10" s="65"/>
    </row>
    <row r="11" spans="1:22" ht="15.75" x14ac:dyDescent="0.25">
      <c r="A11" s="62" t="s">
        <v>255</v>
      </c>
      <c r="B11" s="63">
        <v>399870.1</v>
      </c>
      <c r="C11" s="63">
        <v>198177.6</v>
      </c>
      <c r="D11" s="63">
        <v>49.6</v>
      </c>
      <c r="E11" s="64">
        <f>Дотации!B11</f>
        <v>113874.5</v>
      </c>
      <c r="F11" s="64">
        <f>Дотации!C11</f>
        <v>56938</v>
      </c>
      <c r="G11" s="64">
        <f>Дотации!D11</f>
        <v>50.000658619796354</v>
      </c>
      <c r="H11" s="63">
        <f>Субсидии!B12</f>
        <v>36623.18</v>
      </c>
      <c r="I11" s="63">
        <f>Субсидии!C12</f>
        <v>7918.9</v>
      </c>
      <c r="J11" s="63">
        <f>Субсидии!D12</f>
        <v>21.622644456325201</v>
      </c>
      <c r="K11" s="63">
        <f>'Субвенции '!B14</f>
        <v>245272.30000000008</v>
      </c>
      <c r="L11" s="63">
        <f>'Субвенции '!C14</f>
        <v>133320.68797</v>
      </c>
      <c r="M11" s="63">
        <f>'Субвенции '!D14</f>
        <v>54.356194307306595</v>
      </c>
      <c r="N11" s="63">
        <f>Иные!B11</f>
        <v>4100.1000000000004</v>
      </c>
      <c r="O11" s="63">
        <f>Иные!C11</f>
        <v>0</v>
      </c>
      <c r="P11" s="63">
        <f>Иные!D11</f>
        <v>0</v>
      </c>
      <c r="T11" s="65"/>
      <c r="U11" s="65"/>
      <c r="V11" s="65"/>
    </row>
    <row r="12" spans="1:22" ht="15.75" x14ac:dyDescent="0.25">
      <c r="A12" s="62" t="s">
        <v>256</v>
      </c>
      <c r="B12" s="63">
        <v>1481018.6</v>
      </c>
      <c r="C12" s="63">
        <v>772838.5</v>
      </c>
      <c r="D12" s="63">
        <v>52.2</v>
      </c>
      <c r="E12" s="64">
        <f>Дотации!B12</f>
        <v>0</v>
      </c>
      <c r="F12" s="64">
        <f>Дотации!C12</f>
        <v>0</v>
      </c>
      <c r="G12" s="64">
        <f>Дотации!D12</f>
        <v>0</v>
      </c>
      <c r="H12" s="63">
        <f>Субсидии!B13</f>
        <v>84632.56</v>
      </c>
      <c r="I12" s="63">
        <f>Субсидии!C13</f>
        <v>17612.199999999997</v>
      </c>
      <c r="J12" s="63">
        <f>Субсидии!D13</f>
        <v>20.810194090784915</v>
      </c>
      <c r="K12" s="63">
        <f>'Субвенции '!B15</f>
        <v>1382813.4000000001</v>
      </c>
      <c r="L12" s="63">
        <f>'Субвенции '!C15</f>
        <v>755183.27682999987</v>
      </c>
      <c r="M12" s="63">
        <f>'Субвенции '!D15</f>
        <v>54.612088430007965</v>
      </c>
      <c r="N12" s="63">
        <f>Иные!B12</f>
        <v>13572.6</v>
      </c>
      <c r="O12" s="63">
        <f>Иные!C12</f>
        <v>43</v>
      </c>
      <c r="P12" s="63">
        <f>Иные!D12</f>
        <v>0.31681475914710516</v>
      </c>
      <c r="T12" s="65"/>
      <c r="U12" s="65"/>
      <c r="V12" s="65"/>
    </row>
    <row r="13" spans="1:22" ht="15.75" x14ac:dyDescent="0.25">
      <c r="A13" s="62" t="s">
        <v>257</v>
      </c>
      <c r="B13" s="63">
        <v>1106245.1000000001</v>
      </c>
      <c r="C13" s="63">
        <v>557109.5</v>
      </c>
      <c r="D13" s="63">
        <v>50.4</v>
      </c>
      <c r="E13" s="64">
        <f>Дотации!B13</f>
        <v>169778.7</v>
      </c>
      <c r="F13" s="64">
        <f>Дотации!C13</f>
        <v>84888</v>
      </c>
      <c r="G13" s="64">
        <f>Дотации!D13</f>
        <v>49.999204847251157</v>
      </c>
      <c r="H13" s="63">
        <f>Субсидии!B14</f>
        <v>199000.16</v>
      </c>
      <c r="I13" s="63">
        <f>Субсидии!C14</f>
        <v>64794.1</v>
      </c>
      <c r="J13" s="63">
        <f>Субсидии!D14</f>
        <v>32.559823067478938</v>
      </c>
      <c r="K13" s="63">
        <f>'Субвенции '!B16</f>
        <v>730615.99999999988</v>
      </c>
      <c r="L13" s="63">
        <f>'Субвенции '!C16</f>
        <v>401111.75000999996</v>
      </c>
      <c r="M13" s="63">
        <f>'Субвенции '!D16</f>
        <v>54.900488082659017</v>
      </c>
      <c r="N13" s="63">
        <f>Иные!B13</f>
        <v>6850.1</v>
      </c>
      <c r="O13" s="63">
        <f>Иные!C13</f>
        <v>6315.6</v>
      </c>
      <c r="P13" s="63">
        <f>Иные!D13</f>
        <v>92.197194201544505</v>
      </c>
      <c r="T13" s="65"/>
      <c r="U13" s="65"/>
      <c r="V13" s="65"/>
    </row>
    <row r="14" spans="1:22" ht="15.75" x14ac:dyDescent="0.25">
      <c r="A14" s="62" t="s">
        <v>258</v>
      </c>
      <c r="B14" s="63">
        <v>203550.8</v>
      </c>
      <c r="C14" s="63">
        <v>88790.1</v>
      </c>
      <c r="D14" s="63">
        <v>43.6</v>
      </c>
      <c r="E14" s="64">
        <f>Дотации!B14</f>
        <v>49028.800000000003</v>
      </c>
      <c r="F14" s="64">
        <f>Дотации!C14</f>
        <v>24516</v>
      </c>
      <c r="G14" s="64">
        <f>Дотации!D14</f>
        <v>50.003263388049469</v>
      </c>
      <c r="H14" s="63">
        <f>Субсидии!B15</f>
        <v>41551.279999999999</v>
      </c>
      <c r="I14" s="63">
        <f>Субсидии!C15</f>
        <v>3916.8999999999996</v>
      </c>
      <c r="J14" s="63">
        <f>Субсидии!D15</f>
        <v>9.4266650750590575</v>
      </c>
      <c r="K14" s="63">
        <f>'Субвенции '!B17</f>
        <v>104772.3</v>
      </c>
      <c r="L14" s="63">
        <f>'Субвенции '!C17</f>
        <v>60207.21676000001</v>
      </c>
      <c r="M14" s="63">
        <f>'Субвенции '!D17</f>
        <v>57.464823011425736</v>
      </c>
      <c r="N14" s="63">
        <f>Иные!B14</f>
        <v>8198.4</v>
      </c>
      <c r="O14" s="63">
        <f>Иные!C14</f>
        <v>150</v>
      </c>
      <c r="P14" s="63">
        <f>Иные!D14</f>
        <v>1.8296252927400467</v>
      </c>
      <c r="T14" s="65"/>
      <c r="U14" s="65"/>
      <c r="V14" s="65"/>
    </row>
    <row r="15" spans="1:22" ht="15.75" x14ac:dyDescent="0.25">
      <c r="A15" s="62" t="s">
        <v>259</v>
      </c>
      <c r="B15" s="63">
        <v>808431.1</v>
      </c>
      <c r="C15" s="63">
        <v>400239</v>
      </c>
      <c r="D15" s="63">
        <v>49.5</v>
      </c>
      <c r="E15" s="64">
        <f>Дотации!B15</f>
        <v>67371.100000000006</v>
      </c>
      <c r="F15" s="64">
        <f>Дотации!C15</f>
        <v>33686</v>
      </c>
      <c r="G15" s="64">
        <f>Дотации!D15</f>
        <v>50.000667942188862</v>
      </c>
      <c r="H15" s="63">
        <f>Субсидии!B16</f>
        <v>104168.76000000001</v>
      </c>
      <c r="I15" s="63">
        <f>Субсидии!C16</f>
        <v>23943.5</v>
      </c>
      <c r="J15" s="63">
        <f>Субсидии!D16</f>
        <v>22.985298087449632</v>
      </c>
      <c r="K15" s="63">
        <f>'Субвенции '!B18</f>
        <v>635936.69999999995</v>
      </c>
      <c r="L15" s="63">
        <f>'Субвенции '!C18</f>
        <v>342459.46882999991</v>
      </c>
      <c r="M15" s="63">
        <f>'Субвенции '!D18</f>
        <v>53.851188149701059</v>
      </c>
      <c r="N15" s="63">
        <f>Иные!B15</f>
        <v>954.6</v>
      </c>
      <c r="O15" s="63">
        <f>Иные!C15</f>
        <v>150</v>
      </c>
      <c r="P15" s="63">
        <f>Иные!D15</f>
        <v>15.713387806411061</v>
      </c>
      <c r="T15" s="65"/>
      <c r="U15" s="65"/>
      <c r="V15" s="65"/>
    </row>
    <row r="16" spans="1:22" ht="15.75" x14ac:dyDescent="0.25">
      <c r="A16" s="62" t="s">
        <v>260</v>
      </c>
      <c r="B16" s="63">
        <v>205393.3</v>
      </c>
      <c r="C16" s="63">
        <v>83579.399999999994</v>
      </c>
      <c r="D16" s="63">
        <v>40.700000000000003</v>
      </c>
      <c r="E16" s="64">
        <f>Дотации!B16</f>
        <v>38416.6</v>
      </c>
      <c r="F16" s="64">
        <f>Дотации!C16</f>
        <v>19210</v>
      </c>
      <c r="G16" s="64">
        <f>Дотации!D16</f>
        <v>50.004425170369061</v>
      </c>
      <c r="H16" s="63">
        <f>Субсидии!B17</f>
        <v>29849.88</v>
      </c>
      <c r="I16" s="63">
        <f>Субсидии!C17</f>
        <v>3603.4</v>
      </c>
      <c r="J16" s="63">
        <f>Субсидии!D17</f>
        <v>12.071740321904141</v>
      </c>
      <c r="K16" s="63">
        <f>'Субвенции '!B19</f>
        <v>106240.4</v>
      </c>
      <c r="L16" s="63">
        <f>'Субвенции '!C19</f>
        <v>60765.987000000001</v>
      </c>
      <c r="M16" s="63">
        <f>'Субвенции '!D19</f>
        <v>57.19668506519178</v>
      </c>
      <c r="N16" s="63">
        <f>Иные!B16</f>
        <v>30886.399999999998</v>
      </c>
      <c r="O16" s="63">
        <f>Иные!C16</f>
        <v>0</v>
      </c>
      <c r="P16" s="63">
        <f>Иные!D16</f>
        <v>0</v>
      </c>
      <c r="T16" s="65"/>
      <c r="U16" s="65"/>
      <c r="V16" s="65"/>
    </row>
    <row r="17" spans="1:22" ht="15.75" x14ac:dyDescent="0.25">
      <c r="A17" s="62" t="s">
        <v>261</v>
      </c>
      <c r="B17" s="63">
        <v>309267.40000000002</v>
      </c>
      <c r="C17" s="63">
        <v>148708.9</v>
      </c>
      <c r="D17" s="63">
        <v>48.1</v>
      </c>
      <c r="E17" s="64">
        <f>Дотации!B17</f>
        <v>91289.8</v>
      </c>
      <c r="F17" s="64">
        <f>Дотации!C17</f>
        <v>45642</v>
      </c>
      <c r="G17" s="64">
        <f>Дотации!D17</f>
        <v>49.996823303370149</v>
      </c>
      <c r="H17" s="63">
        <f>Субсидии!B18</f>
        <v>36288.979999999996</v>
      </c>
      <c r="I17" s="63">
        <f>Субсидии!C18</f>
        <v>6243.9</v>
      </c>
      <c r="J17" s="63">
        <f>Субсидии!D18</f>
        <v>17.206049880707589</v>
      </c>
      <c r="K17" s="63">
        <f>'Субвенции '!B20</f>
        <v>179918.60000000003</v>
      </c>
      <c r="L17" s="63">
        <f>'Субвенции '!C20</f>
        <v>96223.034419999982</v>
      </c>
      <c r="M17" s="63">
        <f>'Субвенции '!D20</f>
        <v>53.481426834134972</v>
      </c>
      <c r="N17" s="63">
        <f>Иные!B17</f>
        <v>1770</v>
      </c>
      <c r="O17" s="63">
        <f>Иные!C17</f>
        <v>600</v>
      </c>
      <c r="P17" s="63">
        <f>Иные!D17</f>
        <v>33.898305084745758</v>
      </c>
      <c r="T17" s="65"/>
      <c r="U17" s="65"/>
      <c r="V17" s="65"/>
    </row>
    <row r="18" spans="1:22" ht="15.75" x14ac:dyDescent="0.25">
      <c r="A18" s="62" t="s">
        <v>262</v>
      </c>
      <c r="B18" s="63">
        <v>178082.7</v>
      </c>
      <c r="C18" s="63">
        <v>85219.6</v>
      </c>
      <c r="D18" s="63">
        <v>47.9</v>
      </c>
      <c r="E18" s="64">
        <f>Дотации!B18</f>
        <v>30891.5</v>
      </c>
      <c r="F18" s="64">
        <f>Дотации!C18</f>
        <v>21244</v>
      </c>
      <c r="G18" s="64">
        <f>Дотации!D18</f>
        <v>68.769726300114925</v>
      </c>
      <c r="H18" s="63">
        <f>Субсидии!B19</f>
        <v>32913.18</v>
      </c>
      <c r="I18" s="63">
        <f>Субсидии!C19</f>
        <v>4655.1000000000004</v>
      </c>
      <c r="J18" s="63">
        <f>Субсидии!D19</f>
        <v>14.143574094025555</v>
      </c>
      <c r="K18" s="63">
        <f>'Субвенции '!B21</f>
        <v>102404.3</v>
      </c>
      <c r="L18" s="63">
        <f>'Субвенции '!C21</f>
        <v>58889.650499999996</v>
      </c>
      <c r="M18" s="63">
        <f>'Субвенции '!D21</f>
        <v>57.507009471281968</v>
      </c>
      <c r="N18" s="63">
        <f>Иные!B18</f>
        <v>11873.7</v>
      </c>
      <c r="O18" s="63">
        <f>Иные!C18</f>
        <v>430.8</v>
      </c>
      <c r="P18" s="63">
        <f>Иные!D18</f>
        <v>3.6281866646453929</v>
      </c>
      <c r="T18" s="65"/>
      <c r="U18" s="65"/>
      <c r="V18" s="65"/>
    </row>
    <row r="19" spans="1:22" ht="15.75" x14ac:dyDescent="0.25">
      <c r="A19" s="62" t="s">
        <v>263</v>
      </c>
      <c r="B19" s="63">
        <v>256703.2</v>
      </c>
      <c r="C19" s="63">
        <v>133743</v>
      </c>
      <c r="D19" s="63">
        <v>52.1</v>
      </c>
      <c r="E19" s="64">
        <f>Дотации!B19</f>
        <v>43421.100000000006</v>
      </c>
      <c r="F19" s="64">
        <f>Дотации!C19</f>
        <v>21734</v>
      </c>
      <c r="G19" s="64">
        <f>Дотации!D19</f>
        <v>50.054006001690418</v>
      </c>
      <c r="H19" s="63">
        <f>Субсидии!B20</f>
        <v>47850.380000000005</v>
      </c>
      <c r="I19" s="63">
        <f>Субсидии!C20</f>
        <v>12551.4</v>
      </c>
      <c r="J19" s="63">
        <f>Субсидии!D20</f>
        <v>26.230512693943076</v>
      </c>
      <c r="K19" s="63">
        <f>'Субвенции '!B22</f>
        <v>162808.80000000002</v>
      </c>
      <c r="L19" s="63">
        <f>'Субвенции '!C22</f>
        <v>99337.603509999972</v>
      </c>
      <c r="M19" s="63">
        <f>'Субвенции '!D22</f>
        <v>61.014885872262411</v>
      </c>
      <c r="N19" s="63">
        <f>Иные!B19</f>
        <v>2622.9</v>
      </c>
      <c r="O19" s="63">
        <f>Иные!C19</f>
        <v>120</v>
      </c>
      <c r="P19" s="63">
        <f>Иные!D19</f>
        <v>4.5750886423424451</v>
      </c>
      <c r="T19" s="65"/>
      <c r="U19" s="65"/>
      <c r="V19" s="65"/>
    </row>
    <row r="20" spans="1:22" ht="15.75" x14ac:dyDescent="0.25">
      <c r="A20" s="62" t="s">
        <v>264</v>
      </c>
      <c r="B20" s="63">
        <v>579294</v>
      </c>
      <c r="C20" s="63">
        <v>271149.90000000002</v>
      </c>
      <c r="D20" s="63">
        <v>46.8</v>
      </c>
      <c r="E20" s="64">
        <f>Дотации!B20</f>
        <v>124215.4</v>
      </c>
      <c r="F20" s="64">
        <f>Дотации!C20</f>
        <v>62106</v>
      </c>
      <c r="G20" s="64">
        <f>Дотации!D20</f>
        <v>49.998631409631983</v>
      </c>
      <c r="H20" s="63">
        <f>Субсидии!B21</f>
        <v>51188.46</v>
      </c>
      <c r="I20" s="63">
        <f>Субсидии!C21</f>
        <v>8276</v>
      </c>
      <c r="J20" s="63">
        <f>Субсидии!D21</f>
        <v>16.167706549484002</v>
      </c>
      <c r="K20" s="63">
        <f>'Субвенции '!B23</f>
        <v>393418</v>
      </c>
      <c r="L20" s="63">
        <f>'Субвенции '!C23</f>
        <v>200067.88646000001</v>
      </c>
      <c r="M20" s="63">
        <f>'Субвенции '!D23</f>
        <v>50.853770407047975</v>
      </c>
      <c r="N20" s="63">
        <f>Иные!B20</f>
        <v>10472.1</v>
      </c>
      <c r="O20" s="63">
        <f>Иные!C20</f>
        <v>700</v>
      </c>
      <c r="P20" s="63">
        <f>Иные!D20</f>
        <v>6.6844281471720102</v>
      </c>
      <c r="T20" s="65"/>
      <c r="U20" s="65"/>
      <c r="V20" s="65"/>
    </row>
    <row r="21" spans="1:22" ht="15.75" x14ac:dyDescent="0.25">
      <c r="A21" s="62" t="s">
        <v>265</v>
      </c>
      <c r="B21" s="63">
        <v>288313.59999999998</v>
      </c>
      <c r="C21" s="63">
        <v>137858.9</v>
      </c>
      <c r="D21" s="63">
        <v>47.8</v>
      </c>
      <c r="E21" s="64">
        <f>Дотации!B21</f>
        <v>65506.5</v>
      </c>
      <c r="F21" s="64">
        <f>Дотации!C21</f>
        <v>32754</v>
      </c>
      <c r="G21" s="64">
        <f>Дотации!D21</f>
        <v>50.001144924549465</v>
      </c>
      <c r="H21" s="63">
        <f>Субсидии!B22</f>
        <v>37260.080000000002</v>
      </c>
      <c r="I21" s="63">
        <f>Субсидии!C22</f>
        <v>8697.2000000000007</v>
      </c>
      <c r="J21" s="63">
        <f>Субсидии!D22</f>
        <v>23.341871515037006</v>
      </c>
      <c r="K21" s="63">
        <f>'Субвенции '!B24</f>
        <v>165721.99999999997</v>
      </c>
      <c r="L21" s="63">
        <f>'Субвенции '!C24</f>
        <v>96287.671759999997</v>
      </c>
      <c r="M21" s="63">
        <f>'Субвенции '!D24</f>
        <v>58.101924765571269</v>
      </c>
      <c r="N21" s="63">
        <f>Иные!B21</f>
        <v>19825</v>
      </c>
      <c r="O21" s="63">
        <f>Иные!C21</f>
        <v>120</v>
      </c>
      <c r="P21" s="63">
        <f>Иные!D21</f>
        <v>0.60529634300126101</v>
      </c>
      <c r="T21" s="65"/>
      <c r="U21" s="65"/>
      <c r="V21" s="65"/>
    </row>
    <row r="22" spans="1:22" ht="15.75" x14ac:dyDescent="0.25">
      <c r="A22" s="62" t="s">
        <v>266</v>
      </c>
      <c r="B22" s="63">
        <v>387422.2</v>
      </c>
      <c r="C22" s="63">
        <v>191820</v>
      </c>
      <c r="D22" s="63">
        <v>49.5</v>
      </c>
      <c r="E22" s="64">
        <f>Дотации!B22</f>
        <v>77899.3</v>
      </c>
      <c r="F22" s="64">
        <f>Дотации!C22</f>
        <v>38948</v>
      </c>
      <c r="G22" s="64">
        <f>Дотации!D22</f>
        <v>49.997881880838463</v>
      </c>
      <c r="H22" s="63">
        <f>Субсидии!B23</f>
        <v>40210.980000000003</v>
      </c>
      <c r="I22" s="63">
        <f>Субсидии!C23</f>
        <v>4861.5</v>
      </c>
      <c r="J22" s="63">
        <f>Субсидии!D23</f>
        <v>12.089981393141873</v>
      </c>
      <c r="K22" s="63">
        <f>'Субвенции '!B25</f>
        <v>264933.2</v>
      </c>
      <c r="L22" s="63">
        <f>'Субвенции '!C25</f>
        <v>148010.51799999998</v>
      </c>
      <c r="M22" s="63">
        <f>'Субвенции '!D25</f>
        <v>55.86710838807668</v>
      </c>
      <c r="N22" s="63">
        <f>Иные!B22</f>
        <v>4378.7</v>
      </c>
      <c r="O22" s="63">
        <f>Иные!C22</f>
        <v>0</v>
      </c>
      <c r="P22" s="63">
        <f>Иные!D22</f>
        <v>0</v>
      </c>
      <c r="T22" s="65"/>
      <c r="U22" s="65"/>
      <c r="V22" s="65"/>
    </row>
    <row r="23" spans="1:22" ht="15.75" x14ac:dyDescent="0.25">
      <c r="A23" s="62" t="s">
        <v>267</v>
      </c>
      <c r="B23" s="63">
        <v>540629.9</v>
      </c>
      <c r="C23" s="63">
        <v>262926</v>
      </c>
      <c r="D23" s="63">
        <v>48.6</v>
      </c>
      <c r="E23" s="64">
        <f>Дотации!B23</f>
        <v>138260.20000000001</v>
      </c>
      <c r="F23" s="64">
        <f>Дотации!C23</f>
        <v>69131</v>
      </c>
      <c r="G23" s="64">
        <f>Дотации!D23</f>
        <v>50.00065094654861</v>
      </c>
      <c r="H23" s="63">
        <f>Субсидии!B24</f>
        <v>60860.959999999999</v>
      </c>
      <c r="I23" s="63">
        <f>Субсидии!C24</f>
        <v>11641.8</v>
      </c>
      <c r="J23" s="63">
        <f>Субсидии!D24</f>
        <v>19.128518511702737</v>
      </c>
      <c r="K23" s="63">
        <f>'Субвенции '!B26</f>
        <v>334799</v>
      </c>
      <c r="L23" s="63">
        <f>'Субвенции '!C26</f>
        <v>175875.6635</v>
      </c>
      <c r="M23" s="63">
        <f>'Субвенции '!D26</f>
        <v>52.531717089955464</v>
      </c>
      <c r="N23" s="63">
        <f>Иные!B23</f>
        <v>6709.7</v>
      </c>
      <c r="O23" s="63">
        <f>Иные!C23</f>
        <v>6277.5</v>
      </c>
      <c r="P23" s="63">
        <f>Иные!D23</f>
        <v>93.558579370165589</v>
      </c>
      <c r="T23" s="65"/>
      <c r="U23" s="65"/>
      <c r="V23" s="65"/>
    </row>
    <row r="24" spans="1:22" ht="15.75" x14ac:dyDescent="0.25">
      <c r="A24" s="62" t="s">
        <v>268</v>
      </c>
      <c r="B24" s="63">
        <v>422810.1</v>
      </c>
      <c r="C24" s="63">
        <v>213062.39999999999</v>
      </c>
      <c r="D24" s="63">
        <v>50.4</v>
      </c>
      <c r="E24" s="64">
        <f>Дотации!B24</f>
        <v>92019.4</v>
      </c>
      <c r="F24" s="64">
        <f>Дотации!C24</f>
        <v>52866</v>
      </c>
      <c r="G24" s="64">
        <f>Дотации!D24</f>
        <v>57.450928825878023</v>
      </c>
      <c r="H24" s="63">
        <f>Субсидии!B25</f>
        <v>40416.18</v>
      </c>
      <c r="I24" s="63">
        <f>Субсидии!C25</f>
        <v>12328.900000000001</v>
      </c>
      <c r="J24" s="63">
        <f>Субсидии!D25</f>
        <v>30.504862161639227</v>
      </c>
      <c r="K24" s="63">
        <f>'Субвенции '!B27</f>
        <v>283739.39999999991</v>
      </c>
      <c r="L24" s="63">
        <f>'Субвенции '!C27</f>
        <v>147367.51423</v>
      </c>
      <c r="M24" s="63">
        <f>'Субвенции '!D27</f>
        <v>51.937628059409455</v>
      </c>
      <c r="N24" s="63">
        <f>Иные!B24</f>
        <v>6635.1</v>
      </c>
      <c r="O24" s="63">
        <f>Иные!C24</f>
        <v>500</v>
      </c>
      <c r="P24" s="63">
        <f>Иные!D24</f>
        <v>7.5356814516736748</v>
      </c>
      <c r="T24" s="65"/>
      <c r="U24" s="65"/>
      <c r="V24" s="65"/>
    </row>
    <row r="25" spans="1:22" ht="15.75" x14ac:dyDescent="0.25">
      <c r="A25" s="62" t="s">
        <v>269</v>
      </c>
      <c r="B25" s="63">
        <v>195101.7</v>
      </c>
      <c r="C25" s="63">
        <v>93454.5</v>
      </c>
      <c r="D25" s="63">
        <v>47.9</v>
      </c>
      <c r="E25" s="64">
        <f>Дотации!B25</f>
        <v>52653.2</v>
      </c>
      <c r="F25" s="64">
        <f>Дотации!C25</f>
        <v>27828</v>
      </c>
      <c r="G25" s="64">
        <f>Дотации!D25</f>
        <v>52.851488608479634</v>
      </c>
      <c r="H25" s="63">
        <f>Субсидии!B26</f>
        <v>29828.68</v>
      </c>
      <c r="I25" s="63">
        <f>Субсидии!C26</f>
        <v>3415.3</v>
      </c>
      <c r="J25" s="63">
        <f>Субсидии!D26</f>
        <v>11.44971886117656</v>
      </c>
      <c r="K25" s="63">
        <f>'Субвенции '!B28</f>
        <v>106323.99999999999</v>
      </c>
      <c r="L25" s="63">
        <f>'Субвенции '!C28</f>
        <v>61706.239099999999</v>
      </c>
      <c r="M25" s="63">
        <f>'Субвенции '!D28</f>
        <v>58.036039934539716</v>
      </c>
      <c r="N25" s="63">
        <f>Иные!B25</f>
        <v>6295.8</v>
      </c>
      <c r="O25" s="63">
        <f>Иные!C25</f>
        <v>505</v>
      </c>
      <c r="P25" s="63">
        <f>Иные!D25</f>
        <v>8.0212204962038172</v>
      </c>
      <c r="T25" s="65"/>
      <c r="U25" s="65"/>
      <c r="V25" s="65"/>
    </row>
    <row r="26" spans="1:22" ht="15.75" x14ac:dyDescent="0.25">
      <c r="A26" s="62" t="s">
        <v>270</v>
      </c>
      <c r="B26" s="63">
        <v>287098.40000000002</v>
      </c>
      <c r="C26" s="63">
        <v>135129.1</v>
      </c>
      <c r="D26" s="63">
        <v>47.1</v>
      </c>
      <c r="E26" s="64">
        <f>Дотации!B26</f>
        <v>75004.099999999991</v>
      </c>
      <c r="F26" s="64">
        <f>Дотации!C26</f>
        <v>37502</v>
      </c>
      <c r="G26" s="64">
        <f>Дотации!D26</f>
        <v>49.999933336977584</v>
      </c>
      <c r="H26" s="63">
        <f>Субсидии!B27</f>
        <v>22985.579999999998</v>
      </c>
      <c r="I26" s="63">
        <f>Субсидии!C27</f>
        <v>6613.6</v>
      </c>
      <c r="J26" s="63">
        <f>Субсидии!D27</f>
        <v>28.772821917045388</v>
      </c>
      <c r="K26" s="63">
        <f>'Субвенции '!B29</f>
        <v>186176.59999999998</v>
      </c>
      <c r="L26" s="63">
        <f>'Субвенции '!C29</f>
        <v>90963.547359999982</v>
      </c>
      <c r="M26" s="63">
        <f>'Субвенции '!D29</f>
        <v>48.858743451110392</v>
      </c>
      <c r="N26" s="63">
        <f>Иные!B26</f>
        <v>2932.1</v>
      </c>
      <c r="O26" s="63">
        <f>Иные!C26</f>
        <v>50</v>
      </c>
      <c r="P26" s="63">
        <f>Иные!D26</f>
        <v>1.7052624398894989</v>
      </c>
      <c r="T26" s="65"/>
      <c r="U26" s="65"/>
      <c r="V26" s="65"/>
    </row>
    <row r="27" spans="1:22" ht="15.75" x14ac:dyDescent="0.25">
      <c r="A27" s="62" t="s">
        <v>271</v>
      </c>
      <c r="B27" s="63">
        <v>772997.9</v>
      </c>
      <c r="C27" s="63">
        <v>395689.6</v>
      </c>
      <c r="D27" s="63">
        <v>51.2</v>
      </c>
      <c r="E27" s="64">
        <f>Дотации!B27</f>
        <v>155303.6</v>
      </c>
      <c r="F27" s="64">
        <f>Дотации!C27</f>
        <v>91079</v>
      </c>
      <c r="G27" s="64">
        <f>Дотации!D27</f>
        <v>58.645775114034706</v>
      </c>
      <c r="H27" s="63">
        <f>Субсидии!B28</f>
        <v>84498.2</v>
      </c>
      <c r="I27" s="63">
        <f>Субсидии!C28</f>
        <v>24980.6</v>
      </c>
      <c r="J27" s="63">
        <f>Субсидии!D28</f>
        <v>29.56346999107673</v>
      </c>
      <c r="K27" s="63">
        <f>'Субвенции '!B30</f>
        <v>524653.29999999993</v>
      </c>
      <c r="L27" s="63">
        <f>'Субвенции '!C30</f>
        <v>279215.02723000001</v>
      </c>
      <c r="M27" s="63">
        <f>'Субвенции '!D30</f>
        <v>53.218959497633968</v>
      </c>
      <c r="N27" s="63">
        <f>Иные!B27</f>
        <v>8542.7999999999993</v>
      </c>
      <c r="O27" s="63">
        <f>Иные!C27</f>
        <v>415</v>
      </c>
      <c r="P27" s="63">
        <f>Иные!D27</f>
        <v>4.8578920260336194</v>
      </c>
      <c r="T27" s="65"/>
      <c r="U27" s="65"/>
      <c r="V27" s="65"/>
    </row>
    <row r="28" spans="1:22" ht="15" customHeight="1" x14ac:dyDescent="0.25">
      <c r="A28" s="62" t="s">
        <v>272</v>
      </c>
      <c r="B28" s="63">
        <v>293409.40000000002</v>
      </c>
      <c r="C28" s="63">
        <v>137467.79999999999</v>
      </c>
      <c r="D28" s="63">
        <v>46.9</v>
      </c>
      <c r="E28" s="64">
        <f>Дотации!B28</f>
        <v>97929.7</v>
      </c>
      <c r="F28" s="64">
        <f>Дотации!C28</f>
        <v>48826</v>
      </c>
      <c r="G28" s="64">
        <f>Дотации!D28</f>
        <v>49.858214617220312</v>
      </c>
      <c r="H28" s="63">
        <f>Субсидии!B29</f>
        <v>42418.479999999996</v>
      </c>
      <c r="I28" s="63">
        <f>Субсидии!C29</f>
        <v>6866.5</v>
      </c>
      <c r="J28" s="63">
        <f>Субсидии!D29</f>
        <v>16.187520156309233</v>
      </c>
      <c r="K28" s="63">
        <f>'Субвенции '!B31</f>
        <v>147553.4</v>
      </c>
      <c r="L28" s="63">
        <f>'Субвенции '!C31</f>
        <v>81635.430070000002</v>
      </c>
      <c r="M28" s="63">
        <f>'Субвенции '!D31</f>
        <v>55.326024388458691</v>
      </c>
      <c r="N28" s="63">
        <f>Иные!B28</f>
        <v>5507.8</v>
      </c>
      <c r="O28" s="63">
        <f>Иные!C28</f>
        <v>139.9</v>
      </c>
      <c r="P28" s="63">
        <f>Иные!D28</f>
        <v>2.5400341334107992</v>
      </c>
      <c r="T28" s="65"/>
      <c r="U28" s="65"/>
      <c r="V28" s="65"/>
    </row>
    <row r="29" spans="1:22" ht="15.75" x14ac:dyDescent="0.25">
      <c r="A29" s="62" t="s">
        <v>273</v>
      </c>
      <c r="B29" s="63">
        <v>462969.59999999998</v>
      </c>
      <c r="C29" s="63">
        <v>225932.6</v>
      </c>
      <c r="D29" s="63">
        <v>48.8</v>
      </c>
      <c r="E29" s="64">
        <f>Дотации!B29</f>
        <v>145469</v>
      </c>
      <c r="F29" s="64">
        <f>Дотации!C29</f>
        <v>72732</v>
      </c>
      <c r="G29" s="64">
        <f>Дотации!D29</f>
        <v>49.998281420783805</v>
      </c>
      <c r="H29" s="63">
        <f>Субсидии!B30</f>
        <v>62060.880000000005</v>
      </c>
      <c r="I29" s="63">
        <f>Субсидии!C30</f>
        <v>16927.5</v>
      </c>
      <c r="J29" s="63">
        <f>Субсидии!D30</f>
        <v>27.275636439573525</v>
      </c>
      <c r="K29" s="63">
        <f>'Субвенции '!B32</f>
        <v>253174.30000000002</v>
      </c>
      <c r="L29" s="63">
        <f>'Субвенции '!C32</f>
        <v>134223.09999999995</v>
      </c>
      <c r="M29" s="63">
        <f>'Субвенции '!D32</f>
        <v>53.016084176000469</v>
      </c>
      <c r="N29" s="63">
        <f>Иные!B29</f>
        <v>2265.4</v>
      </c>
      <c r="O29" s="63">
        <f>Иные!C29</f>
        <v>2050</v>
      </c>
      <c r="P29" s="63">
        <f>Иные!D29</f>
        <v>90.491745387128091</v>
      </c>
      <c r="T29" s="65"/>
      <c r="U29" s="65"/>
      <c r="V29" s="65"/>
    </row>
    <row r="30" spans="1:22" ht="15.75" x14ac:dyDescent="0.25">
      <c r="A30" s="62" t="s">
        <v>274</v>
      </c>
      <c r="B30" s="63">
        <v>323934.59999999998</v>
      </c>
      <c r="C30" s="63">
        <v>153785</v>
      </c>
      <c r="D30" s="63">
        <v>47.5</v>
      </c>
      <c r="E30" s="64">
        <f>Дотации!B30</f>
        <v>82772.399999999994</v>
      </c>
      <c r="F30" s="64">
        <f>Дотации!C30</f>
        <v>41387</v>
      </c>
      <c r="G30" s="64">
        <f>Дотации!D30</f>
        <v>50.000966505743463</v>
      </c>
      <c r="H30" s="63">
        <f>Субсидии!B31</f>
        <v>41901.08</v>
      </c>
      <c r="I30" s="63">
        <f>Субсидии!C31</f>
        <v>8498.7999999999993</v>
      </c>
      <c r="J30" s="63">
        <f>Субсидии!D31</f>
        <v>20.283009411690578</v>
      </c>
      <c r="K30" s="63">
        <f>'Субвенции '!B33</f>
        <v>186415.1</v>
      </c>
      <c r="L30" s="63">
        <f>'Субвенции '!C33</f>
        <v>102678.99149000001</v>
      </c>
      <c r="M30" s="63">
        <f>'Субвенции '!D33</f>
        <v>55.080833843395737</v>
      </c>
      <c r="N30" s="63">
        <f>Иные!B30</f>
        <v>12846</v>
      </c>
      <c r="O30" s="63">
        <f>Иные!C30</f>
        <v>1220.2</v>
      </c>
      <c r="P30" s="63">
        <f>Иные!D30</f>
        <v>9.4986766308578545</v>
      </c>
      <c r="T30" s="65"/>
      <c r="U30" s="65"/>
      <c r="V30" s="65"/>
    </row>
    <row r="31" spans="1:22" ht="15.75" x14ac:dyDescent="0.25">
      <c r="A31" s="62" t="s">
        <v>275</v>
      </c>
      <c r="B31" s="63">
        <v>247274.7</v>
      </c>
      <c r="C31" s="63">
        <v>125939.5</v>
      </c>
      <c r="D31" s="63">
        <v>50.9</v>
      </c>
      <c r="E31" s="64">
        <f>Дотации!B31</f>
        <v>42293.799999999996</v>
      </c>
      <c r="F31" s="64">
        <f>Дотации!C31</f>
        <v>23546</v>
      </c>
      <c r="G31" s="64">
        <f>Дотации!D31</f>
        <v>55.672462630456479</v>
      </c>
      <c r="H31" s="63">
        <f>Субсидии!B32</f>
        <v>28649.08</v>
      </c>
      <c r="I31" s="63">
        <f>Субсидии!C32</f>
        <v>6146.1999999999989</v>
      </c>
      <c r="J31" s="63">
        <f>Субсидии!D32</f>
        <v>21.453393965879528</v>
      </c>
      <c r="K31" s="63">
        <f>'Субвенции '!B34</f>
        <v>173124.8</v>
      </c>
      <c r="L31" s="63">
        <f>'Субвенции '!C34</f>
        <v>96127.279700000014</v>
      </c>
      <c r="M31" s="63">
        <f>'Субвенции '!D34</f>
        <v>55.524846642422119</v>
      </c>
      <c r="N31" s="63">
        <f>Иные!B31</f>
        <v>3207</v>
      </c>
      <c r="O31" s="63">
        <f>Иные!C31</f>
        <v>120</v>
      </c>
      <c r="P31" s="63">
        <f>Иные!D31</f>
        <v>3.7418147801683816</v>
      </c>
      <c r="T31" s="65"/>
      <c r="U31" s="65"/>
      <c r="V31" s="65"/>
    </row>
    <row r="32" spans="1:22" ht="15.75" x14ac:dyDescent="0.25">
      <c r="A32" s="62" t="s">
        <v>276</v>
      </c>
      <c r="B32" s="63">
        <v>530739.4</v>
      </c>
      <c r="C32" s="63">
        <v>260334.9</v>
      </c>
      <c r="D32" s="63">
        <v>49.1</v>
      </c>
      <c r="E32" s="64">
        <f>Дотации!B32</f>
        <v>167195.79999999999</v>
      </c>
      <c r="F32" s="64">
        <f>Дотации!C32</f>
        <v>92598</v>
      </c>
      <c r="G32" s="64">
        <f>Дотации!D32</f>
        <v>55.382970146379272</v>
      </c>
      <c r="H32" s="63">
        <f>Субсидии!B33</f>
        <v>66360.08</v>
      </c>
      <c r="I32" s="63">
        <f>Субсидии!C33</f>
        <v>10451</v>
      </c>
      <c r="J32" s="63">
        <f>Субсидии!D33</f>
        <v>15.748926161632113</v>
      </c>
      <c r="K32" s="63">
        <f>'Субвенции '!B35</f>
        <v>286582.8</v>
      </c>
      <c r="L32" s="63">
        <f>'Субвенции '!C35</f>
        <v>156760.87251000004</v>
      </c>
      <c r="M32" s="63">
        <f>'Субвенции '!D35</f>
        <v>54.700028232678321</v>
      </c>
      <c r="N32" s="63">
        <f>Иные!B32</f>
        <v>10600.7</v>
      </c>
      <c r="O32" s="63">
        <f>Иные!C32</f>
        <v>525</v>
      </c>
      <c r="P32" s="63">
        <f>Иные!D32</f>
        <v>4.9525031365853192</v>
      </c>
      <c r="T32" s="65"/>
      <c r="U32" s="65"/>
      <c r="V32" s="65"/>
    </row>
    <row r="33" spans="1:22" ht="15.75" x14ac:dyDescent="0.25">
      <c r="A33" s="62" t="s">
        <v>277</v>
      </c>
      <c r="B33" s="63">
        <v>268130</v>
      </c>
      <c r="C33" s="63">
        <v>125187.2</v>
      </c>
      <c r="D33" s="63">
        <v>46.7</v>
      </c>
      <c r="E33" s="64">
        <f>Дотации!B33</f>
        <v>71097.7</v>
      </c>
      <c r="F33" s="64">
        <f>Дотации!C33</f>
        <v>35550</v>
      </c>
      <c r="G33" s="64">
        <f>Дотации!D33</f>
        <v>50.001617492548988</v>
      </c>
      <c r="H33" s="63">
        <f>Субсидии!B34</f>
        <v>45667.38</v>
      </c>
      <c r="I33" s="63">
        <f>Субсидии!C34</f>
        <v>8159.4</v>
      </c>
      <c r="J33" s="63">
        <f>Субсидии!D34</f>
        <v>17.867020179392817</v>
      </c>
      <c r="K33" s="63">
        <f>'Субвенции '!B36</f>
        <v>142526</v>
      </c>
      <c r="L33" s="63">
        <f>'Субвенции '!C36</f>
        <v>80827.796499999997</v>
      </c>
      <c r="M33" s="63">
        <f>'Субвенции '!D36</f>
        <v>56.710913447371006</v>
      </c>
      <c r="N33" s="63">
        <f>Иные!B33</f>
        <v>8838.9</v>
      </c>
      <c r="O33" s="63">
        <f>Иные!C33</f>
        <v>650</v>
      </c>
      <c r="P33" s="63">
        <f>Иные!D33</f>
        <v>7.3538562490807688</v>
      </c>
      <c r="T33" s="65"/>
      <c r="U33" s="65"/>
      <c r="V33" s="65"/>
    </row>
    <row r="34" spans="1:22" ht="15.75" x14ac:dyDescent="0.25">
      <c r="A34" s="62" t="s">
        <v>278</v>
      </c>
      <c r="B34" s="63">
        <v>710533</v>
      </c>
      <c r="C34" s="63">
        <v>339735.3</v>
      </c>
      <c r="D34" s="63">
        <v>47.8</v>
      </c>
      <c r="E34" s="64">
        <f>Дотации!B34</f>
        <v>145985</v>
      </c>
      <c r="F34" s="64">
        <f>Дотации!C34</f>
        <v>85849</v>
      </c>
      <c r="G34" s="64">
        <f>Дотации!D34</f>
        <v>58.806726718498481</v>
      </c>
      <c r="H34" s="63">
        <f>Субсидии!B35</f>
        <v>130036.48</v>
      </c>
      <c r="I34" s="63">
        <f>Субсидии!C35</f>
        <v>15097.7</v>
      </c>
      <c r="J34" s="63">
        <f>Субсидии!D35</f>
        <v>11.610357339724976</v>
      </c>
      <c r="K34" s="63">
        <f>'Субвенции '!B37</f>
        <v>425874</v>
      </c>
      <c r="L34" s="63">
        <f>'Субвенции '!C37</f>
        <v>236607.47700999997</v>
      </c>
      <c r="M34" s="63">
        <f>'Субвенции '!D37</f>
        <v>55.558093945627107</v>
      </c>
      <c r="N34" s="63">
        <f>Иные!B34</f>
        <v>8637.5</v>
      </c>
      <c r="O34" s="63">
        <f>Иные!C34</f>
        <v>2181.1000000000004</v>
      </c>
      <c r="P34" s="63">
        <f>Иные!D34</f>
        <v>25.251519536903043</v>
      </c>
      <c r="T34" s="65"/>
      <c r="U34" s="65"/>
      <c r="V34" s="65"/>
    </row>
    <row r="35" spans="1:22" ht="15.75" x14ac:dyDescent="0.25">
      <c r="A35" s="62" t="s">
        <v>279</v>
      </c>
      <c r="B35" s="63">
        <v>262871.3</v>
      </c>
      <c r="C35" s="63">
        <v>121795.9</v>
      </c>
      <c r="D35" s="63">
        <v>46.3</v>
      </c>
      <c r="E35" s="64">
        <f>Дотации!B35</f>
        <v>78553.7</v>
      </c>
      <c r="F35" s="64">
        <f>Дотации!C35</f>
        <v>39276</v>
      </c>
      <c r="G35" s="64">
        <f>Дотации!D35</f>
        <v>49.998917937665574</v>
      </c>
      <c r="H35" s="63">
        <f>Субсидии!B36</f>
        <v>21059.879999999997</v>
      </c>
      <c r="I35" s="63">
        <f>Субсидии!C36</f>
        <v>3961</v>
      </c>
      <c r="J35" s="63">
        <f>Субсидии!D36</f>
        <v>18.808274311154673</v>
      </c>
      <c r="K35" s="63">
        <f>'Субвенции '!B38</f>
        <v>155887.70000000004</v>
      </c>
      <c r="L35" s="63">
        <f>'Субвенции '!C38</f>
        <v>77888.883549999984</v>
      </c>
      <c r="M35" s="63">
        <f>'Субвенции '!D38</f>
        <v>49.964739713267925</v>
      </c>
      <c r="N35" s="63">
        <f>Иные!B35</f>
        <v>7370</v>
      </c>
      <c r="O35" s="63">
        <f>Иные!C35</f>
        <v>670</v>
      </c>
      <c r="P35" s="63">
        <f>Иные!D35</f>
        <v>9.0909090909090917</v>
      </c>
      <c r="T35" s="65"/>
      <c r="U35" s="65"/>
      <c r="V35" s="65"/>
    </row>
    <row r="36" spans="1:22" ht="15.75" x14ac:dyDescent="0.25">
      <c r="A36" s="62" t="s">
        <v>280</v>
      </c>
      <c r="B36" s="63">
        <v>187642.7</v>
      </c>
      <c r="C36" s="63">
        <v>92401.600000000006</v>
      </c>
      <c r="D36" s="63">
        <v>49.2</v>
      </c>
      <c r="E36" s="64">
        <f>Дотации!B36</f>
        <v>55940</v>
      </c>
      <c r="F36" s="64">
        <f>Дотации!C36</f>
        <v>29686</v>
      </c>
      <c r="G36" s="64">
        <f>Дотации!D36</f>
        <v>53.067572398998934</v>
      </c>
      <c r="H36" s="63">
        <f>Субсидии!B37</f>
        <v>23960.880000000001</v>
      </c>
      <c r="I36" s="63">
        <f>Субсидии!C37</f>
        <v>4654.7000000000007</v>
      </c>
      <c r="J36" s="63">
        <f>Субсидии!D37</f>
        <v>19.426248117765294</v>
      </c>
      <c r="K36" s="63">
        <f>'Субвенции '!B39</f>
        <v>102800</v>
      </c>
      <c r="L36" s="63">
        <f>'Субвенции '!C39</f>
        <v>58020.93112999999</v>
      </c>
      <c r="M36" s="63">
        <f>'Субвенции '!D39</f>
        <v>56.440594484435792</v>
      </c>
      <c r="N36" s="63">
        <f>Иные!B36</f>
        <v>4941.8</v>
      </c>
      <c r="O36" s="63">
        <f>Иные!C36</f>
        <v>40</v>
      </c>
      <c r="P36" s="63">
        <f>Иные!D36</f>
        <v>0.80942166821805828</v>
      </c>
      <c r="T36" s="65"/>
      <c r="U36" s="65"/>
      <c r="V36" s="65"/>
    </row>
    <row r="37" spans="1:22" ht="15.75" x14ac:dyDescent="0.25">
      <c r="A37" s="62" t="s">
        <v>281</v>
      </c>
      <c r="B37" s="63">
        <v>557532</v>
      </c>
      <c r="C37" s="63">
        <v>279775.5</v>
      </c>
      <c r="D37" s="63">
        <v>50.2</v>
      </c>
      <c r="E37" s="64">
        <f>Дотации!B37</f>
        <v>138965</v>
      </c>
      <c r="F37" s="64">
        <f>Дотации!C37</f>
        <v>69480</v>
      </c>
      <c r="G37" s="64">
        <f>Дотации!D37</f>
        <v>49.998200985859746</v>
      </c>
      <c r="H37" s="63">
        <f>Субсидии!B38</f>
        <v>52975.3</v>
      </c>
      <c r="I37" s="63">
        <f>Субсидии!C38</f>
        <v>11693.400000000001</v>
      </c>
      <c r="J37" s="63">
        <f>Субсидии!D38</f>
        <v>22.073305861410887</v>
      </c>
      <c r="K37" s="63">
        <f>'Субвенции '!B40</f>
        <v>365322.40000000014</v>
      </c>
      <c r="L37" s="63">
        <f>'Субвенции '!C40</f>
        <v>198602.05651999998</v>
      </c>
      <c r="M37" s="63">
        <f>'Субвенции '!D40</f>
        <v>54.3635037216442</v>
      </c>
      <c r="N37" s="63">
        <f>Иные!B37</f>
        <v>269.3</v>
      </c>
      <c r="O37" s="63">
        <f>Иные!C37</f>
        <v>0</v>
      </c>
      <c r="P37" s="63">
        <f>Иные!D37</f>
        <v>0</v>
      </c>
      <c r="T37" s="65"/>
      <c r="U37" s="65"/>
      <c r="V37" s="65"/>
    </row>
    <row r="38" spans="1:22" ht="15.75" x14ac:dyDescent="0.25">
      <c r="A38" s="62" t="s">
        <v>282</v>
      </c>
      <c r="B38" s="63">
        <v>240905.3</v>
      </c>
      <c r="C38" s="63">
        <v>132312.4</v>
      </c>
      <c r="D38" s="63">
        <v>54.9</v>
      </c>
      <c r="E38" s="64">
        <f>Дотации!B38</f>
        <v>55372.4</v>
      </c>
      <c r="F38" s="64">
        <f>Дотации!C38</f>
        <v>27686</v>
      </c>
      <c r="G38" s="64">
        <f>Дотации!D38</f>
        <v>49.999638809226255</v>
      </c>
      <c r="H38" s="63">
        <f>Субсидии!B39</f>
        <v>25032.78</v>
      </c>
      <c r="I38" s="63">
        <f>Субсидии!C39</f>
        <v>4023.3999999999996</v>
      </c>
      <c r="J38" s="63">
        <f>Субсидии!D39</f>
        <v>16.072525704296524</v>
      </c>
      <c r="K38" s="63">
        <f>'Субвенции '!B41</f>
        <v>153380.80000000002</v>
      </c>
      <c r="L38" s="63">
        <f>'Субвенции '!C41</f>
        <v>100516.33750000001</v>
      </c>
      <c r="M38" s="63">
        <f>'Субвенции '!D41</f>
        <v>65.533846152843125</v>
      </c>
      <c r="N38" s="63">
        <f>Иные!B38</f>
        <v>7119.3</v>
      </c>
      <c r="O38" s="63">
        <f>Иные!C38</f>
        <v>86.7</v>
      </c>
      <c r="P38" s="63">
        <f>Иные!D38</f>
        <v>1.2178163583498376</v>
      </c>
      <c r="T38" s="65"/>
      <c r="U38" s="65"/>
      <c r="V38" s="65"/>
    </row>
    <row r="39" spans="1:22" ht="15.75" x14ac:dyDescent="0.25">
      <c r="A39" s="62" t="s">
        <v>283</v>
      </c>
      <c r="B39" s="63">
        <v>412731.2</v>
      </c>
      <c r="C39" s="63">
        <v>209391.1</v>
      </c>
      <c r="D39" s="63">
        <v>50.7</v>
      </c>
      <c r="E39" s="64">
        <f>Дотации!B39</f>
        <v>0</v>
      </c>
      <c r="F39" s="64">
        <f>Дотации!C39</f>
        <v>0</v>
      </c>
      <c r="G39" s="64">
        <f>Дотации!D39</f>
        <v>0</v>
      </c>
      <c r="H39" s="63">
        <f>Субсидии!B40</f>
        <v>38989.380000000005</v>
      </c>
      <c r="I39" s="63">
        <f>Субсидии!C40</f>
        <v>6957.2000000000007</v>
      </c>
      <c r="J39" s="63">
        <f>Субсидии!D40</f>
        <v>17.84383337206183</v>
      </c>
      <c r="K39" s="63">
        <f>'Субвенции '!B42</f>
        <v>370384.7</v>
      </c>
      <c r="L39" s="63">
        <f>'Субвенции '!C42</f>
        <v>202183.91004000002</v>
      </c>
      <c r="M39" s="63">
        <f>'Субвенции '!D42</f>
        <v>54.587543718733521</v>
      </c>
      <c r="N39" s="63">
        <f>Иные!B39</f>
        <v>3357.1</v>
      </c>
      <c r="O39" s="63">
        <f>Иные!C39</f>
        <v>250</v>
      </c>
      <c r="P39" s="63">
        <f>Иные!D39</f>
        <v>7.4469035774924794</v>
      </c>
      <c r="T39" s="65"/>
      <c r="U39" s="65"/>
      <c r="V39" s="65"/>
    </row>
    <row r="40" spans="1:22" ht="15.75" x14ac:dyDescent="0.25">
      <c r="A40" s="62" t="s">
        <v>284</v>
      </c>
      <c r="B40" s="63">
        <v>268959.90000000002</v>
      </c>
      <c r="C40" s="63">
        <v>117728.3</v>
      </c>
      <c r="D40" s="63">
        <v>43.8</v>
      </c>
      <c r="E40" s="64">
        <f>Дотации!B40</f>
        <v>41395.399999999994</v>
      </c>
      <c r="F40" s="64">
        <f>Дотации!C40</f>
        <v>20700</v>
      </c>
      <c r="G40" s="64">
        <f>Дотации!D40</f>
        <v>50.005556172908108</v>
      </c>
      <c r="H40" s="63">
        <f>Субсидии!B41</f>
        <v>49581.68</v>
      </c>
      <c r="I40" s="63">
        <f>Субсидии!C41</f>
        <v>5853.2999999999993</v>
      </c>
      <c r="J40" s="63">
        <f>Субсидии!D41</f>
        <v>11.80536843447015</v>
      </c>
      <c r="K40" s="63">
        <f>'Субвенции '!B43</f>
        <v>177715.40000000005</v>
      </c>
      <c r="L40" s="63">
        <f>'Субвенции '!C43</f>
        <v>91174.950450000004</v>
      </c>
      <c r="M40" s="63">
        <f>'Субвенции '!D43</f>
        <v>51.303910887857761</v>
      </c>
      <c r="N40" s="63">
        <f>Иные!B40</f>
        <v>267.39999999999998</v>
      </c>
      <c r="O40" s="63">
        <f>Иные!C40</f>
        <v>0</v>
      </c>
      <c r="P40" s="63">
        <f>Иные!D40</f>
        <v>0</v>
      </c>
      <c r="T40" s="65"/>
      <c r="U40" s="65"/>
      <c r="V40" s="65"/>
    </row>
    <row r="41" spans="1:22" ht="15.75" x14ac:dyDescent="0.25">
      <c r="A41" s="62" t="s">
        <v>285</v>
      </c>
      <c r="B41" s="63">
        <v>306550.5</v>
      </c>
      <c r="C41" s="63">
        <v>149757.5</v>
      </c>
      <c r="D41" s="63">
        <v>48.9</v>
      </c>
      <c r="E41" s="64">
        <f>Дотации!B41</f>
        <v>0</v>
      </c>
      <c r="F41" s="64">
        <f>Дотации!C41</f>
        <v>0</v>
      </c>
      <c r="G41" s="64">
        <f>Дотации!D41</f>
        <v>0</v>
      </c>
      <c r="H41" s="63">
        <f>Субсидии!B42</f>
        <v>32929.58</v>
      </c>
      <c r="I41" s="63">
        <f>Субсидии!C42</f>
        <v>7807.4</v>
      </c>
      <c r="J41" s="63">
        <f>Субсидии!D42</f>
        <v>23.709382263606155</v>
      </c>
      <c r="K41" s="63">
        <f>'Субвенции '!B44</f>
        <v>242647.7</v>
      </c>
      <c r="L41" s="63">
        <f>'Субвенции '!C44</f>
        <v>141950.11213999998</v>
      </c>
      <c r="M41" s="63">
        <f>'Субвенции '!D44</f>
        <v>58.500497692745476</v>
      </c>
      <c r="N41" s="63">
        <f>Иные!B41</f>
        <v>30973.200000000001</v>
      </c>
      <c r="O41" s="63">
        <f>Иные!C41</f>
        <v>0</v>
      </c>
      <c r="P41" s="63">
        <f>Иные!D41</f>
        <v>0</v>
      </c>
      <c r="T41" s="65"/>
      <c r="U41" s="65"/>
      <c r="V41" s="65"/>
    </row>
    <row r="42" spans="1:22" ht="15.75" x14ac:dyDescent="0.25">
      <c r="A42" s="62" t="s">
        <v>286</v>
      </c>
      <c r="B42" s="63">
        <v>178451.20000000001</v>
      </c>
      <c r="C42" s="63">
        <v>84230.8</v>
      </c>
      <c r="D42" s="63">
        <v>47.2</v>
      </c>
      <c r="E42" s="64">
        <f>Дотации!B42</f>
        <v>61284.6</v>
      </c>
      <c r="F42" s="64">
        <f>Дотации!C42</f>
        <v>30640</v>
      </c>
      <c r="G42" s="64">
        <f>Дотации!D42</f>
        <v>49.996247018011054</v>
      </c>
      <c r="H42" s="63">
        <f>Субсидии!B43</f>
        <v>16299.880000000001</v>
      </c>
      <c r="I42" s="63">
        <f>Субсидии!C43</f>
        <v>3577.7</v>
      </c>
      <c r="J42" s="63">
        <f>Субсидии!D43</f>
        <v>21.949241344108053</v>
      </c>
      <c r="K42" s="63">
        <f>'Субвенции '!B45</f>
        <v>98106.699999999983</v>
      </c>
      <c r="L42" s="63">
        <f>'Субвенции '!C45</f>
        <v>50013.090330000006</v>
      </c>
      <c r="M42" s="63">
        <f>'Субвенции '!D45</f>
        <v>50.978261759900199</v>
      </c>
      <c r="N42" s="63">
        <f>Иные!B42</f>
        <v>2760</v>
      </c>
      <c r="O42" s="63">
        <f>Иные!C42</f>
        <v>0</v>
      </c>
      <c r="P42" s="63">
        <f>Иные!D42</f>
        <v>0</v>
      </c>
      <c r="T42" s="65"/>
      <c r="U42" s="65"/>
      <c r="V42" s="65"/>
    </row>
    <row r="43" spans="1:22" ht="15.75" x14ac:dyDescent="0.25">
      <c r="A43" s="62" t="s">
        <v>287</v>
      </c>
      <c r="B43" s="63">
        <v>282543.8</v>
      </c>
      <c r="C43" s="63">
        <v>130507.8</v>
      </c>
      <c r="D43" s="63">
        <v>46.2</v>
      </c>
      <c r="E43" s="64">
        <f>Дотации!B43</f>
        <v>69220</v>
      </c>
      <c r="F43" s="64">
        <f>Дотации!C43</f>
        <v>34608</v>
      </c>
      <c r="G43" s="64">
        <f>Дотации!D43</f>
        <v>49.997110661658475</v>
      </c>
      <c r="H43" s="63">
        <f>Субсидии!B44</f>
        <v>41784.980000000003</v>
      </c>
      <c r="I43" s="63">
        <f>Субсидии!C44</f>
        <v>6112</v>
      </c>
      <c r="J43" s="63">
        <f>Субсидии!D44</f>
        <v>14.62726558682091</v>
      </c>
      <c r="K43" s="63">
        <f>'Субвенции '!B46</f>
        <v>162842.90000000002</v>
      </c>
      <c r="L43" s="63">
        <f>'Субвенции '!C46</f>
        <v>89487.771999999997</v>
      </c>
      <c r="M43" s="63">
        <f>'Субвенции '!D46</f>
        <v>54.953437945406272</v>
      </c>
      <c r="N43" s="63">
        <f>Иные!B43</f>
        <v>8695.9</v>
      </c>
      <c r="O43" s="63">
        <f>Иные!C43</f>
        <v>300</v>
      </c>
      <c r="P43" s="63">
        <f>Иные!D43</f>
        <v>3.4499016778021829</v>
      </c>
      <c r="T43" s="65"/>
      <c r="U43" s="65"/>
      <c r="V43" s="65"/>
    </row>
    <row r="44" spans="1:22" ht="15.75" x14ac:dyDescent="0.25">
      <c r="A44" s="62" t="s">
        <v>288</v>
      </c>
      <c r="B44" s="63">
        <v>288633.3</v>
      </c>
      <c r="C44" s="63">
        <v>130716.7</v>
      </c>
      <c r="D44" s="63">
        <v>45.3</v>
      </c>
      <c r="E44" s="64">
        <f>Дотации!B44</f>
        <v>66982.3</v>
      </c>
      <c r="F44" s="64">
        <f>Дотации!C44</f>
        <v>35534</v>
      </c>
      <c r="G44" s="64">
        <f>Дотации!D44</f>
        <v>53.049835553571612</v>
      </c>
      <c r="H44" s="63">
        <f>Субсидии!B45</f>
        <v>45146.880000000005</v>
      </c>
      <c r="I44" s="63">
        <f>Субсидии!C45</f>
        <v>9618.7000000000007</v>
      </c>
      <c r="J44" s="63">
        <f>Субсидии!D45</f>
        <v>21.305348232258794</v>
      </c>
      <c r="K44" s="63">
        <f>'Субвенции '!B47</f>
        <v>171460.40000000002</v>
      </c>
      <c r="L44" s="63">
        <f>'Субвенции '!C47</f>
        <v>85564.006970000017</v>
      </c>
      <c r="M44" s="63">
        <f>'Субвенции '!D47</f>
        <v>49.903072062120465</v>
      </c>
      <c r="N44" s="63">
        <f>Иные!B44</f>
        <v>5043.7</v>
      </c>
      <c r="O44" s="63">
        <f>Иные!C44</f>
        <v>0</v>
      </c>
      <c r="P44" s="63">
        <f>Иные!D44</f>
        <v>0</v>
      </c>
      <c r="T44" s="65"/>
      <c r="U44" s="65"/>
      <c r="V44" s="65"/>
    </row>
    <row r="45" spans="1:22" ht="15.75" x14ac:dyDescent="0.25">
      <c r="A45" s="62" t="s">
        <v>289</v>
      </c>
      <c r="B45" s="63">
        <v>3467953.7</v>
      </c>
      <c r="C45" s="63">
        <v>1078106.3999999999</v>
      </c>
      <c r="D45" s="63">
        <v>31.1</v>
      </c>
      <c r="E45" s="64">
        <f>Дотации!B45</f>
        <v>0</v>
      </c>
      <c r="F45" s="64">
        <f>Дотации!C45</f>
        <v>0</v>
      </c>
      <c r="G45" s="64">
        <f>Дотации!D45</f>
        <v>0</v>
      </c>
      <c r="H45" s="63">
        <f>Субсидии!B46</f>
        <v>1470039</v>
      </c>
      <c r="I45" s="63">
        <f>Субсидии!C46</f>
        <v>116280.79999999999</v>
      </c>
      <c r="J45" s="63">
        <f>Субсидии!D46</f>
        <v>7.9100486449679224</v>
      </c>
      <c r="K45" s="63">
        <f>'Субвенции '!B48</f>
        <v>1857726.6</v>
      </c>
      <c r="L45" s="63">
        <f>'Субвенции '!C48</f>
        <v>961130.60199</v>
      </c>
      <c r="M45" s="63">
        <f>'Субвенции '!D48</f>
        <v>51.736924151810058</v>
      </c>
      <c r="N45" s="63">
        <f>Иные!B45</f>
        <v>140188.20000000001</v>
      </c>
      <c r="O45" s="63">
        <f>Иные!C45</f>
        <v>695</v>
      </c>
      <c r="P45" s="63">
        <f>Иные!D45</f>
        <v>0.49576212548559717</v>
      </c>
      <c r="T45" s="65"/>
      <c r="U45" s="65"/>
      <c r="V45" s="65"/>
    </row>
    <row r="46" spans="1:22" ht="15.75" x14ac:dyDescent="0.25">
      <c r="A46" s="59" t="s">
        <v>290</v>
      </c>
      <c r="B46" s="60">
        <v>7956834.0999999996</v>
      </c>
      <c r="C46" s="60">
        <v>3434331.5</v>
      </c>
      <c r="D46" s="60">
        <v>43.2</v>
      </c>
      <c r="E46" s="60">
        <f>Дотации!B46</f>
        <v>226967.59999999998</v>
      </c>
      <c r="F46" s="60">
        <f>Дотации!C46</f>
        <v>113486</v>
      </c>
      <c r="G46" s="60">
        <f>Дотации!D46</f>
        <v>50.000969301345222</v>
      </c>
      <c r="H46" s="60">
        <f>Субсидии!B47</f>
        <v>2129846.7999999998</v>
      </c>
      <c r="I46" s="60">
        <f>Субсидии!C47</f>
        <v>487708.4</v>
      </c>
      <c r="J46" s="60">
        <f>Субсидии!D47</f>
        <v>22.898754971484337</v>
      </c>
      <c r="K46" s="60">
        <f>'Субвенции '!B49</f>
        <v>5173469</v>
      </c>
      <c r="L46" s="60">
        <f>'Субвенции '!C49</f>
        <v>2793027.5270000002</v>
      </c>
      <c r="M46" s="60">
        <f>'Субвенции '!D49</f>
        <v>53.987518375001386</v>
      </c>
      <c r="N46" s="60">
        <f>Иные!B46</f>
        <v>426550.7</v>
      </c>
      <c r="O46" s="60">
        <f>Иные!C46</f>
        <v>40109.599999999999</v>
      </c>
      <c r="P46" s="60">
        <f>Иные!D46</f>
        <v>9.4032432721362298</v>
      </c>
      <c r="T46" s="61"/>
      <c r="U46" s="61"/>
      <c r="V46" s="61"/>
    </row>
    <row r="47" spans="1:22" ht="15.75" x14ac:dyDescent="0.25">
      <c r="A47" s="62" t="s">
        <v>291</v>
      </c>
      <c r="B47" s="63">
        <v>7535659.5</v>
      </c>
      <c r="C47" s="63">
        <v>3243265.9</v>
      </c>
      <c r="D47" s="63">
        <v>43</v>
      </c>
      <c r="E47" s="64">
        <f>Дотации!B47</f>
        <v>37784.9</v>
      </c>
      <c r="F47" s="64">
        <f>Дотации!C47</f>
        <v>18894</v>
      </c>
      <c r="G47" s="64">
        <f>Дотации!D47</f>
        <v>50.004102167797186</v>
      </c>
      <c r="H47" s="63">
        <f>Субсидии!B48</f>
        <v>2108300.2000000002</v>
      </c>
      <c r="I47" s="63">
        <f>Субсидии!C48</f>
        <v>482252.19999999995</v>
      </c>
      <c r="J47" s="63">
        <f>Субсидии!D48</f>
        <v>22.873981608501477</v>
      </c>
      <c r="K47" s="63">
        <f>'Субвенции '!B50</f>
        <v>4985603.7</v>
      </c>
      <c r="L47" s="63">
        <f>'Субвенции '!C50</f>
        <v>2702089.6278700004</v>
      </c>
      <c r="M47" s="63">
        <f>'Субвенции '!D50</f>
        <v>54.197842236638273</v>
      </c>
      <c r="N47" s="63">
        <f>Иные!B47</f>
        <v>403970.7</v>
      </c>
      <c r="O47" s="63">
        <f>Иные!C47</f>
        <v>40030.1</v>
      </c>
      <c r="P47" s="63">
        <f>Иные!D47</f>
        <v>9.9091592533814943</v>
      </c>
      <c r="T47" s="65"/>
      <c r="U47" s="65"/>
      <c r="V47" s="65"/>
    </row>
    <row r="48" spans="1:22" ht="15.75" x14ac:dyDescent="0.25">
      <c r="A48" s="62" t="s">
        <v>292</v>
      </c>
      <c r="B48" s="63">
        <v>97025.7</v>
      </c>
      <c r="C48" s="63">
        <v>38577.5</v>
      </c>
      <c r="D48" s="63">
        <v>39.799999999999997</v>
      </c>
      <c r="E48" s="64">
        <f>Дотации!B48</f>
        <v>51708.3</v>
      </c>
      <c r="F48" s="64">
        <f>Дотации!C48</f>
        <v>25856</v>
      </c>
      <c r="G48" s="64">
        <f>Дотации!D48</f>
        <v>50.003577762177443</v>
      </c>
      <c r="H48" s="63">
        <f>Субсидии!B49</f>
        <v>5076</v>
      </c>
      <c r="I48" s="63">
        <f>Субсидии!C49</f>
        <v>451.1</v>
      </c>
      <c r="J48" s="63">
        <f>Субсидии!D49</f>
        <v>8.8869188337273446</v>
      </c>
      <c r="K48" s="63">
        <f>'Субвенции '!B51</f>
        <v>30409.899999999994</v>
      </c>
      <c r="L48" s="63">
        <f>'Субвенции '!C51</f>
        <v>12270.4</v>
      </c>
      <c r="M48" s="63">
        <f>'Субвенции '!D51</f>
        <v>40.350017592954934</v>
      </c>
      <c r="N48" s="63">
        <f>Иные!B48</f>
        <v>9831.5</v>
      </c>
      <c r="O48" s="63">
        <f>Иные!C48</f>
        <v>0</v>
      </c>
      <c r="P48" s="63">
        <f>Иные!D48</f>
        <v>0</v>
      </c>
      <c r="T48" s="65"/>
      <c r="U48" s="65"/>
      <c r="V48" s="65"/>
    </row>
    <row r="49" spans="1:22" ht="15.75" x14ac:dyDescent="0.25">
      <c r="A49" s="62" t="s">
        <v>293</v>
      </c>
      <c r="B49" s="63">
        <v>174010.6</v>
      </c>
      <c r="C49" s="63">
        <v>81513.3</v>
      </c>
      <c r="D49" s="63">
        <v>46.8</v>
      </c>
      <c r="E49" s="64">
        <f>Дотации!B49</f>
        <v>61500.3</v>
      </c>
      <c r="F49" s="64">
        <f>Дотации!C49</f>
        <v>30750</v>
      </c>
      <c r="G49" s="64">
        <f>Дотации!D49</f>
        <v>49.999756098750737</v>
      </c>
      <c r="H49" s="63">
        <f>Субсидии!B50</f>
        <v>7425.7</v>
      </c>
      <c r="I49" s="63">
        <f>Субсидии!C50</f>
        <v>2984.6</v>
      </c>
      <c r="J49" s="63">
        <f>Субсидии!D50</f>
        <v>40.192843772304293</v>
      </c>
      <c r="K49" s="63">
        <f>'Субвенции '!B52</f>
        <v>99397.6</v>
      </c>
      <c r="L49" s="63">
        <f>'Субвенции '!C52</f>
        <v>47778.716129999993</v>
      </c>
      <c r="M49" s="63">
        <f>'Субвенции '!D52</f>
        <v>48.068279445378955</v>
      </c>
      <c r="N49" s="63">
        <f>Иные!B49</f>
        <v>5687</v>
      </c>
      <c r="O49" s="63">
        <f>Иные!C49</f>
        <v>0</v>
      </c>
      <c r="P49" s="63">
        <f>Иные!D49</f>
        <v>0</v>
      </c>
      <c r="T49" s="65"/>
      <c r="U49" s="65"/>
      <c r="V49" s="65"/>
    </row>
    <row r="50" spans="1:22" ht="15.75" x14ac:dyDescent="0.25">
      <c r="A50" s="62" t="s">
        <v>294</v>
      </c>
      <c r="B50" s="63">
        <v>150138.29999999999</v>
      </c>
      <c r="C50" s="63">
        <v>70974.8</v>
      </c>
      <c r="D50" s="63">
        <v>47.3</v>
      </c>
      <c r="E50" s="64">
        <f>Дотации!B50</f>
        <v>75974.100000000006</v>
      </c>
      <c r="F50" s="64">
        <f>Дотации!C50</f>
        <v>37986</v>
      </c>
      <c r="G50" s="64">
        <f>Дотации!D50</f>
        <v>49.998617950064556</v>
      </c>
      <c r="H50" s="63">
        <f>Субсидии!B51</f>
        <v>9044.9</v>
      </c>
      <c r="I50" s="63">
        <f>Субсидии!C51</f>
        <v>2020.5</v>
      </c>
      <c r="J50" s="63">
        <f>Субсидии!D51</f>
        <v>22.338555429026304</v>
      </c>
      <c r="K50" s="63">
        <f>'Субвенции '!B53</f>
        <v>58057.80000000001</v>
      </c>
      <c r="L50" s="63">
        <f>'Субвенции '!C53</f>
        <v>30888.782999999996</v>
      </c>
      <c r="M50" s="63">
        <f>'Субвенции '!D53</f>
        <v>53.203502371774313</v>
      </c>
      <c r="N50" s="63">
        <f>Иные!B50</f>
        <v>7061.5</v>
      </c>
      <c r="O50" s="63">
        <f>Иные!C50</f>
        <v>79.5</v>
      </c>
      <c r="P50" s="63">
        <f>Иные!D50</f>
        <v>1.1258231253982864</v>
      </c>
      <c r="T50" s="65"/>
      <c r="U50" s="65"/>
      <c r="V50" s="65"/>
    </row>
    <row r="51" spans="1:22" ht="15.75" x14ac:dyDescent="0.25">
      <c r="A51" s="59" t="s">
        <v>295</v>
      </c>
      <c r="B51" s="60">
        <v>692449.1</v>
      </c>
      <c r="C51" s="60">
        <v>25108.2</v>
      </c>
      <c r="D51" s="60">
        <v>3.6</v>
      </c>
      <c r="E51" s="60">
        <v>0</v>
      </c>
      <c r="F51" s="60">
        <v>0</v>
      </c>
      <c r="G51" s="60">
        <v>0</v>
      </c>
      <c r="H51" s="60">
        <v>378132.3</v>
      </c>
      <c r="I51" s="60">
        <v>5582.6</v>
      </c>
      <c r="J51" s="66">
        <v>1.5</v>
      </c>
      <c r="K51" s="60">
        <f>'Субвенции '!B54</f>
        <v>36950.099999999955</v>
      </c>
      <c r="L51" s="60">
        <f>'Субвенции '!C54</f>
        <v>15571.900000000001</v>
      </c>
      <c r="M51" s="60">
        <f>'Субвенции '!D54</f>
        <v>42.143052386867751</v>
      </c>
      <c r="N51" s="60">
        <f>Иные!B51</f>
        <v>277366.7</v>
      </c>
      <c r="O51" s="60">
        <f>Иные!C51</f>
        <v>3953.7</v>
      </c>
      <c r="P51" s="60">
        <f>Иные!D51</f>
        <v>1.4254414823408865</v>
      </c>
      <c r="T51" s="61"/>
      <c r="U51" s="61"/>
      <c r="V51" s="61"/>
    </row>
    <row r="52" spans="1:22" s="70" customFormat="1" ht="63" x14ac:dyDescent="0.25">
      <c r="A52" s="67" t="s">
        <v>296</v>
      </c>
      <c r="B52" s="68">
        <v>500.1</v>
      </c>
      <c r="C52" s="68">
        <v>225.3</v>
      </c>
      <c r="D52" s="68">
        <v>45.1</v>
      </c>
      <c r="E52" s="63"/>
      <c r="F52" s="63"/>
      <c r="G52" s="69"/>
      <c r="H52" s="63"/>
      <c r="I52" s="63"/>
      <c r="J52" s="63"/>
      <c r="K52" s="63">
        <f>'Субвенции '!B55</f>
        <v>500.1</v>
      </c>
      <c r="L52" s="63">
        <f>'Субвенции '!C55</f>
        <v>225.3</v>
      </c>
      <c r="M52" s="63">
        <f>'Субвенции '!D55</f>
        <v>45.050989802039595</v>
      </c>
      <c r="N52" s="63"/>
      <c r="O52" s="63"/>
      <c r="P52" s="63"/>
      <c r="T52" s="65"/>
      <c r="U52" s="65"/>
      <c r="V52" s="65"/>
    </row>
    <row r="53" spans="1:22" s="70" customFormat="1" ht="47.25" x14ac:dyDescent="0.25">
      <c r="A53" s="67" t="s">
        <v>297</v>
      </c>
      <c r="B53" s="68">
        <v>67.099999999999994</v>
      </c>
      <c r="C53" s="68">
        <v>20</v>
      </c>
      <c r="D53" s="68">
        <v>29.8</v>
      </c>
      <c r="E53" s="63"/>
      <c r="F53" s="63"/>
      <c r="G53" s="69"/>
      <c r="H53" s="63"/>
      <c r="I53" s="63"/>
      <c r="J53" s="63"/>
      <c r="K53" s="63">
        <f>'Субвенции '!B56</f>
        <v>67.099999999999994</v>
      </c>
      <c r="L53" s="63">
        <f>'Субвенции '!C56</f>
        <v>20</v>
      </c>
      <c r="M53" s="63">
        <f>'Субвенции '!D56</f>
        <v>29.806259314456042</v>
      </c>
      <c r="N53" s="63"/>
      <c r="O53" s="63"/>
      <c r="P53" s="63"/>
      <c r="T53" s="65"/>
      <c r="U53" s="65"/>
      <c r="V53" s="65"/>
    </row>
    <row r="54" spans="1:22" s="70" customFormat="1" ht="47.25" x14ac:dyDescent="0.25">
      <c r="A54" s="67" t="s">
        <v>298</v>
      </c>
      <c r="B54" s="68">
        <v>6222</v>
      </c>
      <c r="C54" s="68">
        <v>245.6</v>
      </c>
      <c r="D54" s="68">
        <v>3.9</v>
      </c>
      <c r="E54" s="63"/>
      <c r="F54" s="63"/>
      <c r="G54" s="69"/>
      <c r="H54" s="63">
        <f>Субсидии!B53</f>
        <v>5721.9</v>
      </c>
      <c r="I54" s="63"/>
      <c r="J54" s="63"/>
      <c r="K54" s="63">
        <f>'Субвенции '!B57</f>
        <v>500.1</v>
      </c>
      <c r="L54" s="63">
        <f>'Субвенции '!C57</f>
        <v>245.6</v>
      </c>
      <c r="M54" s="63">
        <f>'Субвенции '!D57</f>
        <v>49.110177964407114</v>
      </c>
      <c r="N54" s="63"/>
      <c r="O54" s="63"/>
      <c r="P54" s="63"/>
      <c r="T54" s="65"/>
      <c r="U54" s="65"/>
      <c r="V54" s="65"/>
    </row>
    <row r="55" spans="1:22" s="70" customFormat="1" ht="47.25" x14ac:dyDescent="0.25">
      <c r="A55" s="67" t="s">
        <v>299</v>
      </c>
      <c r="B55" s="68">
        <v>67.099999999999994</v>
      </c>
      <c r="C55" s="68">
        <v>31.4</v>
      </c>
      <c r="D55" s="68">
        <v>46.8</v>
      </c>
      <c r="E55" s="63"/>
      <c r="F55" s="63"/>
      <c r="G55" s="69"/>
      <c r="H55" s="63"/>
      <c r="I55" s="63"/>
      <c r="J55" s="63"/>
      <c r="K55" s="63">
        <f>'Субвенции '!B58</f>
        <v>67.099999999999994</v>
      </c>
      <c r="L55" s="63">
        <f>'Субвенции '!C58</f>
        <v>31.4</v>
      </c>
      <c r="M55" s="63">
        <f>'Субвенции '!D58</f>
        <v>46.795827123695979</v>
      </c>
      <c r="N55" s="63"/>
      <c r="O55" s="63"/>
      <c r="P55" s="63"/>
      <c r="T55" s="65"/>
      <c r="U55" s="65"/>
      <c r="V55" s="65"/>
    </row>
    <row r="56" spans="1:22" s="70" customFormat="1" ht="47.25" x14ac:dyDescent="0.25">
      <c r="A56" s="67" t="s">
        <v>300</v>
      </c>
      <c r="B56" s="68">
        <v>67.099999999999994</v>
      </c>
      <c r="C56" s="68">
        <v>31.4</v>
      </c>
      <c r="D56" s="68">
        <v>46.8</v>
      </c>
      <c r="E56" s="63"/>
      <c r="F56" s="63"/>
      <c r="G56" s="69"/>
      <c r="H56" s="63"/>
      <c r="I56" s="63"/>
      <c r="J56" s="63"/>
      <c r="K56" s="63">
        <f>'Субвенции '!B59</f>
        <v>67.099999999999994</v>
      </c>
      <c r="L56" s="63">
        <f>'Субвенции '!C59</f>
        <v>31.4</v>
      </c>
      <c r="M56" s="63">
        <f>'Субвенции '!D59</f>
        <v>46.795827123695979</v>
      </c>
      <c r="N56" s="63"/>
      <c r="O56" s="63"/>
      <c r="P56" s="63"/>
      <c r="T56" s="65"/>
      <c r="U56" s="65"/>
      <c r="V56" s="65"/>
    </row>
    <row r="57" spans="1:22" s="70" customFormat="1" ht="47.25" x14ac:dyDescent="0.25">
      <c r="A57" s="67" t="s">
        <v>301</v>
      </c>
      <c r="B57" s="68">
        <v>67.099999999999994</v>
      </c>
      <c r="C57" s="68">
        <v>31.4</v>
      </c>
      <c r="D57" s="68">
        <v>46.8</v>
      </c>
      <c r="E57" s="63"/>
      <c r="F57" s="63"/>
      <c r="G57" s="69"/>
      <c r="H57" s="63"/>
      <c r="I57" s="63"/>
      <c r="J57" s="63"/>
      <c r="K57" s="63">
        <f>'Субвенции '!B60</f>
        <v>67.099999999999994</v>
      </c>
      <c r="L57" s="63">
        <f>'Субвенции '!C60</f>
        <v>31.4</v>
      </c>
      <c r="M57" s="63">
        <f>'Субвенции '!D60</f>
        <v>46.795827123695979</v>
      </c>
      <c r="N57" s="63"/>
      <c r="O57" s="63"/>
      <c r="P57" s="63"/>
      <c r="T57" s="65"/>
      <c r="U57" s="65"/>
      <c r="V57" s="65"/>
    </row>
    <row r="58" spans="1:22" s="70" customFormat="1" ht="47.25" x14ac:dyDescent="0.25">
      <c r="A58" s="67" t="s">
        <v>302</v>
      </c>
      <c r="B58" s="68">
        <v>67.099999999999994</v>
      </c>
      <c r="C58" s="68">
        <v>31.4</v>
      </c>
      <c r="D58" s="68">
        <v>46.8</v>
      </c>
      <c r="E58" s="63"/>
      <c r="F58" s="63"/>
      <c r="G58" s="69"/>
      <c r="H58" s="63"/>
      <c r="I58" s="63"/>
      <c r="J58" s="63"/>
      <c r="K58" s="63">
        <v>67.099999999999994</v>
      </c>
      <c r="L58" s="63">
        <v>67.099999999999994</v>
      </c>
      <c r="M58" s="63">
        <v>67.099999999999994</v>
      </c>
      <c r="N58" s="63"/>
      <c r="O58" s="63"/>
      <c r="P58" s="63"/>
      <c r="T58" s="65"/>
      <c r="U58" s="65"/>
      <c r="V58" s="65"/>
    </row>
    <row r="59" spans="1:22" s="70" customFormat="1" ht="47.25" x14ac:dyDescent="0.25">
      <c r="A59" s="67" t="s">
        <v>303</v>
      </c>
      <c r="B59" s="68">
        <v>166.7</v>
      </c>
      <c r="C59" s="68">
        <v>78.5</v>
      </c>
      <c r="D59" s="68">
        <v>47.1</v>
      </c>
      <c r="E59" s="63"/>
      <c r="F59" s="63"/>
      <c r="G59" s="69"/>
      <c r="H59" s="63"/>
      <c r="I59" s="63"/>
      <c r="J59" s="63"/>
      <c r="K59" s="63">
        <v>67.099999999999994</v>
      </c>
      <c r="L59" s="63">
        <v>67.099999999999994</v>
      </c>
      <c r="M59" s="63">
        <v>67.099999999999994</v>
      </c>
      <c r="N59" s="63"/>
      <c r="O59" s="63"/>
      <c r="P59" s="63"/>
      <c r="T59" s="65"/>
      <c r="U59" s="65"/>
      <c r="V59" s="65"/>
    </row>
    <row r="60" spans="1:22" s="70" customFormat="1" ht="47.25" x14ac:dyDescent="0.25">
      <c r="A60" s="67" t="s">
        <v>304</v>
      </c>
      <c r="B60" s="68">
        <v>67.099999999999994</v>
      </c>
      <c r="C60" s="68">
        <v>5.8</v>
      </c>
      <c r="D60" s="68">
        <v>8.6</v>
      </c>
      <c r="E60" s="63"/>
      <c r="F60" s="63"/>
      <c r="G60" s="69"/>
      <c r="H60" s="63"/>
      <c r="I60" s="63"/>
      <c r="J60" s="63"/>
      <c r="K60" s="63">
        <v>67.099999999999994</v>
      </c>
      <c r="L60" s="63">
        <v>67.099999999999994</v>
      </c>
      <c r="M60" s="63">
        <v>67.099999999999994</v>
      </c>
      <c r="N60" s="63"/>
      <c r="O60" s="63"/>
      <c r="P60" s="63"/>
      <c r="T60" s="65"/>
      <c r="U60" s="65"/>
      <c r="V60" s="65"/>
    </row>
    <row r="61" spans="1:22" s="70" customFormat="1" ht="47.25" x14ac:dyDescent="0.25">
      <c r="A61" s="67" t="s">
        <v>305</v>
      </c>
      <c r="B61" s="68">
        <v>7559.2</v>
      </c>
      <c r="C61" s="68">
        <v>0</v>
      </c>
      <c r="D61" s="68">
        <v>0</v>
      </c>
      <c r="E61" s="63"/>
      <c r="F61" s="63"/>
      <c r="G61" s="69"/>
      <c r="H61" s="63">
        <f>Субсидии!B54</f>
        <v>7559.2</v>
      </c>
      <c r="I61" s="63"/>
      <c r="J61" s="63"/>
      <c r="K61" s="63"/>
      <c r="L61" s="63"/>
      <c r="M61" s="63"/>
      <c r="N61" s="63"/>
      <c r="O61" s="63"/>
      <c r="P61" s="63"/>
      <c r="T61" s="65"/>
      <c r="U61" s="65"/>
      <c r="V61" s="65"/>
    </row>
    <row r="62" spans="1:22" s="70" customFormat="1" ht="47.25" x14ac:dyDescent="0.25">
      <c r="A62" s="67" t="s">
        <v>306</v>
      </c>
      <c r="B62" s="68">
        <v>67.099999999999994</v>
      </c>
      <c r="C62" s="68">
        <v>28.9</v>
      </c>
      <c r="D62" s="68">
        <v>43.1</v>
      </c>
      <c r="E62" s="63"/>
      <c r="F62" s="63"/>
      <c r="G62" s="69"/>
      <c r="H62" s="63"/>
      <c r="I62" s="63"/>
      <c r="J62" s="63"/>
      <c r="K62" s="63">
        <f>'Субвенции '!B64</f>
        <v>67.099999999999994</v>
      </c>
      <c r="L62" s="63">
        <f>'Субвенции '!C64</f>
        <v>28.9</v>
      </c>
      <c r="M62" s="63">
        <f>'Субвенции '!D64</f>
        <v>43.070044709388974</v>
      </c>
      <c r="N62" s="63"/>
      <c r="O62" s="63"/>
      <c r="P62" s="63"/>
      <c r="T62" s="65"/>
      <c r="U62" s="65"/>
      <c r="V62" s="65"/>
    </row>
    <row r="63" spans="1:22" s="70" customFormat="1" ht="47.25" x14ac:dyDescent="0.25">
      <c r="A63" s="67" t="s">
        <v>307</v>
      </c>
      <c r="B63" s="68">
        <v>67.099999999999994</v>
      </c>
      <c r="C63" s="68">
        <v>33.5</v>
      </c>
      <c r="D63" s="68">
        <v>49.9</v>
      </c>
      <c r="E63" s="63"/>
      <c r="F63" s="63"/>
      <c r="G63" s="69"/>
      <c r="H63" s="63"/>
      <c r="I63" s="63"/>
      <c r="J63" s="63"/>
      <c r="K63" s="63">
        <f>'Субвенции '!B65</f>
        <v>67.099999999999994</v>
      </c>
      <c r="L63" s="63">
        <f>'Субвенции '!C65</f>
        <v>33.5</v>
      </c>
      <c r="M63" s="63">
        <f>'Субвенции '!D65</f>
        <v>49.92548435171387</v>
      </c>
      <c r="N63" s="63"/>
      <c r="O63" s="63"/>
      <c r="P63" s="63"/>
      <c r="T63" s="65"/>
      <c r="U63" s="65"/>
      <c r="V63" s="65"/>
    </row>
    <row r="64" spans="1:22" s="70" customFormat="1" ht="47.25" x14ac:dyDescent="0.25">
      <c r="A64" s="67" t="s">
        <v>308</v>
      </c>
      <c r="B64" s="68">
        <v>67.099999999999994</v>
      </c>
      <c r="C64" s="68">
        <v>29.7</v>
      </c>
      <c r="D64" s="68">
        <v>44.3</v>
      </c>
      <c r="E64" s="63"/>
      <c r="F64" s="63"/>
      <c r="G64" s="69"/>
      <c r="H64" s="63"/>
      <c r="I64" s="63"/>
      <c r="J64" s="63"/>
      <c r="K64" s="63">
        <f>'Субвенции '!B66</f>
        <v>67.099999999999994</v>
      </c>
      <c r="L64" s="63">
        <f>'Субвенции '!C66</f>
        <v>29.7</v>
      </c>
      <c r="M64" s="63">
        <f>'Субвенции '!D66</f>
        <v>44.262295081967217</v>
      </c>
      <c r="N64" s="63"/>
      <c r="O64" s="63"/>
      <c r="P64" s="63"/>
      <c r="T64" s="65"/>
      <c r="U64" s="65"/>
      <c r="V64" s="65"/>
    </row>
    <row r="65" spans="1:22" s="70" customFormat="1" ht="47.25" x14ac:dyDescent="0.25">
      <c r="A65" s="67" t="s">
        <v>309</v>
      </c>
      <c r="B65" s="68">
        <v>67.099999999999994</v>
      </c>
      <c r="C65" s="68">
        <v>27.9</v>
      </c>
      <c r="D65" s="68">
        <v>41.6</v>
      </c>
      <c r="E65" s="63"/>
      <c r="F65" s="63"/>
      <c r="G65" s="69"/>
      <c r="H65" s="63"/>
      <c r="I65" s="63"/>
      <c r="J65" s="63"/>
      <c r="K65" s="63">
        <f>'Субвенции '!B67</f>
        <v>67.099999999999994</v>
      </c>
      <c r="L65" s="63">
        <f>'Субвенции '!C67</f>
        <v>27.9</v>
      </c>
      <c r="M65" s="63">
        <f>'Субвенции '!D67</f>
        <v>41.579731743666173</v>
      </c>
      <c r="N65" s="63"/>
      <c r="O65" s="63"/>
      <c r="P65" s="63"/>
      <c r="T65" s="65"/>
      <c r="U65" s="65"/>
      <c r="V65" s="65"/>
    </row>
    <row r="66" spans="1:22" s="70" customFormat="1" ht="47.25" x14ac:dyDescent="0.25">
      <c r="A66" s="67" t="s">
        <v>310</v>
      </c>
      <c r="B66" s="68">
        <v>166.7</v>
      </c>
      <c r="C66" s="68">
        <v>73.7</v>
      </c>
      <c r="D66" s="68">
        <v>44.2</v>
      </c>
      <c r="E66" s="63"/>
      <c r="F66" s="63"/>
      <c r="G66" s="69"/>
      <c r="H66" s="63"/>
      <c r="I66" s="63"/>
      <c r="J66" s="63"/>
      <c r="K66" s="63">
        <f>'Субвенции '!B68</f>
        <v>166.7</v>
      </c>
      <c r="L66" s="63">
        <f>'Субвенции '!C68</f>
        <v>73.7</v>
      </c>
      <c r="M66" s="63">
        <f>'Субвенции '!D68</f>
        <v>44.211157768446313</v>
      </c>
      <c r="N66" s="63"/>
      <c r="O66" s="63"/>
      <c r="P66" s="63"/>
      <c r="T66" s="65"/>
      <c r="U66" s="65"/>
      <c r="V66" s="65"/>
    </row>
    <row r="67" spans="1:22" s="70" customFormat="1" ht="47.25" x14ac:dyDescent="0.25">
      <c r="A67" s="67" t="s">
        <v>311</v>
      </c>
      <c r="B67" s="68">
        <v>67.099999999999994</v>
      </c>
      <c r="C67" s="68">
        <v>30</v>
      </c>
      <c r="D67" s="68">
        <v>44.7</v>
      </c>
      <c r="E67" s="63"/>
      <c r="F67" s="63"/>
      <c r="G67" s="69"/>
      <c r="H67" s="63"/>
      <c r="I67" s="63"/>
      <c r="J67" s="63"/>
      <c r="K67" s="63">
        <f>'Субвенции '!B69</f>
        <v>67.099999999999994</v>
      </c>
      <c r="L67" s="63">
        <f>'Субвенции '!C69</f>
        <v>30</v>
      </c>
      <c r="M67" s="63">
        <f>'Субвенции '!D69</f>
        <v>44.709388971684056</v>
      </c>
      <c r="N67" s="63"/>
      <c r="O67" s="63"/>
      <c r="P67" s="63"/>
      <c r="T67" s="65"/>
      <c r="U67" s="65"/>
      <c r="V67" s="65"/>
    </row>
    <row r="68" spans="1:22" s="70" customFormat="1" ht="31.5" x14ac:dyDescent="0.25">
      <c r="A68" s="67" t="s">
        <v>312</v>
      </c>
      <c r="B68" s="68">
        <v>67.099999999999994</v>
      </c>
      <c r="C68" s="68">
        <v>29.8</v>
      </c>
      <c r="D68" s="68">
        <v>44.4</v>
      </c>
      <c r="E68" s="63"/>
      <c r="F68" s="63"/>
      <c r="G68" s="69"/>
      <c r="H68" s="63"/>
      <c r="I68" s="63"/>
      <c r="J68" s="63"/>
      <c r="K68" s="63">
        <f>'Субвенции '!B70</f>
        <v>67.099999999999994</v>
      </c>
      <c r="L68" s="63">
        <f>'Субвенции '!C70</f>
        <v>29.8</v>
      </c>
      <c r="M68" s="63">
        <f>'Субвенции '!D70</f>
        <v>44.411326378539499</v>
      </c>
      <c r="N68" s="63"/>
      <c r="O68" s="63"/>
      <c r="P68" s="63"/>
      <c r="T68" s="65"/>
      <c r="U68" s="65"/>
      <c r="V68" s="65"/>
    </row>
    <row r="69" spans="1:22" s="70" customFormat="1" ht="47.25" x14ac:dyDescent="0.25">
      <c r="A69" s="67" t="s">
        <v>313</v>
      </c>
      <c r="B69" s="68">
        <v>67.099999999999994</v>
      </c>
      <c r="C69" s="68">
        <v>32.799999999999997</v>
      </c>
      <c r="D69" s="68">
        <v>48.9</v>
      </c>
      <c r="E69" s="63"/>
      <c r="F69" s="63"/>
      <c r="G69" s="69"/>
      <c r="H69" s="63"/>
      <c r="I69" s="63"/>
      <c r="J69" s="63"/>
      <c r="K69" s="63">
        <f>'Субвенции '!B71</f>
        <v>67.099999999999994</v>
      </c>
      <c r="L69" s="63">
        <f>'Субвенции '!C71</f>
        <v>32.799999999999997</v>
      </c>
      <c r="M69" s="63">
        <f>'Субвенции '!D71</f>
        <v>48.882265275707901</v>
      </c>
      <c r="N69" s="63"/>
      <c r="O69" s="63"/>
      <c r="P69" s="63"/>
      <c r="T69" s="65"/>
      <c r="U69" s="65"/>
      <c r="V69" s="65"/>
    </row>
    <row r="70" spans="1:22" s="70" customFormat="1" ht="47.25" x14ac:dyDescent="0.25">
      <c r="A70" s="67" t="s">
        <v>314</v>
      </c>
      <c r="B70" s="68">
        <v>67.099999999999994</v>
      </c>
      <c r="C70" s="68">
        <v>29.3</v>
      </c>
      <c r="D70" s="68">
        <v>43.7</v>
      </c>
      <c r="E70" s="63"/>
      <c r="F70" s="63"/>
      <c r="G70" s="69"/>
      <c r="H70" s="63"/>
      <c r="I70" s="63"/>
      <c r="J70" s="63"/>
      <c r="K70" s="63">
        <f>'Субвенции '!B72</f>
        <v>67.099999999999994</v>
      </c>
      <c r="L70" s="63">
        <f>'Субвенции '!C72</f>
        <v>29.3</v>
      </c>
      <c r="M70" s="63">
        <f>'Субвенции '!D72</f>
        <v>43.666169895678095</v>
      </c>
      <c r="N70" s="63"/>
      <c r="O70" s="63"/>
      <c r="P70" s="63"/>
      <c r="T70" s="65"/>
      <c r="U70" s="65"/>
      <c r="V70" s="65"/>
    </row>
    <row r="71" spans="1:22" s="70" customFormat="1" ht="47.25" x14ac:dyDescent="0.25">
      <c r="A71" s="67" t="s">
        <v>315</v>
      </c>
      <c r="B71" s="68">
        <v>67.099999999999994</v>
      </c>
      <c r="C71" s="68">
        <v>33.5</v>
      </c>
      <c r="D71" s="68">
        <v>49.9</v>
      </c>
      <c r="E71" s="63"/>
      <c r="F71" s="63"/>
      <c r="G71" s="69"/>
      <c r="H71" s="63"/>
      <c r="I71" s="63"/>
      <c r="J71" s="63"/>
      <c r="K71" s="63">
        <f>'Субвенции '!B73</f>
        <v>67.099999999999994</v>
      </c>
      <c r="L71" s="63">
        <f>'Субвенции '!C73</f>
        <v>33.5</v>
      </c>
      <c r="M71" s="63">
        <f>'Субвенции '!D73</f>
        <v>49.92548435171387</v>
      </c>
      <c r="N71" s="63"/>
      <c r="O71" s="63"/>
      <c r="P71" s="63"/>
      <c r="T71" s="65"/>
      <c r="U71" s="65"/>
      <c r="V71" s="65"/>
    </row>
    <row r="72" spans="1:22" s="70" customFormat="1" ht="47.25" x14ac:dyDescent="0.25">
      <c r="A72" s="67" t="s">
        <v>316</v>
      </c>
      <c r="B72" s="68">
        <v>67.099999999999994</v>
      </c>
      <c r="C72" s="68">
        <v>27.2</v>
      </c>
      <c r="D72" s="68">
        <v>40.5</v>
      </c>
      <c r="E72" s="63"/>
      <c r="F72" s="63"/>
      <c r="G72" s="69"/>
      <c r="H72" s="63"/>
      <c r="I72" s="63"/>
      <c r="J72" s="63"/>
      <c r="K72" s="63">
        <f>'Субвенции '!B74</f>
        <v>67.099999999999994</v>
      </c>
      <c r="L72" s="63">
        <f>'Субвенции '!C74</f>
        <v>27.2</v>
      </c>
      <c r="M72" s="63">
        <f>'Субвенции '!D74</f>
        <v>40.536512667660212</v>
      </c>
      <c r="N72" s="63"/>
      <c r="O72" s="63"/>
      <c r="P72" s="63"/>
      <c r="T72" s="65"/>
      <c r="U72" s="65"/>
      <c r="V72" s="65"/>
    </row>
    <row r="73" spans="1:22" s="70" customFormat="1" ht="47.25" x14ac:dyDescent="0.25">
      <c r="A73" s="67" t="s">
        <v>317</v>
      </c>
      <c r="B73" s="68">
        <v>166.7</v>
      </c>
      <c r="C73" s="68">
        <v>67.7</v>
      </c>
      <c r="D73" s="68">
        <v>40.6</v>
      </c>
      <c r="E73" s="63"/>
      <c r="F73" s="63"/>
      <c r="G73" s="69"/>
      <c r="H73" s="63"/>
      <c r="I73" s="63"/>
      <c r="J73" s="63"/>
      <c r="K73" s="63">
        <f>'Субвенции '!B75</f>
        <v>166.7</v>
      </c>
      <c r="L73" s="63">
        <f>'Субвенции '!C75</f>
        <v>67.7</v>
      </c>
      <c r="M73" s="63">
        <f>'Субвенции '!D75</f>
        <v>40.611877624475106</v>
      </c>
      <c r="N73" s="63"/>
      <c r="O73" s="63"/>
      <c r="P73" s="63"/>
      <c r="T73" s="65"/>
      <c r="U73" s="65"/>
      <c r="V73" s="65"/>
    </row>
    <row r="74" spans="1:22" s="70" customFormat="1" ht="47.25" x14ac:dyDescent="0.25">
      <c r="A74" s="67" t="s">
        <v>318</v>
      </c>
      <c r="B74" s="68">
        <v>67.099999999999994</v>
      </c>
      <c r="C74" s="68">
        <v>33.5</v>
      </c>
      <c r="D74" s="68">
        <v>49.9</v>
      </c>
      <c r="E74" s="63"/>
      <c r="F74" s="63"/>
      <c r="G74" s="69"/>
      <c r="H74" s="63"/>
      <c r="I74" s="63"/>
      <c r="J74" s="63"/>
      <c r="K74" s="63">
        <f>'Субвенции '!B76</f>
        <v>67.099999999999994</v>
      </c>
      <c r="L74" s="63">
        <f>'Субвенции '!C76</f>
        <v>33.5</v>
      </c>
      <c r="M74" s="63">
        <f>'Субвенции '!D76</f>
        <v>49.92548435171387</v>
      </c>
      <c r="N74" s="63"/>
      <c r="O74" s="63"/>
      <c r="P74" s="63"/>
      <c r="T74" s="65"/>
      <c r="U74" s="65"/>
      <c r="V74" s="65"/>
    </row>
    <row r="75" spans="1:22" s="70" customFormat="1" ht="47.25" x14ac:dyDescent="0.25">
      <c r="A75" s="67" t="s">
        <v>319</v>
      </c>
      <c r="B75" s="68">
        <v>67.099999999999994</v>
      </c>
      <c r="C75" s="68">
        <v>33.5</v>
      </c>
      <c r="D75" s="68">
        <v>49.9</v>
      </c>
      <c r="E75" s="63"/>
      <c r="F75" s="63"/>
      <c r="G75" s="69"/>
      <c r="H75" s="63"/>
      <c r="I75" s="63"/>
      <c r="J75" s="63"/>
      <c r="K75" s="63">
        <f>'Субвенции '!B77</f>
        <v>67.099999999999994</v>
      </c>
      <c r="L75" s="63">
        <f>'Субвенции '!C77</f>
        <v>33.5</v>
      </c>
      <c r="M75" s="63">
        <f>'Субвенции '!D77</f>
        <v>49.92548435171387</v>
      </c>
      <c r="N75" s="63"/>
      <c r="O75" s="63"/>
      <c r="P75" s="63"/>
      <c r="T75" s="65"/>
      <c r="U75" s="65"/>
      <c r="V75" s="65"/>
    </row>
    <row r="76" spans="1:22" s="70" customFormat="1" ht="47.25" x14ac:dyDescent="0.25">
      <c r="A76" s="67" t="s">
        <v>320</v>
      </c>
      <c r="B76" s="68">
        <v>67.099999999999994</v>
      </c>
      <c r="C76" s="68">
        <v>33.5</v>
      </c>
      <c r="D76" s="68">
        <v>49.9</v>
      </c>
      <c r="E76" s="63"/>
      <c r="F76" s="63"/>
      <c r="G76" s="69"/>
      <c r="H76" s="63"/>
      <c r="I76" s="63"/>
      <c r="J76" s="63"/>
      <c r="K76" s="63">
        <f>'Субвенции '!B78</f>
        <v>67.099999999999994</v>
      </c>
      <c r="L76" s="63">
        <f>'Субвенции '!C78</f>
        <v>33.5</v>
      </c>
      <c r="M76" s="63">
        <f>'Субвенции '!D78</f>
        <v>49.92548435171387</v>
      </c>
      <c r="N76" s="63"/>
      <c r="O76" s="63"/>
      <c r="P76" s="63"/>
      <c r="T76" s="65"/>
      <c r="U76" s="65"/>
      <c r="V76" s="65"/>
    </row>
    <row r="77" spans="1:22" s="70" customFormat="1" ht="47.25" x14ac:dyDescent="0.25">
      <c r="A77" s="67" t="s">
        <v>321</v>
      </c>
      <c r="B77" s="68">
        <v>166.7</v>
      </c>
      <c r="C77" s="68">
        <v>77.7</v>
      </c>
      <c r="D77" s="68">
        <v>46.6</v>
      </c>
      <c r="E77" s="63"/>
      <c r="F77" s="63"/>
      <c r="G77" s="69"/>
      <c r="H77" s="63"/>
      <c r="I77" s="63"/>
      <c r="J77" s="63"/>
      <c r="K77" s="63">
        <f>'Субвенции '!B79</f>
        <v>166.7</v>
      </c>
      <c r="L77" s="63">
        <f>'Субвенции '!C79</f>
        <v>77.7</v>
      </c>
      <c r="M77" s="63">
        <f>'Субвенции '!D79</f>
        <v>46.610677864427117</v>
      </c>
      <c r="N77" s="63"/>
      <c r="O77" s="63"/>
      <c r="P77" s="63"/>
      <c r="T77" s="65"/>
      <c r="U77" s="65"/>
      <c r="V77" s="65"/>
    </row>
    <row r="78" spans="1:22" s="70" customFormat="1" ht="47.25" x14ac:dyDescent="0.25">
      <c r="A78" s="67" t="s">
        <v>322</v>
      </c>
      <c r="B78" s="68">
        <v>166.7</v>
      </c>
      <c r="C78" s="68">
        <v>67.099999999999994</v>
      </c>
      <c r="D78" s="68">
        <v>40.299999999999997</v>
      </c>
      <c r="E78" s="63"/>
      <c r="F78" s="63"/>
      <c r="G78" s="69"/>
      <c r="H78" s="63"/>
      <c r="I78" s="63"/>
      <c r="J78" s="63"/>
      <c r="K78" s="63">
        <f>'Субвенции '!B80</f>
        <v>166.7</v>
      </c>
      <c r="L78" s="63">
        <f>'Субвенции '!C80</f>
        <v>67.099999999999994</v>
      </c>
      <c r="M78" s="63">
        <f>'Субвенции '!D80</f>
        <v>40.251949610077986</v>
      </c>
      <c r="N78" s="63"/>
      <c r="O78" s="63"/>
      <c r="P78" s="63"/>
      <c r="T78" s="65"/>
      <c r="U78" s="65"/>
      <c r="V78" s="65"/>
    </row>
    <row r="79" spans="1:22" s="70" customFormat="1" ht="47.25" x14ac:dyDescent="0.25">
      <c r="A79" s="67" t="s">
        <v>323</v>
      </c>
      <c r="B79" s="68">
        <v>67.099999999999994</v>
      </c>
      <c r="C79" s="68">
        <v>33.5</v>
      </c>
      <c r="D79" s="68">
        <v>49.9</v>
      </c>
      <c r="E79" s="63"/>
      <c r="F79" s="63"/>
      <c r="G79" s="69"/>
      <c r="H79" s="63"/>
      <c r="I79" s="63"/>
      <c r="J79" s="63"/>
      <c r="K79" s="63">
        <f>'Субвенции '!B81</f>
        <v>67.099999999999994</v>
      </c>
      <c r="L79" s="63">
        <f>'Субвенции '!C81</f>
        <v>33.5</v>
      </c>
      <c r="M79" s="63">
        <f>'Субвенции '!D81</f>
        <v>49.92548435171387</v>
      </c>
      <c r="N79" s="63"/>
      <c r="O79" s="63"/>
      <c r="P79" s="63"/>
      <c r="T79" s="65"/>
      <c r="U79" s="65"/>
      <c r="V79" s="65"/>
    </row>
    <row r="80" spans="1:22" s="70" customFormat="1" ht="47.25" x14ac:dyDescent="0.25">
      <c r="A80" s="67" t="s">
        <v>324</v>
      </c>
      <c r="B80" s="68">
        <v>67.099999999999994</v>
      </c>
      <c r="C80" s="68">
        <v>33.5</v>
      </c>
      <c r="D80" s="68">
        <v>49.9</v>
      </c>
      <c r="E80" s="63"/>
      <c r="F80" s="63"/>
      <c r="G80" s="69"/>
      <c r="H80" s="63"/>
      <c r="I80" s="63"/>
      <c r="J80" s="63"/>
      <c r="K80" s="63">
        <f>'Субвенции '!B82</f>
        <v>67.099999999999994</v>
      </c>
      <c r="L80" s="63">
        <f>'Субвенции '!C82</f>
        <v>33.5</v>
      </c>
      <c r="M80" s="63">
        <f>'Субвенции '!D82</f>
        <v>49.92548435171387</v>
      </c>
      <c r="N80" s="63"/>
      <c r="O80" s="63"/>
      <c r="P80" s="63"/>
      <c r="T80" s="65"/>
      <c r="U80" s="65"/>
      <c r="V80" s="65"/>
    </row>
    <row r="81" spans="1:22" s="70" customFormat="1" ht="47.25" x14ac:dyDescent="0.25">
      <c r="A81" s="67" t="s">
        <v>325</v>
      </c>
      <c r="B81" s="68">
        <v>67.099999999999994</v>
      </c>
      <c r="C81" s="68">
        <v>33.200000000000003</v>
      </c>
      <c r="D81" s="68">
        <v>49.5</v>
      </c>
      <c r="E81" s="63"/>
      <c r="F81" s="63"/>
      <c r="G81" s="69"/>
      <c r="H81" s="63"/>
      <c r="I81" s="63"/>
      <c r="J81" s="63"/>
      <c r="K81" s="63">
        <f>'Субвенции '!B83</f>
        <v>67.099999999999994</v>
      </c>
      <c r="L81" s="63">
        <f>'Субвенции '!C83</f>
        <v>33.200000000000003</v>
      </c>
      <c r="M81" s="63">
        <f>'Субвенции '!D83</f>
        <v>49.47839046199703</v>
      </c>
      <c r="N81" s="63"/>
      <c r="O81" s="63"/>
      <c r="P81" s="63"/>
      <c r="T81" s="65"/>
      <c r="U81" s="65"/>
      <c r="V81" s="65"/>
    </row>
    <row r="82" spans="1:22" s="70" customFormat="1" ht="47.25" x14ac:dyDescent="0.25">
      <c r="A82" s="67" t="s">
        <v>326</v>
      </c>
      <c r="B82" s="68">
        <v>166.7</v>
      </c>
      <c r="C82" s="68">
        <v>65.3</v>
      </c>
      <c r="D82" s="68">
        <v>39.200000000000003</v>
      </c>
      <c r="E82" s="63"/>
      <c r="F82" s="63"/>
      <c r="G82" s="69"/>
      <c r="H82" s="63"/>
      <c r="I82" s="63"/>
      <c r="J82" s="63"/>
      <c r="K82" s="63">
        <f>'Субвенции '!B84</f>
        <v>166.7</v>
      </c>
      <c r="L82" s="63">
        <f>'Субвенции '!C84</f>
        <v>65.3</v>
      </c>
      <c r="M82" s="63">
        <f>'Субвенции '!D84</f>
        <v>39.172165566886626</v>
      </c>
      <c r="N82" s="63"/>
      <c r="O82" s="63"/>
      <c r="P82" s="63"/>
      <c r="T82" s="65"/>
      <c r="U82" s="65"/>
      <c r="V82" s="65"/>
    </row>
    <row r="83" spans="1:22" s="70" customFormat="1" ht="47.25" x14ac:dyDescent="0.25">
      <c r="A83" s="67" t="s">
        <v>327</v>
      </c>
      <c r="B83" s="68">
        <v>67.099999999999994</v>
      </c>
      <c r="C83" s="68">
        <v>33.5</v>
      </c>
      <c r="D83" s="68">
        <v>49.9</v>
      </c>
      <c r="E83" s="63"/>
      <c r="F83" s="63"/>
      <c r="G83" s="69"/>
      <c r="H83" s="63"/>
      <c r="I83" s="63"/>
      <c r="J83" s="63"/>
      <c r="K83" s="63">
        <f>'Субвенции '!B85</f>
        <v>67.099999999999994</v>
      </c>
      <c r="L83" s="63">
        <f>'Субвенции '!C85</f>
        <v>33.5</v>
      </c>
      <c r="M83" s="63">
        <f>'Субвенции '!D85</f>
        <v>49.92548435171387</v>
      </c>
      <c r="N83" s="63"/>
      <c r="O83" s="63"/>
      <c r="P83" s="63"/>
      <c r="T83" s="65"/>
      <c r="U83" s="65"/>
      <c r="V83" s="65"/>
    </row>
    <row r="84" spans="1:22" s="70" customFormat="1" ht="47.25" x14ac:dyDescent="0.25">
      <c r="A84" s="67" t="s">
        <v>328</v>
      </c>
      <c r="B84" s="68">
        <v>166.7</v>
      </c>
      <c r="C84" s="68">
        <v>68.400000000000006</v>
      </c>
      <c r="D84" s="68">
        <v>41</v>
      </c>
      <c r="E84" s="63"/>
      <c r="F84" s="63"/>
      <c r="G84" s="69"/>
      <c r="H84" s="63"/>
      <c r="I84" s="63"/>
      <c r="J84" s="63"/>
      <c r="K84" s="63">
        <f>'Субвенции '!B86</f>
        <v>166.7</v>
      </c>
      <c r="L84" s="63">
        <f>'Субвенции '!C86</f>
        <v>68.400000000000006</v>
      </c>
      <c r="M84" s="63">
        <f>'Субвенции '!D86</f>
        <v>41.031793641271754</v>
      </c>
      <c r="N84" s="63"/>
      <c r="O84" s="63"/>
      <c r="P84" s="63"/>
      <c r="T84" s="65"/>
      <c r="U84" s="65"/>
      <c r="V84" s="65"/>
    </row>
    <row r="85" spans="1:22" s="70" customFormat="1" ht="47.25" x14ac:dyDescent="0.25">
      <c r="A85" s="67" t="s">
        <v>329</v>
      </c>
      <c r="B85" s="68">
        <v>64452.2</v>
      </c>
      <c r="C85" s="68">
        <v>4613.3999999999996</v>
      </c>
      <c r="D85" s="68">
        <v>7.2</v>
      </c>
      <c r="E85" s="63"/>
      <c r="F85" s="63"/>
      <c r="G85" s="69"/>
      <c r="H85" s="63">
        <f>Субсидии!B56</f>
        <v>64452.200000000004</v>
      </c>
      <c r="I85" s="63">
        <f>Субсидии!C56</f>
        <v>4613.3999999999996</v>
      </c>
      <c r="J85" s="63">
        <f>Субсидии!D56</f>
        <v>7.1578627261753667</v>
      </c>
      <c r="K85" s="63"/>
      <c r="L85" s="63"/>
      <c r="M85" s="63"/>
      <c r="N85" s="63"/>
      <c r="O85" s="63"/>
      <c r="P85" s="63"/>
      <c r="T85" s="65"/>
      <c r="U85" s="65"/>
      <c r="V85" s="65"/>
    </row>
    <row r="86" spans="1:22" s="70" customFormat="1" ht="47.25" x14ac:dyDescent="0.25">
      <c r="A86" s="71" t="s">
        <v>330</v>
      </c>
      <c r="B86" s="68">
        <v>3233.4</v>
      </c>
      <c r="C86" s="68">
        <v>126.4</v>
      </c>
      <c r="D86" s="68">
        <v>3.9</v>
      </c>
      <c r="E86" s="63"/>
      <c r="F86" s="63"/>
      <c r="G86" s="69"/>
      <c r="H86" s="63">
        <f>Субсидии!B55</f>
        <v>2900</v>
      </c>
      <c r="I86" s="63">
        <v>0</v>
      </c>
      <c r="J86" s="63"/>
      <c r="K86" s="63">
        <f>'Субвенции '!B87</f>
        <v>333.4</v>
      </c>
      <c r="L86" s="63">
        <f>'Субвенции '!C87</f>
        <v>126.4</v>
      </c>
      <c r="M86" s="63">
        <f>'Субвенции '!D87</f>
        <v>37.912417516496703</v>
      </c>
      <c r="N86" s="63"/>
      <c r="O86" s="63"/>
      <c r="P86" s="63"/>
      <c r="T86" s="65"/>
      <c r="U86" s="65"/>
      <c r="V86" s="65"/>
    </row>
    <row r="87" spans="1:22" s="70" customFormat="1" ht="47.25" x14ac:dyDescent="0.25">
      <c r="A87" s="67" t="s">
        <v>331</v>
      </c>
      <c r="B87" s="68">
        <v>166.7</v>
      </c>
      <c r="C87" s="68">
        <v>66.8</v>
      </c>
      <c r="D87" s="68">
        <v>40.1</v>
      </c>
      <c r="E87" s="63"/>
      <c r="F87" s="63"/>
      <c r="G87" s="69"/>
      <c r="H87" s="63"/>
      <c r="I87" s="63"/>
      <c r="J87" s="63"/>
      <c r="K87" s="63">
        <f>'Субвенции '!B88</f>
        <v>166.7</v>
      </c>
      <c r="L87" s="63">
        <f>'Субвенции '!C88</f>
        <v>66.8</v>
      </c>
      <c r="M87" s="63">
        <f>'Субвенции '!D88</f>
        <v>40.071985602879423</v>
      </c>
      <c r="N87" s="63"/>
      <c r="O87" s="63"/>
      <c r="P87" s="63"/>
      <c r="T87" s="65"/>
      <c r="U87" s="65"/>
      <c r="V87" s="65"/>
    </row>
    <row r="88" spans="1:22" s="70" customFormat="1" ht="47.25" x14ac:dyDescent="0.25">
      <c r="A88" s="67" t="s">
        <v>332</v>
      </c>
      <c r="B88" s="68">
        <v>26142.3</v>
      </c>
      <c r="C88" s="68">
        <v>0</v>
      </c>
      <c r="D88" s="68">
        <v>0</v>
      </c>
      <c r="E88" s="63"/>
      <c r="F88" s="63"/>
      <c r="G88" s="69"/>
      <c r="H88" s="63">
        <f>Субсидии!B57</f>
        <v>26142.3</v>
      </c>
      <c r="I88" s="63">
        <v>0</v>
      </c>
      <c r="J88" s="63"/>
      <c r="K88" s="63"/>
      <c r="L88" s="63"/>
      <c r="M88" s="63"/>
      <c r="N88" s="63"/>
      <c r="O88" s="63"/>
      <c r="P88" s="63"/>
      <c r="T88" s="65"/>
      <c r="U88" s="65"/>
      <c r="V88" s="65"/>
    </row>
    <row r="89" spans="1:22" s="70" customFormat="1" ht="47.25" x14ac:dyDescent="0.25">
      <c r="A89" s="67" t="s">
        <v>333</v>
      </c>
      <c r="B89" s="68">
        <v>67.099999999999994</v>
      </c>
      <c r="C89" s="68">
        <v>28.6</v>
      </c>
      <c r="D89" s="68">
        <v>42.6</v>
      </c>
      <c r="E89" s="63"/>
      <c r="F89" s="63"/>
      <c r="G89" s="69"/>
      <c r="H89" s="63"/>
      <c r="I89" s="63"/>
      <c r="J89" s="63"/>
      <c r="K89" s="63">
        <f>'Субвенции '!B89</f>
        <v>67.099999999999994</v>
      </c>
      <c r="L89" s="63">
        <f>'Субвенции '!C89</f>
        <v>28.6</v>
      </c>
      <c r="M89" s="63">
        <f>'Субвенции '!D89</f>
        <v>42.622950819672141</v>
      </c>
      <c r="N89" s="63"/>
      <c r="O89" s="63"/>
      <c r="P89" s="63"/>
      <c r="T89" s="65"/>
      <c r="U89" s="65"/>
      <c r="V89" s="65"/>
    </row>
    <row r="90" spans="1:22" s="70" customFormat="1" ht="47.25" x14ac:dyDescent="0.25">
      <c r="A90" s="67" t="s">
        <v>334</v>
      </c>
      <c r="B90" s="68">
        <v>166.7</v>
      </c>
      <c r="C90" s="68">
        <v>79.2</v>
      </c>
      <c r="D90" s="68">
        <v>47.5</v>
      </c>
      <c r="E90" s="63"/>
      <c r="F90" s="63"/>
      <c r="G90" s="69"/>
      <c r="H90" s="63"/>
      <c r="I90" s="63"/>
      <c r="J90" s="63"/>
      <c r="K90" s="63">
        <f>'Субвенции '!B90</f>
        <v>166.7</v>
      </c>
      <c r="L90" s="63">
        <f>'Субвенции '!C90</f>
        <v>79.2</v>
      </c>
      <c r="M90" s="63">
        <f>'Субвенции '!D90</f>
        <v>47.510497900419921</v>
      </c>
      <c r="N90" s="63"/>
      <c r="O90" s="63"/>
      <c r="P90" s="63"/>
      <c r="T90" s="65"/>
      <c r="U90" s="65"/>
      <c r="V90" s="65"/>
    </row>
    <row r="91" spans="1:22" s="70" customFormat="1" ht="47.25" x14ac:dyDescent="0.25">
      <c r="A91" s="67" t="s">
        <v>335</v>
      </c>
      <c r="B91" s="68">
        <v>67.099999999999994</v>
      </c>
      <c r="C91" s="68">
        <v>27.7</v>
      </c>
      <c r="D91" s="68">
        <v>41.3</v>
      </c>
      <c r="E91" s="63"/>
      <c r="F91" s="63"/>
      <c r="G91" s="69"/>
      <c r="H91" s="63"/>
      <c r="I91" s="63"/>
      <c r="J91" s="63"/>
      <c r="K91" s="63">
        <f>'Субвенции '!B91</f>
        <v>67.099999999999994</v>
      </c>
      <c r="L91" s="63">
        <f>'Субвенции '!C91</f>
        <v>27.7</v>
      </c>
      <c r="M91" s="63">
        <f>'Субвенции '!D91</f>
        <v>41.281669150521608</v>
      </c>
      <c r="N91" s="63"/>
      <c r="O91" s="63"/>
      <c r="P91" s="63"/>
      <c r="T91" s="65"/>
      <c r="U91" s="65"/>
      <c r="V91" s="65"/>
    </row>
    <row r="92" spans="1:22" s="70" customFormat="1" ht="47.25" x14ac:dyDescent="0.25">
      <c r="A92" s="67" t="s">
        <v>336</v>
      </c>
      <c r="B92" s="68">
        <v>67.099999999999994</v>
      </c>
      <c r="C92" s="68">
        <v>25.2</v>
      </c>
      <c r="D92" s="68">
        <v>37.6</v>
      </c>
      <c r="E92" s="63"/>
      <c r="F92" s="63"/>
      <c r="G92" s="69"/>
      <c r="H92" s="63"/>
      <c r="I92" s="63"/>
      <c r="J92" s="63"/>
      <c r="K92" s="63">
        <f>'Субвенции '!B92</f>
        <v>67.099999999999994</v>
      </c>
      <c r="L92" s="63">
        <f>'Субвенции '!C92</f>
        <v>25.2</v>
      </c>
      <c r="M92" s="63">
        <f>'Субвенции '!D92</f>
        <v>37.555886736214603</v>
      </c>
      <c r="N92" s="63"/>
      <c r="O92" s="63"/>
      <c r="P92" s="63"/>
      <c r="T92" s="65"/>
      <c r="U92" s="65"/>
      <c r="V92" s="65"/>
    </row>
    <row r="93" spans="1:22" s="70" customFormat="1" ht="47.25" x14ac:dyDescent="0.25">
      <c r="A93" s="67" t="s">
        <v>337</v>
      </c>
      <c r="B93" s="68">
        <v>67.099999999999994</v>
      </c>
      <c r="C93" s="68">
        <v>28</v>
      </c>
      <c r="D93" s="68">
        <v>41.7</v>
      </c>
      <c r="E93" s="63"/>
      <c r="F93" s="63"/>
      <c r="G93" s="69"/>
      <c r="H93" s="63"/>
      <c r="I93" s="63"/>
      <c r="J93" s="63"/>
      <c r="K93" s="63">
        <f>'Субвенции '!B93</f>
        <v>67.099999999999994</v>
      </c>
      <c r="L93" s="63">
        <f>'Субвенции '!C93</f>
        <v>28</v>
      </c>
      <c r="M93" s="63">
        <f>'Субвенции '!D93</f>
        <v>41.728763040238455</v>
      </c>
      <c r="N93" s="63"/>
      <c r="O93" s="63"/>
      <c r="P93" s="63"/>
      <c r="T93" s="65"/>
      <c r="U93" s="65"/>
      <c r="V93" s="65"/>
    </row>
    <row r="94" spans="1:22" s="70" customFormat="1" ht="47.25" x14ac:dyDescent="0.25">
      <c r="A94" s="67" t="s">
        <v>338</v>
      </c>
      <c r="B94" s="68">
        <v>166.7</v>
      </c>
      <c r="C94" s="68">
        <v>79.400000000000006</v>
      </c>
      <c r="D94" s="68">
        <v>47.6</v>
      </c>
      <c r="E94" s="63"/>
      <c r="F94" s="63"/>
      <c r="G94" s="69"/>
      <c r="H94" s="63"/>
      <c r="I94" s="63"/>
      <c r="J94" s="63"/>
      <c r="K94" s="63">
        <f>'Субвенции '!B94</f>
        <v>166.7</v>
      </c>
      <c r="L94" s="63">
        <f>'Субвенции '!C94</f>
        <v>79.400000000000006</v>
      </c>
      <c r="M94" s="63">
        <f>'Субвенции '!D94</f>
        <v>47.630473905218963</v>
      </c>
      <c r="N94" s="63"/>
      <c r="O94" s="63"/>
      <c r="P94" s="63"/>
      <c r="T94" s="65"/>
      <c r="U94" s="65"/>
      <c r="V94" s="65"/>
    </row>
    <row r="95" spans="1:22" s="70" customFormat="1" ht="47.25" x14ac:dyDescent="0.25">
      <c r="A95" s="67" t="s">
        <v>339</v>
      </c>
      <c r="B95" s="68">
        <v>166.7</v>
      </c>
      <c r="C95" s="68">
        <v>76.900000000000006</v>
      </c>
      <c r="D95" s="68">
        <v>46.1</v>
      </c>
      <c r="E95" s="63"/>
      <c r="F95" s="63"/>
      <c r="G95" s="69"/>
      <c r="H95" s="63"/>
      <c r="I95" s="63"/>
      <c r="J95" s="63"/>
      <c r="K95" s="63">
        <f>'Субвенции '!B95</f>
        <v>166.7</v>
      </c>
      <c r="L95" s="63">
        <f>'Субвенции '!C95</f>
        <v>76.900000000000006</v>
      </c>
      <c r="M95" s="63">
        <f>'Субвенции '!D95</f>
        <v>46.130773845230962</v>
      </c>
      <c r="N95" s="63"/>
      <c r="O95" s="63"/>
      <c r="P95" s="63"/>
      <c r="T95" s="65"/>
      <c r="U95" s="65"/>
      <c r="V95" s="65"/>
    </row>
    <row r="96" spans="1:22" s="70" customFormat="1" ht="47.25" x14ac:dyDescent="0.25">
      <c r="A96" s="67" t="s">
        <v>340</v>
      </c>
      <c r="B96" s="68">
        <v>166.7</v>
      </c>
      <c r="C96" s="68">
        <v>57.9</v>
      </c>
      <c r="D96" s="68">
        <v>34.700000000000003</v>
      </c>
      <c r="E96" s="63"/>
      <c r="F96" s="63"/>
      <c r="G96" s="69"/>
      <c r="H96" s="63"/>
      <c r="I96" s="63"/>
      <c r="J96" s="63"/>
      <c r="K96" s="63">
        <f>'Субвенции '!B96</f>
        <v>166.7</v>
      </c>
      <c r="L96" s="63">
        <f>'Субвенции '!C96</f>
        <v>57.9</v>
      </c>
      <c r="M96" s="63">
        <f>'Субвенции '!D96</f>
        <v>34.733053389322137</v>
      </c>
      <c r="N96" s="63"/>
      <c r="O96" s="63"/>
      <c r="P96" s="63"/>
      <c r="T96" s="65"/>
      <c r="U96" s="65"/>
      <c r="V96" s="65"/>
    </row>
    <row r="97" spans="1:22" s="70" customFormat="1" ht="47.25" x14ac:dyDescent="0.25">
      <c r="A97" s="67" t="s">
        <v>341</v>
      </c>
      <c r="B97" s="68">
        <v>166.7</v>
      </c>
      <c r="C97" s="68">
        <v>76.900000000000006</v>
      </c>
      <c r="D97" s="68">
        <v>46.1</v>
      </c>
      <c r="E97" s="63"/>
      <c r="F97" s="63"/>
      <c r="G97" s="69"/>
      <c r="H97" s="63"/>
      <c r="I97" s="63"/>
      <c r="J97" s="63"/>
      <c r="K97" s="63">
        <f>'Субвенции '!B97</f>
        <v>166.7</v>
      </c>
      <c r="L97" s="63">
        <f>'Субвенции '!C97</f>
        <v>76.900000000000006</v>
      </c>
      <c r="M97" s="63">
        <f>'Субвенции '!D97</f>
        <v>46.130773845230962</v>
      </c>
      <c r="N97" s="63"/>
      <c r="O97" s="63"/>
      <c r="P97" s="63"/>
      <c r="T97" s="65"/>
      <c r="U97" s="65"/>
      <c r="V97" s="65"/>
    </row>
    <row r="98" spans="1:22" s="70" customFormat="1" ht="47.25" x14ac:dyDescent="0.25">
      <c r="A98" s="67" t="s">
        <v>342</v>
      </c>
      <c r="B98" s="68">
        <v>166.7</v>
      </c>
      <c r="C98" s="68">
        <v>79.2</v>
      </c>
      <c r="D98" s="68">
        <v>47.5</v>
      </c>
      <c r="E98" s="63"/>
      <c r="F98" s="63"/>
      <c r="G98" s="69"/>
      <c r="H98" s="63"/>
      <c r="I98" s="63"/>
      <c r="J98" s="63"/>
      <c r="K98" s="63">
        <f>'Субвенции '!B98</f>
        <v>166.7</v>
      </c>
      <c r="L98" s="63">
        <f>'Субвенции '!C98</f>
        <v>79.2</v>
      </c>
      <c r="M98" s="63">
        <f>'Субвенции '!D98</f>
        <v>47.510497900419921</v>
      </c>
      <c r="N98" s="63"/>
      <c r="O98" s="63"/>
      <c r="P98" s="63"/>
      <c r="T98" s="65"/>
      <c r="U98" s="65"/>
      <c r="V98" s="65"/>
    </row>
    <row r="99" spans="1:22" s="70" customFormat="1" ht="47.25" x14ac:dyDescent="0.25">
      <c r="A99" s="67" t="s">
        <v>343</v>
      </c>
      <c r="B99" s="68">
        <v>166.7</v>
      </c>
      <c r="C99" s="68">
        <v>69.2</v>
      </c>
      <c r="D99" s="68">
        <v>41.5</v>
      </c>
      <c r="E99" s="63"/>
      <c r="F99" s="63"/>
      <c r="G99" s="69"/>
      <c r="H99" s="63"/>
      <c r="I99" s="63"/>
      <c r="J99" s="63"/>
      <c r="K99" s="63">
        <f>'Субвенции '!B99</f>
        <v>166.7</v>
      </c>
      <c r="L99" s="63">
        <f>'Субвенции '!C99</f>
        <v>69.2</v>
      </c>
      <c r="M99" s="63">
        <f>'Субвенции '!D99</f>
        <v>41.51169766046791</v>
      </c>
      <c r="N99" s="63"/>
      <c r="O99" s="63"/>
      <c r="P99" s="63"/>
      <c r="T99" s="65"/>
      <c r="U99" s="65"/>
      <c r="V99" s="65"/>
    </row>
    <row r="100" spans="1:22" s="70" customFormat="1" ht="47.25" x14ac:dyDescent="0.25">
      <c r="A100" s="67" t="s">
        <v>344</v>
      </c>
      <c r="B100" s="68">
        <v>67.099999999999994</v>
      </c>
      <c r="C100" s="68">
        <v>28</v>
      </c>
      <c r="D100" s="68">
        <v>41.7</v>
      </c>
      <c r="E100" s="63"/>
      <c r="F100" s="63"/>
      <c r="G100" s="69"/>
      <c r="H100" s="63"/>
      <c r="I100" s="63"/>
      <c r="J100" s="63"/>
      <c r="K100" s="63">
        <f>'Субвенции '!B100</f>
        <v>67.099999999999994</v>
      </c>
      <c r="L100" s="63">
        <f>'Субвенции '!C100</f>
        <v>28</v>
      </c>
      <c r="M100" s="63">
        <f>'Субвенции '!D100</f>
        <v>41.728763040238455</v>
      </c>
      <c r="N100" s="63"/>
      <c r="O100" s="63"/>
      <c r="P100" s="63"/>
      <c r="T100" s="65"/>
      <c r="U100" s="65"/>
      <c r="V100" s="65"/>
    </row>
    <row r="101" spans="1:22" s="70" customFormat="1" ht="47.25" x14ac:dyDescent="0.25">
      <c r="A101" s="67" t="s">
        <v>345</v>
      </c>
      <c r="B101" s="68">
        <v>166.7</v>
      </c>
      <c r="C101" s="68">
        <v>70.7</v>
      </c>
      <c r="D101" s="68">
        <v>42.4</v>
      </c>
      <c r="E101" s="63"/>
      <c r="F101" s="63"/>
      <c r="G101" s="69"/>
      <c r="H101" s="63"/>
      <c r="I101" s="63"/>
      <c r="J101" s="63"/>
      <c r="K101" s="63">
        <f>'Субвенции '!B101</f>
        <v>166.7</v>
      </c>
      <c r="L101" s="63">
        <f>'Субвенции '!C101</f>
        <v>70.7</v>
      </c>
      <c r="M101" s="63">
        <f>'Субвенции '!D101</f>
        <v>42.411517696460713</v>
      </c>
      <c r="N101" s="63"/>
      <c r="O101" s="63"/>
      <c r="P101" s="63"/>
      <c r="T101" s="65"/>
      <c r="U101" s="65"/>
      <c r="V101" s="65"/>
    </row>
    <row r="102" spans="1:22" s="70" customFormat="1" ht="47.25" x14ac:dyDescent="0.25">
      <c r="A102" s="67" t="s">
        <v>346</v>
      </c>
      <c r="B102" s="68">
        <v>166.7</v>
      </c>
      <c r="C102" s="68">
        <v>70.900000000000006</v>
      </c>
      <c r="D102" s="68">
        <v>42.5</v>
      </c>
      <c r="E102" s="63"/>
      <c r="F102" s="63"/>
      <c r="G102" s="69"/>
      <c r="H102" s="63"/>
      <c r="I102" s="63"/>
      <c r="J102" s="63"/>
      <c r="K102" s="63">
        <f>'Субвенции '!B102</f>
        <v>166.7</v>
      </c>
      <c r="L102" s="63">
        <f>'Субвенции '!C102</f>
        <v>70.900000000000006</v>
      </c>
      <c r="M102" s="63">
        <f>'Субвенции '!D102</f>
        <v>42.531493701259755</v>
      </c>
      <c r="N102" s="63"/>
      <c r="O102" s="63"/>
      <c r="P102" s="63"/>
      <c r="T102" s="65"/>
      <c r="U102" s="65"/>
      <c r="V102" s="65"/>
    </row>
    <row r="103" spans="1:22" s="70" customFormat="1" ht="47.25" x14ac:dyDescent="0.25">
      <c r="A103" s="67" t="s">
        <v>347</v>
      </c>
      <c r="B103" s="68">
        <v>166.7</v>
      </c>
      <c r="C103" s="68">
        <v>71.099999999999994</v>
      </c>
      <c r="D103" s="68">
        <v>42.7</v>
      </c>
      <c r="E103" s="63"/>
      <c r="F103" s="63"/>
      <c r="G103" s="69"/>
      <c r="H103" s="63"/>
      <c r="I103" s="63"/>
      <c r="J103" s="63"/>
      <c r="K103" s="63">
        <f>'Субвенции '!B103</f>
        <v>166.7</v>
      </c>
      <c r="L103" s="63">
        <f>'Субвенции '!C103</f>
        <v>71.099999999999994</v>
      </c>
      <c r="M103" s="63">
        <f>'Субвенции '!D103</f>
        <v>42.651469706058784</v>
      </c>
      <c r="N103" s="63"/>
      <c r="O103" s="63"/>
      <c r="P103" s="63"/>
      <c r="T103" s="65"/>
      <c r="U103" s="65"/>
      <c r="V103" s="65"/>
    </row>
    <row r="104" spans="1:22" s="70" customFormat="1" ht="47.25" x14ac:dyDescent="0.25">
      <c r="A104" s="67" t="s">
        <v>348</v>
      </c>
      <c r="B104" s="68">
        <v>166.7</v>
      </c>
      <c r="C104" s="68">
        <v>83.4</v>
      </c>
      <c r="D104" s="68">
        <v>50</v>
      </c>
      <c r="E104" s="63"/>
      <c r="F104" s="63"/>
      <c r="G104" s="69"/>
      <c r="H104" s="63"/>
      <c r="I104" s="63"/>
      <c r="J104" s="63"/>
      <c r="K104" s="63">
        <f>'Субвенции '!B104</f>
        <v>166.7</v>
      </c>
      <c r="L104" s="63">
        <f>'Субвенции '!C104</f>
        <v>83.4</v>
      </c>
      <c r="M104" s="63">
        <f>'Субвенции '!D104</f>
        <v>50.029994001199761</v>
      </c>
      <c r="N104" s="63"/>
      <c r="O104" s="63"/>
      <c r="P104" s="63"/>
      <c r="T104" s="65"/>
      <c r="U104" s="65"/>
      <c r="V104" s="65"/>
    </row>
    <row r="105" spans="1:22" s="70" customFormat="1" ht="47.25" x14ac:dyDescent="0.25">
      <c r="A105" s="67" t="s">
        <v>349</v>
      </c>
      <c r="B105" s="68">
        <v>67.099999999999994</v>
      </c>
      <c r="C105" s="68">
        <v>27.9</v>
      </c>
      <c r="D105" s="68">
        <v>41.6</v>
      </c>
      <c r="E105" s="63"/>
      <c r="F105" s="63"/>
      <c r="G105" s="69"/>
      <c r="H105" s="63"/>
      <c r="I105" s="63"/>
      <c r="J105" s="63"/>
      <c r="K105" s="63">
        <f>'Субвенции '!B105</f>
        <v>67.099999999999994</v>
      </c>
      <c r="L105" s="63">
        <f>'Субвенции '!C105</f>
        <v>27.9</v>
      </c>
      <c r="M105" s="63">
        <f>'Субвенции '!D105</f>
        <v>41.579731743666173</v>
      </c>
      <c r="N105" s="63"/>
      <c r="O105" s="63"/>
      <c r="P105" s="63"/>
      <c r="T105" s="65"/>
      <c r="U105" s="65"/>
      <c r="V105" s="65"/>
    </row>
    <row r="106" spans="1:22" s="70" customFormat="1" ht="47.25" x14ac:dyDescent="0.25">
      <c r="A106" s="67" t="s">
        <v>350</v>
      </c>
      <c r="B106" s="68">
        <v>67.099999999999994</v>
      </c>
      <c r="C106" s="68">
        <v>27.7</v>
      </c>
      <c r="D106" s="68">
        <v>41.3</v>
      </c>
      <c r="E106" s="63"/>
      <c r="F106" s="63"/>
      <c r="G106" s="69"/>
      <c r="H106" s="63"/>
      <c r="I106" s="63"/>
      <c r="J106" s="63"/>
      <c r="K106" s="63">
        <f>'Субвенции '!B106</f>
        <v>67.099999999999994</v>
      </c>
      <c r="L106" s="63">
        <f>'Субвенции '!C106</f>
        <v>27.7</v>
      </c>
      <c r="M106" s="63">
        <f>'Субвенции '!D106</f>
        <v>41.281669150521608</v>
      </c>
      <c r="N106" s="63"/>
      <c r="O106" s="63"/>
      <c r="P106" s="63"/>
      <c r="T106" s="65"/>
      <c r="U106" s="65"/>
      <c r="V106" s="65"/>
    </row>
    <row r="107" spans="1:22" s="70" customFormat="1" ht="47.25" x14ac:dyDescent="0.25">
      <c r="A107" s="67" t="s">
        <v>351</v>
      </c>
      <c r="B107" s="68">
        <v>166.7</v>
      </c>
      <c r="C107" s="68">
        <v>80.099999999999994</v>
      </c>
      <c r="D107" s="68">
        <v>48.1</v>
      </c>
      <c r="E107" s="63"/>
      <c r="F107" s="63"/>
      <c r="G107" s="69"/>
      <c r="H107" s="63"/>
      <c r="I107" s="63"/>
      <c r="J107" s="63"/>
      <c r="K107" s="63">
        <f>'Субвенции '!B107</f>
        <v>166.7</v>
      </c>
      <c r="L107" s="63">
        <f>'Субвенции '!C107</f>
        <v>80.099999999999994</v>
      </c>
      <c r="M107" s="63">
        <f>'Субвенции '!D107</f>
        <v>48.050389922015597</v>
      </c>
      <c r="N107" s="63"/>
      <c r="O107" s="63"/>
      <c r="P107" s="63"/>
      <c r="T107" s="65"/>
      <c r="U107" s="65"/>
      <c r="V107" s="65"/>
    </row>
    <row r="108" spans="1:22" s="70" customFormat="1" ht="31.5" x14ac:dyDescent="0.25">
      <c r="A108" s="67" t="s">
        <v>352</v>
      </c>
      <c r="B108" s="68">
        <v>41222.400000000001</v>
      </c>
      <c r="C108" s="68">
        <v>0</v>
      </c>
      <c r="D108" s="68">
        <v>0</v>
      </c>
      <c r="E108" s="63"/>
      <c r="F108" s="63"/>
      <c r="G108" s="69"/>
      <c r="H108" s="63">
        <f>Субсидии!B58</f>
        <v>41222.299999999996</v>
      </c>
      <c r="I108" s="63">
        <v>0</v>
      </c>
      <c r="J108" s="63"/>
      <c r="K108" s="63"/>
      <c r="L108" s="63"/>
      <c r="M108" s="63"/>
      <c r="N108" s="63"/>
      <c r="O108" s="63"/>
      <c r="P108" s="63"/>
      <c r="T108" s="65"/>
      <c r="U108" s="65"/>
      <c r="V108" s="65"/>
    </row>
    <row r="109" spans="1:22" s="70" customFormat="1" ht="47.25" x14ac:dyDescent="0.25">
      <c r="A109" s="67" t="s">
        <v>353</v>
      </c>
      <c r="B109" s="68">
        <v>67.099999999999994</v>
      </c>
      <c r="C109" s="68">
        <v>29.5</v>
      </c>
      <c r="D109" s="68">
        <v>44</v>
      </c>
      <c r="E109" s="63"/>
      <c r="F109" s="63"/>
      <c r="G109" s="69"/>
      <c r="H109" s="63"/>
      <c r="I109" s="63"/>
      <c r="J109" s="63"/>
      <c r="K109" s="63">
        <f>'Субвенции '!B108</f>
        <v>67.099999999999994</v>
      </c>
      <c r="L109" s="63">
        <f>'Субвенции '!C108</f>
        <v>29.5</v>
      </c>
      <c r="M109" s="63">
        <f>'Субвенции '!D108</f>
        <v>43.96423248882266</v>
      </c>
      <c r="N109" s="63"/>
      <c r="O109" s="63"/>
      <c r="P109" s="63"/>
      <c r="T109" s="65"/>
      <c r="U109" s="65"/>
      <c r="V109" s="65"/>
    </row>
    <row r="110" spans="1:22" s="70" customFormat="1" ht="47.25" x14ac:dyDescent="0.25">
      <c r="A110" s="67" t="s">
        <v>354</v>
      </c>
      <c r="B110" s="68">
        <v>67.099999999999994</v>
      </c>
      <c r="C110" s="68">
        <v>33.5</v>
      </c>
      <c r="D110" s="68">
        <v>49.9</v>
      </c>
      <c r="E110" s="63"/>
      <c r="F110" s="63"/>
      <c r="G110" s="69"/>
      <c r="H110" s="63"/>
      <c r="I110" s="63"/>
      <c r="J110" s="63"/>
      <c r="K110" s="63">
        <f>'Субвенции '!B109</f>
        <v>67.099999999999994</v>
      </c>
      <c r="L110" s="63">
        <f>'Субвенции '!C109</f>
        <v>33.5</v>
      </c>
      <c r="M110" s="63">
        <f>'Субвенции '!D109</f>
        <v>49.92548435171387</v>
      </c>
      <c r="N110" s="63"/>
      <c r="O110" s="63"/>
      <c r="P110" s="63"/>
      <c r="T110" s="65"/>
      <c r="U110" s="65"/>
      <c r="V110" s="65"/>
    </row>
    <row r="111" spans="1:22" s="70" customFormat="1" ht="47.25" x14ac:dyDescent="0.25">
      <c r="A111" s="67" t="s">
        <v>355</v>
      </c>
      <c r="B111" s="68">
        <v>67.099999999999994</v>
      </c>
      <c r="C111" s="68">
        <v>32.6</v>
      </c>
      <c r="D111" s="68">
        <v>48.6</v>
      </c>
      <c r="E111" s="63"/>
      <c r="F111" s="63"/>
      <c r="G111" s="69"/>
      <c r="H111" s="63"/>
      <c r="I111" s="63"/>
      <c r="J111" s="63"/>
      <c r="K111" s="63">
        <f>'Субвенции '!B110</f>
        <v>67.099999999999994</v>
      </c>
      <c r="L111" s="63">
        <f>'Субвенции '!C110</f>
        <v>32.6</v>
      </c>
      <c r="M111" s="63">
        <f>'Субвенции '!D110</f>
        <v>48.584202682563344</v>
      </c>
      <c r="N111" s="63"/>
      <c r="O111" s="63"/>
      <c r="P111" s="63"/>
      <c r="T111" s="65"/>
      <c r="U111" s="65"/>
      <c r="V111" s="65"/>
    </row>
    <row r="112" spans="1:22" s="70" customFormat="1" ht="47.25" x14ac:dyDescent="0.25">
      <c r="A112" s="67" t="s">
        <v>356</v>
      </c>
      <c r="B112" s="68">
        <v>67.099999999999994</v>
      </c>
      <c r="C112" s="68">
        <v>29.7</v>
      </c>
      <c r="D112" s="68">
        <v>44.3</v>
      </c>
      <c r="E112" s="63"/>
      <c r="F112" s="63"/>
      <c r="G112" s="69"/>
      <c r="H112" s="63"/>
      <c r="I112" s="63"/>
      <c r="J112" s="63"/>
      <c r="K112" s="63">
        <f>'Субвенции '!B111</f>
        <v>67.099999999999994</v>
      </c>
      <c r="L112" s="63">
        <f>'Субвенции '!C111</f>
        <v>29.7</v>
      </c>
      <c r="M112" s="63">
        <f>'Субвенции '!D111</f>
        <v>44.262295081967217</v>
      </c>
      <c r="N112" s="63"/>
      <c r="O112" s="63"/>
      <c r="P112" s="63"/>
      <c r="T112" s="65"/>
      <c r="U112" s="65"/>
      <c r="V112" s="65"/>
    </row>
    <row r="113" spans="1:22" s="70" customFormat="1" ht="47.25" x14ac:dyDescent="0.25">
      <c r="A113" s="67" t="s">
        <v>357</v>
      </c>
      <c r="B113" s="68">
        <v>67.099999999999994</v>
      </c>
      <c r="C113" s="68">
        <v>29.7</v>
      </c>
      <c r="D113" s="68">
        <v>44.3</v>
      </c>
      <c r="E113" s="63"/>
      <c r="F113" s="63"/>
      <c r="G113" s="69"/>
      <c r="H113" s="63"/>
      <c r="I113" s="63"/>
      <c r="J113" s="63"/>
      <c r="K113" s="63">
        <f>'Субвенции '!B112</f>
        <v>67.099999999999994</v>
      </c>
      <c r="L113" s="63">
        <f>'Субвенции '!C112</f>
        <v>29.7</v>
      </c>
      <c r="M113" s="63">
        <f>'Субвенции '!D112</f>
        <v>44.262295081967217</v>
      </c>
      <c r="N113" s="63"/>
      <c r="O113" s="63"/>
      <c r="P113" s="63"/>
      <c r="T113" s="65"/>
      <c r="U113" s="65"/>
      <c r="V113" s="65"/>
    </row>
    <row r="114" spans="1:22" s="70" customFormat="1" ht="47.25" x14ac:dyDescent="0.25">
      <c r="A114" s="67" t="s">
        <v>358</v>
      </c>
      <c r="B114" s="68">
        <v>67.099999999999994</v>
      </c>
      <c r="C114" s="68">
        <v>24.9</v>
      </c>
      <c r="D114" s="68">
        <v>37.1</v>
      </c>
      <c r="E114" s="63"/>
      <c r="F114" s="63"/>
      <c r="G114" s="69"/>
      <c r="H114" s="63"/>
      <c r="I114" s="63"/>
      <c r="J114" s="63"/>
      <c r="K114" s="63">
        <f>'Субвенции '!B113</f>
        <v>67.099999999999994</v>
      </c>
      <c r="L114" s="63">
        <f>'Субвенции '!C113</f>
        <v>24.9</v>
      </c>
      <c r="M114" s="63">
        <f>'Субвенции '!D113</f>
        <v>37.108792846497771</v>
      </c>
      <c r="N114" s="63"/>
      <c r="O114" s="63"/>
      <c r="P114" s="63"/>
      <c r="T114" s="65"/>
      <c r="U114" s="65"/>
      <c r="V114" s="65"/>
    </row>
    <row r="115" spans="1:22" s="70" customFormat="1" ht="47.25" x14ac:dyDescent="0.25">
      <c r="A115" s="67" t="s">
        <v>359</v>
      </c>
      <c r="B115" s="68">
        <v>67.099999999999994</v>
      </c>
      <c r="C115" s="68">
        <v>29.7</v>
      </c>
      <c r="D115" s="68">
        <v>44.3</v>
      </c>
      <c r="E115" s="63"/>
      <c r="F115" s="63"/>
      <c r="G115" s="69"/>
      <c r="H115" s="63"/>
      <c r="I115" s="63"/>
      <c r="J115" s="63"/>
      <c r="K115" s="63">
        <f>'Субвенции '!B114</f>
        <v>67.099999999999994</v>
      </c>
      <c r="L115" s="63">
        <f>'Субвенции '!C114</f>
        <v>29.7</v>
      </c>
      <c r="M115" s="63">
        <f>'Субвенции '!D114</f>
        <v>44.262295081967217</v>
      </c>
      <c r="N115" s="63"/>
      <c r="O115" s="63"/>
      <c r="P115" s="63"/>
      <c r="T115" s="65"/>
      <c r="U115" s="65"/>
      <c r="V115" s="65"/>
    </row>
    <row r="116" spans="1:22" s="70" customFormat="1" ht="47.25" x14ac:dyDescent="0.25">
      <c r="A116" s="67" t="s">
        <v>360</v>
      </c>
      <c r="B116" s="68">
        <v>67.099999999999994</v>
      </c>
      <c r="C116" s="68">
        <v>26.6</v>
      </c>
      <c r="D116" s="68">
        <v>39.6</v>
      </c>
      <c r="E116" s="63"/>
      <c r="F116" s="63"/>
      <c r="G116" s="69"/>
      <c r="H116" s="63"/>
      <c r="I116" s="63"/>
      <c r="J116" s="63"/>
      <c r="K116" s="63">
        <f>'Субвенции '!B115</f>
        <v>67.099999999999994</v>
      </c>
      <c r="L116" s="63">
        <f>'Субвенции '!C115</f>
        <v>26.6</v>
      </c>
      <c r="M116" s="63">
        <f>'Субвенции '!D115</f>
        <v>39.642324888226533</v>
      </c>
      <c r="N116" s="63"/>
      <c r="O116" s="63"/>
      <c r="P116" s="63"/>
      <c r="T116" s="65"/>
      <c r="U116" s="65"/>
      <c r="V116" s="65"/>
    </row>
    <row r="117" spans="1:22" s="70" customFormat="1" ht="47.25" x14ac:dyDescent="0.25">
      <c r="A117" s="67" t="s">
        <v>361</v>
      </c>
      <c r="B117" s="68">
        <v>67.099999999999994</v>
      </c>
      <c r="C117" s="68">
        <v>29.7</v>
      </c>
      <c r="D117" s="68">
        <v>44.3</v>
      </c>
      <c r="E117" s="63"/>
      <c r="F117" s="63"/>
      <c r="G117" s="69"/>
      <c r="H117" s="63"/>
      <c r="I117" s="63"/>
      <c r="J117" s="63"/>
      <c r="K117" s="63">
        <f>'Субвенции '!B116</f>
        <v>67.099999999999994</v>
      </c>
      <c r="L117" s="63">
        <f>'Субвенции '!C116</f>
        <v>29.7</v>
      </c>
      <c r="M117" s="63">
        <f>'Субвенции '!D116</f>
        <v>44.262295081967217</v>
      </c>
      <c r="N117" s="63"/>
      <c r="O117" s="63"/>
      <c r="P117" s="63"/>
      <c r="T117" s="65"/>
      <c r="U117" s="65"/>
      <c r="V117" s="65"/>
    </row>
    <row r="118" spans="1:22" s="70" customFormat="1" ht="31.5" x14ac:dyDescent="0.25">
      <c r="A118" s="67" t="s">
        <v>362</v>
      </c>
      <c r="B118" s="68">
        <v>166.7</v>
      </c>
      <c r="C118" s="68">
        <v>71</v>
      </c>
      <c r="D118" s="68">
        <v>42.6</v>
      </c>
      <c r="E118" s="63"/>
      <c r="F118" s="63"/>
      <c r="G118" s="69"/>
      <c r="H118" s="63"/>
      <c r="I118" s="63"/>
      <c r="J118" s="63"/>
      <c r="K118" s="63">
        <f>'Субвенции '!B117</f>
        <v>166.7</v>
      </c>
      <c r="L118" s="63">
        <f>'Субвенции '!C117</f>
        <v>71</v>
      </c>
      <c r="M118" s="63">
        <f>'Субвенции '!D117</f>
        <v>42.591481703659269</v>
      </c>
      <c r="N118" s="63"/>
      <c r="O118" s="63"/>
      <c r="P118" s="63"/>
      <c r="T118" s="65"/>
      <c r="U118" s="65"/>
      <c r="V118" s="65"/>
    </row>
    <row r="119" spans="1:22" s="70" customFormat="1" ht="47.25" x14ac:dyDescent="0.25">
      <c r="A119" s="67" t="s">
        <v>363</v>
      </c>
      <c r="B119" s="68">
        <v>67.099999999999994</v>
      </c>
      <c r="C119" s="68">
        <v>27.4</v>
      </c>
      <c r="D119" s="68">
        <v>40.799999999999997</v>
      </c>
      <c r="E119" s="63"/>
      <c r="F119" s="63"/>
      <c r="G119" s="69"/>
      <c r="H119" s="63"/>
      <c r="I119" s="63"/>
      <c r="J119" s="63"/>
      <c r="K119" s="63">
        <f>'Субвенции '!B118</f>
        <v>67.099999999999994</v>
      </c>
      <c r="L119" s="63">
        <f>'Субвенции '!C118</f>
        <v>27.4</v>
      </c>
      <c r="M119" s="63">
        <f>'Субвенции '!D118</f>
        <v>40.834575260804776</v>
      </c>
      <c r="N119" s="63"/>
      <c r="O119" s="63"/>
      <c r="P119" s="63"/>
      <c r="T119" s="65"/>
      <c r="U119" s="65"/>
      <c r="V119" s="65"/>
    </row>
    <row r="120" spans="1:22" s="70" customFormat="1" ht="47.25" x14ac:dyDescent="0.25">
      <c r="A120" s="67" t="s">
        <v>364</v>
      </c>
      <c r="B120" s="68">
        <v>166.7</v>
      </c>
      <c r="C120" s="68">
        <v>68.2</v>
      </c>
      <c r="D120" s="68">
        <v>40.9</v>
      </c>
      <c r="E120" s="63"/>
      <c r="F120" s="63"/>
      <c r="G120" s="69"/>
      <c r="H120" s="63"/>
      <c r="I120" s="63"/>
      <c r="J120" s="63"/>
      <c r="K120" s="63">
        <f>'Субвенции '!B119</f>
        <v>166.7</v>
      </c>
      <c r="L120" s="63">
        <f>'Субвенции '!C119</f>
        <v>68.2</v>
      </c>
      <c r="M120" s="63">
        <f>'Субвенции '!D119</f>
        <v>40.911817636472705</v>
      </c>
      <c r="N120" s="63"/>
      <c r="O120" s="63"/>
      <c r="P120" s="63"/>
      <c r="T120" s="65"/>
      <c r="U120" s="65"/>
      <c r="V120" s="65"/>
    </row>
    <row r="121" spans="1:22" s="70" customFormat="1" ht="47.25" x14ac:dyDescent="0.25">
      <c r="A121" s="67" t="s">
        <v>365</v>
      </c>
      <c r="B121" s="68">
        <v>166.7</v>
      </c>
      <c r="C121" s="68">
        <v>70.3</v>
      </c>
      <c r="D121" s="68">
        <v>42.2</v>
      </c>
      <c r="E121" s="63"/>
      <c r="F121" s="63"/>
      <c r="G121" s="69"/>
      <c r="H121" s="63"/>
      <c r="I121" s="63"/>
      <c r="J121" s="63"/>
      <c r="K121" s="63">
        <f>'Субвенции '!B120</f>
        <v>166.7</v>
      </c>
      <c r="L121" s="63">
        <f>'Субвенции '!C120</f>
        <v>70.3</v>
      </c>
      <c r="M121" s="63">
        <f>'Субвенции '!D120</f>
        <v>42.171565686862628</v>
      </c>
      <c r="N121" s="63"/>
      <c r="O121" s="63"/>
      <c r="P121" s="63"/>
      <c r="T121" s="65"/>
      <c r="U121" s="65"/>
      <c r="V121" s="65"/>
    </row>
    <row r="122" spans="1:22" s="70" customFormat="1" ht="47.25" x14ac:dyDescent="0.25">
      <c r="A122" s="67" t="s">
        <v>366</v>
      </c>
      <c r="B122" s="68">
        <v>166.7</v>
      </c>
      <c r="C122" s="68">
        <v>81.7</v>
      </c>
      <c r="D122" s="68">
        <v>49</v>
      </c>
      <c r="E122" s="63"/>
      <c r="F122" s="63"/>
      <c r="G122" s="69"/>
      <c r="H122" s="63"/>
      <c r="I122" s="63"/>
      <c r="J122" s="63"/>
      <c r="K122" s="63">
        <f>'Субвенции '!B121</f>
        <v>166.7</v>
      </c>
      <c r="L122" s="63">
        <f>'Субвенции '!C121</f>
        <v>81.7</v>
      </c>
      <c r="M122" s="63">
        <f>'Субвенции '!D121</f>
        <v>49.010197960407922</v>
      </c>
      <c r="N122" s="63"/>
      <c r="O122" s="63"/>
      <c r="P122" s="63"/>
      <c r="T122" s="65"/>
      <c r="U122" s="65"/>
      <c r="V122" s="65"/>
    </row>
    <row r="123" spans="1:22" s="70" customFormat="1" ht="47.25" x14ac:dyDescent="0.25">
      <c r="A123" s="67" t="s">
        <v>367</v>
      </c>
      <c r="B123" s="68">
        <v>166.7</v>
      </c>
      <c r="C123" s="68">
        <v>73.8</v>
      </c>
      <c r="D123" s="68">
        <v>44.3</v>
      </c>
      <c r="E123" s="63"/>
      <c r="F123" s="63"/>
      <c r="G123" s="69"/>
      <c r="H123" s="63"/>
      <c r="I123" s="63"/>
      <c r="J123" s="63"/>
      <c r="K123" s="63">
        <f>'Субвенции '!B122</f>
        <v>166.7</v>
      </c>
      <c r="L123" s="63">
        <f>'Субвенции '!C122</f>
        <v>73.8</v>
      </c>
      <c r="M123" s="63">
        <f>'Субвенции '!D122</f>
        <v>44.271145770845834</v>
      </c>
      <c r="N123" s="63"/>
      <c r="O123" s="63"/>
      <c r="P123" s="63"/>
      <c r="T123" s="65"/>
      <c r="U123" s="65"/>
      <c r="V123" s="65"/>
    </row>
    <row r="124" spans="1:22" s="70" customFormat="1" ht="47.25" x14ac:dyDescent="0.25">
      <c r="A124" s="67" t="s">
        <v>368</v>
      </c>
      <c r="B124" s="68">
        <v>166.7</v>
      </c>
      <c r="C124" s="68">
        <v>73.099999999999994</v>
      </c>
      <c r="D124" s="68">
        <v>43.9</v>
      </c>
      <c r="E124" s="63"/>
      <c r="F124" s="63"/>
      <c r="G124" s="69"/>
      <c r="H124" s="63"/>
      <c r="I124" s="63"/>
      <c r="J124" s="63"/>
      <c r="K124" s="63">
        <f>'Субвенции '!B123</f>
        <v>166.7</v>
      </c>
      <c r="L124" s="63">
        <f>'Субвенции '!C123</f>
        <v>73.099999999999994</v>
      </c>
      <c r="M124" s="63">
        <f>'Субвенции '!D123</f>
        <v>43.851229754049193</v>
      </c>
      <c r="N124" s="63"/>
      <c r="O124" s="63"/>
      <c r="P124" s="63"/>
      <c r="T124" s="65"/>
      <c r="U124" s="65"/>
      <c r="V124" s="65"/>
    </row>
    <row r="125" spans="1:22" s="70" customFormat="1" ht="47.25" x14ac:dyDescent="0.25">
      <c r="A125" s="67" t="s">
        <v>369</v>
      </c>
      <c r="B125" s="68">
        <v>166.7</v>
      </c>
      <c r="C125" s="68">
        <v>71.099999999999994</v>
      </c>
      <c r="D125" s="68">
        <v>42.7</v>
      </c>
      <c r="E125" s="63"/>
      <c r="F125" s="63"/>
      <c r="G125" s="69"/>
      <c r="H125" s="63"/>
      <c r="I125" s="63"/>
      <c r="J125" s="63"/>
      <c r="K125" s="63">
        <f>'Субвенции '!B124</f>
        <v>166.7</v>
      </c>
      <c r="L125" s="63">
        <f>'Субвенции '!C124</f>
        <v>71.099999999999994</v>
      </c>
      <c r="M125" s="63">
        <f>'Субвенции '!D124</f>
        <v>42.651469706058784</v>
      </c>
      <c r="N125" s="63"/>
      <c r="O125" s="63"/>
      <c r="P125" s="63"/>
      <c r="T125" s="65"/>
      <c r="U125" s="65"/>
      <c r="V125" s="65"/>
    </row>
    <row r="126" spans="1:22" s="70" customFormat="1" ht="47.25" x14ac:dyDescent="0.25">
      <c r="A126" s="67" t="s">
        <v>370</v>
      </c>
      <c r="B126" s="68">
        <v>67.099999999999994</v>
      </c>
      <c r="C126" s="68">
        <v>32.9</v>
      </c>
      <c r="D126" s="68">
        <v>49</v>
      </c>
      <c r="E126" s="63"/>
      <c r="F126" s="63"/>
      <c r="G126" s="69"/>
      <c r="H126" s="63"/>
      <c r="I126" s="63"/>
      <c r="J126" s="63"/>
      <c r="K126" s="63">
        <f>'Субвенции '!B125</f>
        <v>67.099999999999994</v>
      </c>
      <c r="L126" s="63">
        <f>'Субвенции '!C125</f>
        <v>32.9</v>
      </c>
      <c r="M126" s="63">
        <f>'Субвенции '!D125</f>
        <v>49.031296572280183</v>
      </c>
      <c r="N126" s="63"/>
      <c r="O126" s="63"/>
      <c r="P126" s="63"/>
      <c r="T126" s="65"/>
      <c r="U126" s="65"/>
      <c r="V126" s="65"/>
    </row>
    <row r="127" spans="1:22" s="70" customFormat="1" ht="47.25" x14ac:dyDescent="0.25">
      <c r="A127" s="67" t="s">
        <v>371</v>
      </c>
      <c r="B127" s="68">
        <v>67.099999999999994</v>
      </c>
      <c r="C127" s="68">
        <v>25.6</v>
      </c>
      <c r="D127" s="68">
        <v>38.200000000000003</v>
      </c>
      <c r="E127" s="63"/>
      <c r="F127" s="63"/>
      <c r="G127" s="69"/>
      <c r="H127" s="63"/>
      <c r="I127" s="63"/>
      <c r="J127" s="63"/>
      <c r="K127" s="63">
        <f>'Субвенции '!B126</f>
        <v>67.099999999999994</v>
      </c>
      <c r="L127" s="63">
        <f>'Субвенции '!C126</f>
        <v>25.6</v>
      </c>
      <c r="M127" s="63">
        <f>'Субвенции '!D126</f>
        <v>38.152011922503732</v>
      </c>
      <c r="N127" s="63"/>
      <c r="O127" s="63"/>
      <c r="P127" s="63"/>
      <c r="T127" s="65"/>
      <c r="U127" s="65"/>
      <c r="V127" s="65"/>
    </row>
    <row r="128" spans="1:22" s="70" customFormat="1" ht="47.25" x14ac:dyDescent="0.25">
      <c r="A128" s="67" t="s">
        <v>372</v>
      </c>
      <c r="B128" s="68">
        <v>67.099999999999994</v>
      </c>
      <c r="C128" s="68">
        <v>31.4</v>
      </c>
      <c r="D128" s="68">
        <v>46.8</v>
      </c>
      <c r="E128" s="63"/>
      <c r="F128" s="63"/>
      <c r="G128" s="69"/>
      <c r="H128" s="63"/>
      <c r="I128" s="63"/>
      <c r="J128" s="63"/>
      <c r="K128" s="63">
        <f>'Субвенции '!B127</f>
        <v>67.099999999999994</v>
      </c>
      <c r="L128" s="63">
        <f>'Субвенции '!C127</f>
        <v>31.4</v>
      </c>
      <c r="M128" s="63">
        <f>'Субвенции '!D127</f>
        <v>46.795827123695979</v>
      </c>
      <c r="N128" s="63"/>
      <c r="O128" s="63"/>
      <c r="P128" s="63"/>
      <c r="T128" s="65"/>
      <c r="U128" s="65"/>
      <c r="V128" s="65"/>
    </row>
    <row r="129" spans="1:22" s="70" customFormat="1" ht="47.25" x14ac:dyDescent="0.25">
      <c r="A129" s="67" t="s">
        <v>373</v>
      </c>
      <c r="B129" s="68">
        <v>67.099999999999994</v>
      </c>
      <c r="C129" s="68">
        <v>31.4</v>
      </c>
      <c r="D129" s="68">
        <v>46.8</v>
      </c>
      <c r="E129" s="63"/>
      <c r="F129" s="63"/>
      <c r="G129" s="69"/>
      <c r="H129" s="63"/>
      <c r="I129" s="63"/>
      <c r="J129" s="63"/>
      <c r="K129" s="63">
        <f>'Субвенции '!B128</f>
        <v>67.099999999999994</v>
      </c>
      <c r="L129" s="63">
        <f>'Субвенции '!C128</f>
        <v>31.4</v>
      </c>
      <c r="M129" s="63">
        <f>'Субвенции '!D128</f>
        <v>46.795827123695979</v>
      </c>
      <c r="N129" s="63"/>
      <c r="O129" s="63"/>
      <c r="P129" s="63"/>
      <c r="T129" s="65"/>
      <c r="U129" s="65"/>
      <c r="V129" s="65"/>
    </row>
    <row r="130" spans="1:22" s="70" customFormat="1" ht="47.25" x14ac:dyDescent="0.25">
      <c r="A130" s="67" t="s">
        <v>374</v>
      </c>
      <c r="B130" s="68">
        <v>166.7</v>
      </c>
      <c r="C130" s="68">
        <v>83.2</v>
      </c>
      <c r="D130" s="68">
        <v>49.9</v>
      </c>
      <c r="E130" s="63"/>
      <c r="F130" s="63"/>
      <c r="G130" s="69"/>
      <c r="H130" s="63"/>
      <c r="I130" s="63"/>
      <c r="J130" s="63"/>
      <c r="K130" s="63">
        <f>'Субвенции '!B129</f>
        <v>166.7</v>
      </c>
      <c r="L130" s="63">
        <f>'Субвенции '!C129</f>
        <v>83.2</v>
      </c>
      <c r="M130" s="63">
        <f>'Субвенции '!D129</f>
        <v>49.910017996400725</v>
      </c>
      <c r="N130" s="63"/>
      <c r="O130" s="63"/>
      <c r="P130" s="63"/>
      <c r="T130" s="65"/>
      <c r="U130" s="65"/>
      <c r="V130" s="65"/>
    </row>
    <row r="131" spans="1:22" s="70" customFormat="1" ht="47.25" x14ac:dyDescent="0.25">
      <c r="A131" s="67" t="s">
        <v>375</v>
      </c>
      <c r="B131" s="68">
        <v>67.099999999999994</v>
      </c>
      <c r="C131" s="68">
        <v>32.5</v>
      </c>
      <c r="D131" s="68">
        <v>48.4</v>
      </c>
      <c r="E131" s="63"/>
      <c r="F131" s="63"/>
      <c r="G131" s="69"/>
      <c r="H131" s="63"/>
      <c r="I131" s="63"/>
      <c r="J131" s="63"/>
      <c r="K131" s="63">
        <f>'Субвенции '!B130</f>
        <v>67.099999999999994</v>
      </c>
      <c r="L131" s="63">
        <f>'Субвенции '!C130</f>
        <v>32.5</v>
      </c>
      <c r="M131" s="63">
        <f>'Субвенции '!D130</f>
        <v>48.435171385991062</v>
      </c>
      <c r="N131" s="63"/>
      <c r="O131" s="63"/>
      <c r="P131" s="63"/>
      <c r="T131" s="65"/>
      <c r="U131" s="65"/>
      <c r="V131" s="65"/>
    </row>
    <row r="132" spans="1:22" s="70" customFormat="1" ht="47.25" x14ac:dyDescent="0.25">
      <c r="A132" s="67" t="s">
        <v>376</v>
      </c>
      <c r="B132" s="68">
        <v>166.7</v>
      </c>
      <c r="C132" s="68">
        <v>75.400000000000006</v>
      </c>
      <c r="D132" s="68">
        <v>45.2</v>
      </c>
      <c r="E132" s="63"/>
      <c r="F132" s="63"/>
      <c r="G132" s="69"/>
      <c r="H132" s="63"/>
      <c r="I132" s="63"/>
      <c r="J132" s="63"/>
      <c r="K132" s="63">
        <f>'Субвенции '!B131</f>
        <v>166.7</v>
      </c>
      <c r="L132" s="63">
        <f>'Субвенции '!C131</f>
        <v>75.400000000000006</v>
      </c>
      <c r="M132" s="63">
        <f>'Субвенции '!D131</f>
        <v>45.230953809238159</v>
      </c>
      <c r="N132" s="63"/>
      <c r="O132" s="63"/>
      <c r="P132" s="63"/>
      <c r="T132" s="65"/>
      <c r="U132" s="65"/>
      <c r="V132" s="65"/>
    </row>
    <row r="133" spans="1:22" s="70" customFormat="1" ht="47.25" x14ac:dyDescent="0.25">
      <c r="A133" s="67" t="s">
        <v>377</v>
      </c>
      <c r="B133" s="68">
        <v>67.099999999999994</v>
      </c>
      <c r="C133" s="68">
        <v>31.4</v>
      </c>
      <c r="D133" s="68">
        <v>46.8</v>
      </c>
      <c r="E133" s="63"/>
      <c r="F133" s="63"/>
      <c r="G133" s="69"/>
      <c r="H133" s="63"/>
      <c r="I133" s="63"/>
      <c r="J133" s="63"/>
      <c r="K133" s="63">
        <f>'Субвенции '!B132</f>
        <v>67.099999999999994</v>
      </c>
      <c r="L133" s="63">
        <f>'Субвенции '!C132</f>
        <v>31.4</v>
      </c>
      <c r="M133" s="63">
        <f>'Субвенции '!D132</f>
        <v>46.795827123695979</v>
      </c>
      <c r="N133" s="63"/>
      <c r="O133" s="63"/>
      <c r="P133" s="63"/>
      <c r="T133" s="65"/>
      <c r="U133" s="65"/>
      <c r="V133" s="65"/>
    </row>
    <row r="134" spans="1:22" s="70" customFormat="1" ht="47.25" x14ac:dyDescent="0.25">
      <c r="A134" s="67" t="s">
        <v>378</v>
      </c>
      <c r="B134" s="68">
        <v>67.099999999999994</v>
      </c>
      <c r="C134" s="68">
        <v>31.4</v>
      </c>
      <c r="D134" s="68">
        <v>46.8</v>
      </c>
      <c r="E134" s="63"/>
      <c r="F134" s="63"/>
      <c r="G134" s="69"/>
      <c r="H134" s="63"/>
      <c r="I134" s="63"/>
      <c r="J134" s="63"/>
      <c r="K134" s="63">
        <f>'Субвенции '!B133</f>
        <v>67.099999999999994</v>
      </c>
      <c r="L134" s="63">
        <f>'Субвенции '!C133</f>
        <v>31.4</v>
      </c>
      <c r="M134" s="63">
        <f>'Субвенции '!D133</f>
        <v>46.795827123695979</v>
      </c>
      <c r="N134" s="63"/>
      <c r="O134" s="63"/>
      <c r="P134" s="63"/>
      <c r="T134" s="65"/>
      <c r="U134" s="65"/>
      <c r="V134" s="65"/>
    </row>
    <row r="135" spans="1:22" s="70" customFormat="1" ht="47.25" x14ac:dyDescent="0.25">
      <c r="A135" s="67" t="s">
        <v>379</v>
      </c>
      <c r="B135" s="68">
        <v>67.099999999999994</v>
      </c>
      <c r="C135" s="68">
        <v>83.3</v>
      </c>
      <c r="D135" s="68">
        <v>124.1</v>
      </c>
      <c r="E135" s="63"/>
      <c r="F135" s="63"/>
      <c r="G135" s="69"/>
      <c r="H135" s="63"/>
      <c r="I135" s="63"/>
      <c r="J135" s="63"/>
      <c r="K135" s="63">
        <f>'Субвенции '!B134</f>
        <v>67.099999999999994</v>
      </c>
      <c r="L135" s="63">
        <f>'Субвенции '!C134</f>
        <v>83.3</v>
      </c>
      <c r="M135" s="63">
        <f>'Субвенции '!D134</f>
        <v>124.14307004470939</v>
      </c>
      <c r="N135" s="63"/>
      <c r="O135" s="63"/>
      <c r="P135" s="63"/>
      <c r="T135" s="65"/>
      <c r="U135" s="65"/>
      <c r="V135" s="65"/>
    </row>
    <row r="136" spans="1:22" s="70" customFormat="1" ht="33" customHeight="1" x14ac:dyDescent="0.25">
      <c r="A136" s="67" t="s">
        <v>380</v>
      </c>
      <c r="B136" s="68">
        <v>67.099999999999994</v>
      </c>
      <c r="C136" s="68">
        <v>28.3</v>
      </c>
      <c r="D136" s="68">
        <v>42.2</v>
      </c>
      <c r="E136" s="63"/>
      <c r="F136" s="63"/>
      <c r="G136" s="69"/>
      <c r="H136" s="63"/>
      <c r="I136" s="63"/>
      <c r="J136" s="63"/>
      <c r="K136" s="63">
        <f>'Субвенции '!B135</f>
        <v>67.099999999999994</v>
      </c>
      <c r="L136" s="63">
        <f>'Субвенции '!C135</f>
        <v>28.3</v>
      </c>
      <c r="M136" s="63">
        <f>'Субвенции '!D135</f>
        <v>42.175856929955295</v>
      </c>
      <c r="N136" s="63"/>
      <c r="O136" s="63"/>
      <c r="P136" s="63"/>
      <c r="T136" s="65"/>
      <c r="U136" s="65"/>
      <c r="V136" s="65"/>
    </row>
    <row r="137" spans="1:22" s="70" customFormat="1" ht="33" customHeight="1" x14ac:dyDescent="0.25">
      <c r="A137" s="67" t="s">
        <v>381</v>
      </c>
      <c r="B137" s="68">
        <v>67.099999999999994</v>
      </c>
      <c r="C137" s="68">
        <v>25.5</v>
      </c>
      <c r="D137" s="68">
        <v>38</v>
      </c>
      <c r="E137" s="63"/>
      <c r="F137" s="63"/>
      <c r="G137" s="69"/>
      <c r="H137" s="63"/>
      <c r="I137" s="63"/>
      <c r="J137" s="63"/>
      <c r="K137" s="63">
        <f>'Субвенции '!B136</f>
        <v>67.099999999999994</v>
      </c>
      <c r="L137" s="63">
        <f>'Субвенции '!C136</f>
        <v>25.5</v>
      </c>
      <c r="M137" s="63">
        <f>'Субвенции '!D136</f>
        <v>38.00298062593145</v>
      </c>
      <c r="N137" s="63"/>
      <c r="O137" s="63"/>
      <c r="P137" s="63"/>
      <c r="T137" s="65"/>
      <c r="U137" s="65"/>
      <c r="V137" s="65"/>
    </row>
    <row r="138" spans="1:22" s="70" customFormat="1" ht="33" customHeight="1" x14ac:dyDescent="0.25">
      <c r="A138" s="67" t="s">
        <v>382</v>
      </c>
      <c r="B138" s="68">
        <v>67.099999999999994</v>
      </c>
      <c r="C138" s="68">
        <v>27.7</v>
      </c>
      <c r="D138" s="68">
        <v>41.3</v>
      </c>
      <c r="E138" s="63"/>
      <c r="F138" s="63"/>
      <c r="G138" s="69"/>
      <c r="H138" s="63"/>
      <c r="I138" s="63"/>
      <c r="J138" s="63"/>
      <c r="K138" s="63">
        <f>'Субвенции '!B137</f>
        <v>67.099999999999994</v>
      </c>
      <c r="L138" s="63">
        <f>'Субвенции '!C137</f>
        <v>27.7</v>
      </c>
      <c r="M138" s="63">
        <f>'Субвенции '!D137</f>
        <v>41.281669150521608</v>
      </c>
      <c r="N138" s="63"/>
      <c r="O138" s="63"/>
      <c r="P138" s="63"/>
      <c r="T138" s="65"/>
      <c r="U138" s="65"/>
      <c r="V138" s="65"/>
    </row>
    <row r="139" spans="1:22" s="70" customFormat="1" ht="33" customHeight="1" x14ac:dyDescent="0.25">
      <c r="A139" s="67" t="s">
        <v>383</v>
      </c>
      <c r="B139" s="68">
        <v>166.7</v>
      </c>
      <c r="C139" s="68">
        <v>25.8</v>
      </c>
      <c r="D139" s="68">
        <v>15.5</v>
      </c>
      <c r="E139" s="63"/>
      <c r="F139" s="63"/>
      <c r="G139" s="69"/>
      <c r="H139" s="63"/>
      <c r="I139" s="63"/>
      <c r="J139" s="63"/>
      <c r="K139" s="63">
        <f>'Субвенции '!B138</f>
        <v>166.7</v>
      </c>
      <c r="L139" s="63">
        <f>'Субвенции '!C138</f>
        <v>25.8</v>
      </c>
      <c r="M139" s="63">
        <f>'Субвенции '!D138</f>
        <v>15.476904619076187</v>
      </c>
      <c r="N139" s="63"/>
      <c r="O139" s="63"/>
      <c r="P139" s="63"/>
      <c r="T139" s="65"/>
      <c r="U139" s="65"/>
      <c r="V139" s="65"/>
    </row>
    <row r="140" spans="1:22" s="70" customFormat="1" ht="33" customHeight="1" x14ac:dyDescent="0.25">
      <c r="A140" s="67" t="s">
        <v>384</v>
      </c>
      <c r="B140" s="68">
        <v>67.099999999999994</v>
      </c>
      <c r="C140" s="68">
        <v>28.6</v>
      </c>
      <c r="D140" s="68">
        <v>42.6</v>
      </c>
      <c r="E140" s="63"/>
      <c r="F140" s="63"/>
      <c r="G140" s="69"/>
      <c r="H140" s="63"/>
      <c r="I140" s="63"/>
      <c r="J140" s="63"/>
      <c r="K140" s="63">
        <f>'Субвенции '!B139</f>
        <v>67.099999999999994</v>
      </c>
      <c r="L140" s="63">
        <f>'Субвенции '!C139</f>
        <v>28.6</v>
      </c>
      <c r="M140" s="63">
        <f>'Субвенции '!D139</f>
        <v>42.622950819672141</v>
      </c>
      <c r="N140" s="63"/>
      <c r="O140" s="63"/>
      <c r="P140" s="63"/>
      <c r="T140" s="65"/>
      <c r="U140" s="65"/>
      <c r="V140" s="65"/>
    </row>
    <row r="141" spans="1:22" s="70" customFormat="1" ht="33" customHeight="1" x14ac:dyDescent="0.25">
      <c r="A141" s="67" t="s">
        <v>385</v>
      </c>
      <c r="B141" s="68">
        <v>67.099999999999994</v>
      </c>
      <c r="C141" s="68">
        <v>25.7</v>
      </c>
      <c r="D141" s="68">
        <v>38.299999999999997</v>
      </c>
      <c r="E141" s="63"/>
      <c r="F141" s="63"/>
      <c r="G141" s="69"/>
      <c r="H141" s="63"/>
      <c r="I141" s="63"/>
      <c r="J141" s="63"/>
      <c r="K141" s="63">
        <f>'Субвенции '!B140</f>
        <v>67.099999999999994</v>
      </c>
      <c r="L141" s="63">
        <f>'Субвенции '!C140</f>
        <v>25.7</v>
      </c>
      <c r="M141" s="63">
        <f>'Субвенции '!D140</f>
        <v>38.301043219076007</v>
      </c>
      <c r="N141" s="63"/>
      <c r="O141" s="63"/>
      <c r="P141" s="63"/>
      <c r="T141" s="65"/>
      <c r="U141" s="65"/>
      <c r="V141" s="65"/>
    </row>
    <row r="142" spans="1:22" s="70" customFormat="1" ht="33" customHeight="1" x14ac:dyDescent="0.25">
      <c r="A142" s="67" t="s">
        <v>386</v>
      </c>
      <c r="B142" s="68">
        <v>67.099999999999994</v>
      </c>
      <c r="C142" s="68">
        <v>23.2</v>
      </c>
      <c r="D142" s="68">
        <v>34.6</v>
      </c>
      <c r="E142" s="63"/>
      <c r="F142" s="63"/>
      <c r="G142" s="69"/>
      <c r="H142" s="63"/>
      <c r="I142" s="63"/>
      <c r="J142" s="63"/>
      <c r="K142" s="63">
        <f>'Субвенции '!B141</f>
        <v>67.099999999999994</v>
      </c>
      <c r="L142" s="63">
        <f>'Субвенции '!C141</f>
        <v>23.2</v>
      </c>
      <c r="M142" s="63">
        <f>'Субвенции '!D141</f>
        <v>34.575260804769002</v>
      </c>
      <c r="N142" s="63"/>
      <c r="O142" s="63"/>
      <c r="P142" s="63"/>
      <c r="T142" s="65"/>
      <c r="U142" s="65"/>
      <c r="V142" s="65"/>
    </row>
    <row r="143" spans="1:22" s="70" customFormat="1" ht="33" customHeight="1" x14ac:dyDescent="0.25">
      <c r="A143" s="67" t="s">
        <v>387</v>
      </c>
      <c r="B143" s="68">
        <v>67.099999999999994</v>
      </c>
      <c r="C143" s="68">
        <v>18.8</v>
      </c>
      <c r="D143" s="68">
        <v>28</v>
      </c>
      <c r="E143" s="63"/>
      <c r="F143" s="63"/>
      <c r="G143" s="69"/>
      <c r="H143" s="63"/>
      <c r="I143" s="63"/>
      <c r="J143" s="63"/>
      <c r="K143" s="63">
        <f>'Субвенции '!B142</f>
        <v>67.099999999999994</v>
      </c>
      <c r="L143" s="63">
        <f>'Субвенции '!C142</f>
        <v>18.8</v>
      </c>
      <c r="M143" s="63">
        <f>'Субвенции '!D142</f>
        <v>28.017883755588681</v>
      </c>
      <c r="N143" s="63"/>
      <c r="O143" s="63"/>
      <c r="P143" s="63"/>
      <c r="T143" s="65"/>
      <c r="U143" s="65"/>
      <c r="V143" s="65"/>
    </row>
    <row r="144" spans="1:22" s="70" customFormat="1" ht="33" customHeight="1" x14ac:dyDescent="0.25">
      <c r="A144" s="67" t="s">
        <v>388</v>
      </c>
      <c r="B144" s="68">
        <v>166.7</v>
      </c>
      <c r="C144" s="68">
        <v>44.5</v>
      </c>
      <c r="D144" s="68">
        <v>26.7</v>
      </c>
      <c r="E144" s="63"/>
      <c r="F144" s="63"/>
      <c r="G144" s="69"/>
      <c r="H144" s="63"/>
      <c r="I144" s="63"/>
      <c r="J144" s="63"/>
      <c r="K144" s="63">
        <f>'Субвенции '!B143</f>
        <v>166.7</v>
      </c>
      <c r="L144" s="63">
        <f>'Субвенции '!C143</f>
        <v>44.5</v>
      </c>
      <c r="M144" s="63">
        <f>'Субвенции '!D143</f>
        <v>26.694661067786445</v>
      </c>
      <c r="N144" s="63"/>
      <c r="O144" s="63"/>
      <c r="P144" s="63"/>
      <c r="T144" s="65"/>
      <c r="U144" s="65"/>
      <c r="V144" s="65"/>
    </row>
    <row r="145" spans="1:22" s="70" customFormat="1" ht="33" customHeight="1" x14ac:dyDescent="0.25">
      <c r="A145" s="67" t="s">
        <v>389</v>
      </c>
      <c r="B145" s="68">
        <v>67.099999999999994</v>
      </c>
      <c r="C145" s="68">
        <v>18.8</v>
      </c>
      <c r="D145" s="68">
        <v>28</v>
      </c>
      <c r="E145" s="63"/>
      <c r="F145" s="63"/>
      <c r="G145" s="69"/>
      <c r="H145" s="63"/>
      <c r="I145" s="63"/>
      <c r="J145" s="63"/>
      <c r="K145" s="63">
        <f>'Субвенции '!B144</f>
        <v>67.099999999999994</v>
      </c>
      <c r="L145" s="63">
        <f>'Субвенции '!C144</f>
        <v>18.8</v>
      </c>
      <c r="M145" s="63">
        <f>'Субвенции '!D144</f>
        <v>28.017883755588681</v>
      </c>
      <c r="N145" s="63"/>
      <c r="O145" s="63"/>
      <c r="P145" s="63"/>
      <c r="T145" s="65"/>
      <c r="U145" s="65"/>
      <c r="V145" s="65"/>
    </row>
    <row r="146" spans="1:22" s="70" customFormat="1" ht="33" customHeight="1" x14ac:dyDescent="0.25">
      <c r="A146" s="67" t="s">
        <v>390</v>
      </c>
      <c r="B146" s="68">
        <v>166.7</v>
      </c>
      <c r="C146" s="68">
        <v>74.900000000000006</v>
      </c>
      <c r="D146" s="68">
        <v>44.9</v>
      </c>
      <c r="E146" s="63"/>
      <c r="F146" s="63"/>
      <c r="G146" s="69"/>
      <c r="H146" s="63"/>
      <c r="I146" s="63"/>
      <c r="J146" s="63"/>
      <c r="K146" s="63">
        <f>'Субвенции '!B145</f>
        <v>166.7</v>
      </c>
      <c r="L146" s="63">
        <f>'Субвенции '!C145</f>
        <v>74.900000000000006</v>
      </c>
      <c r="M146" s="63">
        <f>'Субвенции '!D145</f>
        <v>44.93101379724056</v>
      </c>
      <c r="N146" s="63"/>
      <c r="O146" s="63"/>
      <c r="P146" s="63"/>
      <c r="T146" s="65"/>
      <c r="U146" s="65"/>
      <c r="V146" s="65"/>
    </row>
    <row r="147" spans="1:22" s="70" customFormat="1" ht="33" customHeight="1" x14ac:dyDescent="0.25">
      <c r="A147" s="67" t="s">
        <v>391</v>
      </c>
      <c r="B147" s="68">
        <v>67.099999999999994</v>
      </c>
      <c r="C147" s="68">
        <v>13.5</v>
      </c>
      <c r="D147" s="68">
        <v>20.100000000000001</v>
      </c>
      <c r="E147" s="63"/>
      <c r="F147" s="63"/>
      <c r="G147" s="69"/>
      <c r="H147" s="63"/>
      <c r="I147" s="63"/>
      <c r="J147" s="63"/>
      <c r="K147" s="63">
        <f>'Субвенции '!B146</f>
        <v>67.099999999999994</v>
      </c>
      <c r="L147" s="63">
        <f>'Субвенции '!C146</f>
        <v>13.5</v>
      </c>
      <c r="M147" s="63">
        <f>'Субвенции '!D146</f>
        <v>20.119225037257827</v>
      </c>
      <c r="N147" s="63"/>
      <c r="O147" s="63"/>
      <c r="P147" s="63"/>
      <c r="T147" s="65"/>
      <c r="U147" s="65"/>
      <c r="V147" s="65"/>
    </row>
    <row r="148" spans="1:22" s="70" customFormat="1" ht="33" customHeight="1" x14ac:dyDescent="0.25">
      <c r="A148" s="67" t="s">
        <v>392</v>
      </c>
      <c r="B148" s="68">
        <v>67.099999999999994</v>
      </c>
      <c r="C148" s="68">
        <v>20.2</v>
      </c>
      <c r="D148" s="68">
        <v>30.1</v>
      </c>
      <c r="E148" s="63"/>
      <c r="F148" s="63"/>
      <c r="G148" s="69"/>
      <c r="H148" s="63"/>
      <c r="I148" s="63"/>
      <c r="J148" s="63"/>
      <c r="K148" s="63">
        <f>'Субвенции '!B147</f>
        <v>67.099999999999994</v>
      </c>
      <c r="L148" s="63">
        <f>'Субвенции '!C147</f>
        <v>20.2</v>
      </c>
      <c r="M148" s="63">
        <f>'Субвенции '!D147</f>
        <v>30.104321907600596</v>
      </c>
      <c r="N148" s="63"/>
      <c r="O148" s="63"/>
      <c r="P148" s="63"/>
      <c r="T148" s="65"/>
      <c r="U148" s="65"/>
      <c r="V148" s="65"/>
    </row>
    <row r="149" spans="1:22" s="70" customFormat="1" ht="33" customHeight="1" x14ac:dyDescent="0.25">
      <c r="A149" s="67" t="s">
        <v>393</v>
      </c>
      <c r="B149" s="68">
        <v>67.099999999999994</v>
      </c>
      <c r="C149" s="68">
        <v>20.9</v>
      </c>
      <c r="D149" s="68">
        <v>31.1</v>
      </c>
      <c r="E149" s="63"/>
      <c r="F149" s="63"/>
      <c r="G149" s="69"/>
      <c r="H149" s="63"/>
      <c r="I149" s="63"/>
      <c r="J149" s="63"/>
      <c r="K149" s="63">
        <f>'Субвенции '!B148</f>
        <v>67.099999999999994</v>
      </c>
      <c r="L149" s="63">
        <f>'Субвенции '!C148</f>
        <v>20.9</v>
      </c>
      <c r="M149" s="63">
        <f>'Субвенции '!D148</f>
        <v>31.147540983606557</v>
      </c>
      <c r="N149" s="63"/>
      <c r="O149" s="63"/>
      <c r="P149" s="63"/>
      <c r="T149" s="65"/>
      <c r="U149" s="65"/>
      <c r="V149" s="65"/>
    </row>
    <row r="150" spans="1:22" s="70" customFormat="1" ht="33" customHeight="1" x14ac:dyDescent="0.25">
      <c r="A150" s="67" t="s">
        <v>394</v>
      </c>
      <c r="B150" s="68">
        <v>67.099999999999994</v>
      </c>
      <c r="C150" s="68">
        <v>19.600000000000001</v>
      </c>
      <c r="D150" s="68">
        <v>29.2</v>
      </c>
      <c r="E150" s="63"/>
      <c r="F150" s="63"/>
      <c r="G150" s="69"/>
      <c r="H150" s="63"/>
      <c r="I150" s="63"/>
      <c r="J150" s="63"/>
      <c r="K150" s="63">
        <f>'Субвенции '!B149</f>
        <v>67.099999999999994</v>
      </c>
      <c r="L150" s="63">
        <f>'Субвенции '!C149</f>
        <v>19.600000000000001</v>
      </c>
      <c r="M150" s="63">
        <f>'Субвенции '!D149</f>
        <v>29.210134128166921</v>
      </c>
      <c r="N150" s="63"/>
      <c r="O150" s="63"/>
      <c r="P150" s="63"/>
      <c r="T150" s="65"/>
      <c r="U150" s="65"/>
      <c r="V150" s="65"/>
    </row>
    <row r="151" spans="1:22" s="70" customFormat="1" ht="33" customHeight="1" x14ac:dyDescent="0.25">
      <c r="A151" s="67" t="s">
        <v>395</v>
      </c>
      <c r="B151" s="68">
        <v>67.099999999999994</v>
      </c>
      <c r="C151" s="68">
        <v>21.5</v>
      </c>
      <c r="D151" s="68">
        <v>32</v>
      </c>
      <c r="E151" s="63"/>
      <c r="F151" s="63"/>
      <c r="G151" s="69"/>
      <c r="H151" s="63"/>
      <c r="I151" s="63"/>
      <c r="J151" s="63"/>
      <c r="K151" s="63">
        <f>'Субвенции '!B150</f>
        <v>67.099999999999994</v>
      </c>
      <c r="L151" s="63">
        <f>'Субвенции '!C150</f>
        <v>21.5</v>
      </c>
      <c r="M151" s="63">
        <f>'Субвенции '!D150</f>
        <v>32.04172876304024</v>
      </c>
      <c r="N151" s="63"/>
      <c r="O151" s="63"/>
      <c r="P151" s="63"/>
      <c r="T151" s="65"/>
      <c r="U151" s="65"/>
      <c r="V151" s="65"/>
    </row>
    <row r="152" spans="1:22" s="70" customFormat="1" ht="33" customHeight="1" x14ac:dyDescent="0.25">
      <c r="A152" s="67" t="s">
        <v>396</v>
      </c>
      <c r="B152" s="68">
        <v>67.099999999999994</v>
      </c>
      <c r="C152" s="68">
        <v>19.899999999999999</v>
      </c>
      <c r="D152" s="68">
        <v>29.7</v>
      </c>
      <c r="E152" s="63"/>
      <c r="F152" s="63"/>
      <c r="G152" s="69"/>
      <c r="H152" s="63"/>
      <c r="I152" s="63"/>
      <c r="J152" s="63"/>
      <c r="K152" s="63">
        <f>'Субвенции '!B151</f>
        <v>67.099999999999994</v>
      </c>
      <c r="L152" s="63">
        <f>'Субвенции '!C151</f>
        <v>19.899999999999999</v>
      </c>
      <c r="M152" s="63">
        <f>'Субвенции '!D151</f>
        <v>29.657228017883757</v>
      </c>
      <c r="N152" s="63"/>
      <c r="O152" s="63"/>
      <c r="P152" s="63"/>
      <c r="T152" s="65"/>
      <c r="U152" s="65"/>
      <c r="V152" s="65"/>
    </row>
    <row r="153" spans="1:22" s="70" customFormat="1" ht="33" customHeight="1" x14ac:dyDescent="0.25">
      <c r="A153" s="67" t="s">
        <v>397</v>
      </c>
      <c r="B153" s="68">
        <v>67.099999999999994</v>
      </c>
      <c r="C153" s="68">
        <v>18.8</v>
      </c>
      <c r="D153" s="68">
        <v>28</v>
      </c>
      <c r="E153" s="63"/>
      <c r="F153" s="63"/>
      <c r="G153" s="69"/>
      <c r="H153" s="63"/>
      <c r="I153" s="63"/>
      <c r="J153" s="63"/>
      <c r="K153" s="63">
        <f>'Субвенции '!B152</f>
        <v>67.099999999999994</v>
      </c>
      <c r="L153" s="63">
        <f>'Субвенции '!C152</f>
        <v>18.8</v>
      </c>
      <c r="M153" s="63">
        <f>'Субвенции '!D152</f>
        <v>28.017883755588681</v>
      </c>
      <c r="N153" s="63"/>
      <c r="O153" s="63"/>
      <c r="P153" s="63"/>
      <c r="T153" s="65"/>
      <c r="U153" s="65"/>
      <c r="V153" s="65"/>
    </row>
    <row r="154" spans="1:22" s="70" customFormat="1" ht="33" customHeight="1" x14ac:dyDescent="0.25">
      <c r="A154" s="67" t="s">
        <v>398</v>
      </c>
      <c r="B154" s="68">
        <v>50948.1</v>
      </c>
      <c r="C154" s="68">
        <v>0</v>
      </c>
      <c r="D154" s="68">
        <v>0</v>
      </c>
      <c r="E154" s="63"/>
      <c r="F154" s="63"/>
      <c r="G154" s="69"/>
      <c r="H154" s="63">
        <f>Субсидии!B59</f>
        <v>50948.200000000004</v>
      </c>
      <c r="I154" s="63">
        <v>0</v>
      </c>
      <c r="J154" s="63"/>
      <c r="K154" s="63"/>
      <c r="L154" s="63"/>
      <c r="M154" s="63"/>
      <c r="N154" s="63"/>
      <c r="O154" s="63"/>
      <c r="P154" s="63"/>
      <c r="T154" s="65"/>
      <c r="U154" s="65"/>
      <c r="V154" s="65"/>
    </row>
    <row r="155" spans="1:22" s="70" customFormat="1" ht="33" customHeight="1" x14ac:dyDescent="0.25">
      <c r="A155" s="67" t="s">
        <v>399</v>
      </c>
      <c r="B155" s="68">
        <v>67.099999999999994</v>
      </c>
      <c r="C155" s="68">
        <v>25.2</v>
      </c>
      <c r="D155" s="68">
        <v>37.6</v>
      </c>
      <c r="E155" s="63"/>
      <c r="F155" s="63"/>
      <c r="G155" s="69"/>
      <c r="H155" s="63"/>
      <c r="I155" s="63"/>
      <c r="J155" s="63"/>
      <c r="K155" s="63">
        <f>'Субвенции '!B153</f>
        <v>67.099999999999994</v>
      </c>
      <c r="L155" s="63">
        <f>'Субвенции '!C153</f>
        <v>25.2</v>
      </c>
      <c r="M155" s="63">
        <f>'Субвенции '!D153</f>
        <v>37.555886736214603</v>
      </c>
      <c r="N155" s="63"/>
      <c r="O155" s="63"/>
      <c r="P155" s="63"/>
      <c r="T155" s="65"/>
      <c r="U155" s="65"/>
      <c r="V155" s="65"/>
    </row>
    <row r="156" spans="1:22" s="70" customFormat="1" ht="33" customHeight="1" x14ac:dyDescent="0.25">
      <c r="A156" s="67" t="s">
        <v>400</v>
      </c>
      <c r="B156" s="68">
        <v>166.7</v>
      </c>
      <c r="C156" s="68">
        <v>76.8</v>
      </c>
      <c r="D156" s="68">
        <v>46.1</v>
      </c>
      <c r="E156" s="63"/>
      <c r="F156" s="63"/>
      <c r="G156" s="69"/>
      <c r="H156" s="63"/>
      <c r="I156" s="63"/>
      <c r="J156" s="63"/>
      <c r="K156" s="63">
        <f>'Субвенции '!B154</f>
        <v>166.7</v>
      </c>
      <c r="L156" s="63">
        <f>'Субвенции '!C154</f>
        <v>76.8</v>
      </c>
      <c r="M156" s="63">
        <f>'Субвенции '!D154</f>
        <v>46.070785842831434</v>
      </c>
      <c r="N156" s="63"/>
      <c r="O156" s="63"/>
      <c r="P156" s="63"/>
      <c r="T156" s="65"/>
      <c r="U156" s="65"/>
      <c r="V156" s="65"/>
    </row>
    <row r="157" spans="1:22" s="70" customFormat="1" ht="33" customHeight="1" x14ac:dyDescent="0.25">
      <c r="A157" s="67" t="s">
        <v>401</v>
      </c>
      <c r="B157" s="68">
        <v>67.099999999999994</v>
      </c>
      <c r="C157" s="68">
        <v>27.7</v>
      </c>
      <c r="D157" s="68">
        <v>41.3</v>
      </c>
      <c r="E157" s="63"/>
      <c r="F157" s="63"/>
      <c r="G157" s="69"/>
      <c r="H157" s="63"/>
      <c r="I157" s="63"/>
      <c r="J157" s="63"/>
      <c r="K157" s="63">
        <f>'Субвенции '!B155</f>
        <v>67.099999999999994</v>
      </c>
      <c r="L157" s="63">
        <f>'Субвенции '!C155</f>
        <v>27.7</v>
      </c>
      <c r="M157" s="63">
        <f>'Субвенции '!D155</f>
        <v>41.281669150521608</v>
      </c>
      <c r="N157" s="63"/>
      <c r="O157" s="63"/>
      <c r="P157" s="63"/>
      <c r="T157" s="65"/>
      <c r="U157" s="65"/>
      <c r="V157" s="65"/>
    </row>
    <row r="158" spans="1:22" s="70" customFormat="1" ht="33" customHeight="1" x14ac:dyDescent="0.25">
      <c r="A158" s="67" t="s">
        <v>402</v>
      </c>
      <c r="B158" s="68">
        <v>67.099999999999994</v>
      </c>
      <c r="C158" s="68">
        <v>27.8</v>
      </c>
      <c r="D158" s="68">
        <v>41.4</v>
      </c>
      <c r="E158" s="63"/>
      <c r="F158" s="63"/>
      <c r="G158" s="69"/>
      <c r="H158" s="63"/>
      <c r="I158" s="63"/>
      <c r="J158" s="63"/>
      <c r="K158" s="63">
        <f>'Субвенции '!B156</f>
        <v>67.099999999999994</v>
      </c>
      <c r="L158" s="63">
        <f>'Субвенции '!C156</f>
        <v>27.8</v>
      </c>
      <c r="M158" s="63">
        <f>'Субвенции '!D156</f>
        <v>41.430700447093891</v>
      </c>
      <c r="N158" s="63"/>
      <c r="O158" s="63"/>
      <c r="P158" s="63"/>
      <c r="T158" s="65"/>
      <c r="U158" s="65"/>
      <c r="V158" s="65"/>
    </row>
    <row r="159" spans="1:22" s="70" customFormat="1" ht="33" customHeight="1" x14ac:dyDescent="0.25">
      <c r="A159" s="67" t="s">
        <v>403</v>
      </c>
      <c r="B159" s="68">
        <v>67.099999999999994</v>
      </c>
      <c r="C159" s="68">
        <v>29.5</v>
      </c>
      <c r="D159" s="68">
        <v>44</v>
      </c>
      <c r="E159" s="63"/>
      <c r="F159" s="63"/>
      <c r="G159" s="69"/>
      <c r="H159" s="63"/>
      <c r="I159" s="63"/>
      <c r="J159" s="63"/>
      <c r="K159" s="63">
        <f>'Субвенции '!B157</f>
        <v>67.099999999999994</v>
      </c>
      <c r="L159" s="63">
        <f>'Субвенции '!C157</f>
        <v>29.5</v>
      </c>
      <c r="M159" s="63">
        <f>'Субвенции '!D157</f>
        <v>43.96423248882266</v>
      </c>
      <c r="N159" s="63"/>
      <c r="O159" s="63"/>
      <c r="P159" s="63"/>
      <c r="T159" s="65"/>
      <c r="U159" s="65"/>
      <c r="V159" s="65"/>
    </row>
    <row r="160" spans="1:22" s="70" customFormat="1" ht="33" customHeight="1" x14ac:dyDescent="0.25">
      <c r="A160" s="67" t="s">
        <v>404</v>
      </c>
      <c r="B160" s="68">
        <v>67.099999999999994</v>
      </c>
      <c r="C160" s="68">
        <v>28.7</v>
      </c>
      <c r="D160" s="68">
        <v>42.8</v>
      </c>
      <c r="E160" s="63"/>
      <c r="F160" s="63"/>
      <c r="G160" s="69"/>
      <c r="H160" s="63"/>
      <c r="I160" s="63"/>
      <c r="J160" s="63"/>
      <c r="K160" s="63">
        <f>'Субвенции '!B158</f>
        <v>67.099999999999994</v>
      </c>
      <c r="L160" s="63">
        <f>'Субвенции '!C158</f>
        <v>28.7</v>
      </c>
      <c r="M160" s="63">
        <f>'Субвенции '!D158</f>
        <v>42.771982116244409</v>
      </c>
      <c r="N160" s="63"/>
      <c r="O160" s="63"/>
      <c r="P160" s="63"/>
      <c r="T160" s="65"/>
      <c r="U160" s="65"/>
      <c r="V160" s="65"/>
    </row>
    <row r="161" spans="1:22" s="70" customFormat="1" ht="33" customHeight="1" x14ac:dyDescent="0.25">
      <c r="A161" s="67" t="s">
        <v>405</v>
      </c>
      <c r="B161" s="68">
        <v>166.7</v>
      </c>
      <c r="C161" s="68">
        <v>68.2</v>
      </c>
      <c r="D161" s="68">
        <v>40.9</v>
      </c>
      <c r="E161" s="63"/>
      <c r="F161" s="63"/>
      <c r="G161" s="69"/>
      <c r="H161" s="63"/>
      <c r="I161" s="63"/>
      <c r="J161" s="63"/>
      <c r="K161" s="63">
        <f>'Субвенции '!B159</f>
        <v>166.7</v>
      </c>
      <c r="L161" s="63">
        <f>'Субвенции '!C159</f>
        <v>68.2</v>
      </c>
      <c r="M161" s="63">
        <f>'Субвенции '!D159</f>
        <v>40.911817636472705</v>
      </c>
      <c r="N161" s="63"/>
      <c r="O161" s="63"/>
      <c r="P161" s="63"/>
      <c r="T161" s="65"/>
      <c r="U161" s="65"/>
      <c r="V161" s="65"/>
    </row>
    <row r="162" spans="1:22" s="70" customFormat="1" ht="33" customHeight="1" x14ac:dyDescent="0.25">
      <c r="A162" s="67" t="s">
        <v>406</v>
      </c>
      <c r="B162" s="68">
        <v>67.099999999999994</v>
      </c>
      <c r="C162" s="68">
        <v>28.3</v>
      </c>
      <c r="D162" s="68">
        <v>42.2</v>
      </c>
      <c r="E162" s="63"/>
      <c r="F162" s="63"/>
      <c r="G162" s="69"/>
      <c r="H162" s="63"/>
      <c r="I162" s="63"/>
      <c r="J162" s="63"/>
      <c r="K162" s="63">
        <f>'Субвенции '!B160</f>
        <v>67.099999999999994</v>
      </c>
      <c r="L162" s="63">
        <f>'Субвенции '!C160</f>
        <v>28.3</v>
      </c>
      <c r="M162" s="63">
        <f>'Субвенции '!D160</f>
        <v>42.175856929955295</v>
      </c>
      <c r="N162" s="63"/>
      <c r="O162" s="63"/>
      <c r="P162" s="63"/>
      <c r="T162" s="65"/>
      <c r="U162" s="65"/>
      <c r="V162" s="65"/>
    </row>
    <row r="163" spans="1:22" s="70" customFormat="1" ht="33" customHeight="1" x14ac:dyDescent="0.25">
      <c r="A163" s="67" t="s">
        <v>407</v>
      </c>
      <c r="B163" s="68">
        <v>166.7</v>
      </c>
      <c r="C163" s="68">
        <v>68.7</v>
      </c>
      <c r="D163" s="68">
        <v>41.2</v>
      </c>
      <c r="E163" s="63"/>
      <c r="F163" s="63"/>
      <c r="G163" s="69"/>
      <c r="H163" s="63"/>
      <c r="I163" s="63"/>
      <c r="J163" s="63"/>
      <c r="K163" s="63">
        <f>'Субвенции '!B161</f>
        <v>166.7</v>
      </c>
      <c r="L163" s="63">
        <f>'Субвенции '!C161</f>
        <v>68.7</v>
      </c>
      <c r="M163" s="63">
        <f>'Субвенции '!D161</f>
        <v>41.211757648470311</v>
      </c>
      <c r="N163" s="63"/>
      <c r="O163" s="63"/>
      <c r="P163" s="63"/>
      <c r="T163" s="65"/>
      <c r="U163" s="65"/>
      <c r="V163" s="65"/>
    </row>
    <row r="164" spans="1:22" s="70" customFormat="1" ht="33" customHeight="1" x14ac:dyDescent="0.25">
      <c r="A164" s="67" t="s">
        <v>408</v>
      </c>
      <c r="B164" s="68">
        <v>67.099999999999994</v>
      </c>
      <c r="C164" s="68">
        <v>30.2</v>
      </c>
      <c r="D164" s="68">
        <v>45</v>
      </c>
      <c r="E164" s="63"/>
      <c r="F164" s="63"/>
      <c r="G164" s="69"/>
      <c r="H164" s="63"/>
      <c r="I164" s="63"/>
      <c r="J164" s="63"/>
      <c r="K164" s="63">
        <f>'Субвенции '!B162</f>
        <v>67.099999999999994</v>
      </c>
      <c r="L164" s="63">
        <f>'Субвенции '!C162</f>
        <v>30.2</v>
      </c>
      <c r="M164" s="63">
        <f>'Субвенции '!D162</f>
        <v>45.007451564828614</v>
      </c>
      <c r="N164" s="63"/>
      <c r="O164" s="63"/>
      <c r="P164" s="63"/>
      <c r="T164" s="65"/>
      <c r="U164" s="65"/>
      <c r="V164" s="65"/>
    </row>
    <row r="165" spans="1:22" s="70" customFormat="1" ht="33" customHeight="1" x14ac:dyDescent="0.25">
      <c r="A165" s="67" t="s">
        <v>409</v>
      </c>
      <c r="B165" s="68">
        <v>67.099999999999994</v>
      </c>
      <c r="C165" s="68">
        <v>27.2</v>
      </c>
      <c r="D165" s="68">
        <v>40.5</v>
      </c>
      <c r="E165" s="63"/>
      <c r="F165" s="63"/>
      <c r="G165" s="69"/>
      <c r="H165" s="63"/>
      <c r="I165" s="63"/>
      <c r="J165" s="63"/>
      <c r="K165" s="63">
        <f>'Субвенции '!B163</f>
        <v>67.099999999999994</v>
      </c>
      <c r="L165" s="63">
        <f>'Субвенции '!C163</f>
        <v>27.2</v>
      </c>
      <c r="M165" s="63">
        <f>'Субвенции '!D163</f>
        <v>40.536512667660212</v>
      </c>
      <c r="N165" s="63"/>
      <c r="O165" s="63"/>
      <c r="P165" s="63"/>
      <c r="T165" s="65"/>
      <c r="U165" s="65"/>
      <c r="V165" s="65"/>
    </row>
    <row r="166" spans="1:22" s="70" customFormat="1" ht="33" customHeight="1" x14ac:dyDescent="0.25">
      <c r="A166" s="67" t="s">
        <v>410</v>
      </c>
      <c r="B166" s="68">
        <v>166.7</v>
      </c>
      <c r="C166" s="68">
        <v>69.3</v>
      </c>
      <c r="D166" s="68">
        <v>41.6</v>
      </c>
      <c r="E166" s="63"/>
      <c r="F166" s="63"/>
      <c r="G166" s="69"/>
      <c r="H166" s="63"/>
      <c r="I166" s="63"/>
      <c r="J166" s="63"/>
      <c r="K166" s="63">
        <f>'Субвенции '!B164</f>
        <v>166.7</v>
      </c>
      <c r="L166" s="63">
        <f>'Субвенции '!C164</f>
        <v>69.3</v>
      </c>
      <c r="M166" s="63">
        <f>'Субвенции '!D164</f>
        <v>41.571685662867431</v>
      </c>
      <c r="N166" s="63"/>
      <c r="O166" s="63"/>
      <c r="P166" s="63"/>
      <c r="T166" s="65"/>
      <c r="U166" s="65"/>
      <c r="V166" s="65"/>
    </row>
    <row r="167" spans="1:22" s="70" customFormat="1" ht="33" customHeight="1" x14ac:dyDescent="0.25">
      <c r="A167" s="67" t="s">
        <v>411</v>
      </c>
      <c r="B167" s="68">
        <v>67.099999999999994</v>
      </c>
      <c r="C167" s="68">
        <v>149.9</v>
      </c>
      <c r="D167" s="68">
        <v>223.4</v>
      </c>
      <c r="E167" s="63"/>
      <c r="F167" s="63"/>
      <c r="G167" s="69"/>
      <c r="H167" s="63"/>
      <c r="I167" s="63"/>
      <c r="J167" s="63"/>
      <c r="K167" s="63">
        <f>'Субвенции '!B165</f>
        <v>67.099999999999994</v>
      </c>
      <c r="L167" s="63">
        <f>'Субвенции '!C165</f>
        <v>149.9</v>
      </c>
      <c r="M167" s="63">
        <f>'Субвенции '!D165</f>
        <v>223.39791356184801</v>
      </c>
      <c r="N167" s="63"/>
      <c r="O167" s="63"/>
      <c r="P167" s="63"/>
      <c r="T167" s="65"/>
      <c r="U167" s="65"/>
      <c r="V167" s="65"/>
    </row>
    <row r="168" spans="1:22" s="70" customFormat="1" ht="33" customHeight="1" x14ac:dyDescent="0.25">
      <c r="A168" s="67" t="s">
        <v>412</v>
      </c>
      <c r="B168" s="68">
        <v>646.4</v>
      </c>
      <c r="C168" s="68">
        <v>28.9</v>
      </c>
      <c r="D168" s="68">
        <v>4.5</v>
      </c>
      <c r="E168" s="63"/>
      <c r="F168" s="63"/>
      <c r="G168" s="69"/>
      <c r="H168" s="63"/>
      <c r="I168" s="63"/>
      <c r="J168" s="63"/>
      <c r="K168" s="63">
        <f>'Субвенции '!B166</f>
        <v>333.4</v>
      </c>
      <c r="L168" s="63">
        <f>'Субвенции '!C166</f>
        <v>28.9</v>
      </c>
      <c r="M168" s="63">
        <f>'Субвенции '!D166</f>
        <v>8.668266346730654</v>
      </c>
      <c r="N168" s="63">
        <f>Иные!B52</f>
        <v>313</v>
      </c>
      <c r="O168" s="63"/>
      <c r="P168" s="63"/>
      <c r="T168" s="65"/>
      <c r="U168" s="65"/>
      <c r="V168" s="65"/>
    </row>
    <row r="169" spans="1:22" s="70" customFormat="1" ht="33" customHeight="1" x14ac:dyDescent="0.25">
      <c r="A169" s="67" t="s">
        <v>413</v>
      </c>
      <c r="B169" s="68">
        <v>67.099999999999994</v>
      </c>
      <c r="C169" s="68">
        <v>27.8</v>
      </c>
      <c r="D169" s="68">
        <v>41.4</v>
      </c>
      <c r="E169" s="63"/>
      <c r="F169" s="63"/>
      <c r="G169" s="69"/>
      <c r="H169" s="63"/>
      <c r="I169" s="63"/>
      <c r="J169" s="63"/>
      <c r="K169" s="63">
        <f>'Субвенции '!B167</f>
        <v>67.099999999999994</v>
      </c>
      <c r="L169" s="63">
        <f>'Субвенции '!C167</f>
        <v>27.8</v>
      </c>
      <c r="M169" s="63">
        <f>'Субвенции '!D167</f>
        <v>41.430700447093891</v>
      </c>
      <c r="N169" s="63"/>
      <c r="O169" s="63"/>
      <c r="P169" s="63"/>
      <c r="T169" s="65"/>
      <c r="U169" s="65"/>
      <c r="V169" s="65"/>
    </row>
    <row r="170" spans="1:22" s="70" customFormat="1" ht="33" customHeight="1" x14ac:dyDescent="0.25">
      <c r="A170" s="67" t="s">
        <v>414</v>
      </c>
      <c r="B170" s="68">
        <v>67.099999999999994</v>
      </c>
      <c r="C170" s="68">
        <v>27.8</v>
      </c>
      <c r="D170" s="68">
        <v>41.4</v>
      </c>
      <c r="E170" s="63"/>
      <c r="F170" s="63"/>
      <c r="G170" s="69"/>
      <c r="H170" s="63"/>
      <c r="I170" s="63"/>
      <c r="J170" s="63"/>
      <c r="K170" s="63">
        <f>'Субвенции '!B168</f>
        <v>67.099999999999994</v>
      </c>
      <c r="L170" s="63">
        <f>'Субвенции '!C168</f>
        <v>27.8</v>
      </c>
      <c r="M170" s="63">
        <f>'Субвенции '!D168</f>
        <v>41.430700447093891</v>
      </c>
      <c r="N170" s="63"/>
      <c r="O170" s="63"/>
      <c r="P170" s="63"/>
      <c r="T170" s="65"/>
      <c r="U170" s="65"/>
      <c r="V170" s="65"/>
    </row>
    <row r="171" spans="1:22" s="70" customFormat="1" ht="33" customHeight="1" x14ac:dyDescent="0.25">
      <c r="A171" s="67" t="s">
        <v>415</v>
      </c>
      <c r="B171" s="68">
        <v>67.099999999999994</v>
      </c>
      <c r="C171" s="68">
        <v>27.8</v>
      </c>
      <c r="D171" s="68">
        <v>41.4</v>
      </c>
      <c r="E171" s="63"/>
      <c r="F171" s="63"/>
      <c r="G171" s="69"/>
      <c r="H171" s="63"/>
      <c r="I171" s="63"/>
      <c r="J171" s="63"/>
      <c r="K171" s="63">
        <f>'Субвенции '!B169</f>
        <v>67.099999999999994</v>
      </c>
      <c r="L171" s="63">
        <f>'Субвенции '!C169</f>
        <v>27.8</v>
      </c>
      <c r="M171" s="63">
        <f>'Субвенции '!D169</f>
        <v>41.430700447093891</v>
      </c>
      <c r="N171" s="63"/>
      <c r="O171" s="63"/>
      <c r="P171" s="63"/>
      <c r="T171" s="65"/>
      <c r="U171" s="65"/>
      <c r="V171" s="65"/>
    </row>
    <row r="172" spans="1:22" s="70" customFormat="1" ht="33" customHeight="1" x14ac:dyDescent="0.25">
      <c r="A172" s="67" t="s">
        <v>416</v>
      </c>
      <c r="B172" s="68">
        <v>67.099999999999994</v>
      </c>
      <c r="C172" s="68">
        <v>27.8</v>
      </c>
      <c r="D172" s="68">
        <v>41.4</v>
      </c>
      <c r="E172" s="63"/>
      <c r="F172" s="63"/>
      <c r="G172" s="69"/>
      <c r="H172" s="63"/>
      <c r="I172" s="63"/>
      <c r="J172" s="63"/>
      <c r="K172" s="63">
        <f>'Субвенции '!B170</f>
        <v>67.099999999999994</v>
      </c>
      <c r="L172" s="63">
        <f>'Субвенции '!C170</f>
        <v>27.8</v>
      </c>
      <c r="M172" s="63">
        <f>'Субвенции '!D170</f>
        <v>41.430700447093891</v>
      </c>
      <c r="N172" s="63"/>
      <c r="O172" s="63"/>
      <c r="P172" s="63"/>
      <c r="T172" s="65"/>
      <c r="U172" s="65"/>
      <c r="V172" s="65"/>
    </row>
    <row r="173" spans="1:22" s="70" customFormat="1" ht="33" customHeight="1" x14ac:dyDescent="0.25">
      <c r="A173" s="67" t="s">
        <v>417</v>
      </c>
      <c r="B173" s="68">
        <v>267.10000000000002</v>
      </c>
      <c r="C173" s="68">
        <v>27.8</v>
      </c>
      <c r="D173" s="68">
        <v>10.4</v>
      </c>
      <c r="E173" s="63"/>
      <c r="F173" s="63"/>
      <c r="G173" s="69"/>
      <c r="H173" s="63"/>
      <c r="I173" s="63"/>
      <c r="J173" s="63"/>
      <c r="K173" s="63">
        <f>'Субвенции '!B171</f>
        <v>67.099999999999994</v>
      </c>
      <c r="L173" s="63">
        <f>'Субвенции '!C171</f>
        <v>27.8</v>
      </c>
      <c r="M173" s="63">
        <f>'Субвенции '!D171</f>
        <v>41.430700447093891</v>
      </c>
      <c r="N173" s="63">
        <f>Иные!B53</f>
        <v>200</v>
      </c>
      <c r="O173" s="63"/>
      <c r="P173" s="63"/>
      <c r="T173" s="65"/>
      <c r="U173" s="65"/>
      <c r="V173" s="65"/>
    </row>
    <row r="174" spans="1:22" s="70" customFormat="1" ht="33" customHeight="1" x14ac:dyDescent="0.25">
      <c r="A174" s="67" t="s">
        <v>418</v>
      </c>
      <c r="B174" s="68">
        <v>5092</v>
      </c>
      <c r="C174" s="68">
        <v>0</v>
      </c>
      <c r="D174" s="68">
        <v>0</v>
      </c>
      <c r="E174" s="63"/>
      <c r="F174" s="63"/>
      <c r="G174" s="69"/>
      <c r="H174" s="63">
        <f>Субсидии!B60</f>
        <v>5092</v>
      </c>
      <c r="I174" s="63">
        <v>0</v>
      </c>
      <c r="J174" s="63"/>
      <c r="K174" s="63"/>
      <c r="L174" s="63"/>
      <c r="M174" s="63"/>
      <c r="N174" s="63"/>
      <c r="O174" s="63"/>
      <c r="P174" s="63"/>
      <c r="T174" s="65"/>
      <c r="U174" s="65"/>
      <c r="V174" s="65"/>
    </row>
    <row r="175" spans="1:22" s="70" customFormat="1" ht="33" customHeight="1" x14ac:dyDescent="0.25">
      <c r="A175" s="67" t="s">
        <v>419</v>
      </c>
      <c r="B175" s="68">
        <v>166.7</v>
      </c>
      <c r="C175" s="68">
        <v>82.5</v>
      </c>
      <c r="D175" s="68">
        <v>49.5</v>
      </c>
      <c r="E175" s="63"/>
      <c r="F175" s="63"/>
      <c r="G175" s="69"/>
      <c r="H175" s="63"/>
      <c r="I175" s="63"/>
      <c r="J175" s="63"/>
      <c r="K175" s="63">
        <f>'Субвенции '!B172</f>
        <v>166.7</v>
      </c>
      <c r="L175" s="63">
        <f>'Субвенции '!C172</f>
        <v>82.5</v>
      </c>
      <c r="M175" s="63">
        <f>'Субвенции '!D172</f>
        <v>49.490101979604084</v>
      </c>
      <c r="N175" s="63"/>
      <c r="O175" s="63"/>
      <c r="P175" s="63"/>
      <c r="T175" s="65"/>
      <c r="U175" s="65"/>
      <c r="V175" s="65"/>
    </row>
    <row r="176" spans="1:22" s="70" customFormat="1" ht="33" customHeight="1" x14ac:dyDescent="0.25">
      <c r="A176" s="67" t="s">
        <v>420</v>
      </c>
      <c r="B176" s="68">
        <v>166.7</v>
      </c>
      <c r="C176" s="68">
        <v>82.2</v>
      </c>
      <c r="D176" s="68">
        <v>49.3</v>
      </c>
      <c r="E176" s="63"/>
      <c r="F176" s="63"/>
      <c r="G176" s="69"/>
      <c r="H176" s="63"/>
      <c r="I176" s="63"/>
      <c r="J176" s="63"/>
      <c r="K176" s="63">
        <f>'Субвенции '!B173</f>
        <v>166.7</v>
      </c>
      <c r="L176" s="63">
        <f>'Субвенции '!C173</f>
        <v>82.2</v>
      </c>
      <c r="M176" s="63">
        <f>'Субвенции '!D173</f>
        <v>49.310137972405528</v>
      </c>
      <c r="N176" s="63"/>
      <c r="O176" s="63"/>
      <c r="P176" s="63"/>
      <c r="T176" s="65"/>
      <c r="U176" s="65"/>
      <c r="V176" s="65"/>
    </row>
    <row r="177" spans="1:22" s="70" customFormat="1" ht="33" customHeight="1" x14ac:dyDescent="0.25">
      <c r="A177" s="67" t="s">
        <v>421</v>
      </c>
      <c r="B177" s="68">
        <v>67.099999999999994</v>
      </c>
      <c r="C177" s="68">
        <v>25.6</v>
      </c>
      <c r="D177" s="68">
        <v>38.200000000000003</v>
      </c>
      <c r="E177" s="63"/>
      <c r="F177" s="63"/>
      <c r="G177" s="69"/>
      <c r="H177" s="63"/>
      <c r="I177" s="63"/>
      <c r="J177" s="63"/>
      <c r="K177" s="63">
        <f>'Субвенции '!B174</f>
        <v>67.099999999999994</v>
      </c>
      <c r="L177" s="63">
        <f>'Субвенции '!C174</f>
        <v>25.6</v>
      </c>
      <c r="M177" s="63">
        <f>'Субвенции '!D174</f>
        <v>38.152011922503732</v>
      </c>
      <c r="N177" s="63"/>
      <c r="O177" s="63"/>
      <c r="P177" s="63"/>
      <c r="T177" s="65"/>
      <c r="U177" s="65"/>
      <c r="V177" s="65"/>
    </row>
    <row r="178" spans="1:22" s="70" customFormat="1" ht="33" customHeight="1" x14ac:dyDescent="0.25">
      <c r="A178" s="67" t="s">
        <v>422</v>
      </c>
      <c r="B178" s="68">
        <v>67.099999999999994</v>
      </c>
      <c r="C178" s="68">
        <v>32.5</v>
      </c>
      <c r="D178" s="68">
        <v>48.4</v>
      </c>
      <c r="E178" s="63"/>
      <c r="F178" s="63"/>
      <c r="G178" s="69"/>
      <c r="H178" s="63"/>
      <c r="I178" s="63"/>
      <c r="J178" s="63"/>
      <c r="K178" s="63">
        <f>'Субвенции '!B175</f>
        <v>67.099999999999994</v>
      </c>
      <c r="L178" s="63">
        <f>'Субвенции '!C175</f>
        <v>32.5</v>
      </c>
      <c r="M178" s="63">
        <f>'Субвенции '!D175</f>
        <v>48.435171385991062</v>
      </c>
      <c r="N178" s="63"/>
      <c r="O178" s="63"/>
      <c r="P178" s="63"/>
      <c r="T178" s="65"/>
      <c r="U178" s="65"/>
      <c r="V178" s="65"/>
    </row>
    <row r="179" spans="1:22" s="70" customFormat="1" ht="33" customHeight="1" x14ac:dyDescent="0.25">
      <c r="A179" s="67" t="s">
        <v>423</v>
      </c>
      <c r="B179" s="68">
        <v>67.099999999999994</v>
      </c>
      <c r="C179" s="68">
        <v>30.7</v>
      </c>
      <c r="D179" s="68">
        <v>45.8</v>
      </c>
      <c r="E179" s="63"/>
      <c r="F179" s="63"/>
      <c r="G179" s="69"/>
      <c r="H179" s="63"/>
      <c r="I179" s="63"/>
      <c r="J179" s="63"/>
      <c r="K179" s="63">
        <f>'Субвенции '!B176</f>
        <v>67.099999999999994</v>
      </c>
      <c r="L179" s="63">
        <f>'Субвенции '!C176</f>
        <v>30.7</v>
      </c>
      <c r="M179" s="63">
        <f>'Субвенции '!D176</f>
        <v>45.752608047690018</v>
      </c>
      <c r="N179" s="63"/>
      <c r="O179" s="63"/>
      <c r="P179" s="63"/>
      <c r="T179" s="65"/>
      <c r="U179" s="65"/>
      <c r="V179" s="65"/>
    </row>
    <row r="180" spans="1:22" s="70" customFormat="1" ht="33" customHeight="1" x14ac:dyDescent="0.25">
      <c r="A180" s="67" t="s">
        <v>424</v>
      </c>
      <c r="B180" s="68">
        <v>67.099999999999994</v>
      </c>
      <c r="C180" s="68">
        <v>29.9</v>
      </c>
      <c r="D180" s="68">
        <v>44.6</v>
      </c>
      <c r="E180" s="63"/>
      <c r="F180" s="63"/>
      <c r="G180" s="69"/>
      <c r="H180" s="63"/>
      <c r="I180" s="63"/>
      <c r="J180" s="63"/>
      <c r="K180" s="63">
        <f>'Субвенции '!B177</f>
        <v>67.099999999999994</v>
      </c>
      <c r="L180" s="63">
        <f>'Субвенции '!C177</f>
        <v>29.9</v>
      </c>
      <c r="M180" s="63">
        <f>'Субвенции '!D177</f>
        <v>44.560357675111774</v>
      </c>
      <c r="N180" s="63"/>
      <c r="O180" s="63"/>
      <c r="P180" s="63"/>
      <c r="T180" s="65"/>
      <c r="U180" s="65"/>
      <c r="V180" s="65"/>
    </row>
    <row r="181" spans="1:22" s="70" customFormat="1" ht="33" customHeight="1" x14ac:dyDescent="0.25">
      <c r="A181" s="67" t="s">
        <v>425</v>
      </c>
      <c r="B181" s="68">
        <v>67.099999999999994</v>
      </c>
      <c r="C181" s="68">
        <v>31.9</v>
      </c>
      <c r="D181" s="68">
        <v>47.5</v>
      </c>
      <c r="E181" s="63"/>
      <c r="F181" s="63"/>
      <c r="G181" s="69"/>
      <c r="H181" s="63"/>
      <c r="I181" s="63"/>
      <c r="J181" s="63"/>
      <c r="K181" s="63">
        <f>'Субвенции '!B178</f>
        <v>67.099999999999994</v>
      </c>
      <c r="L181" s="63">
        <f>'Субвенции '!C178</f>
        <v>31.9</v>
      </c>
      <c r="M181" s="63">
        <f>'Субвенции '!D178</f>
        <v>47.540983606557383</v>
      </c>
      <c r="N181" s="63"/>
      <c r="O181" s="63"/>
      <c r="P181" s="63"/>
      <c r="T181" s="65"/>
      <c r="U181" s="65"/>
      <c r="V181" s="65"/>
    </row>
    <row r="182" spans="1:22" s="70" customFormat="1" ht="33" customHeight="1" x14ac:dyDescent="0.25">
      <c r="A182" s="67" t="s">
        <v>426</v>
      </c>
      <c r="B182" s="68">
        <v>166.7</v>
      </c>
      <c r="C182" s="68">
        <v>83.3</v>
      </c>
      <c r="D182" s="68">
        <v>50</v>
      </c>
      <c r="E182" s="63"/>
      <c r="F182" s="63"/>
      <c r="G182" s="69"/>
      <c r="H182" s="63"/>
      <c r="I182" s="63"/>
      <c r="J182" s="63"/>
      <c r="K182" s="63">
        <f>'Субвенции '!B179</f>
        <v>166.7</v>
      </c>
      <c r="L182" s="63">
        <f>'Субвенции '!C179</f>
        <v>83.3</v>
      </c>
      <c r="M182" s="63">
        <f>'Субвенции '!D179</f>
        <v>49.970005998800247</v>
      </c>
      <c r="N182" s="63"/>
      <c r="O182" s="63"/>
      <c r="P182" s="63"/>
      <c r="T182" s="65"/>
      <c r="U182" s="65"/>
      <c r="V182" s="65"/>
    </row>
    <row r="183" spans="1:22" s="70" customFormat="1" ht="33" customHeight="1" x14ac:dyDescent="0.25">
      <c r="A183" s="67" t="s">
        <v>427</v>
      </c>
      <c r="B183" s="68">
        <v>67.099999999999994</v>
      </c>
      <c r="C183" s="68">
        <v>30.8</v>
      </c>
      <c r="D183" s="68">
        <v>45.9</v>
      </c>
      <c r="E183" s="63"/>
      <c r="F183" s="63"/>
      <c r="G183" s="69"/>
      <c r="H183" s="63"/>
      <c r="I183" s="63"/>
      <c r="J183" s="63"/>
      <c r="K183" s="63">
        <f>'Субвенции '!B180</f>
        <v>67.099999999999994</v>
      </c>
      <c r="L183" s="63">
        <f>'Субвенции '!C180</f>
        <v>30.8</v>
      </c>
      <c r="M183" s="63">
        <f>'Субвенции '!D180</f>
        <v>45.9016393442623</v>
      </c>
      <c r="N183" s="63"/>
      <c r="O183" s="63"/>
      <c r="P183" s="63"/>
      <c r="T183" s="65"/>
      <c r="U183" s="65"/>
      <c r="V183" s="65"/>
    </row>
    <row r="184" spans="1:22" s="70" customFormat="1" ht="33" customHeight="1" x14ac:dyDescent="0.25">
      <c r="A184" s="67" t="s">
        <v>428</v>
      </c>
      <c r="B184" s="68">
        <v>67.099999999999994</v>
      </c>
      <c r="C184" s="68">
        <v>30.9</v>
      </c>
      <c r="D184" s="68">
        <v>46.1</v>
      </c>
      <c r="E184" s="63"/>
      <c r="F184" s="63"/>
      <c r="G184" s="69"/>
      <c r="H184" s="63"/>
      <c r="I184" s="63"/>
      <c r="J184" s="63"/>
      <c r="K184" s="63">
        <f>'Субвенции '!B181</f>
        <v>67.099999999999994</v>
      </c>
      <c r="L184" s="63">
        <f>'Субвенции '!C181</f>
        <v>30.9</v>
      </c>
      <c r="M184" s="63">
        <f>'Субвенции '!D181</f>
        <v>46.050670640834582</v>
      </c>
      <c r="N184" s="63"/>
      <c r="O184" s="63"/>
      <c r="P184" s="63"/>
      <c r="T184" s="65"/>
      <c r="U184" s="65"/>
      <c r="V184" s="65"/>
    </row>
    <row r="185" spans="1:22" s="70" customFormat="1" ht="33" customHeight="1" x14ac:dyDescent="0.25">
      <c r="A185" s="67" t="s">
        <v>429</v>
      </c>
      <c r="B185" s="68">
        <v>11968.8</v>
      </c>
      <c r="C185" s="68">
        <v>0</v>
      </c>
      <c r="D185" s="68">
        <v>0</v>
      </c>
      <c r="E185" s="63"/>
      <c r="F185" s="63"/>
      <c r="G185" s="69"/>
      <c r="H185" s="63">
        <f>Субсидии!B61</f>
        <v>11968.7</v>
      </c>
      <c r="I185" s="63">
        <v>0</v>
      </c>
      <c r="J185" s="63"/>
      <c r="K185" s="63"/>
      <c r="L185" s="63"/>
      <c r="M185" s="63"/>
      <c r="N185" s="63"/>
      <c r="O185" s="63"/>
      <c r="P185" s="63"/>
      <c r="T185" s="65"/>
      <c r="U185" s="65"/>
      <c r="V185" s="65"/>
    </row>
    <row r="186" spans="1:22" s="70" customFormat="1" ht="33" customHeight="1" x14ac:dyDescent="0.25">
      <c r="A186" s="67" t="s">
        <v>430</v>
      </c>
      <c r="B186" s="68">
        <v>67.099999999999994</v>
      </c>
      <c r="C186" s="68">
        <v>32.799999999999997</v>
      </c>
      <c r="D186" s="68">
        <v>48.9</v>
      </c>
      <c r="E186" s="63"/>
      <c r="F186" s="63"/>
      <c r="G186" s="69"/>
      <c r="H186" s="63"/>
      <c r="I186" s="63"/>
      <c r="J186" s="63"/>
      <c r="K186" s="63">
        <f>'Субвенции '!B182</f>
        <v>67.099999999999994</v>
      </c>
      <c r="L186" s="63">
        <f>'Субвенции '!C182</f>
        <v>32.799999999999997</v>
      </c>
      <c r="M186" s="63">
        <f>'Субвенции '!D182</f>
        <v>48.882265275707901</v>
      </c>
      <c r="N186" s="63"/>
      <c r="O186" s="63"/>
      <c r="P186" s="63"/>
      <c r="T186" s="65"/>
      <c r="U186" s="65"/>
      <c r="V186" s="65"/>
    </row>
    <row r="187" spans="1:22" s="70" customFormat="1" ht="33" customHeight="1" x14ac:dyDescent="0.25">
      <c r="A187" s="67" t="s">
        <v>431</v>
      </c>
      <c r="B187" s="68">
        <v>67.099999999999994</v>
      </c>
      <c r="C187" s="68">
        <v>25.6</v>
      </c>
      <c r="D187" s="68">
        <v>38.200000000000003</v>
      </c>
      <c r="E187" s="63"/>
      <c r="F187" s="63"/>
      <c r="G187" s="69"/>
      <c r="H187" s="63"/>
      <c r="I187" s="63"/>
      <c r="J187" s="63"/>
      <c r="K187" s="63">
        <f>'Субвенции '!B183</f>
        <v>67.099999999999994</v>
      </c>
      <c r="L187" s="63">
        <f>'Субвенции '!C183</f>
        <v>25.6</v>
      </c>
      <c r="M187" s="63">
        <f>'Субвенции '!D183</f>
        <v>38.152011922503732</v>
      </c>
      <c r="N187" s="63"/>
      <c r="O187" s="63"/>
      <c r="P187" s="63"/>
      <c r="T187" s="65"/>
      <c r="U187" s="65"/>
      <c r="V187" s="65"/>
    </row>
    <row r="188" spans="1:22" s="70" customFormat="1" ht="33" customHeight="1" x14ac:dyDescent="0.25">
      <c r="A188" s="67" t="s">
        <v>432</v>
      </c>
      <c r="B188" s="68">
        <v>166.7</v>
      </c>
      <c r="C188" s="68">
        <v>66</v>
      </c>
      <c r="D188" s="68">
        <v>39.6</v>
      </c>
      <c r="E188" s="63"/>
      <c r="F188" s="63"/>
      <c r="G188" s="69"/>
      <c r="H188" s="63"/>
      <c r="I188" s="63"/>
      <c r="J188" s="63"/>
      <c r="K188" s="63">
        <f>'Субвенции '!B184</f>
        <v>166.7</v>
      </c>
      <c r="L188" s="63">
        <f>'Субвенции '!C184</f>
        <v>66</v>
      </c>
      <c r="M188" s="63">
        <f>'Субвенции '!D184</f>
        <v>39.592081583683267</v>
      </c>
      <c r="N188" s="63"/>
      <c r="O188" s="63"/>
      <c r="P188" s="63"/>
      <c r="T188" s="65"/>
      <c r="U188" s="65"/>
      <c r="V188" s="65"/>
    </row>
    <row r="189" spans="1:22" s="70" customFormat="1" ht="33" customHeight="1" x14ac:dyDescent="0.25">
      <c r="A189" s="67" t="s">
        <v>433</v>
      </c>
      <c r="B189" s="68">
        <v>166.7</v>
      </c>
      <c r="C189" s="68">
        <v>71.099999999999994</v>
      </c>
      <c r="D189" s="68">
        <v>42.7</v>
      </c>
      <c r="E189" s="63"/>
      <c r="F189" s="63"/>
      <c r="G189" s="69"/>
      <c r="H189" s="63"/>
      <c r="I189" s="63"/>
      <c r="J189" s="63"/>
      <c r="K189" s="63">
        <f>'Субвенции '!B185</f>
        <v>166.7</v>
      </c>
      <c r="L189" s="63">
        <f>'Субвенции '!C185</f>
        <v>71.099999999999994</v>
      </c>
      <c r="M189" s="63">
        <f>'Субвенции '!D185</f>
        <v>42.651469706058784</v>
      </c>
      <c r="N189" s="63"/>
      <c r="O189" s="63"/>
      <c r="P189" s="63"/>
      <c r="T189" s="65"/>
      <c r="U189" s="65"/>
      <c r="V189" s="65"/>
    </row>
    <row r="190" spans="1:22" s="70" customFormat="1" ht="33" customHeight="1" x14ac:dyDescent="0.25">
      <c r="A190" s="67" t="s">
        <v>434</v>
      </c>
      <c r="B190" s="68">
        <v>166.7</v>
      </c>
      <c r="C190" s="68">
        <v>73</v>
      </c>
      <c r="D190" s="68">
        <v>43.8</v>
      </c>
      <c r="E190" s="63"/>
      <c r="F190" s="63"/>
      <c r="G190" s="69"/>
      <c r="H190" s="63"/>
      <c r="I190" s="63"/>
      <c r="J190" s="63"/>
      <c r="K190" s="63">
        <f>'Субвенции '!B186</f>
        <v>166.7</v>
      </c>
      <c r="L190" s="63">
        <f>'Субвенции '!C186</f>
        <v>73</v>
      </c>
      <c r="M190" s="63">
        <f>'Субвенции '!D186</f>
        <v>43.791241751649672</v>
      </c>
      <c r="N190" s="63"/>
      <c r="O190" s="63"/>
      <c r="P190" s="63"/>
      <c r="T190" s="65"/>
      <c r="U190" s="65"/>
      <c r="V190" s="65"/>
    </row>
    <row r="191" spans="1:22" s="70" customFormat="1" ht="33" customHeight="1" x14ac:dyDescent="0.25">
      <c r="A191" s="67" t="s">
        <v>435</v>
      </c>
      <c r="B191" s="68">
        <v>166.7</v>
      </c>
      <c r="C191" s="68">
        <v>64.2</v>
      </c>
      <c r="D191" s="68">
        <v>38.5</v>
      </c>
      <c r="E191" s="63"/>
      <c r="F191" s="63"/>
      <c r="G191" s="69"/>
      <c r="H191" s="63"/>
      <c r="I191" s="63"/>
      <c r="J191" s="63"/>
      <c r="K191" s="63">
        <f>'Субвенции '!B187</f>
        <v>166.7</v>
      </c>
      <c r="L191" s="63">
        <f>'Субвенции '!C187</f>
        <v>64.2</v>
      </c>
      <c r="M191" s="63">
        <f>'Субвенции '!D187</f>
        <v>38.512297540491907</v>
      </c>
      <c r="N191" s="63"/>
      <c r="O191" s="63"/>
      <c r="P191" s="63"/>
      <c r="T191" s="65"/>
      <c r="U191" s="65"/>
      <c r="V191" s="65"/>
    </row>
    <row r="192" spans="1:22" s="70" customFormat="1" ht="33" customHeight="1" x14ac:dyDescent="0.25">
      <c r="A192" s="67" t="s">
        <v>436</v>
      </c>
      <c r="B192" s="68">
        <v>67.099999999999994</v>
      </c>
      <c r="C192" s="68">
        <v>22.3</v>
      </c>
      <c r="D192" s="68">
        <v>33.200000000000003</v>
      </c>
      <c r="E192" s="63"/>
      <c r="F192" s="63"/>
      <c r="G192" s="69"/>
      <c r="H192" s="63"/>
      <c r="I192" s="63"/>
      <c r="J192" s="63"/>
      <c r="K192" s="63">
        <f>'Субвенции '!B188</f>
        <v>67.099999999999994</v>
      </c>
      <c r="L192" s="63">
        <f>'Субвенции '!C188</f>
        <v>22.3</v>
      </c>
      <c r="M192" s="63">
        <f>'Субвенции '!D188</f>
        <v>33.233979135618483</v>
      </c>
      <c r="N192" s="63"/>
      <c r="O192" s="63"/>
      <c r="P192" s="63"/>
      <c r="T192" s="65"/>
      <c r="U192" s="65"/>
      <c r="V192" s="65"/>
    </row>
    <row r="193" spans="1:22" s="70" customFormat="1" ht="33" customHeight="1" x14ac:dyDescent="0.25">
      <c r="A193" s="67" t="s">
        <v>437</v>
      </c>
      <c r="B193" s="68">
        <v>67.099999999999994</v>
      </c>
      <c r="C193" s="68">
        <v>27.4</v>
      </c>
      <c r="D193" s="68">
        <v>40.799999999999997</v>
      </c>
      <c r="E193" s="63"/>
      <c r="F193" s="63"/>
      <c r="G193" s="69"/>
      <c r="H193" s="63"/>
      <c r="I193" s="63"/>
      <c r="J193" s="63"/>
      <c r="K193" s="63">
        <f>'Субвенции '!B189</f>
        <v>67.099999999999994</v>
      </c>
      <c r="L193" s="63">
        <f>'Субвенции '!C189</f>
        <v>27.4</v>
      </c>
      <c r="M193" s="63">
        <f>'Субвенции '!D189</f>
        <v>40.834575260804776</v>
      </c>
      <c r="N193" s="63"/>
      <c r="O193" s="63"/>
      <c r="P193" s="63"/>
      <c r="T193" s="65"/>
      <c r="U193" s="65"/>
      <c r="V193" s="65"/>
    </row>
    <row r="194" spans="1:22" s="70" customFormat="1" ht="33" customHeight="1" x14ac:dyDescent="0.25">
      <c r="A194" s="67" t="s">
        <v>438</v>
      </c>
      <c r="B194" s="68">
        <v>67.099999999999994</v>
      </c>
      <c r="C194" s="68">
        <v>26.1</v>
      </c>
      <c r="D194" s="68">
        <v>38.9</v>
      </c>
      <c r="E194" s="63"/>
      <c r="F194" s="63"/>
      <c r="G194" s="69"/>
      <c r="H194" s="63"/>
      <c r="I194" s="63"/>
      <c r="J194" s="63"/>
      <c r="K194" s="63">
        <f>'Субвенции '!B190</f>
        <v>67.099999999999994</v>
      </c>
      <c r="L194" s="63">
        <f>'Субвенции '!C190</f>
        <v>26.1</v>
      </c>
      <c r="M194" s="63">
        <f>'Субвенции '!D190</f>
        <v>38.897168405365136</v>
      </c>
      <c r="N194" s="63"/>
      <c r="O194" s="63"/>
      <c r="P194" s="63"/>
      <c r="T194" s="65"/>
      <c r="U194" s="65"/>
      <c r="V194" s="65"/>
    </row>
    <row r="195" spans="1:22" s="70" customFormat="1" ht="33" customHeight="1" x14ac:dyDescent="0.25">
      <c r="A195" s="67" t="s">
        <v>439</v>
      </c>
      <c r="B195" s="68">
        <v>166.7</v>
      </c>
      <c r="C195" s="68">
        <v>61.2</v>
      </c>
      <c r="D195" s="68">
        <v>36.700000000000003</v>
      </c>
      <c r="E195" s="63"/>
      <c r="F195" s="63"/>
      <c r="G195" s="69"/>
      <c r="H195" s="63"/>
      <c r="I195" s="63"/>
      <c r="J195" s="63"/>
      <c r="K195" s="63">
        <f>'Субвенции '!B191</f>
        <v>166.7</v>
      </c>
      <c r="L195" s="63">
        <f>'Субвенции '!C191</f>
        <v>61.2</v>
      </c>
      <c r="M195" s="63">
        <f>'Субвенции '!D191</f>
        <v>36.712657468506308</v>
      </c>
      <c r="N195" s="63"/>
      <c r="O195" s="63"/>
      <c r="P195" s="63"/>
      <c r="T195" s="65"/>
      <c r="U195" s="65"/>
      <c r="V195" s="65"/>
    </row>
    <row r="196" spans="1:22" s="70" customFormat="1" ht="33" customHeight="1" x14ac:dyDescent="0.25">
      <c r="A196" s="67" t="s">
        <v>440</v>
      </c>
      <c r="B196" s="68">
        <v>10603.9</v>
      </c>
      <c r="C196" s="68">
        <v>0</v>
      </c>
      <c r="D196" s="68">
        <v>0</v>
      </c>
      <c r="E196" s="63"/>
      <c r="F196" s="63"/>
      <c r="G196" s="69"/>
      <c r="H196" s="63">
        <f>Субсидии!B62</f>
        <v>10603.9</v>
      </c>
      <c r="I196" s="63">
        <v>0</v>
      </c>
      <c r="J196" s="63"/>
      <c r="K196" s="63"/>
      <c r="L196" s="63"/>
      <c r="M196" s="63"/>
      <c r="N196" s="63"/>
      <c r="O196" s="63"/>
      <c r="P196" s="63"/>
      <c r="T196" s="65"/>
      <c r="U196" s="65"/>
      <c r="V196" s="65"/>
    </row>
    <row r="197" spans="1:22" s="70" customFormat="1" ht="33" customHeight="1" x14ac:dyDescent="0.25">
      <c r="A197" s="67" t="s">
        <v>441</v>
      </c>
      <c r="B197" s="68">
        <v>67.099999999999994</v>
      </c>
      <c r="C197" s="68">
        <v>27.4</v>
      </c>
      <c r="D197" s="68">
        <v>40.799999999999997</v>
      </c>
      <c r="E197" s="63"/>
      <c r="F197" s="63"/>
      <c r="G197" s="69"/>
      <c r="H197" s="63"/>
      <c r="I197" s="63"/>
      <c r="J197" s="63"/>
      <c r="K197" s="63">
        <f>'Субвенции '!B192</f>
        <v>67.099999999999994</v>
      </c>
      <c r="L197" s="63">
        <f>'Субвенции '!C192</f>
        <v>27.4</v>
      </c>
      <c r="M197" s="63">
        <f>'Субвенции '!D192</f>
        <v>40.834575260804776</v>
      </c>
      <c r="N197" s="63"/>
      <c r="O197" s="63"/>
      <c r="P197" s="63"/>
      <c r="T197" s="65"/>
      <c r="U197" s="65"/>
      <c r="V197" s="65"/>
    </row>
    <row r="198" spans="1:22" s="70" customFormat="1" ht="33" customHeight="1" x14ac:dyDescent="0.25">
      <c r="A198" s="67" t="s">
        <v>442</v>
      </c>
      <c r="B198" s="68">
        <v>67.099999999999994</v>
      </c>
      <c r="C198" s="68">
        <v>28.4</v>
      </c>
      <c r="D198" s="68">
        <v>42.3</v>
      </c>
      <c r="E198" s="63"/>
      <c r="F198" s="63"/>
      <c r="G198" s="69"/>
      <c r="H198" s="63"/>
      <c r="I198" s="63"/>
      <c r="J198" s="63"/>
      <c r="K198" s="63">
        <f>'Субвенции '!B193</f>
        <v>67.099999999999994</v>
      </c>
      <c r="L198" s="63">
        <f>'Субвенции '!C193</f>
        <v>28.4</v>
      </c>
      <c r="M198" s="63">
        <f>'Субвенции '!D193</f>
        <v>42.324888226527577</v>
      </c>
      <c r="N198" s="63"/>
      <c r="O198" s="63"/>
      <c r="P198" s="63"/>
      <c r="T198" s="65"/>
      <c r="U198" s="65"/>
      <c r="V198" s="65"/>
    </row>
    <row r="199" spans="1:22" s="70" customFormat="1" ht="33" customHeight="1" x14ac:dyDescent="0.25">
      <c r="A199" s="67" t="s">
        <v>443</v>
      </c>
      <c r="B199" s="68">
        <v>67.099999999999994</v>
      </c>
      <c r="C199" s="68">
        <v>33.4</v>
      </c>
      <c r="D199" s="68">
        <v>49.8</v>
      </c>
      <c r="E199" s="63"/>
      <c r="F199" s="63"/>
      <c r="G199" s="69"/>
      <c r="H199" s="63"/>
      <c r="I199" s="63"/>
      <c r="J199" s="63"/>
      <c r="K199" s="63">
        <f>'Субвенции '!B194</f>
        <v>67.099999999999994</v>
      </c>
      <c r="L199" s="63">
        <f>'Субвенции '!C194</f>
        <v>33.4</v>
      </c>
      <c r="M199" s="63">
        <f>'Субвенции '!D194</f>
        <v>49.776453055141587</v>
      </c>
      <c r="N199" s="63"/>
      <c r="O199" s="63"/>
      <c r="P199" s="63"/>
      <c r="T199" s="65"/>
      <c r="U199" s="65"/>
      <c r="V199" s="65"/>
    </row>
    <row r="200" spans="1:22" s="70" customFormat="1" ht="33" customHeight="1" x14ac:dyDescent="0.25">
      <c r="A200" s="67" t="s">
        <v>444</v>
      </c>
      <c r="B200" s="68">
        <v>67.099999999999994</v>
      </c>
      <c r="C200" s="68">
        <v>29.2</v>
      </c>
      <c r="D200" s="68">
        <v>43.5</v>
      </c>
      <c r="E200" s="63"/>
      <c r="F200" s="63"/>
      <c r="G200" s="69"/>
      <c r="H200" s="63"/>
      <c r="I200" s="63"/>
      <c r="J200" s="63"/>
      <c r="K200" s="63">
        <f>'Субвенции '!B195</f>
        <v>67.099999999999994</v>
      </c>
      <c r="L200" s="63">
        <f>'Субвенции '!C195</f>
        <v>29.2</v>
      </c>
      <c r="M200" s="63">
        <f>'Субвенции '!D195</f>
        <v>43.517138599105813</v>
      </c>
      <c r="N200" s="63"/>
      <c r="O200" s="63"/>
      <c r="P200" s="63"/>
      <c r="T200" s="65"/>
      <c r="U200" s="65"/>
      <c r="V200" s="65"/>
    </row>
    <row r="201" spans="1:22" s="70" customFormat="1" ht="33" customHeight="1" x14ac:dyDescent="0.25">
      <c r="A201" s="67" t="s">
        <v>445</v>
      </c>
      <c r="B201" s="68">
        <v>67.099999999999994</v>
      </c>
      <c r="C201" s="68">
        <v>27.4</v>
      </c>
      <c r="D201" s="68">
        <v>40.799999999999997</v>
      </c>
      <c r="E201" s="63"/>
      <c r="F201" s="63"/>
      <c r="G201" s="69"/>
      <c r="H201" s="63"/>
      <c r="I201" s="63"/>
      <c r="J201" s="63"/>
      <c r="K201" s="63">
        <f>'Субвенции '!B196</f>
        <v>67.099999999999994</v>
      </c>
      <c r="L201" s="63">
        <f>'Субвенции '!C196</f>
        <v>27.4</v>
      </c>
      <c r="M201" s="63">
        <f>'Субвенции '!D196</f>
        <v>40.834575260804776</v>
      </c>
      <c r="N201" s="63"/>
      <c r="O201" s="63"/>
      <c r="P201" s="63"/>
      <c r="T201" s="65"/>
      <c r="U201" s="65"/>
      <c r="V201" s="65"/>
    </row>
    <row r="202" spans="1:22" s="70" customFormat="1" ht="33" customHeight="1" x14ac:dyDescent="0.25">
      <c r="A202" s="67" t="s">
        <v>446</v>
      </c>
      <c r="B202" s="68">
        <v>166.7</v>
      </c>
      <c r="C202" s="68">
        <v>71.3</v>
      </c>
      <c r="D202" s="68">
        <v>42.8</v>
      </c>
      <c r="E202" s="63"/>
      <c r="F202" s="63"/>
      <c r="G202" s="69"/>
      <c r="H202" s="63"/>
      <c r="I202" s="63"/>
      <c r="J202" s="63"/>
      <c r="K202" s="63">
        <f>'Субвенции '!B197</f>
        <v>166.7</v>
      </c>
      <c r="L202" s="63">
        <f>'Субвенции '!C197</f>
        <v>71.3</v>
      </c>
      <c r="M202" s="63">
        <f>'Субвенции '!D197</f>
        <v>42.771445710857833</v>
      </c>
      <c r="N202" s="63"/>
      <c r="O202" s="63"/>
      <c r="P202" s="63"/>
      <c r="T202" s="65"/>
      <c r="U202" s="65"/>
      <c r="V202" s="65"/>
    </row>
    <row r="203" spans="1:22" s="70" customFormat="1" ht="33" customHeight="1" x14ac:dyDescent="0.25">
      <c r="A203" s="67" t="s">
        <v>447</v>
      </c>
      <c r="B203" s="68">
        <v>67.099999999999994</v>
      </c>
      <c r="C203" s="68">
        <v>27.4</v>
      </c>
      <c r="D203" s="68">
        <v>40.799999999999997</v>
      </c>
      <c r="E203" s="63"/>
      <c r="F203" s="63"/>
      <c r="G203" s="69"/>
      <c r="H203" s="63"/>
      <c r="I203" s="63"/>
      <c r="J203" s="63"/>
      <c r="K203" s="63">
        <f>'Субвенции '!B198</f>
        <v>67.099999999999994</v>
      </c>
      <c r="L203" s="63">
        <f>'Субвенции '!C198</f>
        <v>27.4</v>
      </c>
      <c r="M203" s="63">
        <f>'Субвенции '!D198</f>
        <v>40.834575260804776</v>
      </c>
      <c r="N203" s="63"/>
      <c r="O203" s="63"/>
      <c r="P203" s="63"/>
      <c r="T203" s="65"/>
      <c r="U203" s="65"/>
      <c r="V203" s="65"/>
    </row>
    <row r="204" spans="1:22" s="70" customFormat="1" ht="33" customHeight="1" x14ac:dyDescent="0.25">
      <c r="A204" s="67" t="s">
        <v>448</v>
      </c>
      <c r="B204" s="68">
        <v>67.099999999999994</v>
      </c>
      <c r="C204" s="68">
        <v>27.4</v>
      </c>
      <c r="D204" s="68">
        <v>40.799999999999997</v>
      </c>
      <c r="E204" s="63"/>
      <c r="F204" s="63"/>
      <c r="G204" s="69"/>
      <c r="H204" s="63"/>
      <c r="I204" s="63"/>
      <c r="J204" s="63"/>
      <c r="K204" s="63">
        <f>'Субвенции '!B199</f>
        <v>67.099999999999994</v>
      </c>
      <c r="L204" s="63">
        <f>'Субвенции '!C199</f>
        <v>27.4</v>
      </c>
      <c r="M204" s="63">
        <f>'Субвенции '!D199</f>
        <v>40.834575260804776</v>
      </c>
      <c r="N204" s="63"/>
      <c r="O204" s="63"/>
      <c r="P204" s="63"/>
      <c r="T204" s="65"/>
      <c r="U204" s="65"/>
      <c r="V204" s="65"/>
    </row>
    <row r="205" spans="1:22" s="70" customFormat="1" ht="33" customHeight="1" x14ac:dyDescent="0.25">
      <c r="A205" s="67" t="s">
        <v>449</v>
      </c>
      <c r="B205" s="68">
        <v>166.7</v>
      </c>
      <c r="C205" s="68">
        <v>76.7</v>
      </c>
      <c r="D205" s="68">
        <v>46</v>
      </c>
      <c r="E205" s="63"/>
      <c r="F205" s="63"/>
      <c r="G205" s="69"/>
      <c r="H205" s="63"/>
      <c r="I205" s="63"/>
      <c r="J205" s="63"/>
      <c r="K205" s="63">
        <f>'Субвенции '!B200</f>
        <v>166.7</v>
      </c>
      <c r="L205" s="63">
        <f>'Субвенции '!C200</f>
        <v>76.7</v>
      </c>
      <c r="M205" s="63">
        <f>'Субвенции '!D200</f>
        <v>46.01079784043192</v>
      </c>
      <c r="N205" s="63"/>
      <c r="O205" s="63"/>
      <c r="P205" s="63"/>
      <c r="T205" s="65"/>
      <c r="U205" s="65"/>
      <c r="V205" s="65"/>
    </row>
    <row r="206" spans="1:22" s="70" customFormat="1" ht="33" customHeight="1" x14ac:dyDescent="0.25">
      <c r="A206" s="67" t="s">
        <v>450</v>
      </c>
      <c r="B206" s="68">
        <v>166.7</v>
      </c>
      <c r="C206" s="68">
        <v>73.3</v>
      </c>
      <c r="D206" s="68">
        <v>44</v>
      </c>
      <c r="E206" s="63"/>
      <c r="F206" s="63"/>
      <c r="G206" s="69"/>
      <c r="H206" s="63"/>
      <c r="I206" s="63"/>
      <c r="J206" s="63"/>
      <c r="K206" s="63">
        <f>'Субвенции '!B201</f>
        <v>166.7</v>
      </c>
      <c r="L206" s="63">
        <f>'Субвенции '!C201</f>
        <v>73.3</v>
      </c>
      <c r="M206" s="63">
        <f>'Субвенции '!D201</f>
        <v>43.971205758848228</v>
      </c>
      <c r="N206" s="63"/>
      <c r="O206" s="63"/>
      <c r="P206" s="63"/>
      <c r="T206" s="65"/>
      <c r="U206" s="65"/>
      <c r="V206" s="65"/>
    </row>
    <row r="207" spans="1:22" s="70" customFormat="1" ht="33" customHeight="1" x14ac:dyDescent="0.25">
      <c r="A207" s="67" t="s">
        <v>451</v>
      </c>
      <c r="B207" s="68">
        <v>166.7</v>
      </c>
      <c r="C207" s="68">
        <v>71.400000000000006</v>
      </c>
      <c r="D207" s="68">
        <v>42.8</v>
      </c>
      <c r="E207" s="63"/>
      <c r="F207" s="63"/>
      <c r="G207" s="69"/>
      <c r="H207" s="63"/>
      <c r="I207" s="63"/>
      <c r="J207" s="63"/>
      <c r="K207" s="63">
        <f>'Субвенции '!B202</f>
        <v>166.7</v>
      </c>
      <c r="L207" s="63">
        <f>'Субвенции '!C202</f>
        <v>71.400000000000006</v>
      </c>
      <c r="M207" s="63">
        <f>'Субвенции '!D202</f>
        <v>42.831433713257354</v>
      </c>
      <c r="N207" s="63"/>
      <c r="O207" s="63"/>
      <c r="P207" s="63"/>
      <c r="T207" s="65"/>
      <c r="U207" s="65"/>
      <c r="V207" s="65"/>
    </row>
    <row r="208" spans="1:22" s="70" customFormat="1" ht="33" customHeight="1" x14ac:dyDescent="0.25">
      <c r="A208" s="67" t="s">
        <v>452</v>
      </c>
      <c r="B208" s="68">
        <v>333.4</v>
      </c>
      <c r="C208" s="68">
        <v>124.4</v>
      </c>
      <c r="D208" s="68">
        <v>37.299999999999997</v>
      </c>
      <c r="E208" s="63"/>
      <c r="F208" s="63"/>
      <c r="G208" s="69"/>
      <c r="H208" s="63"/>
      <c r="I208" s="63"/>
      <c r="J208" s="63"/>
      <c r="K208" s="63">
        <f>'Субвенции '!B203</f>
        <v>333.4</v>
      </c>
      <c r="L208" s="63">
        <f>'Субвенции '!C203</f>
        <v>124.4</v>
      </c>
      <c r="M208" s="63">
        <f>'Субвенции '!D203</f>
        <v>37.312537492501505</v>
      </c>
      <c r="N208" s="63"/>
      <c r="O208" s="63"/>
      <c r="P208" s="63"/>
      <c r="T208" s="65"/>
      <c r="U208" s="65"/>
      <c r="V208" s="65"/>
    </row>
    <row r="209" spans="1:22" s="70" customFormat="1" ht="47.25" x14ac:dyDescent="0.25">
      <c r="A209" s="67" t="s">
        <v>453</v>
      </c>
      <c r="B209" s="68">
        <v>166.7</v>
      </c>
      <c r="C209" s="68">
        <v>74.7</v>
      </c>
      <c r="D209" s="68">
        <v>44.8</v>
      </c>
      <c r="E209" s="63"/>
      <c r="F209" s="63"/>
      <c r="G209" s="69"/>
      <c r="H209" s="63"/>
      <c r="I209" s="63"/>
      <c r="J209" s="63"/>
      <c r="K209" s="63">
        <f>'Субвенции '!B204</f>
        <v>166.7</v>
      </c>
      <c r="L209" s="63">
        <f>'Субвенции '!C204</f>
        <v>74.7</v>
      </c>
      <c r="M209" s="63">
        <f>'Субвенции '!D204</f>
        <v>44.811037792441518</v>
      </c>
      <c r="N209" s="63"/>
      <c r="O209" s="63"/>
      <c r="P209" s="63"/>
      <c r="T209" s="65"/>
      <c r="U209" s="65"/>
      <c r="V209" s="65"/>
    </row>
    <row r="210" spans="1:22" s="70" customFormat="1" ht="47.25" x14ac:dyDescent="0.25">
      <c r="A210" s="67" t="s">
        <v>454</v>
      </c>
      <c r="B210" s="68">
        <v>67.099999999999994</v>
      </c>
      <c r="C210" s="68">
        <v>28.9</v>
      </c>
      <c r="D210" s="68">
        <v>43.1</v>
      </c>
      <c r="E210" s="63"/>
      <c r="F210" s="63"/>
      <c r="G210" s="69"/>
      <c r="H210" s="63"/>
      <c r="I210" s="63"/>
      <c r="J210" s="63"/>
      <c r="K210" s="63">
        <f>'Субвенции '!B205</f>
        <v>67.099999999999994</v>
      </c>
      <c r="L210" s="63">
        <f>'Субвенции '!C205</f>
        <v>28.9</v>
      </c>
      <c r="M210" s="63">
        <f>'Субвенции '!D205</f>
        <v>43.070044709388974</v>
      </c>
      <c r="N210" s="63"/>
      <c r="O210" s="63"/>
      <c r="P210" s="63"/>
      <c r="T210" s="65"/>
      <c r="U210" s="65"/>
      <c r="V210" s="65"/>
    </row>
    <row r="211" spans="1:22" s="70" customFormat="1" ht="47.25" x14ac:dyDescent="0.25">
      <c r="A211" s="67" t="s">
        <v>455</v>
      </c>
      <c r="B211" s="68">
        <v>67.099999999999994</v>
      </c>
      <c r="C211" s="68">
        <v>30.9</v>
      </c>
      <c r="D211" s="68">
        <v>46.1</v>
      </c>
      <c r="E211" s="63"/>
      <c r="F211" s="63"/>
      <c r="G211" s="69"/>
      <c r="H211" s="63"/>
      <c r="I211" s="63"/>
      <c r="J211" s="63"/>
      <c r="K211" s="63">
        <f>'Субвенции '!B206</f>
        <v>67.099999999999994</v>
      </c>
      <c r="L211" s="63">
        <f>'Субвенции '!C206</f>
        <v>30.9</v>
      </c>
      <c r="M211" s="63">
        <f>'Субвенции '!D206</f>
        <v>46.050670640834582</v>
      </c>
      <c r="N211" s="63"/>
      <c r="O211" s="63"/>
      <c r="P211" s="63"/>
      <c r="T211" s="65"/>
      <c r="U211" s="65"/>
      <c r="V211" s="65"/>
    </row>
    <row r="212" spans="1:22" s="70" customFormat="1" ht="47.25" x14ac:dyDescent="0.25">
      <c r="A212" s="67" t="s">
        <v>456</v>
      </c>
      <c r="B212" s="68">
        <v>67.099999999999994</v>
      </c>
      <c r="C212" s="68">
        <v>27</v>
      </c>
      <c r="D212" s="68">
        <v>40.200000000000003</v>
      </c>
      <c r="E212" s="63"/>
      <c r="F212" s="63"/>
      <c r="G212" s="69"/>
      <c r="H212" s="63"/>
      <c r="I212" s="63"/>
      <c r="J212" s="63"/>
      <c r="K212" s="63">
        <f>'Субвенции '!B207</f>
        <v>67.099999999999994</v>
      </c>
      <c r="L212" s="63">
        <f>'Субвенции '!C207</f>
        <v>27</v>
      </c>
      <c r="M212" s="63">
        <f>'Субвенции '!D207</f>
        <v>40.238450074515654</v>
      </c>
      <c r="N212" s="63"/>
      <c r="O212" s="63"/>
      <c r="P212" s="63"/>
      <c r="T212" s="65"/>
      <c r="U212" s="65"/>
      <c r="V212" s="65"/>
    </row>
    <row r="213" spans="1:22" s="70" customFormat="1" ht="47.25" x14ac:dyDescent="0.25">
      <c r="A213" s="67" t="s">
        <v>457</v>
      </c>
      <c r="B213" s="68">
        <v>67.099999999999994</v>
      </c>
      <c r="C213" s="68">
        <v>26.8</v>
      </c>
      <c r="D213" s="68">
        <v>39.9</v>
      </c>
      <c r="E213" s="63"/>
      <c r="F213" s="63"/>
      <c r="G213" s="69"/>
      <c r="H213" s="63"/>
      <c r="I213" s="63"/>
      <c r="J213" s="63"/>
      <c r="K213" s="63">
        <f>'Субвенции '!B208</f>
        <v>67.099999999999994</v>
      </c>
      <c r="L213" s="63">
        <f>'Субвенции '!C208</f>
        <v>26.8</v>
      </c>
      <c r="M213" s="63">
        <f>'Субвенции '!D208</f>
        <v>39.94038748137109</v>
      </c>
      <c r="N213" s="63"/>
      <c r="O213" s="63"/>
      <c r="P213" s="63"/>
      <c r="T213" s="65"/>
      <c r="U213" s="65"/>
      <c r="V213" s="65"/>
    </row>
    <row r="214" spans="1:22" s="70" customFormat="1" ht="47.25" x14ac:dyDescent="0.25">
      <c r="A214" s="67" t="s">
        <v>458</v>
      </c>
      <c r="B214" s="68">
        <v>67.099999999999994</v>
      </c>
      <c r="C214" s="68">
        <v>28.3</v>
      </c>
      <c r="D214" s="68">
        <v>42.2</v>
      </c>
      <c r="E214" s="63"/>
      <c r="F214" s="63"/>
      <c r="G214" s="69"/>
      <c r="H214" s="63"/>
      <c r="I214" s="63"/>
      <c r="J214" s="63"/>
      <c r="K214" s="63">
        <f>'Субвенции '!B209</f>
        <v>67.099999999999994</v>
      </c>
      <c r="L214" s="63">
        <f>'Субвенции '!C209</f>
        <v>28.3</v>
      </c>
      <c r="M214" s="63">
        <f>'Субвенции '!D209</f>
        <v>42.175856929955295</v>
      </c>
      <c r="N214" s="63"/>
      <c r="O214" s="63"/>
      <c r="P214" s="63"/>
      <c r="T214" s="65"/>
      <c r="U214" s="65"/>
      <c r="V214" s="65"/>
    </row>
    <row r="215" spans="1:22" s="70" customFormat="1" ht="47.25" x14ac:dyDescent="0.25">
      <c r="A215" s="67" t="s">
        <v>459</v>
      </c>
      <c r="B215" s="68">
        <v>166.7</v>
      </c>
      <c r="C215" s="68">
        <v>78.8</v>
      </c>
      <c r="D215" s="68">
        <v>47.3</v>
      </c>
      <c r="E215" s="63"/>
      <c r="F215" s="63"/>
      <c r="G215" s="69"/>
      <c r="H215" s="63"/>
      <c r="I215" s="63"/>
      <c r="J215" s="63"/>
      <c r="K215" s="63">
        <f>'Субвенции '!B210</f>
        <v>166.7</v>
      </c>
      <c r="L215" s="63">
        <f>'Субвенции '!C210</f>
        <v>78.8</v>
      </c>
      <c r="M215" s="63">
        <f>'Субвенции '!D210</f>
        <v>47.270545890821836</v>
      </c>
      <c r="N215" s="63"/>
      <c r="O215" s="63"/>
      <c r="P215" s="63"/>
      <c r="T215" s="65"/>
      <c r="U215" s="65"/>
      <c r="V215" s="65"/>
    </row>
    <row r="216" spans="1:22" s="70" customFormat="1" ht="47.25" x14ac:dyDescent="0.25">
      <c r="A216" s="67" t="s">
        <v>460</v>
      </c>
      <c r="B216" s="68">
        <v>67.099999999999994</v>
      </c>
      <c r="C216" s="68">
        <v>27.8</v>
      </c>
      <c r="D216" s="68">
        <v>41.4</v>
      </c>
      <c r="E216" s="63"/>
      <c r="F216" s="63"/>
      <c r="G216" s="69"/>
      <c r="H216" s="63"/>
      <c r="I216" s="63"/>
      <c r="J216" s="63"/>
      <c r="K216" s="63">
        <f>'Субвенции '!B211</f>
        <v>67.099999999999994</v>
      </c>
      <c r="L216" s="63">
        <f>'Субвенции '!C211</f>
        <v>27.8</v>
      </c>
      <c r="M216" s="63">
        <f>'Субвенции '!D211</f>
        <v>41.430700447093891</v>
      </c>
      <c r="N216" s="63"/>
      <c r="O216" s="63"/>
      <c r="P216" s="63"/>
      <c r="T216" s="65"/>
      <c r="U216" s="65"/>
      <c r="V216" s="65"/>
    </row>
    <row r="217" spans="1:22" s="70" customFormat="1" ht="47.25" x14ac:dyDescent="0.25">
      <c r="A217" s="67" t="s">
        <v>461</v>
      </c>
      <c r="B217" s="68">
        <v>67.099999999999994</v>
      </c>
      <c r="C217" s="68">
        <v>32.1</v>
      </c>
      <c r="D217" s="68">
        <v>47.8</v>
      </c>
      <c r="E217" s="63"/>
      <c r="F217" s="63"/>
      <c r="G217" s="69"/>
      <c r="H217" s="63"/>
      <c r="I217" s="63"/>
      <c r="J217" s="63"/>
      <c r="K217" s="63">
        <f>'Субвенции '!B212</f>
        <v>67.099999999999994</v>
      </c>
      <c r="L217" s="63">
        <f>'Субвенции '!C212</f>
        <v>32.1</v>
      </c>
      <c r="M217" s="63">
        <f>'Субвенции '!D212</f>
        <v>47.839046199701947</v>
      </c>
      <c r="N217" s="63"/>
      <c r="O217" s="63"/>
      <c r="P217" s="63"/>
      <c r="T217" s="65"/>
      <c r="U217" s="65"/>
      <c r="V217" s="65"/>
    </row>
    <row r="218" spans="1:22" s="70" customFormat="1" ht="47.25" x14ac:dyDescent="0.25">
      <c r="A218" s="67" t="s">
        <v>462</v>
      </c>
      <c r="B218" s="68">
        <v>67.099999999999994</v>
      </c>
      <c r="C218" s="68">
        <v>27.9</v>
      </c>
      <c r="D218" s="68">
        <v>41.6</v>
      </c>
      <c r="E218" s="63"/>
      <c r="F218" s="63"/>
      <c r="G218" s="69"/>
      <c r="H218" s="63"/>
      <c r="I218" s="63"/>
      <c r="J218" s="63"/>
      <c r="K218" s="63">
        <f>'Субвенции '!B213</f>
        <v>67.099999999999994</v>
      </c>
      <c r="L218" s="63">
        <f>'Субвенции '!C213</f>
        <v>27.9</v>
      </c>
      <c r="M218" s="63">
        <f>'Субвенции '!D213</f>
        <v>41.579731743666173</v>
      </c>
      <c r="N218" s="63"/>
      <c r="O218" s="63"/>
      <c r="P218" s="63"/>
      <c r="T218" s="65"/>
      <c r="U218" s="65"/>
      <c r="V218" s="65"/>
    </row>
    <row r="219" spans="1:22" s="70" customFormat="1" ht="47.25" x14ac:dyDescent="0.25">
      <c r="A219" s="67" t="s">
        <v>463</v>
      </c>
      <c r="B219" s="68">
        <v>166.7</v>
      </c>
      <c r="C219" s="68">
        <v>77.8</v>
      </c>
      <c r="D219" s="68">
        <v>46.7</v>
      </c>
      <c r="E219" s="63"/>
      <c r="F219" s="63"/>
      <c r="G219" s="69"/>
      <c r="H219" s="63"/>
      <c r="I219" s="63"/>
      <c r="J219" s="63"/>
      <c r="K219" s="63">
        <f>'Субвенции '!B214</f>
        <v>166.7</v>
      </c>
      <c r="L219" s="63">
        <f>'Субвенции '!C214</f>
        <v>77.8</v>
      </c>
      <c r="M219" s="63">
        <f>'Субвенции '!D214</f>
        <v>46.670665866826639</v>
      </c>
      <c r="N219" s="63"/>
      <c r="O219" s="63"/>
      <c r="P219" s="63"/>
      <c r="T219" s="65"/>
      <c r="U219" s="65"/>
      <c r="V219" s="65"/>
    </row>
    <row r="220" spans="1:22" s="70" customFormat="1" ht="47.25" x14ac:dyDescent="0.25">
      <c r="A220" s="67" t="s">
        <v>464</v>
      </c>
      <c r="B220" s="68">
        <v>15538.4</v>
      </c>
      <c r="C220" s="68">
        <v>0</v>
      </c>
      <c r="D220" s="68">
        <v>0</v>
      </c>
      <c r="E220" s="63"/>
      <c r="F220" s="63"/>
      <c r="G220" s="69"/>
      <c r="H220" s="63">
        <f>Субсидии!B63</f>
        <v>15538.4</v>
      </c>
      <c r="I220" s="63">
        <v>0</v>
      </c>
      <c r="J220" s="63"/>
      <c r="K220" s="63"/>
      <c r="L220" s="63"/>
      <c r="M220" s="63"/>
      <c r="N220" s="63"/>
      <c r="O220" s="63"/>
      <c r="P220" s="63"/>
      <c r="T220" s="65"/>
      <c r="U220" s="65"/>
      <c r="V220" s="65"/>
    </row>
    <row r="221" spans="1:22" s="70" customFormat="1" ht="47.25" x14ac:dyDescent="0.25">
      <c r="A221" s="67" t="s">
        <v>465</v>
      </c>
      <c r="B221" s="68">
        <v>166.7</v>
      </c>
      <c r="C221" s="68">
        <v>67.8</v>
      </c>
      <c r="D221" s="68">
        <v>40.700000000000003</v>
      </c>
      <c r="E221" s="63"/>
      <c r="F221" s="63"/>
      <c r="G221" s="69"/>
      <c r="H221" s="63"/>
      <c r="I221" s="63"/>
      <c r="J221" s="63"/>
      <c r="K221" s="63">
        <f>'Субвенции '!B215</f>
        <v>166.7</v>
      </c>
      <c r="L221" s="63">
        <f>'Субвенции '!C215</f>
        <v>67.8</v>
      </c>
      <c r="M221" s="63">
        <f>'Субвенции '!D215</f>
        <v>40.671865626874627</v>
      </c>
      <c r="N221" s="63"/>
      <c r="O221" s="63"/>
      <c r="P221" s="63"/>
      <c r="T221" s="65"/>
      <c r="U221" s="65"/>
      <c r="V221" s="65"/>
    </row>
    <row r="222" spans="1:22" s="70" customFormat="1" ht="47.25" x14ac:dyDescent="0.25">
      <c r="A222" s="67" t="s">
        <v>466</v>
      </c>
      <c r="B222" s="68">
        <v>2730.7</v>
      </c>
      <c r="C222" s="68">
        <v>838.3</v>
      </c>
      <c r="D222" s="68">
        <v>30.7</v>
      </c>
      <c r="E222" s="63"/>
      <c r="F222" s="63"/>
      <c r="G222" s="69"/>
      <c r="H222" s="63">
        <f>Субсидии!B64</f>
        <v>2564</v>
      </c>
      <c r="I222" s="63">
        <f>Субсидии!C64</f>
        <v>769.2</v>
      </c>
      <c r="J222" s="63">
        <f>Субсидии!D64</f>
        <v>30.000000000000004</v>
      </c>
      <c r="K222" s="63">
        <f>'Субвенции '!B216</f>
        <v>166.7</v>
      </c>
      <c r="L222" s="63">
        <f>'Субвенции '!C216</f>
        <v>69.099999999999994</v>
      </c>
      <c r="M222" s="63">
        <f>'Субвенции '!D216</f>
        <v>41.451709658068388</v>
      </c>
      <c r="N222" s="63"/>
      <c r="O222" s="63"/>
      <c r="P222" s="63"/>
      <c r="T222" s="65"/>
      <c r="U222" s="65"/>
      <c r="V222" s="65"/>
    </row>
    <row r="223" spans="1:22" s="70" customFormat="1" ht="47.25" x14ac:dyDescent="0.25">
      <c r="A223" s="67" t="s">
        <v>467</v>
      </c>
      <c r="B223" s="68">
        <v>166.7</v>
      </c>
      <c r="C223" s="68">
        <v>81.2</v>
      </c>
      <c r="D223" s="68">
        <v>48.7</v>
      </c>
      <c r="E223" s="63"/>
      <c r="F223" s="63"/>
      <c r="G223" s="69"/>
      <c r="H223" s="63"/>
      <c r="I223" s="63"/>
      <c r="J223" s="63"/>
      <c r="K223" s="63">
        <f>'Субвенции '!B217</f>
        <v>166.7</v>
      </c>
      <c r="L223" s="63">
        <f>'Субвенции '!C217</f>
        <v>81.2</v>
      </c>
      <c r="M223" s="63">
        <f>'Субвенции '!D217</f>
        <v>48.710257948410323</v>
      </c>
      <c r="N223" s="63"/>
      <c r="O223" s="63"/>
      <c r="P223" s="63"/>
      <c r="T223" s="65"/>
      <c r="U223" s="65"/>
      <c r="V223" s="65"/>
    </row>
    <row r="224" spans="1:22" s="70" customFormat="1" ht="47.25" x14ac:dyDescent="0.25">
      <c r="A224" s="67" t="s">
        <v>468</v>
      </c>
      <c r="B224" s="68">
        <v>166.7</v>
      </c>
      <c r="C224" s="68">
        <v>75.2</v>
      </c>
      <c r="D224" s="68">
        <v>45.1</v>
      </c>
      <c r="E224" s="63"/>
      <c r="F224" s="63"/>
      <c r="G224" s="69"/>
      <c r="H224" s="63"/>
      <c r="I224" s="63"/>
      <c r="J224" s="63"/>
      <c r="K224" s="63">
        <f>'Субвенции '!B218</f>
        <v>166.7</v>
      </c>
      <c r="L224" s="63">
        <f>'Субвенции '!C218</f>
        <v>75.2</v>
      </c>
      <c r="M224" s="63">
        <f>'Субвенции '!D218</f>
        <v>45.110977804439116</v>
      </c>
      <c r="N224" s="63"/>
      <c r="O224" s="63"/>
      <c r="P224" s="63"/>
      <c r="T224" s="65"/>
      <c r="U224" s="65"/>
      <c r="V224" s="65"/>
    </row>
    <row r="225" spans="1:22" s="70" customFormat="1" ht="47.25" x14ac:dyDescent="0.25">
      <c r="A225" s="67" t="s">
        <v>469</v>
      </c>
      <c r="B225" s="68">
        <v>333.4</v>
      </c>
      <c r="C225" s="68">
        <v>134.30000000000001</v>
      </c>
      <c r="D225" s="68">
        <v>40.299999999999997</v>
      </c>
      <c r="E225" s="63"/>
      <c r="F225" s="63"/>
      <c r="G225" s="69"/>
      <c r="H225" s="63"/>
      <c r="I225" s="63"/>
      <c r="J225" s="63"/>
      <c r="K225" s="63">
        <f>'Субвенции '!B219</f>
        <v>333.4</v>
      </c>
      <c r="L225" s="63">
        <f>'Субвенции '!C219</f>
        <v>134.30000000000001</v>
      </c>
      <c r="M225" s="63">
        <f>'Субвенции '!D219</f>
        <v>40.281943611277747</v>
      </c>
      <c r="N225" s="63"/>
      <c r="O225" s="63"/>
      <c r="P225" s="63"/>
      <c r="T225" s="65"/>
      <c r="U225" s="65"/>
      <c r="V225" s="65"/>
    </row>
    <row r="226" spans="1:22" s="70" customFormat="1" ht="47.25" x14ac:dyDescent="0.25">
      <c r="A226" s="67" t="s">
        <v>470</v>
      </c>
      <c r="B226" s="68">
        <v>266.7</v>
      </c>
      <c r="C226" s="68">
        <v>160.9</v>
      </c>
      <c r="D226" s="68">
        <v>60.3</v>
      </c>
      <c r="E226" s="63"/>
      <c r="F226" s="63"/>
      <c r="G226" s="69"/>
      <c r="H226" s="63">
        <f>Субсидии!B65</f>
        <v>100</v>
      </c>
      <c r="I226" s="63">
        <f>Субсидии!C65</f>
        <v>100</v>
      </c>
      <c r="J226" s="63">
        <f>Субсидии!D65</f>
        <v>100</v>
      </c>
      <c r="K226" s="63">
        <f>'Субвенции '!B220</f>
        <v>166.7</v>
      </c>
      <c r="L226" s="63">
        <f>'Субвенции '!C220</f>
        <v>60.9</v>
      </c>
      <c r="M226" s="63">
        <f>'Субвенции '!D220</f>
        <v>36.532693461307744</v>
      </c>
      <c r="N226" s="63"/>
      <c r="O226" s="63"/>
      <c r="P226" s="63"/>
      <c r="T226" s="65"/>
      <c r="U226" s="65"/>
      <c r="V226" s="65"/>
    </row>
    <row r="227" spans="1:22" s="70" customFormat="1" ht="47.25" x14ac:dyDescent="0.25">
      <c r="A227" s="67" t="s">
        <v>471</v>
      </c>
      <c r="B227" s="68">
        <v>166.7</v>
      </c>
      <c r="C227" s="68">
        <v>70.900000000000006</v>
      </c>
      <c r="D227" s="68">
        <v>42.5</v>
      </c>
      <c r="E227" s="63"/>
      <c r="F227" s="63"/>
      <c r="G227" s="69"/>
      <c r="H227" s="63"/>
      <c r="I227" s="63"/>
      <c r="J227" s="63"/>
      <c r="K227" s="63">
        <f>'Субвенции '!B221</f>
        <v>166.7</v>
      </c>
      <c r="L227" s="63">
        <f>'Субвенции '!C221</f>
        <v>70.900000000000006</v>
      </c>
      <c r="M227" s="63">
        <f>'Субвенции '!D221</f>
        <v>42.531493701259755</v>
      </c>
      <c r="N227" s="63"/>
      <c r="O227" s="63"/>
      <c r="P227" s="63"/>
      <c r="T227" s="65"/>
      <c r="U227" s="65"/>
      <c r="V227" s="65"/>
    </row>
    <row r="228" spans="1:22" s="70" customFormat="1" ht="47.25" x14ac:dyDescent="0.25">
      <c r="A228" s="67" t="s">
        <v>472</v>
      </c>
      <c r="B228" s="68">
        <v>67.099999999999994</v>
      </c>
      <c r="C228" s="68">
        <v>27.1</v>
      </c>
      <c r="D228" s="68">
        <v>40.4</v>
      </c>
      <c r="E228" s="63"/>
      <c r="F228" s="63"/>
      <c r="G228" s="69"/>
      <c r="H228" s="63"/>
      <c r="I228" s="63"/>
      <c r="J228" s="63"/>
      <c r="K228" s="63">
        <f>'Субвенции '!B222</f>
        <v>67.099999999999994</v>
      </c>
      <c r="L228" s="63">
        <f>'Субвенции '!C222</f>
        <v>27.1</v>
      </c>
      <c r="M228" s="63">
        <f>'Субвенции '!D222</f>
        <v>40.387481371087937</v>
      </c>
      <c r="N228" s="63"/>
      <c r="O228" s="63"/>
      <c r="P228" s="63"/>
      <c r="T228" s="65"/>
      <c r="U228" s="65"/>
      <c r="V228" s="65"/>
    </row>
    <row r="229" spans="1:22" s="70" customFormat="1" ht="47.25" x14ac:dyDescent="0.25">
      <c r="A229" s="67" t="s">
        <v>473</v>
      </c>
      <c r="B229" s="68">
        <v>67.099999999999994</v>
      </c>
      <c r="C229" s="68">
        <v>26.6</v>
      </c>
      <c r="D229" s="68">
        <v>39.6</v>
      </c>
      <c r="E229" s="63"/>
      <c r="F229" s="63"/>
      <c r="G229" s="69"/>
      <c r="H229" s="63"/>
      <c r="I229" s="63"/>
      <c r="J229" s="63"/>
      <c r="K229" s="63">
        <f>'Субвенции '!B223</f>
        <v>67.099999999999994</v>
      </c>
      <c r="L229" s="63">
        <f>'Субвенции '!C223</f>
        <v>26.6</v>
      </c>
      <c r="M229" s="63">
        <f>'Субвенции '!D223</f>
        <v>39.642324888226533</v>
      </c>
      <c r="N229" s="63"/>
      <c r="O229" s="63"/>
      <c r="P229" s="63"/>
      <c r="T229" s="65"/>
      <c r="U229" s="65"/>
      <c r="V229" s="65"/>
    </row>
    <row r="230" spans="1:22" s="70" customFormat="1" ht="47.25" x14ac:dyDescent="0.25">
      <c r="A230" s="67" t="s">
        <v>474</v>
      </c>
      <c r="B230" s="68">
        <v>333.4</v>
      </c>
      <c r="C230" s="68">
        <v>137.6</v>
      </c>
      <c r="D230" s="68">
        <v>41.3</v>
      </c>
      <c r="E230" s="63"/>
      <c r="F230" s="63"/>
      <c r="G230" s="69"/>
      <c r="H230" s="63"/>
      <c r="I230" s="63"/>
      <c r="J230" s="63"/>
      <c r="K230" s="63">
        <f>'Субвенции '!B224</f>
        <v>333.4</v>
      </c>
      <c r="L230" s="63">
        <f>'Субвенции '!C224</f>
        <v>137.6</v>
      </c>
      <c r="M230" s="63">
        <f>'Субвенции '!D224</f>
        <v>41.271745650869832</v>
      </c>
      <c r="N230" s="63"/>
      <c r="O230" s="63"/>
      <c r="P230" s="63"/>
      <c r="T230" s="65"/>
      <c r="U230" s="65"/>
      <c r="V230" s="65"/>
    </row>
    <row r="231" spans="1:22" s="70" customFormat="1" ht="47.25" x14ac:dyDescent="0.25">
      <c r="A231" s="67" t="s">
        <v>475</v>
      </c>
      <c r="B231" s="68">
        <v>166.7</v>
      </c>
      <c r="C231" s="68">
        <v>74.7</v>
      </c>
      <c r="D231" s="68">
        <v>44.8</v>
      </c>
      <c r="E231" s="63"/>
      <c r="F231" s="63"/>
      <c r="G231" s="69"/>
      <c r="H231" s="63"/>
      <c r="I231" s="63"/>
      <c r="J231" s="63"/>
      <c r="K231" s="63">
        <f>'Субвенции '!B225</f>
        <v>166.7</v>
      </c>
      <c r="L231" s="63">
        <f>'Субвенции '!C225</f>
        <v>74.7</v>
      </c>
      <c r="M231" s="63">
        <f>'Субвенции '!D225</f>
        <v>44.811037792441518</v>
      </c>
      <c r="N231" s="63"/>
      <c r="O231" s="63"/>
      <c r="P231" s="63"/>
      <c r="T231" s="65"/>
      <c r="U231" s="65"/>
      <c r="V231" s="65"/>
    </row>
    <row r="232" spans="1:22" s="70" customFormat="1" ht="47.25" x14ac:dyDescent="0.25">
      <c r="A232" s="67" t="s">
        <v>476</v>
      </c>
      <c r="B232" s="68">
        <v>8189.1</v>
      </c>
      <c r="C232" s="68">
        <v>0</v>
      </c>
      <c r="D232" s="68">
        <v>0</v>
      </c>
      <c r="E232" s="63"/>
      <c r="F232" s="63"/>
      <c r="G232" s="69"/>
      <c r="H232" s="63">
        <f>Субсидии!B66</f>
        <v>8189.1</v>
      </c>
      <c r="I232" s="63">
        <v>0</v>
      </c>
      <c r="J232" s="63"/>
      <c r="K232" s="63"/>
      <c r="L232" s="63"/>
      <c r="M232" s="63"/>
      <c r="N232" s="63"/>
      <c r="O232" s="63"/>
      <c r="P232" s="63"/>
      <c r="T232" s="65"/>
      <c r="U232" s="65"/>
      <c r="V232" s="65"/>
    </row>
    <row r="233" spans="1:22" s="70" customFormat="1" ht="47.25" x14ac:dyDescent="0.25">
      <c r="A233" s="67" t="s">
        <v>477</v>
      </c>
      <c r="B233" s="68">
        <v>166.7</v>
      </c>
      <c r="C233" s="68">
        <v>68.8</v>
      </c>
      <c r="D233" s="68">
        <v>41.3</v>
      </c>
      <c r="E233" s="63"/>
      <c r="F233" s="63"/>
      <c r="G233" s="69"/>
      <c r="H233" s="63"/>
      <c r="I233" s="63"/>
      <c r="J233" s="63"/>
      <c r="K233" s="63">
        <f>'Субвенции '!B226</f>
        <v>166.7</v>
      </c>
      <c r="L233" s="63">
        <f>'Субвенции '!C226</f>
        <v>68.8</v>
      </c>
      <c r="M233" s="63">
        <f>'Субвенции '!D226</f>
        <v>41.271745650869832</v>
      </c>
      <c r="N233" s="63"/>
      <c r="O233" s="63"/>
      <c r="P233" s="63"/>
      <c r="T233" s="65"/>
      <c r="U233" s="65"/>
      <c r="V233" s="65"/>
    </row>
    <row r="234" spans="1:22" s="70" customFormat="1" ht="47.25" x14ac:dyDescent="0.25">
      <c r="A234" s="67" t="s">
        <v>478</v>
      </c>
      <c r="B234" s="68">
        <v>67.099999999999994</v>
      </c>
      <c r="C234" s="68">
        <v>27.1</v>
      </c>
      <c r="D234" s="68">
        <v>40.4</v>
      </c>
      <c r="E234" s="63"/>
      <c r="F234" s="63"/>
      <c r="G234" s="69"/>
      <c r="H234" s="63"/>
      <c r="I234" s="63"/>
      <c r="J234" s="63"/>
      <c r="K234" s="63">
        <f>'Субвенции '!B227</f>
        <v>67.099999999999994</v>
      </c>
      <c r="L234" s="63">
        <f>'Субвенции '!C227</f>
        <v>27.1</v>
      </c>
      <c r="M234" s="63">
        <f>'Субвенции '!D227</f>
        <v>40.387481371087937</v>
      </c>
      <c r="N234" s="63"/>
      <c r="O234" s="63"/>
      <c r="P234" s="63"/>
      <c r="T234" s="65"/>
      <c r="U234" s="65"/>
      <c r="V234" s="65"/>
    </row>
    <row r="235" spans="1:22" s="70" customFormat="1" ht="47.25" x14ac:dyDescent="0.25">
      <c r="A235" s="67" t="s">
        <v>479</v>
      </c>
      <c r="B235" s="68">
        <v>67.099999999999994</v>
      </c>
      <c r="C235" s="68">
        <v>27.1</v>
      </c>
      <c r="D235" s="68">
        <v>40.4</v>
      </c>
      <c r="E235" s="63"/>
      <c r="F235" s="63"/>
      <c r="G235" s="69"/>
      <c r="H235" s="63"/>
      <c r="I235" s="63"/>
      <c r="J235" s="63"/>
      <c r="K235" s="63">
        <f>'Субвенции '!B228</f>
        <v>67.099999999999994</v>
      </c>
      <c r="L235" s="63">
        <f>'Субвенции '!C228</f>
        <v>27.1</v>
      </c>
      <c r="M235" s="63">
        <f>'Субвенции '!D228</f>
        <v>40.387481371087937</v>
      </c>
      <c r="N235" s="63"/>
      <c r="O235" s="63"/>
      <c r="P235" s="63"/>
      <c r="T235" s="65"/>
      <c r="U235" s="65"/>
      <c r="V235" s="65"/>
    </row>
    <row r="236" spans="1:22" s="70" customFormat="1" ht="47.25" x14ac:dyDescent="0.25">
      <c r="A236" s="67" t="s">
        <v>480</v>
      </c>
      <c r="B236" s="68">
        <v>67.099999999999994</v>
      </c>
      <c r="C236" s="68">
        <v>25.9</v>
      </c>
      <c r="D236" s="68">
        <v>38.6</v>
      </c>
      <c r="E236" s="63"/>
      <c r="F236" s="63"/>
      <c r="G236" s="69"/>
      <c r="H236" s="63"/>
      <c r="I236" s="63"/>
      <c r="J236" s="63"/>
      <c r="K236" s="63">
        <f>'Субвенции '!B229</f>
        <v>67.099999999999994</v>
      </c>
      <c r="L236" s="63">
        <f>'Субвенции '!C229</f>
        <v>25.9</v>
      </c>
      <c r="M236" s="63">
        <f>'Субвенции '!D229</f>
        <v>38.599105812220571</v>
      </c>
      <c r="N236" s="63"/>
      <c r="O236" s="63"/>
      <c r="P236" s="63"/>
      <c r="T236" s="65"/>
      <c r="U236" s="65"/>
      <c r="V236" s="65"/>
    </row>
    <row r="237" spans="1:22" s="70" customFormat="1" ht="47.25" x14ac:dyDescent="0.25">
      <c r="A237" s="67" t="s">
        <v>481</v>
      </c>
      <c r="B237" s="68">
        <v>67.099999999999994</v>
      </c>
      <c r="C237" s="68">
        <v>26.5</v>
      </c>
      <c r="D237" s="68">
        <v>39.5</v>
      </c>
      <c r="E237" s="63"/>
      <c r="F237" s="63"/>
      <c r="G237" s="69"/>
      <c r="H237" s="63"/>
      <c r="I237" s="63"/>
      <c r="J237" s="63"/>
      <c r="K237" s="63">
        <f>'Субвенции '!B230</f>
        <v>67.099999999999994</v>
      </c>
      <c r="L237" s="63">
        <f>'Субвенции '!C230</f>
        <v>26.5</v>
      </c>
      <c r="M237" s="63">
        <f>'Субвенции '!D230</f>
        <v>39.49329359165425</v>
      </c>
      <c r="N237" s="63"/>
      <c r="O237" s="63"/>
      <c r="P237" s="63"/>
      <c r="T237" s="65"/>
      <c r="U237" s="65"/>
      <c r="V237" s="65"/>
    </row>
    <row r="238" spans="1:22" s="70" customFormat="1" ht="47.25" x14ac:dyDescent="0.25">
      <c r="A238" s="67" t="s">
        <v>482</v>
      </c>
      <c r="B238" s="68">
        <v>1866.7</v>
      </c>
      <c r="C238" s="68">
        <v>71.400000000000006</v>
      </c>
      <c r="D238" s="68">
        <v>3.8</v>
      </c>
      <c r="E238" s="63"/>
      <c r="F238" s="63"/>
      <c r="G238" s="69"/>
      <c r="H238" s="63"/>
      <c r="I238" s="63"/>
      <c r="J238" s="63"/>
      <c r="K238" s="63">
        <f>'Субвенции '!B231</f>
        <v>166.7</v>
      </c>
      <c r="L238" s="63">
        <f>'Субвенции '!C231</f>
        <v>71.400000000000006</v>
      </c>
      <c r="M238" s="63">
        <f>'Субвенции '!D231</f>
        <v>42.831433713257354</v>
      </c>
      <c r="N238" s="63">
        <f>Иные!B54</f>
        <v>1700</v>
      </c>
      <c r="O238" s="63"/>
      <c r="P238" s="63"/>
      <c r="T238" s="65"/>
      <c r="U238" s="65"/>
      <c r="V238" s="65"/>
    </row>
    <row r="239" spans="1:22" s="70" customFormat="1" ht="47.25" x14ac:dyDescent="0.25">
      <c r="A239" s="67" t="s">
        <v>483</v>
      </c>
      <c r="B239" s="68">
        <v>67.099999999999994</v>
      </c>
      <c r="C239" s="68">
        <v>31</v>
      </c>
      <c r="D239" s="68">
        <v>46.2</v>
      </c>
      <c r="E239" s="63"/>
      <c r="F239" s="63"/>
      <c r="G239" s="69"/>
      <c r="H239" s="63"/>
      <c r="I239" s="63"/>
      <c r="J239" s="63"/>
      <c r="K239" s="63">
        <f>'Субвенции '!B232</f>
        <v>67.099999999999994</v>
      </c>
      <c r="L239" s="63">
        <f>'Субвенции '!C232</f>
        <v>31</v>
      </c>
      <c r="M239" s="63">
        <f>'Субвенции '!D232</f>
        <v>46.199701937406864</v>
      </c>
      <c r="N239" s="63"/>
      <c r="O239" s="63"/>
      <c r="P239" s="63"/>
      <c r="T239" s="65"/>
      <c r="U239" s="65"/>
      <c r="V239" s="65"/>
    </row>
    <row r="240" spans="1:22" s="70" customFormat="1" ht="47.25" x14ac:dyDescent="0.25">
      <c r="A240" s="67" t="s">
        <v>484</v>
      </c>
      <c r="B240" s="68">
        <v>1267.0999999999999</v>
      </c>
      <c r="C240" s="68">
        <v>33.5</v>
      </c>
      <c r="D240" s="68">
        <v>2.6</v>
      </c>
      <c r="E240" s="63"/>
      <c r="F240" s="63"/>
      <c r="G240" s="69"/>
      <c r="H240" s="63"/>
      <c r="I240" s="63"/>
      <c r="J240" s="63"/>
      <c r="K240" s="63">
        <f>'Субвенции '!B233</f>
        <v>67.099999999999994</v>
      </c>
      <c r="L240" s="63">
        <f>'Субвенции '!C233</f>
        <v>33.5</v>
      </c>
      <c r="M240" s="63">
        <f>'Субвенции '!D233</f>
        <v>49.92548435171387</v>
      </c>
      <c r="N240" s="63">
        <f>Иные!B55</f>
        <v>1200</v>
      </c>
      <c r="O240" s="63"/>
      <c r="P240" s="63"/>
      <c r="T240" s="65"/>
      <c r="U240" s="65"/>
      <c r="V240" s="65"/>
    </row>
    <row r="241" spans="1:22" s="70" customFormat="1" ht="47.25" x14ac:dyDescent="0.25">
      <c r="A241" s="67" t="s">
        <v>485</v>
      </c>
      <c r="B241" s="68">
        <v>67.099999999999994</v>
      </c>
      <c r="C241" s="68">
        <v>27.1</v>
      </c>
      <c r="D241" s="68">
        <v>40.4</v>
      </c>
      <c r="E241" s="63"/>
      <c r="F241" s="63"/>
      <c r="G241" s="69"/>
      <c r="H241" s="63"/>
      <c r="I241" s="63"/>
      <c r="J241" s="63"/>
      <c r="K241" s="63">
        <f>'Субвенции '!B234</f>
        <v>67.099999999999994</v>
      </c>
      <c r="L241" s="63">
        <f>'Субвенции '!C234</f>
        <v>27.1</v>
      </c>
      <c r="M241" s="63">
        <f>'Субвенции '!D234</f>
        <v>40.387481371087937</v>
      </c>
      <c r="N241" s="63"/>
      <c r="O241" s="63"/>
      <c r="P241" s="63"/>
      <c r="T241" s="65"/>
      <c r="U241" s="65"/>
      <c r="V241" s="65"/>
    </row>
    <row r="242" spans="1:22" s="70" customFormat="1" ht="47.25" x14ac:dyDescent="0.25">
      <c r="A242" s="67" t="s">
        <v>486</v>
      </c>
      <c r="B242" s="68">
        <v>166.7</v>
      </c>
      <c r="C242" s="68">
        <v>70.3</v>
      </c>
      <c r="D242" s="68">
        <v>42.2</v>
      </c>
      <c r="E242" s="63"/>
      <c r="F242" s="63"/>
      <c r="G242" s="69"/>
      <c r="H242" s="63"/>
      <c r="I242" s="63"/>
      <c r="J242" s="63"/>
      <c r="K242" s="63">
        <f>'Субвенции '!B235</f>
        <v>166.7</v>
      </c>
      <c r="L242" s="63">
        <f>'Субвенции '!C235</f>
        <v>70.3</v>
      </c>
      <c r="M242" s="63">
        <f>'Субвенции '!D235</f>
        <v>42.171565686862628</v>
      </c>
      <c r="N242" s="63"/>
      <c r="O242" s="63"/>
      <c r="P242" s="63"/>
      <c r="T242" s="65"/>
      <c r="U242" s="65"/>
      <c r="V242" s="65"/>
    </row>
    <row r="243" spans="1:22" s="70" customFormat="1" ht="47.25" x14ac:dyDescent="0.25">
      <c r="A243" s="67" t="s">
        <v>487</v>
      </c>
      <c r="B243" s="68">
        <v>67.099999999999994</v>
      </c>
      <c r="C243" s="68">
        <v>31</v>
      </c>
      <c r="D243" s="68">
        <v>46.2</v>
      </c>
      <c r="E243" s="63"/>
      <c r="F243" s="63"/>
      <c r="G243" s="69"/>
      <c r="H243" s="63"/>
      <c r="I243" s="63"/>
      <c r="J243" s="63"/>
      <c r="K243" s="63">
        <f>'Субвенции '!B236</f>
        <v>67.099999999999994</v>
      </c>
      <c r="L243" s="63">
        <f>'Субвенции '!C236</f>
        <v>31</v>
      </c>
      <c r="M243" s="63">
        <f>'Субвенции '!D236</f>
        <v>46.199701937406864</v>
      </c>
      <c r="N243" s="63"/>
      <c r="O243" s="63"/>
      <c r="P243" s="63"/>
      <c r="T243" s="65"/>
      <c r="U243" s="65"/>
      <c r="V243" s="65"/>
    </row>
    <row r="244" spans="1:22" s="70" customFormat="1" ht="47.25" x14ac:dyDescent="0.25">
      <c r="A244" s="67" t="s">
        <v>488</v>
      </c>
      <c r="B244" s="68">
        <v>67.099999999999994</v>
      </c>
      <c r="C244" s="68">
        <v>25.7</v>
      </c>
      <c r="D244" s="68">
        <v>38.299999999999997</v>
      </c>
      <c r="E244" s="63"/>
      <c r="F244" s="63"/>
      <c r="G244" s="69"/>
      <c r="H244" s="63"/>
      <c r="I244" s="63"/>
      <c r="J244" s="63"/>
      <c r="K244" s="63">
        <f>'Субвенции '!B237</f>
        <v>67.099999999999994</v>
      </c>
      <c r="L244" s="63">
        <f>'Субвенции '!C237</f>
        <v>25.7</v>
      </c>
      <c r="M244" s="63">
        <f>'Субвенции '!D237</f>
        <v>38.301043219076007</v>
      </c>
      <c r="N244" s="63"/>
      <c r="O244" s="63"/>
      <c r="P244" s="63"/>
      <c r="T244" s="65"/>
      <c r="U244" s="65"/>
      <c r="V244" s="65"/>
    </row>
    <row r="245" spans="1:22" s="70" customFormat="1" ht="47.25" x14ac:dyDescent="0.25">
      <c r="A245" s="67" t="s">
        <v>489</v>
      </c>
      <c r="B245" s="68">
        <v>67.099999999999994</v>
      </c>
      <c r="C245" s="68">
        <v>27.4</v>
      </c>
      <c r="D245" s="68">
        <v>40.799999999999997</v>
      </c>
      <c r="E245" s="63"/>
      <c r="F245" s="63"/>
      <c r="G245" s="69"/>
      <c r="H245" s="63"/>
      <c r="I245" s="63"/>
      <c r="J245" s="63"/>
      <c r="K245" s="63">
        <f>'Субвенции '!B238</f>
        <v>67.099999999999994</v>
      </c>
      <c r="L245" s="63">
        <f>'Субвенции '!C238</f>
        <v>27.4</v>
      </c>
      <c r="M245" s="63">
        <f>'Субвенции '!D238</f>
        <v>40.834575260804776</v>
      </c>
      <c r="N245" s="63"/>
      <c r="O245" s="63"/>
      <c r="P245" s="63"/>
      <c r="T245" s="65"/>
      <c r="U245" s="65"/>
      <c r="V245" s="65"/>
    </row>
    <row r="246" spans="1:22" s="70" customFormat="1" ht="47.25" x14ac:dyDescent="0.25">
      <c r="A246" s="67" t="s">
        <v>490</v>
      </c>
      <c r="B246" s="68">
        <v>67.099999999999994</v>
      </c>
      <c r="C246" s="68">
        <v>30.6</v>
      </c>
      <c r="D246" s="68">
        <v>45.6</v>
      </c>
      <c r="E246" s="63"/>
      <c r="F246" s="63"/>
      <c r="G246" s="69"/>
      <c r="H246" s="63"/>
      <c r="I246" s="63"/>
      <c r="J246" s="63"/>
      <c r="K246" s="63">
        <f>'Субвенции '!B239</f>
        <v>67.099999999999994</v>
      </c>
      <c r="L246" s="63">
        <f>'Субвенции '!C239</f>
        <v>30.6</v>
      </c>
      <c r="M246" s="63">
        <f>'Субвенции '!D239</f>
        <v>45.603576751117743</v>
      </c>
      <c r="N246" s="63"/>
      <c r="O246" s="63"/>
      <c r="P246" s="63"/>
      <c r="T246" s="65"/>
      <c r="U246" s="65"/>
      <c r="V246" s="65"/>
    </row>
    <row r="247" spans="1:22" s="70" customFormat="1" ht="31.5" x14ac:dyDescent="0.25">
      <c r="A247" s="67" t="s">
        <v>491</v>
      </c>
      <c r="B247" s="68">
        <v>67.099999999999994</v>
      </c>
      <c r="C247" s="68">
        <v>27</v>
      </c>
      <c r="D247" s="68">
        <v>40.200000000000003</v>
      </c>
      <c r="E247" s="63"/>
      <c r="F247" s="63"/>
      <c r="G247" s="69"/>
      <c r="H247" s="63"/>
      <c r="I247" s="63"/>
      <c r="J247" s="63"/>
      <c r="K247" s="63">
        <f>'Субвенции '!B240</f>
        <v>67.099999999999994</v>
      </c>
      <c r="L247" s="63">
        <f>'Субвенции '!C240</f>
        <v>27</v>
      </c>
      <c r="M247" s="63">
        <f>'Субвенции '!D240</f>
        <v>40.238450074515654</v>
      </c>
      <c r="N247" s="63"/>
      <c r="O247" s="63"/>
      <c r="P247" s="63"/>
      <c r="T247" s="65"/>
      <c r="U247" s="65"/>
      <c r="V247" s="65"/>
    </row>
    <row r="248" spans="1:22" s="70" customFormat="1" ht="47.25" x14ac:dyDescent="0.25">
      <c r="A248" s="67" t="s">
        <v>492</v>
      </c>
      <c r="B248" s="68">
        <v>333.4</v>
      </c>
      <c r="C248" s="68">
        <v>145.1</v>
      </c>
      <c r="D248" s="68">
        <v>43.5</v>
      </c>
      <c r="E248" s="63"/>
      <c r="F248" s="63"/>
      <c r="G248" s="69"/>
      <c r="H248" s="63"/>
      <c r="I248" s="63"/>
      <c r="J248" s="63"/>
      <c r="K248" s="63">
        <f>'Субвенции '!B241</f>
        <v>333.4</v>
      </c>
      <c r="L248" s="63">
        <f>'Субвенции '!C241</f>
        <v>145.1</v>
      </c>
      <c r="M248" s="63">
        <f>'Субвенции '!D241</f>
        <v>43.521295740851826</v>
      </c>
      <c r="N248" s="63"/>
      <c r="O248" s="63"/>
      <c r="P248" s="63"/>
      <c r="T248" s="65"/>
      <c r="U248" s="65"/>
      <c r="V248" s="65"/>
    </row>
    <row r="249" spans="1:22" s="70" customFormat="1" ht="47.25" x14ac:dyDescent="0.25">
      <c r="A249" s="67" t="s">
        <v>493</v>
      </c>
      <c r="B249" s="68">
        <v>67.099999999999994</v>
      </c>
      <c r="C249" s="68">
        <v>27</v>
      </c>
      <c r="D249" s="68">
        <v>40.200000000000003</v>
      </c>
      <c r="E249" s="63"/>
      <c r="F249" s="63"/>
      <c r="G249" s="69"/>
      <c r="H249" s="63"/>
      <c r="I249" s="63"/>
      <c r="J249" s="63"/>
      <c r="K249" s="63">
        <f>'Субвенции '!B242</f>
        <v>67.099999999999994</v>
      </c>
      <c r="L249" s="63">
        <f>'Субвенции '!C242</f>
        <v>27</v>
      </c>
      <c r="M249" s="63">
        <f>'Субвенции '!D242</f>
        <v>40.238450074515654</v>
      </c>
      <c r="N249" s="63"/>
      <c r="O249" s="63"/>
      <c r="P249" s="63"/>
      <c r="T249" s="65"/>
      <c r="U249" s="65"/>
      <c r="V249" s="65"/>
    </row>
    <row r="250" spans="1:22" s="70" customFormat="1" ht="47.25" x14ac:dyDescent="0.25">
      <c r="A250" s="67" t="s">
        <v>494</v>
      </c>
      <c r="B250" s="68">
        <v>67.099999999999994</v>
      </c>
      <c r="C250" s="68">
        <v>31.7</v>
      </c>
      <c r="D250" s="68">
        <v>47.2</v>
      </c>
      <c r="E250" s="63"/>
      <c r="F250" s="63"/>
      <c r="G250" s="69"/>
      <c r="H250" s="63"/>
      <c r="I250" s="63"/>
      <c r="J250" s="63"/>
      <c r="K250" s="63">
        <f>'Субвенции '!B243</f>
        <v>67.099999999999994</v>
      </c>
      <c r="L250" s="63">
        <f>'Субвенции '!C243</f>
        <v>31.7</v>
      </c>
      <c r="M250" s="63">
        <f>'Субвенции '!D243</f>
        <v>47.242921013412818</v>
      </c>
      <c r="N250" s="63"/>
      <c r="O250" s="63"/>
      <c r="P250" s="63"/>
      <c r="T250" s="65"/>
      <c r="U250" s="65"/>
      <c r="V250" s="65"/>
    </row>
    <row r="251" spans="1:22" s="70" customFormat="1" ht="47.25" x14ac:dyDescent="0.25">
      <c r="A251" s="67" t="s">
        <v>495</v>
      </c>
      <c r="B251" s="68">
        <v>3320.8</v>
      </c>
      <c r="C251" s="68">
        <v>3281</v>
      </c>
      <c r="D251" s="68">
        <v>98.8</v>
      </c>
      <c r="E251" s="63"/>
      <c r="F251" s="63"/>
      <c r="G251" s="69"/>
      <c r="H251" s="63"/>
      <c r="I251" s="63"/>
      <c r="J251" s="63"/>
      <c r="K251" s="63">
        <f>'Субвенции '!B244</f>
        <v>67.099999999999994</v>
      </c>
      <c r="L251" s="63">
        <f>'Субвенции '!C244</f>
        <v>27.3</v>
      </c>
      <c r="M251" s="63">
        <f>'Субвенции '!D244</f>
        <v>40.685543964232494</v>
      </c>
      <c r="N251" s="63">
        <f>Иные!B68</f>
        <v>3253.7</v>
      </c>
      <c r="O251" s="63">
        <f>Иные!C68</f>
        <v>3253.7</v>
      </c>
      <c r="P251" s="63">
        <f>Иные!D68</f>
        <v>100</v>
      </c>
      <c r="T251" s="65"/>
      <c r="U251" s="65"/>
      <c r="V251" s="65"/>
    </row>
    <row r="252" spans="1:22" s="70" customFormat="1" ht="47.25" x14ac:dyDescent="0.25">
      <c r="A252" s="67" t="s">
        <v>496</v>
      </c>
      <c r="B252" s="68">
        <v>67.099999999999994</v>
      </c>
      <c r="C252" s="68">
        <v>27</v>
      </c>
      <c r="D252" s="68">
        <v>40.200000000000003</v>
      </c>
      <c r="E252" s="63"/>
      <c r="F252" s="63"/>
      <c r="G252" s="69"/>
      <c r="H252" s="63"/>
      <c r="I252" s="63"/>
      <c r="J252" s="63"/>
      <c r="K252" s="63">
        <f>'Субвенции '!B245</f>
        <v>67.099999999999994</v>
      </c>
      <c r="L252" s="63">
        <f>'Субвенции '!C245</f>
        <v>27</v>
      </c>
      <c r="M252" s="63">
        <f>'Субвенции '!D245</f>
        <v>40.238450074515654</v>
      </c>
      <c r="N252" s="63"/>
      <c r="O252" s="63"/>
      <c r="P252" s="63"/>
      <c r="T252" s="65"/>
      <c r="U252" s="65"/>
      <c r="V252" s="65"/>
    </row>
    <row r="253" spans="1:22" s="70" customFormat="1" ht="47.25" x14ac:dyDescent="0.25">
      <c r="A253" s="67" t="s">
        <v>497</v>
      </c>
      <c r="B253" s="68">
        <v>67.099999999999994</v>
      </c>
      <c r="C253" s="68">
        <v>27</v>
      </c>
      <c r="D253" s="68">
        <v>40.200000000000003</v>
      </c>
      <c r="E253" s="63"/>
      <c r="F253" s="63"/>
      <c r="G253" s="69"/>
      <c r="H253" s="63"/>
      <c r="I253" s="63"/>
      <c r="J253" s="63"/>
      <c r="K253" s="63">
        <f>'Субвенции '!B246</f>
        <v>67.099999999999994</v>
      </c>
      <c r="L253" s="63">
        <f>'Субвенции '!C246</f>
        <v>27</v>
      </c>
      <c r="M253" s="63">
        <f>'Субвенции '!D246</f>
        <v>40.238450074515654</v>
      </c>
      <c r="N253" s="63"/>
      <c r="O253" s="63"/>
      <c r="P253" s="63"/>
      <c r="T253" s="65"/>
      <c r="U253" s="65"/>
      <c r="V253" s="65"/>
    </row>
    <row r="254" spans="1:22" s="70" customFormat="1" ht="47.25" x14ac:dyDescent="0.25">
      <c r="A254" s="67" t="s">
        <v>498</v>
      </c>
      <c r="B254" s="68">
        <v>127.1</v>
      </c>
      <c r="C254" s="68">
        <v>83.4</v>
      </c>
      <c r="D254" s="68">
        <v>65.599999999999994</v>
      </c>
      <c r="E254" s="63"/>
      <c r="F254" s="63"/>
      <c r="G254" s="69"/>
      <c r="H254" s="63"/>
      <c r="I254" s="63"/>
      <c r="J254" s="63"/>
      <c r="K254" s="63">
        <f>'Субвенции '!B247</f>
        <v>67.099999999999994</v>
      </c>
      <c r="L254" s="63">
        <f>'Субвенции '!C247</f>
        <v>23.4</v>
      </c>
      <c r="M254" s="63">
        <f>'Субвенции '!D247</f>
        <v>34.873323397913566</v>
      </c>
      <c r="N254" s="63">
        <f>Иные!B56</f>
        <v>60</v>
      </c>
      <c r="O254" s="63">
        <f>Иные!C56</f>
        <v>60</v>
      </c>
      <c r="P254" s="63">
        <f>Иные!D56</f>
        <v>100</v>
      </c>
      <c r="T254" s="65"/>
      <c r="U254" s="65"/>
      <c r="V254" s="65"/>
    </row>
    <row r="255" spans="1:22" s="70" customFormat="1" ht="47.25" x14ac:dyDescent="0.25">
      <c r="A255" s="67" t="s">
        <v>499</v>
      </c>
      <c r="B255" s="68">
        <v>122.1</v>
      </c>
      <c r="C255" s="68">
        <v>78.400000000000006</v>
      </c>
      <c r="D255" s="68">
        <v>64.2</v>
      </c>
      <c r="E255" s="63"/>
      <c r="F255" s="63"/>
      <c r="G255" s="69"/>
      <c r="H255" s="63"/>
      <c r="I255" s="63"/>
      <c r="J255" s="63"/>
      <c r="K255" s="63">
        <f>'Субвенции '!B248</f>
        <v>67.099999999999994</v>
      </c>
      <c r="L255" s="63">
        <f>'Субвенции '!C248</f>
        <v>23.4</v>
      </c>
      <c r="M255" s="63">
        <f>'Субвенции '!D248</f>
        <v>34.873323397913566</v>
      </c>
      <c r="N255" s="63">
        <f>Иные!B57</f>
        <v>55</v>
      </c>
      <c r="O255" s="63">
        <f>Иные!C57</f>
        <v>55</v>
      </c>
      <c r="P255" s="63">
        <f>Иные!D57</f>
        <v>100</v>
      </c>
      <c r="T255" s="65"/>
      <c r="U255" s="65"/>
      <c r="V255" s="65"/>
    </row>
    <row r="256" spans="1:22" s="70" customFormat="1" ht="47.25" x14ac:dyDescent="0.25">
      <c r="A256" s="67" t="s">
        <v>500</v>
      </c>
      <c r="B256" s="68">
        <v>127.1</v>
      </c>
      <c r="C256" s="68">
        <v>83.4</v>
      </c>
      <c r="D256" s="68">
        <v>65.599999999999994</v>
      </c>
      <c r="E256" s="63"/>
      <c r="F256" s="63"/>
      <c r="G256" s="69"/>
      <c r="H256" s="63"/>
      <c r="I256" s="63"/>
      <c r="J256" s="63"/>
      <c r="K256" s="63">
        <f>'Субвенции '!B249</f>
        <v>67.099999999999994</v>
      </c>
      <c r="L256" s="63">
        <f>'Субвенции '!C249</f>
        <v>23.4</v>
      </c>
      <c r="M256" s="63">
        <f>'Субвенции '!D249</f>
        <v>34.873323397913566</v>
      </c>
      <c r="N256" s="63">
        <f>Иные!B58</f>
        <v>60</v>
      </c>
      <c r="O256" s="63">
        <f>Иные!C58</f>
        <v>60</v>
      </c>
      <c r="P256" s="63">
        <f>Иные!D58</f>
        <v>100</v>
      </c>
      <c r="T256" s="65"/>
      <c r="U256" s="65"/>
      <c r="V256" s="65"/>
    </row>
    <row r="257" spans="1:22" s="70" customFormat="1" ht="47.25" x14ac:dyDescent="0.25">
      <c r="A257" s="67" t="s">
        <v>501</v>
      </c>
      <c r="B257" s="68">
        <v>122.1</v>
      </c>
      <c r="C257" s="68">
        <v>78.400000000000006</v>
      </c>
      <c r="D257" s="68">
        <v>64.2</v>
      </c>
      <c r="E257" s="63"/>
      <c r="F257" s="63"/>
      <c r="G257" s="69"/>
      <c r="H257" s="63"/>
      <c r="I257" s="63"/>
      <c r="J257" s="63"/>
      <c r="K257" s="63">
        <f>'Субвенции '!B250</f>
        <v>67.099999999999994</v>
      </c>
      <c r="L257" s="63">
        <f>'Субвенции '!C250</f>
        <v>23.4</v>
      </c>
      <c r="M257" s="63">
        <f>'Субвенции '!D250</f>
        <v>34.873323397913566</v>
      </c>
      <c r="N257" s="63">
        <f>Иные!B59</f>
        <v>55</v>
      </c>
      <c r="O257" s="63">
        <f>Иные!C59</f>
        <v>55</v>
      </c>
      <c r="P257" s="63">
        <f>Иные!D59</f>
        <v>100</v>
      </c>
      <c r="T257" s="65"/>
      <c r="U257" s="65"/>
      <c r="V257" s="65"/>
    </row>
    <row r="258" spans="1:22" s="70" customFormat="1" ht="47.25" x14ac:dyDescent="0.25">
      <c r="A258" s="67" t="s">
        <v>502</v>
      </c>
      <c r="B258" s="68">
        <v>117.1</v>
      </c>
      <c r="C258" s="68">
        <v>73.400000000000006</v>
      </c>
      <c r="D258" s="68">
        <v>62.7</v>
      </c>
      <c r="E258" s="63"/>
      <c r="F258" s="63"/>
      <c r="G258" s="69"/>
      <c r="H258" s="63"/>
      <c r="I258" s="63"/>
      <c r="J258" s="63"/>
      <c r="K258" s="63">
        <f>'Субвенции '!B251</f>
        <v>67.099999999999994</v>
      </c>
      <c r="L258" s="63">
        <f>'Субвенции '!C251</f>
        <v>23.4</v>
      </c>
      <c r="M258" s="63">
        <f>'Субвенции '!D251</f>
        <v>34.873323397913566</v>
      </c>
      <c r="N258" s="63">
        <f>Иные!B60</f>
        <v>50</v>
      </c>
      <c r="O258" s="63">
        <f>Иные!C60</f>
        <v>50</v>
      </c>
      <c r="P258" s="63">
        <f>Иные!D60</f>
        <v>100</v>
      </c>
      <c r="T258" s="65"/>
      <c r="U258" s="65"/>
      <c r="V258" s="65"/>
    </row>
    <row r="259" spans="1:22" s="70" customFormat="1" ht="47.25" x14ac:dyDescent="0.25">
      <c r="A259" s="67" t="s">
        <v>503</v>
      </c>
      <c r="B259" s="68">
        <v>127.1</v>
      </c>
      <c r="C259" s="68">
        <v>83.4</v>
      </c>
      <c r="D259" s="68">
        <v>65.599999999999994</v>
      </c>
      <c r="E259" s="63"/>
      <c r="F259" s="63"/>
      <c r="G259" s="69"/>
      <c r="H259" s="63"/>
      <c r="I259" s="63"/>
      <c r="J259" s="63"/>
      <c r="K259" s="63">
        <f>'Субвенции '!B252</f>
        <v>67.099999999999994</v>
      </c>
      <c r="L259" s="63">
        <f>'Субвенции '!C252</f>
        <v>23.4</v>
      </c>
      <c r="M259" s="63">
        <f>'Субвенции '!D252</f>
        <v>34.873323397913566</v>
      </c>
      <c r="N259" s="63">
        <f>Иные!B61</f>
        <v>60</v>
      </c>
      <c r="O259" s="63">
        <f>Иные!C61</f>
        <v>60</v>
      </c>
      <c r="P259" s="63">
        <f>Иные!D61</f>
        <v>100</v>
      </c>
      <c r="T259" s="65"/>
      <c r="U259" s="65"/>
      <c r="V259" s="65"/>
    </row>
    <row r="260" spans="1:22" s="70" customFormat="1" ht="47.25" x14ac:dyDescent="0.25">
      <c r="A260" s="67" t="s">
        <v>504</v>
      </c>
      <c r="B260" s="68">
        <v>127.1</v>
      </c>
      <c r="C260" s="68">
        <v>83.4</v>
      </c>
      <c r="D260" s="68">
        <v>65.599999999999994</v>
      </c>
      <c r="E260" s="63"/>
      <c r="F260" s="63"/>
      <c r="G260" s="69"/>
      <c r="H260" s="63"/>
      <c r="I260" s="63"/>
      <c r="J260" s="63"/>
      <c r="K260" s="63">
        <f>'Субвенции '!B253</f>
        <v>67.099999999999994</v>
      </c>
      <c r="L260" s="63">
        <f>'Субвенции '!C253</f>
        <v>23.4</v>
      </c>
      <c r="M260" s="63">
        <f>'Субвенции '!D253</f>
        <v>34.873323397913566</v>
      </c>
      <c r="N260" s="63">
        <f>Иные!B62</f>
        <v>60</v>
      </c>
      <c r="O260" s="63">
        <f>Иные!C62</f>
        <v>60</v>
      </c>
      <c r="P260" s="63">
        <f>Иные!D62</f>
        <v>100</v>
      </c>
      <c r="T260" s="65"/>
      <c r="U260" s="65"/>
      <c r="V260" s="65"/>
    </row>
    <row r="261" spans="1:22" s="70" customFormat="1" ht="47.25" x14ac:dyDescent="0.25">
      <c r="A261" s="67" t="s">
        <v>505</v>
      </c>
      <c r="B261" s="68">
        <v>132.1</v>
      </c>
      <c r="C261" s="68">
        <v>93.4</v>
      </c>
      <c r="D261" s="68">
        <v>70.7</v>
      </c>
      <c r="E261" s="63"/>
      <c r="F261" s="63"/>
      <c r="G261" s="69"/>
      <c r="H261" s="63"/>
      <c r="I261" s="63"/>
      <c r="J261" s="63"/>
      <c r="K261" s="63">
        <f>'Субвенции '!B254</f>
        <v>67.099999999999994</v>
      </c>
      <c r="L261" s="63">
        <f>'Субвенции '!C254</f>
        <v>28.4</v>
      </c>
      <c r="M261" s="63">
        <f>'Субвенции '!D254</f>
        <v>42.324888226527577</v>
      </c>
      <c r="N261" s="63">
        <f>Иные!B63</f>
        <v>65</v>
      </c>
      <c r="O261" s="63">
        <f>Иные!C63</f>
        <v>65</v>
      </c>
      <c r="P261" s="63">
        <f>Иные!D63</f>
        <v>100</v>
      </c>
      <c r="T261" s="65"/>
      <c r="U261" s="65"/>
      <c r="V261" s="65"/>
    </row>
    <row r="262" spans="1:22" s="70" customFormat="1" ht="47.25" x14ac:dyDescent="0.25">
      <c r="A262" s="67" t="s">
        <v>506</v>
      </c>
      <c r="B262" s="68">
        <v>226.7</v>
      </c>
      <c r="C262" s="68">
        <v>128.4</v>
      </c>
      <c r="D262" s="68">
        <v>56.6</v>
      </c>
      <c r="E262" s="63"/>
      <c r="F262" s="63"/>
      <c r="G262" s="69"/>
      <c r="H262" s="63"/>
      <c r="I262" s="63"/>
      <c r="J262" s="63"/>
      <c r="K262" s="63">
        <f>'Субвенции '!B255</f>
        <v>166.7</v>
      </c>
      <c r="L262" s="63">
        <f>'Субвенции '!C255</f>
        <v>68.400000000000006</v>
      </c>
      <c r="M262" s="63">
        <f>'Субвенции '!D255</f>
        <v>41.031793641271754</v>
      </c>
      <c r="N262" s="63">
        <f>Иные!B64</f>
        <v>60</v>
      </c>
      <c r="O262" s="63">
        <f>Иные!C64</f>
        <v>60</v>
      </c>
      <c r="P262" s="63">
        <f>Иные!D64</f>
        <v>100</v>
      </c>
      <c r="T262" s="65"/>
      <c r="U262" s="65"/>
      <c r="V262" s="65"/>
    </row>
    <row r="263" spans="1:22" s="70" customFormat="1" ht="47.25" x14ac:dyDescent="0.25">
      <c r="A263" s="67" t="s">
        <v>507</v>
      </c>
      <c r="B263" s="68">
        <v>127.1</v>
      </c>
      <c r="C263" s="68">
        <v>83.4</v>
      </c>
      <c r="D263" s="68">
        <v>65.599999999999994</v>
      </c>
      <c r="E263" s="63"/>
      <c r="F263" s="63"/>
      <c r="G263" s="69"/>
      <c r="H263" s="63"/>
      <c r="I263" s="63"/>
      <c r="J263" s="63"/>
      <c r="K263" s="63">
        <f>'Субвенции '!B256</f>
        <v>67.099999999999994</v>
      </c>
      <c r="L263" s="63">
        <f>'Субвенции '!C256</f>
        <v>23.4</v>
      </c>
      <c r="M263" s="63">
        <f>'Субвенции '!D256</f>
        <v>34.873323397913566</v>
      </c>
      <c r="N263" s="63">
        <f>Иные!B65</f>
        <v>60</v>
      </c>
      <c r="O263" s="63">
        <f>Иные!C65</f>
        <v>60</v>
      </c>
      <c r="P263" s="63">
        <f>Иные!D65</f>
        <v>100</v>
      </c>
      <c r="T263" s="65"/>
      <c r="U263" s="65"/>
      <c r="V263" s="65"/>
    </row>
    <row r="264" spans="1:22" s="70" customFormat="1" ht="47.25" x14ac:dyDescent="0.25">
      <c r="A264" s="67" t="s">
        <v>508</v>
      </c>
      <c r="B264" s="68">
        <v>122.1</v>
      </c>
      <c r="C264" s="68">
        <v>84</v>
      </c>
      <c r="D264" s="68">
        <v>68.8</v>
      </c>
      <c r="E264" s="63"/>
      <c r="F264" s="63"/>
      <c r="G264" s="69"/>
      <c r="H264" s="63"/>
      <c r="I264" s="63"/>
      <c r="J264" s="63"/>
      <c r="K264" s="63">
        <f>'Субвенции '!B257</f>
        <v>67.099999999999994</v>
      </c>
      <c r="L264" s="63">
        <f>'Субвенции '!C257</f>
        <v>29</v>
      </c>
      <c r="M264" s="63">
        <f>'Субвенции '!D257</f>
        <v>43.219076005961256</v>
      </c>
      <c r="N264" s="63">
        <f>Иные!B66</f>
        <v>55</v>
      </c>
      <c r="O264" s="63">
        <f>Иные!C66</f>
        <v>55</v>
      </c>
      <c r="P264" s="63">
        <f>Иные!D66</f>
        <v>100</v>
      </c>
      <c r="T264" s="65"/>
      <c r="U264" s="65"/>
      <c r="V264" s="65"/>
    </row>
    <row r="265" spans="1:22" s="70" customFormat="1" ht="47.25" x14ac:dyDescent="0.25">
      <c r="A265" s="67" t="s">
        <v>509</v>
      </c>
      <c r="B265" s="68">
        <v>127.1</v>
      </c>
      <c r="C265" s="68">
        <v>88.4</v>
      </c>
      <c r="D265" s="68">
        <v>69.599999999999994</v>
      </c>
      <c r="E265" s="63"/>
      <c r="F265" s="63"/>
      <c r="G265" s="69"/>
      <c r="H265" s="63"/>
      <c r="I265" s="63"/>
      <c r="J265" s="63"/>
      <c r="K265" s="63">
        <f>'Субвенции '!B258</f>
        <v>67.099999999999994</v>
      </c>
      <c r="L265" s="63">
        <f>'Субвенции '!C258</f>
        <v>28.4</v>
      </c>
      <c r="M265" s="63">
        <f>'Субвенции '!D258</f>
        <v>42.324888226527577</v>
      </c>
      <c r="N265" s="63">
        <f>Иные!B67</f>
        <v>60</v>
      </c>
      <c r="O265" s="63">
        <f>Иные!C67</f>
        <v>60</v>
      </c>
      <c r="P265" s="63">
        <f>Иные!D67</f>
        <v>100</v>
      </c>
      <c r="T265" s="65"/>
      <c r="U265" s="65"/>
      <c r="V265" s="65"/>
    </row>
    <row r="266" spans="1:22" s="70" customFormat="1" ht="47.25" x14ac:dyDescent="0.25">
      <c r="A266" s="67" t="s">
        <v>510</v>
      </c>
      <c r="B266" s="68">
        <v>8972.7999999999993</v>
      </c>
      <c r="C266" s="68">
        <v>0</v>
      </c>
      <c r="D266" s="68">
        <v>0</v>
      </c>
      <c r="E266" s="63"/>
      <c r="F266" s="63"/>
      <c r="G266" s="69"/>
      <c r="H266" s="63">
        <f>Субсидии!B67</f>
        <v>8972.7999999999993</v>
      </c>
      <c r="I266" s="63">
        <v>0</v>
      </c>
      <c r="J266" s="63"/>
      <c r="K266" s="63"/>
      <c r="L266" s="63"/>
      <c r="M266" s="63"/>
      <c r="N266" s="63"/>
      <c r="O266" s="63"/>
      <c r="P266" s="63"/>
      <c r="T266" s="65"/>
      <c r="U266" s="65"/>
      <c r="V266" s="65"/>
    </row>
    <row r="267" spans="1:22" s="70" customFormat="1" ht="47.25" x14ac:dyDescent="0.25">
      <c r="A267" s="67" t="s">
        <v>511</v>
      </c>
      <c r="B267" s="68">
        <v>166.7</v>
      </c>
      <c r="C267" s="68">
        <v>70.7</v>
      </c>
      <c r="D267" s="68">
        <v>42.4</v>
      </c>
      <c r="E267" s="63"/>
      <c r="F267" s="63"/>
      <c r="G267" s="69"/>
      <c r="H267" s="63"/>
      <c r="I267" s="63"/>
      <c r="J267" s="63"/>
      <c r="K267" s="63">
        <f>'Субвенции '!B259</f>
        <v>166.7</v>
      </c>
      <c r="L267" s="63">
        <f>'Субвенции '!C259</f>
        <v>70.7</v>
      </c>
      <c r="M267" s="63">
        <f>'Субвенции '!D259</f>
        <v>42.411517696460713</v>
      </c>
      <c r="N267" s="63"/>
      <c r="O267" s="63"/>
      <c r="P267" s="63"/>
      <c r="T267" s="65"/>
      <c r="U267" s="65"/>
      <c r="V267" s="65"/>
    </row>
    <row r="268" spans="1:22" s="70" customFormat="1" ht="47.25" x14ac:dyDescent="0.25">
      <c r="A268" s="67" t="s">
        <v>512</v>
      </c>
      <c r="B268" s="68">
        <v>166.7</v>
      </c>
      <c r="C268" s="68">
        <v>68.400000000000006</v>
      </c>
      <c r="D268" s="68">
        <v>41</v>
      </c>
      <c r="E268" s="63"/>
      <c r="F268" s="63"/>
      <c r="G268" s="69"/>
      <c r="H268" s="63"/>
      <c r="I268" s="63"/>
      <c r="J268" s="63"/>
      <c r="K268" s="63">
        <f>'Субвенции '!B260</f>
        <v>166.7</v>
      </c>
      <c r="L268" s="63">
        <f>'Субвенции '!C260</f>
        <v>68.400000000000006</v>
      </c>
      <c r="M268" s="63">
        <f>'Субвенции '!D260</f>
        <v>41.031793641271754</v>
      </c>
      <c r="N268" s="63"/>
      <c r="O268" s="63"/>
      <c r="P268" s="63"/>
      <c r="T268" s="65"/>
      <c r="U268" s="65"/>
      <c r="V268" s="65"/>
    </row>
    <row r="269" spans="1:22" s="70" customFormat="1" ht="47.25" x14ac:dyDescent="0.25">
      <c r="A269" s="67" t="s">
        <v>513</v>
      </c>
      <c r="B269" s="68">
        <v>166.7</v>
      </c>
      <c r="C269" s="68">
        <v>68.400000000000006</v>
      </c>
      <c r="D269" s="68">
        <v>41</v>
      </c>
      <c r="E269" s="63"/>
      <c r="F269" s="63"/>
      <c r="G269" s="69"/>
      <c r="H269" s="63"/>
      <c r="I269" s="63"/>
      <c r="J269" s="63"/>
      <c r="K269" s="63">
        <f>'Субвенции '!B261</f>
        <v>166.7</v>
      </c>
      <c r="L269" s="63">
        <f>'Субвенции '!C261</f>
        <v>68.400000000000006</v>
      </c>
      <c r="M269" s="63">
        <f>'Субвенции '!D261</f>
        <v>41.031793641271754</v>
      </c>
      <c r="N269" s="63"/>
      <c r="O269" s="63"/>
      <c r="P269" s="63"/>
      <c r="T269" s="65"/>
      <c r="U269" s="65"/>
      <c r="V269" s="65"/>
    </row>
    <row r="270" spans="1:22" s="70" customFormat="1" ht="47.25" x14ac:dyDescent="0.25">
      <c r="A270" s="67" t="s">
        <v>514</v>
      </c>
      <c r="B270" s="68">
        <v>166.7</v>
      </c>
      <c r="C270" s="68">
        <v>68.400000000000006</v>
      </c>
      <c r="D270" s="68">
        <v>41</v>
      </c>
      <c r="E270" s="63"/>
      <c r="F270" s="63"/>
      <c r="G270" s="69"/>
      <c r="H270" s="63"/>
      <c r="I270" s="63"/>
      <c r="J270" s="63"/>
      <c r="K270" s="63">
        <f>'Субвенции '!B262</f>
        <v>166.7</v>
      </c>
      <c r="L270" s="63">
        <f>'Субвенции '!C262</f>
        <v>68.400000000000006</v>
      </c>
      <c r="M270" s="63">
        <f>'Субвенции '!D262</f>
        <v>41.031793641271754</v>
      </c>
      <c r="N270" s="63"/>
      <c r="O270" s="63"/>
      <c r="P270" s="63"/>
      <c r="T270" s="65"/>
      <c r="U270" s="65"/>
      <c r="V270" s="65"/>
    </row>
    <row r="271" spans="1:22" s="70" customFormat="1" ht="47.25" x14ac:dyDescent="0.25">
      <c r="A271" s="67" t="s">
        <v>515</v>
      </c>
      <c r="B271" s="68">
        <v>166.7</v>
      </c>
      <c r="C271" s="68">
        <v>68.400000000000006</v>
      </c>
      <c r="D271" s="68">
        <v>41</v>
      </c>
      <c r="E271" s="63"/>
      <c r="F271" s="63"/>
      <c r="G271" s="69"/>
      <c r="H271" s="63"/>
      <c r="I271" s="63"/>
      <c r="J271" s="63"/>
      <c r="K271" s="63">
        <f>'Субвенции '!B263</f>
        <v>166.7</v>
      </c>
      <c r="L271" s="63">
        <f>'Субвенции '!C263</f>
        <v>68.400000000000006</v>
      </c>
      <c r="M271" s="63">
        <f>'Субвенции '!D263</f>
        <v>41.031793641271754</v>
      </c>
      <c r="N271" s="63"/>
      <c r="O271" s="63"/>
      <c r="P271" s="63"/>
      <c r="T271" s="65"/>
      <c r="U271" s="65"/>
      <c r="V271" s="65"/>
    </row>
    <row r="272" spans="1:22" s="70" customFormat="1" ht="47.25" x14ac:dyDescent="0.25">
      <c r="A272" s="67" t="s">
        <v>516</v>
      </c>
      <c r="B272" s="68">
        <v>67.099999999999994</v>
      </c>
      <c r="C272" s="68">
        <v>27.5</v>
      </c>
      <c r="D272" s="68">
        <v>41</v>
      </c>
      <c r="E272" s="63"/>
      <c r="F272" s="63"/>
      <c r="G272" s="69"/>
      <c r="H272" s="63"/>
      <c r="I272" s="63"/>
      <c r="J272" s="63"/>
      <c r="K272" s="63">
        <f>'Субвенции '!B264</f>
        <v>67.099999999999994</v>
      </c>
      <c r="L272" s="63">
        <f>'Субвенции '!C264</f>
        <v>27.5</v>
      </c>
      <c r="M272" s="63">
        <f>'Субвенции '!D264</f>
        <v>40.983606557377051</v>
      </c>
      <c r="N272" s="63"/>
      <c r="O272" s="63"/>
      <c r="P272" s="63"/>
      <c r="T272" s="65"/>
      <c r="U272" s="65"/>
      <c r="V272" s="65"/>
    </row>
    <row r="273" spans="1:22" s="70" customFormat="1" ht="47.25" x14ac:dyDescent="0.25">
      <c r="A273" s="67" t="s">
        <v>517</v>
      </c>
      <c r="B273" s="68">
        <v>67.099999999999994</v>
      </c>
      <c r="C273" s="68">
        <v>27.8</v>
      </c>
      <c r="D273" s="68">
        <v>41.4</v>
      </c>
      <c r="E273" s="63"/>
      <c r="F273" s="63"/>
      <c r="G273" s="69"/>
      <c r="H273" s="63"/>
      <c r="I273" s="63"/>
      <c r="J273" s="63"/>
      <c r="K273" s="63">
        <f>'Субвенции '!B265</f>
        <v>67.099999999999994</v>
      </c>
      <c r="L273" s="63">
        <f>'Субвенции '!C265</f>
        <v>27.8</v>
      </c>
      <c r="M273" s="63">
        <f>'Субвенции '!D265</f>
        <v>41.430700447093891</v>
      </c>
      <c r="N273" s="63"/>
      <c r="O273" s="63"/>
      <c r="P273" s="63"/>
      <c r="T273" s="65"/>
      <c r="U273" s="65"/>
      <c r="V273" s="65"/>
    </row>
    <row r="274" spans="1:22" s="70" customFormat="1" ht="47.25" x14ac:dyDescent="0.25">
      <c r="A274" s="67" t="s">
        <v>518</v>
      </c>
      <c r="B274" s="68">
        <v>166.7</v>
      </c>
      <c r="C274" s="68">
        <v>65.599999999999994</v>
      </c>
      <c r="D274" s="68">
        <v>39.4</v>
      </c>
      <c r="E274" s="63"/>
      <c r="F274" s="63"/>
      <c r="G274" s="69"/>
      <c r="H274" s="63"/>
      <c r="I274" s="63"/>
      <c r="J274" s="63"/>
      <c r="K274" s="63">
        <f>'Субвенции '!B266</f>
        <v>166.7</v>
      </c>
      <c r="L274" s="63">
        <f>'Субвенции '!C266</f>
        <v>65.599999999999994</v>
      </c>
      <c r="M274" s="63">
        <f>'Субвенции '!D266</f>
        <v>39.352129574085183</v>
      </c>
      <c r="N274" s="63"/>
      <c r="O274" s="63"/>
      <c r="P274" s="63"/>
      <c r="T274" s="65"/>
      <c r="U274" s="65"/>
      <c r="V274" s="65"/>
    </row>
    <row r="275" spans="1:22" s="70" customFormat="1" ht="47.25" x14ac:dyDescent="0.25">
      <c r="A275" s="67" t="s">
        <v>519</v>
      </c>
      <c r="B275" s="68">
        <v>166.7</v>
      </c>
      <c r="C275" s="68">
        <v>66.7</v>
      </c>
      <c r="D275" s="68">
        <v>40</v>
      </c>
      <c r="E275" s="63"/>
      <c r="F275" s="63"/>
      <c r="G275" s="69"/>
      <c r="H275" s="63"/>
      <c r="I275" s="63"/>
      <c r="J275" s="63"/>
      <c r="K275" s="63">
        <f>'Субвенции '!B267</f>
        <v>166.7</v>
      </c>
      <c r="L275" s="63">
        <f>'Субвенции '!C267</f>
        <v>66.7</v>
      </c>
      <c r="M275" s="63">
        <f>'Субвенции '!D267</f>
        <v>40.011997600479908</v>
      </c>
      <c r="N275" s="63"/>
      <c r="O275" s="63"/>
      <c r="P275" s="63"/>
      <c r="T275" s="65"/>
      <c r="U275" s="65"/>
      <c r="V275" s="65"/>
    </row>
    <row r="276" spans="1:22" s="70" customFormat="1" ht="31.5" x14ac:dyDescent="0.25">
      <c r="A276" s="67" t="s">
        <v>520</v>
      </c>
      <c r="B276" s="68">
        <v>67.099999999999994</v>
      </c>
      <c r="C276" s="68">
        <v>27.8</v>
      </c>
      <c r="D276" s="68">
        <v>41.4</v>
      </c>
      <c r="E276" s="63"/>
      <c r="F276" s="63"/>
      <c r="G276" s="69"/>
      <c r="H276" s="63"/>
      <c r="I276" s="63"/>
      <c r="J276" s="63"/>
      <c r="K276" s="63">
        <f>'Субвенции '!B268</f>
        <v>67.099999999999994</v>
      </c>
      <c r="L276" s="63">
        <f>'Субвенции '!C268</f>
        <v>27.8</v>
      </c>
      <c r="M276" s="63">
        <f>'Субвенции '!D268</f>
        <v>41.430700447093891</v>
      </c>
      <c r="N276" s="63"/>
      <c r="O276" s="63"/>
      <c r="P276" s="63"/>
      <c r="T276" s="65"/>
      <c r="U276" s="65"/>
      <c r="V276" s="65"/>
    </row>
    <row r="277" spans="1:22" s="70" customFormat="1" ht="47.25" x14ac:dyDescent="0.25">
      <c r="A277" s="67" t="s">
        <v>521</v>
      </c>
      <c r="B277" s="68">
        <v>166.7</v>
      </c>
      <c r="C277" s="68">
        <v>64.2</v>
      </c>
      <c r="D277" s="68">
        <v>38.5</v>
      </c>
      <c r="E277" s="63"/>
      <c r="F277" s="63"/>
      <c r="G277" s="69"/>
      <c r="H277" s="63"/>
      <c r="I277" s="63"/>
      <c r="J277" s="63"/>
      <c r="K277" s="63">
        <f>'Субвенции '!B269</f>
        <v>166.7</v>
      </c>
      <c r="L277" s="63">
        <f>'Субвенции '!C269</f>
        <v>64.2</v>
      </c>
      <c r="M277" s="63">
        <f>'Субвенции '!D269</f>
        <v>38.512297540491907</v>
      </c>
      <c r="N277" s="63"/>
      <c r="O277" s="63"/>
      <c r="P277" s="63"/>
      <c r="T277" s="65"/>
      <c r="U277" s="65"/>
      <c r="V277" s="65"/>
    </row>
    <row r="278" spans="1:22" s="70" customFormat="1" ht="47.25" x14ac:dyDescent="0.25">
      <c r="A278" s="67" t="s">
        <v>522</v>
      </c>
      <c r="B278" s="68">
        <v>67.099999999999994</v>
      </c>
      <c r="C278" s="68">
        <v>27</v>
      </c>
      <c r="D278" s="68">
        <v>40.200000000000003</v>
      </c>
      <c r="E278" s="63"/>
      <c r="F278" s="63"/>
      <c r="G278" s="69"/>
      <c r="H278" s="63"/>
      <c r="I278" s="63"/>
      <c r="J278" s="63"/>
      <c r="K278" s="63">
        <f>'Субвенции '!B270</f>
        <v>67.099999999999994</v>
      </c>
      <c r="L278" s="63">
        <f>'Субвенции '!C270</f>
        <v>27</v>
      </c>
      <c r="M278" s="63">
        <f>'Субвенции '!D270</f>
        <v>40.238450074515654</v>
      </c>
      <c r="N278" s="63"/>
      <c r="O278" s="63"/>
      <c r="P278" s="63"/>
      <c r="T278" s="65"/>
      <c r="U278" s="65"/>
      <c r="V278" s="65"/>
    </row>
    <row r="279" spans="1:22" s="70" customFormat="1" ht="47.25" x14ac:dyDescent="0.25">
      <c r="A279" s="67" t="s">
        <v>523</v>
      </c>
      <c r="B279" s="68">
        <v>166.7</v>
      </c>
      <c r="C279" s="68">
        <v>68.099999999999994</v>
      </c>
      <c r="D279" s="68">
        <v>40.9</v>
      </c>
      <c r="E279" s="63"/>
      <c r="F279" s="63"/>
      <c r="G279" s="69"/>
      <c r="H279" s="63"/>
      <c r="I279" s="63"/>
      <c r="J279" s="63"/>
      <c r="K279" s="63">
        <f>'Субвенции '!B271</f>
        <v>166.7</v>
      </c>
      <c r="L279" s="63">
        <f>'Субвенции '!C271</f>
        <v>68.099999999999994</v>
      </c>
      <c r="M279" s="63">
        <f>'Субвенции '!D271</f>
        <v>40.851829634073184</v>
      </c>
      <c r="N279" s="63"/>
      <c r="O279" s="63"/>
      <c r="P279" s="63"/>
      <c r="T279" s="65"/>
      <c r="U279" s="65"/>
      <c r="V279" s="65"/>
    </row>
    <row r="280" spans="1:22" s="70" customFormat="1" ht="47.25" x14ac:dyDescent="0.25">
      <c r="A280" s="67" t="s">
        <v>524</v>
      </c>
      <c r="B280" s="68">
        <v>14646</v>
      </c>
      <c r="C280" s="68">
        <v>0</v>
      </c>
      <c r="D280" s="68">
        <v>0</v>
      </c>
      <c r="E280" s="63"/>
      <c r="F280" s="63"/>
      <c r="G280" s="69"/>
      <c r="H280" s="63">
        <f>Субсидии!B69</f>
        <v>14646</v>
      </c>
      <c r="I280" s="63">
        <v>0</v>
      </c>
      <c r="J280" s="63"/>
      <c r="K280" s="63"/>
      <c r="L280" s="63"/>
      <c r="M280" s="63"/>
      <c r="N280" s="63"/>
      <c r="O280" s="63"/>
      <c r="P280" s="63"/>
      <c r="T280" s="65"/>
      <c r="U280" s="65"/>
      <c r="V280" s="65"/>
    </row>
    <row r="281" spans="1:22" s="70" customFormat="1" ht="47.25" x14ac:dyDescent="0.25">
      <c r="A281" s="67" t="s">
        <v>525</v>
      </c>
      <c r="B281" s="68">
        <v>13907.4</v>
      </c>
      <c r="C281" s="68">
        <v>72.3</v>
      </c>
      <c r="D281" s="68">
        <v>0.5</v>
      </c>
      <c r="E281" s="63"/>
      <c r="F281" s="63"/>
      <c r="G281" s="69"/>
      <c r="H281" s="63">
        <f>Субсидии!B70</f>
        <v>13740.7</v>
      </c>
      <c r="I281" s="63"/>
      <c r="J281" s="63"/>
      <c r="K281" s="63">
        <f>'Субвенции '!B272</f>
        <v>166.7</v>
      </c>
      <c r="L281" s="63">
        <f>'Субвенции '!C272</f>
        <v>72.3</v>
      </c>
      <c r="M281" s="63">
        <f>'Субвенции '!D272</f>
        <v>43.371325734853031</v>
      </c>
      <c r="N281" s="63"/>
      <c r="O281" s="63"/>
      <c r="P281" s="63"/>
      <c r="T281" s="65"/>
      <c r="U281" s="65"/>
      <c r="V281" s="65"/>
    </row>
    <row r="282" spans="1:22" s="70" customFormat="1" ht="47.25" x14ac:dyDescent="0.25">
      <c r="A282" s="67" t="s">
        <v>526</v>
      </c>
      <c r="B282" s="68">
        <v>166.7</v>
      </c>
      <c r="C282" s="68">
        <v>75.3</v>
      </c>
      <c r="D282" s="68">
        <v>45.2</v>
      </c>
      <c r="E282" s="63"/>
      <c r="F282" s="63"/>
      <c r="G282" s="69"/>
      <c r="H282" s="63"/>
      <c r="I282" s="63"/>
      <c r="J282" s="63"/>
      <c r="K282" s="63">
        <f>'Субвенции '!B273</f>
        <v>166.7</v>
      </c>
      <c r="L282" s="63">
        <f>'Субвенции '!C273</f>
        <v>75.3</v>
      </c>
      <c r="M282" s="63">
        <f>'Субвенции '!D273</f>
        <v>45.17096580683863</v>
      </c>
      <c r="N282" s="63"/>
      <c r="O282" s="63"/>
      <c r="P282" s="63"/>
      <c r="T282" s="65"/>
      <c r="U282" s="65"/>
      <c r="V282" s="65"/>
    </row>
    <row r="283" spans="1:22" s="70" customFormat="1" ht="47.25" x14ac:dyDescent="0.25">
      <c r="A283" s="67" t="s">
        <v>527</v>
      </c>
      <c r="B283" s="68">
        <v>67.099999999999994</v>
      </c>
      <c r="C283" s="68">
        <v>27.4</v>
      </c>
      <c r="D283" s="68">
        <v>40.799999999999997</v>
      </c>
      <c r="E283" s="63"/>
      <c r="F283" s="63"/>
      <c r="G283" s="69"/>
      <c r="H283" s="63"/>
      <c r="I283" s="63"/>
      <c r="J283" s="63"/>
      <c r="K283" s="63">
        <f>'Субвенции '!B274</f>
        <v>67.099999999999994</v>
      </c>
      <c r="L283" s="63">
        <f>'Субвенции '!C274</f>
        <v>27.4</v>
      </c>
      <c r="M283" s="63">
        <f>'Субвенции '!D274</f>
        <v>40.834575260804776</v>
      </c>
      <c r="N283" s="63"/>
      <c r="O283" s="63"/>
      <c r="P283" s="63"/>
      <c r="T283" s="65"/>
      <c r="U283" s="65"/>
      <c r="V283" s="65"/>
    </row>
    <row r="284" spans="1:22" s="70" customFormat="1" ht="47.25" x14ac:dyDescent="0.25">
      <c r="A284" s="67" t="s">
        <v>528</v>
      </c>
      <c r="B284" s="68">
        <v>166.7</v>
      </c>
      <c r="C284" s="68">
        <v>73.7</v>
      </c>
      <c r="D284" s="68">
        <v>44.2</v>
      </c>
      <c r="E284" s="63"/>
      <c r="F284" s="63"/>
      <c r="G284" s="69"/>
      <c r="H284" s="63"/>
      <c r="I284" s="63"/>
      <c r="J284" s="63"/>
      <c r="K284" s="63">
        <f>'Субвенции '!B275</f>
        <v>166.7</v>
      </c>
      <c r="L284" s="63">
        <f>'Субвенции '!C275</f>
        <v>73.7</v>
      </c>
      <c r="M284" s="63">
        <f>'Субвенции '!D275</f>
        <v>44.211157768446313</v>
      </c>
      <c r="N284" s="63"/>
      <c r="O284" s="63"/>
      <c r="P284" s="63"/>
      <c r="T284" s="65"/>
      <c r="U284" s="65"/>
      <c r="V284" s="65"/>
    </row>
    <row r="285" spans="1:22" s="70" customFormat="1" ht="47.25" x14ac:dyDescent="0.25">
      <c r="A285" s="67" t="s">
        <v>529</v>
      </c>
      <c r="B285" s="68">
        <v>67.099999999999994</v>
      </c>
      <c r="C285" s="68">
        <v>27.4</v>
      </c>
      <c r="D285" s="68">
        <v>40.799999999999997</v>
      </c>
      <c r="E285" s="63"/>
      <c r="F285" s="63"/>
      <c r="G285" s="69"/>
      <c r="H285" s="63"/>
      <c r="I285" s="63"/>
      <c r="J285" s="63"/>
      <c r="K285" s="63">
        <f>'Субвенции '!B276</f>
        <v>67.099999999999994</v>
      </c>
      <c r="L285" s="63">
        <f>'Субвенции '!C276</f>
        <v>27.4</v>
      </c>
      <c r="M285" s="63">
        <f>'Субвенции '!D276</f>
        <v>40.834575260804776</v>
      </c>
      <c r="N285" s="63"/>
      <c r="O285" s="63"/>
      <c r="P285" s="63"/>
      <c r="T285" s="65"/>
      <c r="U285" s="65"/>
      <c r="V285" s="65"/>
    </row>
    <row r="286" spans="1:22" s="70" customFormat="1" ht="47.25" x14ac:dyDescent="0.25">
      <c r="A286" s="67" t="s">
        <v>530</v>
      </c>
      <c r="B286" s="68">
        <v>166.7</v>
      </c>
      <c r="C286" s="68">
        <v>81</v>
      </c>
      <c r="D286" s="68">
        <v>48.6</v>
      </c>
      <c r="E286" s="63"/>
      <c r="F286" s="63"/>
      <c r="G286" s="69"/>
      <c r="H286" s="63"/>
      <c r="I286" s="63"/>
      <c r="J286" s="63"/>
      <c r="K286" s="63">
        <f>'Субвенции '!B277</f>
        <v>166.7</v>
      </c>
      <c r="L286" s="63">
        <f>'Субвенции '!C277</f>
        <v>81</v>
      </c>
      <c r="M286" s="63">
        <f>'Субвенции '!D277</f>
        <v>48.590281943611281</v>
      </c>
      <c r="N286" s="63"/>
      <c r="O286" s="63"/>
      <c r="P286" s="63"/>
      <c r="T286" s="65"/>
      <c r="U286" s="65"/>
      <c r="V286" s="65"/>
    </row>
    <row r="287" spans="1:22" s="70" customFormat="1" ht="47.25" x14ac:dyDescent="0.25">
      <c r="A287" s="67" t="s">
        <v>531</v>
      </c>
      <c r="B287" s="68">
        <v>166.7</v>
      </c>
      <c r="C287" s="68">
        <v>68.5</v>
      </c>
      <c r="D287" s="68">
        <v>41.1</v>
      </c>
      <c r="E287" s="63"/>
      <c r="F287" s="63"/>
      <c r="G287" s="69"/>
      <c r="H287" s="63"/>
      <c r="I287" s="63"/>
      <c r="J287" s="63"/>
      <c r="K287" s="63">
        <f>'Субвенции '!B278</f>
        <v>166.7</v>
      </c>
      <c r="L287" s="63">
        <f>'Субвенции '!C278</f>
        <v>68.5</v>
      </c>
      <c r="M287" s="63">
        <f>'Субвенции '!D278</f>
        <v>41.091781643671268</v>
      </c>
      <c r="N287" s="63"/>
      <c r="O287" s="63"/>
      <c r="P287" s="63"/>
      <c r="T287" s="65"/>
      <c r="U287" s="65"/>
      <c r="V287" s="65"/>
    </row>
    <row r="288" spans="1:22" s="70" customFormat="1" ht="47.25" x14ac:dyDescent="0.25">
      <c r="A288" s="67" t="s">
        <v>532</v>
      </c>
      <c r="B288" s="68">
        <v>748.8</v>
      </c>
      <c r="C288" s="68">
        <v>68.400000000000006</v>
      </c>
      <c r="D288" s="68">
        <v>9.1</v>
      </c>
      <c r="E288" s="63"/>
      <c r="F288" s="63"/>
      <c r="G288" s="69"/>
      <c r="H288" s="63">
        <f>Субсидии!B71</f>
        <v>582.1</v>
      </c>
      <c r="I288" s="63">
        <v>0</v>
      </c>
      <c r="J288" s="63"/>
      <c r="K288" s="63">
        <f>'Субвенции '!B279</f>
        <v>166.7</v>
      </c>
      <c r="L288" s="63">
        <f>'Субвенции '!C279</f>
        <v>68.400000000000006</v>
      </c>
      <c r="M288" s="63">
        <f>'Субвенции '!D279</f>
        <v>41.031793641271754</v>
      </c>
      <c r="N288" s="63"/>
      <c r="O288" s="63"/>
      <c r="P288" s="63"/>
      <c r="T288" s="65"/>
      <c r="U288" s="65"/>
      <c r="V288" s="65"/>
    </row>
    <row r="289" spans="1:22" s="70" customFormat="1" ht="47.25" x14ac:dyDescent="0.25">
      <c r="A289" s="67" t="s">
        <v>533</v>
      </c>
      <c r="B289" s="68">
        <v>166.7</v>
      </c>
      <c r="C289" s="68">
        <v>64</v>
      </c>
      <c r="D289" s="68">
        <v>38.4</v>
      </c>
      <c r="E289" s="63"/>
      <c r="F289" s="63"/>
      <c r="G289" s="69"/>
      <c r="H289" s="63"/>
      <c r="I289" s="63"/>
      <c r="J289" s="63"/>
      <c r="K289" s="63">
        <f>'Субвенции '!B280</f>
        <v>166.7</v>
      </c>
      <c r="L289" s="63">
        <f>'Субвенции '!C280</f>
        <v>64</v>
      </c>
      <c r="M289" s="63">
        <f>'Субвенции '!D280</f>
        <v>38.392321535692865</v>
      </c>
      <c r="N289" s="63"/>
      <c r="O289" s="63"/>
      <c r="P289" s="63"/>
      <c r="T289" s="65"/>
      <c r="U289" s="65"/>
      <c r="V289" s="65"/>
    </row>
    <row r="290" spans="1:22" s="70" customFormat="1" ht="47.25" x14ac:dyDescent="0.25">
      <c r="A290" s="67" t="s">
        <v>534</v>
      </c>
      <c r="B290" s="68">
        <v>166.7</v>
      </c>
      <c r="C290" s="68">
        <v>64</v>
      </c>
      <c r="D290" s="68">
        <v>38.4</v>
      </c>
      <c r="E290" s="63"/>
      <c r="F290" s="63"/>
      <c r="G290" s="69"/>
      <c r="H290" s="63"/>
      <c r="I290" s="63"/>
      <c r="J290" s="63"/>
      <c r="K290" s="63">
        <f>'Субвенции '!B281</f>
        <v>166.7</v>
      </c>
      <c r="L290" s="63">
        <f>'Субвенции '!C281</f>
        <v>64</v>
      </c>
      <c r="M290" s="63">
        <f>'Субвенции '!D281</f>
        <v>38.392321535692865</v>
      </c>
      <c r="N290" s="63"/>
      <c r="O290" s="63"/>
      <c r="P290" s="63"/>
      <c r="T290" s="65"/>
      <c r="U290" s="65"/>
      <c r="V290" s="65"/>
    </row>
    <row r="291" spans="1:22" s="70" customFormat="1" ht="47.25" x14ac:dyDescent="0.25">
      <c r="A291" s="67" t="s">
        <v>535</v>
      </c>
      <c r="B291" s="68">
        <v>67.099999999999994</v>
      </c>
      <c r="C291" s="68">
        <v>26</v>
      </c>
      <c r="D291" s="68">
        <v>38.700000000000003</v>
      </c>
      <c r="E291" s="63"/>
      <c r="F291" s="63"/>
      <c r="G291" s="69"/>
      <c r="H291" s="63"/>
      <c r="I291" s="63"/>
      <c r="J291" s="63"/>
      <c r="K291" s="63">
        <f>'Субвенции '!B282</f>
        <v>67.099999999999994</v>
      </c>
      <c r="L291" s="63">
        <f>'Субвенции '!C282</f>
        <v>26</v>
      </c>
      <c r="M291" s="63">
        <f>'Субвенции '!D282</f>
        <v>38.748137108792854</v>
      </c>
      <c r="N291" s="63"/>
      <c r="O291" s="63"/>
      <c r="P291" s="63"/>
      <c r="T291" s="65"/>
      <c r="U291" s="65"/>
      <c r="V291" s="65"/>
    </row>
    <row r="292" spans="1:22" s="70" customFormat="1" ht="47.25" x14ac:dyDescent="0.25">
      <c r="A292" s="67" t="s">
        <v>536</v>
      </c>
      <c r="B292" s="68">
        <v>166.7</v>
      </c>
      <c r="C292" s="68">
        <v>64.099999999999994</v>
      </c>
      <c r="D292" s="68">
        <v>38.5</v>
      </c>
      <c r="E292" s="63"/>
      <c r="F292" s="63"/>
      <c r="G292" s="69"/>
      <c r="H292" s="63"/>
      <c r="I292" s="63"/>
      <c r="J292" s="63"/>
      <c r="K292" s="63">
        <f>'Субвенции '!B283</f>
        <v>166.7</v>
      </c>
      <c r="L292" s="63">
        <f>'Субвенции '!C283</f>
        <v>64.099999999999994</v>
      </c>
      <c r="M292" s="63">
        <f>'Субвенции '!D283</f>
        <v>38.452309538092386</v>
      </c>
      <c r="N292" s="63"/>
      <c r="O292" s="63"/>
      <c r="P292" s="63"/>
      <c r="T292" s="65"/>
      <c r="U292" s="65"/>
      <c r="V292" s="65"/>
    </row>
    <row r="293" spans="1:22" s="70" customFormat="1" ht="47.25" x14ac:dyDescent="0.25">
      <c r="A293" s="67" t="s">
        <v>537</v>
      </c>
      <c r="B293" s="68">
        <v>166.7</v>
      </c>
      <c r="C293" s="68">
        <v>64</v>
      </c>
      <c r="D293" s="68">
        <v>38.4</v>
      </c>
      <c r="E293" s="63"/>
      <c r="F293" s="63"/>
      <c r="G293" s="69"/>
      <c r="H293" s="63"/>
      <c r="I293" s="63"/>
      <c r="J293" s="63"/>
      <c r="K293" s="63">
        <f>'Субвенции '!B284</f>
        <v>166.7</v>
      </c>
      <c r="L293" s="63">
        <f>'Субвенции '!C284</f>
        <v>64</v>
      </c>
      <c r="M293" s="63">
        <f>'Субвенции '!D284</f>
        <v>38.392321535692865</v>
      </c>
      <c r="N293" s="63"/>
      <c r="O293" s="63"/>
      <c r="P293" s="63"/>
      <c r="T293" s="65"/>
      <c r="U293" s="65"/>
      <c r="V293" s="65"/>
    </row>
    <row r="294" spans="1:22" s="70" customFormat="1" ht="47.25" x14ac:dyDescent="0.25">
      <c r="A294" s="67" t="s">
        <v>538</v>
      </c>
      <c r="B294" s="68">
        <v>67.099999999999994</v>
      </c>
      <c r="C294" s="68">
        <v>25.5</v>
      </c>
      <c r="D294" s="68">
        <v>38</v>
      </c>
      <c r="E294" s="63"/>
      <c r="F294" s="63"/>
      <c r="G294" s="69"/>
      <c r="H294" s="63"/>
      <c r="I294" s="63"/>
      <c r="J294" s="63"/>
      <c r="K294" s="63">
        <f>'Субвенции '!B285</f>
        <v>67.099999999999994</v>
      </c>
      <c r="L294" s="63">
        <f>'Субвенции '!C285</f>
        <v>25.5</v>
      </c>
      <c r="M294" s="63">
        <f>'Субвенции '!D285</f>
        <v>38.00298062593145</v>
      </c>
      <c r="N294" s="63"/>
      <c r="O294" s="63"/>
      <c r="P294" s="63"/>
      <c r="T294" s="65"/>
      <c r="U294" s="65"/>
      <c r="V294" s="65"/>
    </row>
    <row r="295" spans="1:22" s="70" customFormat="1" ht="47.25" x14ac:dyDescent="0.25">
      <c r="A295" s="67" t="s">
        <v>539</v>
      </c>
      <c r="B295" s="68">
        <v>166.7</v>
      </c>
      <c r="C295" s="68">
        <v>64.5</v>
      </c>
      <c r="D295" s="68">
        <v>38.700000000000003</v>
      </c>
      <c r="E295" s="63"/>
      <c r="F295" s="63"/>
      <c r="G295" s="69"/>
      <c r="H295" s="63"/>
      <c r="I295" s="63"/>
      <c r="J295" s="63"/>
      <c r="K295" s="63">
        <f>'Субвенции '!B286</f>
        <v>166.7</v>
      </c>
      <c r="L295" s="63">
        <f>'Субвенции '!C286</f>
        <v>64.5</v>
      </c>
      <c r="M295" s="63">
        <f>'Субвенции '!D286</f>
        <v>38.692261547690464</v>
      </c>
      <c r="N295" s="63"/>
      <c r="O295" s="63"/>
      <c r="P295" s="63"/>
      <c r="T295" s="65"/>
      <c r="U295" s="65"/>
      <c r="V295" s="65"/>
    </row>
    <row r="296" spans="1:22" s="70" customFormat="1" ht="47.25" x14ac:dyDescent="0.25">
      <c r="A296" s="67" t="s">
        <v>540</v>
      </c>
      <c r="B296" s="68">
        <v>67.099999999999994</v>
      </c>
      <c r="C296" s="68">
        <v>33.5</v>
      </c>
      <c r="D296" s="68">
        <v>49.9</v>
      </c>
      <c r="E296" s="63"/>
      <c r="F296" s="63"/>
      <c r="G296" s="69"/>
      <c r="H296" s="63"/>
      <c r="I296" s="63"/>
      <c r="J296" s="63"/>
      <c r="K296" s="63">
        <f>'Субвенции '!B287</f>
        <v>67.099999999999994</v>
      </c>
      <c r="L296" s="63">
        <f>'Субвенции '!C287</f>
        <v>33.5</v>
      </c>
      <c r="M296" s="63">
        <f>'Субвенции '!D287</f>
        <v>49.92548435171387</v>
      </c>
      <c r="N296" s="63"/>
      <c r="O296" s="63"/>
      <c r="P296" s="63"/>
      <c r="T296" s="65"/>
      <c r="U296" s="65"/>
      <c r="V296" s="65"/>
    </row>
    <row r="297" spans="1:22" s="70" customFormat="1" ht="47.25" x14ac:dyDescent="0.25">
      <c r="A297" s="67" t="s">
        <v>541</v>
      </c>
      <c r="B297" s="68">
        <v>67.099999999999994</v>
      </c>
      <c r="C297" s="68">
        <v>25.5</v>
      </c>
      <c r="D297" s="68">
        <v>38</v>
      </c>
      <c r="E297" s="63"/>
      <c r="F297" s="63"/>
      <c r="G297" s="69"/>
      <c r="H297" s="63"/>
      <c r="I297" s="63"/>
      <c r="J297" s="63"/>
      <c r="K297" s="63">
        <f>'Субвенции '!B288</f>
        <v>67.099999999999994</v>
      </c>
      <c r="L297" s="63">
        <f>'Субвенции '!C288</f>
        <v>25.5</v>
      </c>
      <c r="M297" s="63">
        <f>'Субвенции '!D288</f>
        <v>38.00298062593145</v>
      </c>
      <c r="N297" s="63"/>
      <c r="O297" s="63"/>
      <c r="P297" s="63"/>
      <c r="T297" s="65"/>
      <c r="U297" s="65"/>
      <c r="V297" s="65"/>
    </row>
    <row r="298" spans="1:22" s="70" customFormat="1" ht="47.25" x14ac:dyDescent="0.25">
      <c r="A298" s="67" t="s">
        <v>542</v>
      </c>
      <c r="B298" s="68">
        <v>67.099999999999994</v>
      </c>
      <c r="C298" s="68">
        <v>25.5</v>
      </c>
      <c r="D298" s="68">
        <v>38</v>
      </c>
      <c r="E298" s="63"/>
      <c r="F298" s="63"/>
      <c r="G298" s="69"/>
      <c r="H298" s="63"/>
      <c r="I298" s="63"/>
      <c r="J298" s="63"/>
      <c r="K298" s="63">
        <f>'Субвенции '!B289</f>
        <v>67.099999999999994</v>
      </c>
      <c r="L298" s="63">
        <f>'Субвенции '!C289</f>
        <v>25.5</v>
      </c>
      <c r="M298" s="63">
        <f>'Субвенции '!D289</f>
        <v>38.00298062593145</v>
      </c>
      <c r="N298" s="63"/>
      <c r="O298" s="63"/>
      <c r="P298" s="63"/>
      <c r="T298" s="65"/>
      <c r="U298" s="65"/>
      <c r="V298" s="65"/>
    </row>
    <row r="299" spans="1:22" s="70" customFormat="1" ht="47.25" x14ac:dyDescent="0.25">
      <c r="A299" s="67" t="s">
        <v>543</v>
      </c>
      <c r="B299" s="68">
        <v>67.099999999999994</v>
      </c>
      <c r="C299" s="68">
        <v>24.4</v>
      </c>
      <c r="D299" s="68">
        <v>36.4</v>
      </c>
      <c r="E299" s="63"/>
      <c r="F299" s="63"/>
      <c r="G299" s="69"/>
      <c r="H299" s="63"/>
      <c r="I299" s="63"/>
      <c r="J299" s="63"/>
      <c r="K299" s="63">
        <f>'Субвенции '!B290</f>
        <v>67.099999999999994</v>
      </c>
      <c r="L299" s="63">
        <f>'Субвенции '!C290</f>
        <v>24.4</v>
      </c>
      <c r="M299" s="63">
        <f>'Субвенции '!D290</f>
        <v>36.363636363636367</v>
      </c>
      <c r="N299" s="63"/>
      <c r="O299" s="63"/>
      <c r="P299" s="63"/>
      <c r="T299" s="65"/>
      <c r="U299" s="65"/>
      <c r="V299" s="65"/>
    </row>
    <row r="300" spans="1:22" s="70" customFormat="1" ht="47.25" x14ac:dyDescent="0.25">
      <c r="A300" s="67" t="s">
        <v>544</v>
      </c>
      <c r="B300" s="68">
        <v>67.099999999999994</v>
      </c>
      <c r="C300" s="68">
        <v>25.5</v>
      </c>
      <c r="D300" s="68">
        <v>38</v>
      </c>
      <c r="E300" s="63"/>
      <c r="F300" s="63"/>
      <c r="G300" s="69"/>
      <c r="H300" s="63"/>
      <c r="I300" s="63"/>
      <c r="J300" s="63"/>
      <c r="K300" s="63">
        <f>'Субвенции '!B291</f>
        <v>67.099999999999994</v>
      </c>
      <c r="L300" s="63">
        <f>'Субвенции '!C291</f>
        <v>25.5</v>
      </c>
      <c r="M300" s="63">
        <f>'Субвенции '!D291</f>
        <v>38.00298062593145</v>
      </c>
      <c r="N300" s="63"/>
      <c r="O300" s="63"/>
      <c r="P300" s="63"/>
      <c r="T300" s="65"/>
      <c r="U300" s="65"/>
      <c r="V300" s="65"/>
    </row>
    <row r="301" spans="1:22" s="70" customFormat="1" ht="47.25" x14ac:dyDescent="0.25">
      <c r="A301" s="67" t="s">
        <v>545</v>
      </c>
      <c r="B301" s="68">
        <v>166.7</v>
      </c>
      <c r="C301" s="68">
        <v>64</v>
      </c>
      <c r="D301" s="68">
        <v>38.4</v>
      </c>
      <c r="E301" s="63"/>
      <c r="F301" s="63"/>
      <c r="G301" s="69"/>
      <c r="H301" s="63"/>
      <c r="I301" s="63"/>
      <c r="J301" s="63"/>
      <c r="K301" s="63">
        <f>'Субвенции '!B292</f>
        <v>166.7</v>
      </c>
      <c r="L301" s="63">
        <f>'Субвенции '!C292</f>
        <v>64</v>
      </c>
      <c r="M301" s="63">
        <f>'Субвенции '!D292</f>
        <v>38.392321535692865</v>
      </c>
      <c r="N301" s="63"/>
      <c r="O301" s="63"/>
      <c r="P301" s="63"/>
      <c r="T301" s="65"/>
      <c r="U301" s="65"/>
      <c r="V301" s="65"/>
    </row>
    <row r="302" spans="1:22" s="70" customFormat="1" ht="47.25" x14ac:dyDescent="0.25">
      <c r="A302" s="67" t="s">
        <v>546</v>
      </c>
      <c r="B302" s="68">
        <v>67.099999999999994</v>
      </c>
      <c r="C302" s="68">
        <v>29</v>
      </c>
      <c r="D302" s="68">
        <v>43.2</v>
      </c>
      <c r="E302" s="63"/>
      <c r="F302" s="63"/>
      <c r="G302" s="69"/>
      <c r="H302" s="63"/>
      <c r="I302" s="63"/>
      <c r="J302" s="63"/>
      <c r="K302" s="63">
        <f>'Субвенции '!B293</f>
        <v>67.099999999999994</v>
      </c>
      <c r="L302" s="63">
        <f>'Субвенции '!C293</f>
        <v>29</v>
      </c>
      <c r="M302" s="63">
        <f>'Субвенции '!D293</f>
        <v>43.219076005961256</v>
      </c>
      <c r="N302" s="63"/>
      <c r="O302" s="63"/>
      <c r="P302" s="63"/>
      <c r="T302" s="65"/>
      <c r="U302" s="65"/>
      <c r="V302" s="65"/>
    </row>
    <row r="303" spans="1:22" s="70" customFormat="1" ht="47.25" x14ac:dyDescent="0.25">
      <c r="A303" s="67" t="s">
        <v>547</v>
      </c>
      <c r="B303" s="68">
        <v>13858.6</v>
      </c>
      <c r="C303" s="68">
        <v>0</v>
      </c>
      <c r="D303" s="68">
        <v>0</v>
      </c>
      <c r="E303" s="63"/>
      <c r="F303" s="63"/>
      <c r="G303" s="69"/>
      <c r="H303" s="63">
        <f>Субсидии!B72</f>
        <v>13858.6</v>
      </c>
      <c r="I303" s="63">
        <v>0</v>
      </c>
      <c r="J303" s="63"/>
      <c r="K303" s="63"/>
      <c r="L303" s="63"/>
      <c r="M303" s="63"/>
      <c r="N303" s="63"/>
      <c r="O303" s="63"/>
      <c r="P303" s="63"/>
      <c r="T303" s="65"/>
      <c r="U303" s="65"/>
      <c r="V303" s="65"/>
    </row>
    <row r="304" spans="1:22" s="70" customFormat="1" ht="47.25" x14ac:dyDescent="0.25">
      <c r="A304" s="67" t="s">
        <v>548</v>
      </c>
      <c r="B304" s="68">
        <v>166.7</v>
      </c>
      <c r="C304" s="68">
        <v>66.2</v>
      </c>
      <c r="D304" s="68">
        <v>39.700000000000003</v>
      </c>
      <c r="E304" s="63"/>
      <c r="F304" s="63"/>
      <c r="G304" s="69"/>
      <c r="H304" s="63"/>
      <c r="I304" s="63"/>
      <c r="J304" s="63"/>
      <c r="K304" s="63">
        <f>'Субвенции '!B294</f>
        <v>166.7</v>
      </c>
      <c r="L304" s="63">
        <f>'Субвенции '!C294</f>
        <v>66.2</v>
      </c>
      <c r="M304" s="63">
        <f>'Субвенции '!D294</f>
        <v>39.71205758848231</v>
      </c>
      <c r="N304" s="63"/>
      <c r="O304" s="63"/>
      <c r="P304" s="63"/>
      <c r="T304" s="65"/>
      <c r="U304" s="65"/>
      <c r="V304" s="65"/>
    </row>
    <row r="305" spans="1:22" s="70" customFormat="1" ht="47.25" x14ac:dyDescent="0.25">
      <c r="A305" s="67" t="s">
        <v>549</v>
      </c>
      <c r="B305" s="68">
        <v>67.099999999999994</v>
      </c>
      <c r="C305" s="68">
        <v>32.700000000000003</v>
      </c>
      <c r="D305" s="68">
        <v>48.7</v>
      </c>
      <c r="E305" s="63"/>
      <c r="F305" s="63"/>
      <c r="G305" s="69"/>
      <c r="H305" s="63"/>
      <c r="I305" s="63"/>
      <c r="J305" s="63"/>
      <c r="K305" s="63">
        <f>'Субвенции '!B295</f>
        <v>67.099999999999994</v>
      </c>
      <c r="L305" s="63">
        <f>'Субвенции '!C295</f>
        <v>32.700000000000003</v>
      </c>
      <c r="M305" s="63">
        <f>'Субвенции '!D295</f>
        <v>48.733233979135626</v>
      </c>
      <c r="N305" s="63"/>
      <c r="O305" s="63"/>
      <c r="P305" s="63"/>
      <c r="T305" s="65"/>
      <c r="U305" s="65"/>
      <c r="V305" s="65"/>
    </row>
    <row r="306" spans="1:22" s="70" customFormat="1" ht="47.25" x14ac:dyDescent="0.25">
      <c r="A306" s="67" t="s">
        <v>550</v>
      </c>
      <c r="B306" s="68">
        <v>166.7</v>
      </c>
      <c r="C306" s="68">
        <v>50.6</v>
      </c>
      <c r="D306" s="68">
        <v>30.4</v>
      </c>
      <c r="E306" s="63"/>
      <c r="F306" s="63"/>
      <c r="G306" s="69"/>
      <c r="H306" s="63"/>
      <c r="I306" s="63"/>
      <c r="J306" s="63"/>
      <c r="K306" s="63">
        <f>'Субвенции '!B296</f>
        <v>166.7</v>
      </c>
      <c r="L306" s="63">
        <f>'Субвенции '!C296</f>
        <v>50.6</v>
      </c>
      <c r="M306" s="63">
        <f>'Субвенции '!D296</f>
        <v>30.353929214157173</v>
      </c>
      <c r="N306" s="63"/>
      <c r="O306" s="63"/>
      <c r="P306" s="63"/>
      <c r="T306" s="65"/>
      <c r="U306" s="65"/>
      <c r="V306" s="65"/>
    </row>
    <row r="307" spans="1:22" s="70" customFormat="1" ht="47.25" x14ac:dyDescent="0.25">
      <c r="A307" s="67" t="s">
        <v>551</v>
      </c>
      <c r="B307" s="68">
        <v>166.7</v>
      </c>
      <c r="C307" s="68">
        <v>69.2</v>
      </c>
      <c r="D307" s="68">
        <v>41.5</v>
      </c>
      <c r="E307" s="63"/>
      <c r="F307" s="63"/>
      <c r="G307" s="69"/>
      <c r="H307" s="63"/>
      <c r="I307" s="63"/>
      <c r="J307" s="63"/>
      <c r="K307" s="63">
        <f>'Субвенции '!B297</f>
        <v>166.7</v>
      </c>
      <c r="L307" s="63">
        <f>'Субвенции '!C297</f>
        <v>69.2</v>
      </c>
      <c r="M307" s="63">
        <f>'Субвенции '!D297</f>
        <v>41.51169766046791</v>
      </c>
      <c r="N307" s="63"/>
      <c r="O307" s="63"/>
      <c r="P307" s="63"/>
      <c r="T307" s="65"/>
      <c r="U307" s="65"/>
      <c r="V307" s="65"/>
    </row>
    <row r="308" spans="1:22" s="70" customFormat="1" ht="47.25" x14ac:dyDescent="0.25">
      <c r="A308" s="67" t="s">
        <v>552</v>
      </c>
      <c r="B308" s="68">
        <v>166.7</v>
      </c>
      <c r="C308" s="68">
        <v>66.7</v>
      </c>
      <c r="D308" s="68">
        <v>40</v>
      </c>
      <c r="E308" s="63"/>
      <c r="F308" s="63"/>
      <c r="G308" s="69"/>
      <c r="H308" s="63"/>
      <c r="I308" s="63"/>
      <c r="J308" s="63"/>
      <c r="K308" s="63">
        <f>'Субвенции '!B298</f>
        <v>166.7</v>
      </c>
      <c r="L308" s="63">
        <f>'Субвенции '!C298</f>
        <v>66.7</v>
      </c>
      <c r="M308" s="63">
        <f>'Субвенции '!D298</f>
        <v>40.011997600479908</v>
      </c>
      <c r="N308" s="63"/>
      <c r="O308" s="63"/>
      <c r="P308" s="63"/>
      <c r="T308" s="65"/>
      <c r="U308" s="65"/>
      <c r="V308" s="65"/>
    </row>
    <row r="309" spans="1:22" s="70" customFormat="1" ht="47.25" x14ac:dyDescent="0.25">
      <c r="A309" s="67" t="s">
        <v>553</v>
      </c>
      <c r="B309" s="68">
        <v>166.7</v>
      </c>
      <c r="C309" s="68">
        <v>66.7</v>
      </c>
      <c r="D309" s="68">
        <v>40</v>
      </c>
      <c r="E309" s="63"/>
      <c r="F309" s="63"/>
      <c r="G309" s="69"/>
      <c r="H309" s="63"/>
      <c r="I309" s="63"/>
      <c r="J309" s="63"/>
      <c r="K309" s="63">
        <f>'Субвенции '!B299</f>
        <v>166.7</v>
      </c>
      <c r="L309" s="63">
        <f>'Субвенции '!C299</f>
        <v>66.7</v>
      </c>
      <c r="M309" s="63">
        <f>'Субвенции '!D299</f>
        <v>40.011997600479908</v>
      </c>
      <c r="N309" s="63"/>
      <c r="O309" s="63"/>
      <c r="P309" s="63"/>
      <c r="T309" s="65"/>
      <c r="U309" s="65"/>
      <c r="V309" s="65"/>
    </row>
    <row r="310" spans="1:22" s="70" customFormat="1" ht="47.25" x14ac:dyDescent="0.25">
      <c r="A310" s="67" t="s">
        <v>554</v>
      </c>
      <c r="B310" s="68">
        <v>67.099999999999994</v>
      </c>
      <c r="C310" s="68">
        <v>33.5</v>
      </c>
      <c r="D310" s="68">
        <v>49.9</v>
      </c>
      <c r="E310" s="63"/>
      <c r="F310" s="63"/>
      <c r="G310" s="69"/>
      <c r="H310" s="63"/>
      <c r="I310" s="63"/>
      <c r="J310" s="63"/>
      <c r="K310" s="63">
        <f>'Субвенции '!B300</f>
        <v>67.099999999999994</v>
      </c>
      <c r="L310" s="63">
        <f>'Субвенции '!C300</f>
        <v>33.5</v>
      </c>
      <c r="M310" s="63">
        <f>'Субвенции '!D300</f>
        <v>49.92548435171387</v>
      </c>
      <c r="N310" s="63"/>
      <c r="O310" s="63"/>
      <c r="P310" s="63"/>
      <c r="T310" s="65"/>
      <c r="U310" s="65"/>
      <c r="V310" s="65"/>
    </row>
    <row r="311" spans="1:22" s="70" customFormat="1" ht="47.25" x14ac:dyDescent="0.25">
      <c r="A311" s="67" t="s">
        <v>555</v>
      </c>
      <c r="B311" s="68">
        <v>67.099999999999994</v>
      </c>
      <c r="C311" s="68">
        <v>33.5</v>
      </c>
      <c r="D311" s="68">
        <v>49.9</v>
      </c>
      <c r="E311" s="63"/>
      <c r="F311" s="63"/>
      <c r="G311" s="69"/>
      <c r="H311" s="63"/>
      <c r="I311" s="63"/>
      <c r="J311" s="63"/>
      <c r="K311" s="63">
        <f>'Субвенции '!B301</f>
        <v>67.099999999999994</v>
      </c>
      <c r="L311" s="63">
        <f>'Субвенции '!C301</f>
        <v>33.5</v>
      </c>
      <c r="M311" s="63">
        <f>'Субвенции '!D301</f>
        <v>49.92548435171387</v>
      </c>
      <c r="N311" s="63"/>
      <c r="O311" s="63"/>
      <c r="P311" s="63"/>
      <c r="T311" s="65"/>
      <c r="U311" s="65"/>
      <c r="V311" s="65"/>
    </row>
    <row r="312" spans="1:22" s="70" customFormat="1" ht="47.25" x14ac:dyDescent="0.25">
      <c r="A312" s="67" t="s">
        <v>556</v>
      </c>
      <c r="B312" s="68">
        <v>166.7</v>
      </c>
      <c r="C312" s="68">
        <v>68.400000000000006</v>
      </c>
      <c r="D312" s="68">
        <v>41</v>
      </c>
      <c r="E312" s="63"/>
      <c r="F312" s="63"/>
      <c r="G312" s="69"/>
      <c r="H312" s="63"/>
      <c r="I312" s="63"/>
      <c r="J312" s="63"/>
      <c r="K312" s="63">
        <f>'Субвенции '!B302</f>
        <v>166.7</v>
      </c>
      <c r="L312" s="63">
        <f>'Субвенции '!C302</f>
        <v>68.400000000000006</v>
      </c>
      <c r="M312" s="63">
        <f>'Субвенции '!D302</f>
        <v>41.031793641271754</v>
      </c>
      <c r="N312" s="63"/>
      <c r="O312" s="63"/>
      <c r="P312" s="63"/>
      <c r="T312" s="65"/>
      <c r="U312" s="65"/>
      <c r="V312" s="65"/>
    </row>
    <row r="313" spans="1:22" s="70" customFormat="1" ht="47.25" x14ac:dyDescent="0.25">
      <c r="A313" s="67" t="s">
        <v>557</v>
      </c>
      <c r="B313" s="68">
        <v>67.099999999999994</v>
      </c>
      <c r="C313" s="68">
        <v>33.5</v>
      </c>
      <c r="D313" s="68">
        <v>49.9</v>
      </c>
      <c r="E313" s="63"/>
      <c r="F313" s="63"/>
      <c r="G313" s="69"/>
      <c r="H313" s="63"/>
      <c r="I313" s="63"/>
      <c r="J313" s="63"/>
      <c r="K313" s="63">
        <f>'Субвенции '!B303</f>
        <v>67.099999999999994</v>
      </c>
      <c r="L313" s="63">
        <f>'Субвенции '!C303</f>
        <v>33.5</v>
      </c>
      <c r="M313" s="63">
        <f>'Субвенции '!D303</f>
        <v>49.92548435171387</v>
      </c>
      <c r="N313" s="63"/>
      <c r="O313" s="63"/>
      <c r="P313" s="63"/>
      <c r="T313" s="65"/>
      <c r="U313" s="65"/>
      <c r="V313" s="65"/>
    </row>
    <row r="314" spans="1:22" s="70" customFormat="1" ht="47.25" x14ac:dyDescent="0.25">
      <c r="A314" s="67" t="s">
        <v>558</v>
      </c>
      <c r="B314" s="68">
        <v>67.099999999999994</v>
      </c>
      <c r="C314" s="68">
        <v>33.5</v>
      </c>
      <c r="D314" s="68">
        <v>49.9</v>
      </c>
      <c r="E314" s="63"/>
      <c r="F314" s="63"/>
      <c r="G314" s="69"/>
      <c r="H314" s="63"/>
      <c r="I314" s="63"/>
      <c r="J314" s="63"/>
      <c r="K314" s="63">
        <f>'Субвенции '!B304</f>
        <v>67.099999999999994</v>
      </c>
      <c r="L314" s="63">
        <f>'Субвенции '!C304</f>
        <v>33.5</v>
      </c>
      <c r="M314" s="63">
        <f>'Субвенции '!D304</f>
        <v>49.92548435171387</v>
      </c>
      <c r="N314" s="63"/>
      <c r="O314" s="63"/>
      <c r="P314" s="63"/>
      <c r="T314" s="65"/>
      <c r="U314" s="65"/>
      <c r="V314" s="65"/>
    </row>
    <row r="315" spans="1:22" s="70" customFormat="1" ht="47.25" x14ac:dyDescent="0.25">
      <c r="A315" s="67" t="s">
        <v>559</v>
      </c>
      <c r="B315" s="68">
        <v>333.4</v>
      </c>
      <c r="C315" s="68">
        <v>156.30000000000001</v>
      </c>
      <c r="D315" s="68">
        <v>46.9</v>
      </c>
      <c r="E315" s="63"/>
      <c r="F315" s="63"/>
      <c r="G315" s="69"/>
      <c r="H315" s="63"/>
      <c r="I315" s="63"/>
      <c r="J315" s="63"/>
      <c r="K315" s="63">
        <f>'Субвенции '!B305</f>
        <v>333.4</v>
      </c>
      <c r="L315" s="63">
        <f>'Субвенции '!C305</f>
        <v>156.30000000000001</v>
      </c>
      <c r="M315" s="63">
        <f>'Субвенции '!D305</f>
        <v>46.880623875224963</v>
      </c>
      <c r="N315" s="63"/>
      <c r="O315" s="63"/>
      <c r="P315" s="63"/>
      <c r="T315" s="65"/>
      <c r="U315" s="65"/>
      <c r="V315" s="65"/>
    </row>
    <row r="316" spans="1:22" s="70" customFormat="1" ht="47.25" x14ac:dyDescent="0.25">
      <c r="A316" s="67" t="s">
        <v>560</v>
      </c>
      <c r="B316" s="68">
        <v>166.7</v>
      </c>
      <c r="C316" s="68">
        <v>78.5</v>
      </c>
      <c r="D316" s="68">
        <v>47.1</v>
      </c>
      <c r="E316" s="63"/>
      <c r="F316" s="63"/>
      <c r="G316" s="69"/>
      <c r="H316" s="63"/>
      <c r="I316" s="63"/>
      <c r="J316" s="63"/>
      <c r="K316" s="63">
        <f>'Субвенции '!B306</f>
        <v>166.7</v>
      </c>
      <c r="L316" s="63">
        <f>'Субвенции '!C306</f>
        <v>78.5</v>
      </c>
      <c r="M316" s="63">
        <f>'Субвенции '!D306</f>
        <v>47.09058188362328</v>
      </c>
      <c r="N316" s="63"/>
      <c r="O316" s="63"/>
      <c r="P316" s="63"/>
      <c r="T316" s="65"/>
      <c r="U316" s="65"/>
      <c r="V316" s="65"/>
    </row>
    <row r="317" spans="1:22" s="70" customFormat="1" ht="47.25" x14ac:dyDescent="0.25">
      <c r="A317" s="67" t="s">
        <v>561</v>
      </c>
      <c r="B317" s="68">
        <v>67.099999999999994</v>
      </c>
      <c r="C317" s="68">
        <v>30.3</v>
      </c>
      <c r="D317" s="68">
        <v>45.2</v>
      </c>
      <c r="E317" s="63"/>
      <c r="F317" s="63"/>
      <c r="G317" s="69"/>
      <c r="H317" s="63"/>
      <c r="I317" s="63"/>
      <c r="J317" s="63"/>
      <c r="K317" s="63">
        <f>'Субвенции '!B307</f>
        <v>67.099999999999994</v>
      </c>
      <c r="L317" s="63">
        <f>'Субвенции '!C307</f>
        <v>30.3</v>
      </c>
      <c r="M317" s="63">
        <f>'Субвенции '!D307</f>
        <v>45.156482861400896</v>
      </c>
      <c r="N317" s="63"/>
      <c r="O317" s="63"/>
      <c r="P317" s="63"/>
      <c r="T317" s="65"/>
      <c r="U317" s="65"/>
      <c r="V317" s="65"/>
    </row>
    <row r="318" spans="1:22" s="70" customFormat="1" ht="47.25" x14ac:dyDescent="0.25">
      <c r="A318" s="67" t="s">
        <v>562</v>
      </c>
      <c r="B318" s="68">
        <v>166.7</v>
      </c>
      <c r="C318" s="68">
        <v>54.2</v>
      </c>
      <c r="D318" s="68">
        <v>32.5</v>
      </c>
      <c r="E318" s="63"/>
      <c r="F318" s="63"/>
      <c r="G318" s="69"/>
      <c r="H318" s="63"/>
      <c r="I318" s="63"/>
      <c r="J318" s="63"/>
      <c r="K318" s="63">
        <f>'Субвенции '!B308</f>
        <v>166.7</v>
      </c>
      <c r="L318" s="63">
        <f>'Субвенции '!C308</f>
        <v>54.2</v>
      </c>
      <c r="M318" s="63">
        <f>'Субвенции '!D308</f>
        <v>32.513497300539896</v>
      </c>
      <c r="N318" s="63"/>
      <c r="O318" s="63"/>
      <c r="P318" s="63"/>
      <c r="T318" s="65"/>
      <c r="U318" s="65"/>
      <c r="V318" s="65"/>
    </row>
    <row r="319" spans="1:22" s="70" customFormat="1" ht="47.25" x14ac:dyDescent="0.25">
      <c r="A319" s="67" t="s">
        <v>563</v>
      </c>
      <c r="B319" s="68">
        <v>166.7</v>
      </c>
      <c r="C319" s="68">
        <v>64.2</v>
      </c>
      <c r="D319" s="68">
        <v>38.5</v>
      </c>
      <c r="E319" s="63"/>
      <c r="F319" s="63"/>
      <c r="G319" s="69"/>
      <c r="H319" s="63"/>
      <c r="I319" s="63"/>
      <c r="J319" s="63"/>
      <c r="K319" s="63">
        <f>'Субвенции '!B309</f>
        <v>166.7</v>
      </c>
      <c r="L319" s="63">
        <f>'Субвенции '!C309</f>
        <v>64.2</v>
      </c>
      <c r="M319" s="63">
        <f>'Субвенции '!D309</f>
        <v>38.512297540491907</v>
      </c>
      <c r="N319" s="63"/>
      <c r="O319" s="63"/>
      <c r="P319" s="63"/>
      <c r="T319" s="65"/>
      <c r="U319" s="65"/>
      <c r="V319" s="65"/>
    </row>
    <row r="320" spans="1:22" s="70" customFormat="1" ht="47.25" x14ac:dyDescent="0.25">
      <c r="A320" s="67" t="s">
        <v>564</v>
      </c>
      <c r="B320" s="68">
        <v>166.7</v>
      </c>
      <c r="C320" s="68">
        <v>70.400000000000006</v>
      </c>
      <c r="D320" s="68">
        <v>42.2</v>
      </c>
      <c r="E320" s="63"/>
      <c r="F320" s="63"/>
      <c r="G320" s="69"/>
      <c r="H320" s="63"/>
      <c r="I320" s="63"/>
      <c r="J320" s="63"/>
      <c r="K320" s="63">
        <f>'Субвенции '!B310</f>
        <v>166.7</v>
      </c>
      <c r="L320" s="63">
        <f>'Субвенции '!C310</f>
        <v>70.400000000000006</v>
      </c>
      <c r="M320" s="63">
        <f>'Субвенции '!D310</f>
        <v>42.231553689262149</v>
      </c>
      <c r="N320" s="63"/>
      <c r="O320" s="63"/>
      <c r="P320" s="63"/>
      <c r="T320" s="65"/>
      <c r="U320" s="65"/>
      <c r="V320" s="65"/>
    </row>
    <row r="321" spans="1:22" s="70" customFormat="1" ht="47.25" x14ac:dyDescent="0.25">
      <c r="A321" s="67" t="s">
        <v>565</v>
      </c>
      <c r="B321" s="68">
        <v>216.7</v>
      </c>
      <c r="C321" s="68">
        <v>118.1</v>
      </c>
      <c r="D321" s="68">
        <v>54.5</v>
      </c>
      <c r="E321" s="63"/>
      <c r="F321" s="63"/>
      <c r="G321" s="69"/>
      <c r="H321" s="63">
        <f>Субсидии!B68</f>
        <v>50</v>
      </c>
      <c r="I321" s="63">
        <f>Субсидии!C68</f>
        <v>50</v>
      </c>
      <c r="J321" s="63">
        <f>Субсидии!D68</f>
        <v>100</v>
      </c>
      <c r="K321" s="63">
        <f>'Субвенции '!B311</f>
        <v>166.7</v>
      </c>
      <c r="L321" s="63">
        <f>'Субвенции '!C311</f>
        <v>68.099999999999994</v>
      </c>
      <c r="M321" s="63">
        <f>'Субвенции '!D311</f>
        <v>40.851829634073184</v>
      </c>
      <c r="N321" s="63"/>
      <c r="O321" s="63"/>
      <c r="P321" s="63"/>
      <c r="T321" s="65"/>
      <c r="U321" s="65"/>
      <c r="V321" s="65"/>
    </row>
    <row r="322" spans="1:22" s="70" customFormat="1" ht="47.25" x14ac:dyDescent="0.25">
      <c r="A322" s="67" t="s">
        <v>566</v>
      </c>
      <c r="B322" s="68">
        <v>166.7</v>
      </c>
      <c r="C322" s="68">
        <v>68.599999999999994</v>
      </c>
      <c r="D322" s="68">
        <v>41.2</v>
      </c>
      <c r="E322" s="63"/>
      <c r="F322" s="63"/>
      <c r="G322" s="69"/>
      <c r="H322" s="63"/>
      <c r="I322" s="63"/>
      <c r="J322" s="63"/>
      <c r="K322" s="63">
        <f>'Субвенции '!B312</f>
        <v>166.7</v>
      </c>
      <c r="L322" s="63">
        <f>'Субвенции '!C312</f>
        <v>68.599999999999994</v>
      </c>
      <c r="M322" s="63">
        <f>'Субвенции '!D312</f>
        <v>41.151769646070782</v>
      </c>
      <c r="N322" s="63"/>
      <c r="O322" s="63"/>
      <c r="P322" s="63"/>
      <c r="T322" s="65"/>
      <c r="U322" s="65"/>
      <c r="V322" s="65"/>
    </row>
    <row r="323" spans="1:22" s="70" customFormat="1" ht="47.25" x14ac:dyDescent="0.25">
      <c r="A323" s="67" t="s">
        <v>567</v>
      </c>
      <c r="B323" s="68">
        <v>166.7</v>
      </c>
      <c r="C323" s="68">
        <v>72.599999999999994</v>
      </c>
      <c r="D323" s="68">
        <v>43.6</v>
      </c>
      <c r="E323" s="63"/>
      <c r="F323" s="63"/>
      <c r="G323" s="69"/>
      <c r="H323" s="63"/>
      <c r="I323" s="63"/>
      <c r="J323" s="63"/>
      <c r="K323" s="63">
        <f>'Субвенции '!B313</f>
        <v>166.7</v>
      </c>
      <c r="L323" s="63">
        <f>'Субвенции '!C313</f>
        <v>72.599999999999994</v>
      </c>
      <c r="M323" s="63">
        <f>'Субвенции '!D313</f>
        <v>43.551289742051594</v>
      </c>
      <c r="N323" s="63"/>
      <c r="O323" s="63"/>
      <c r="P323" s="63"/>
      <c r="T323" s="65"/>
      <c r="U323" s="65"/>
      <c r="V323" s="65"/>
    </row>
    <row r="324" spans="1:22" s="70" customFormat="1" ht="47.25" x14ac:dyDescent="0.25">
      <c r="A324" s="67" t="s">
        <v>568</v>
      </c>
      <c r="B324" s="68">
        <v>166.7</v>
      </c>
      <c r="C324" s="68">
        <v>68</v>
      </c>
      <c r="D324" s="68">
        <v>40.799999999999997</v>
      </c>
      <c r="E324" s="63"/>
      <c r="F324" s="63"/>
      <c r="G324" s="69"/>
      <c r="H324" s="63"/>
      <c r="I324" s="63"/>
      <c r="J324" s="63"/>
      <c r="K324" s="63">
        <f>'Субвенции '!B314</f>
        <v>166.7</v>
      </c>
      <c r="L324" s="63">
        <f>'Субвенции '!C314</f>
        <v>68</v>
      </c>
      <c r="M324" s="63">
        <f>'Субвенции '!D314</f>
        <v>40.79184163167367</v>
      </c>
      <c r="N324" s="63"/>
      <c r="O324" s="63"/>
      <c r="P324" s="63"/>
      <c r="T324" s="65"/>
      <c r="U324" s="65"/>
      <c r="V324" s="65"/>
    </row>
    <row r="325" spans="1:22" s="70" customFormat="1" ht="47.25" x14ac:dyDescent="0.25">
      <c r="A325" s="67" t="s">
        <v>569</v>
      </c>
      <c r="B325" s="68">
        <v>166.7</v>
      </c>
      <c r="C325" s="68">
        <v>50.6</v>
      </c>
      <c r="D325" s="68">
        <v>30.4</v>
      </c>
      <c r="E325" s="63"/>
      <c r="F325" s="63"/>
      <c r="G325" s="69"/>
      <c r="H325" s="63"/>
      <c r="I325" s="63"/>
      <c r="J325" s="63"/>
      <c r="K325" s="63">
        <f>'Субвенции '!B315</f>
        <v>166.7</v>
      </c>
      <c r="L325" s="63">
        <f>'Субвенции '!C315</f>
        <v>50.6</v>
      </c>
      <c r="M325" s="63">
        <f>'Субвенции '!D315</f>
        <v>30.353929214157173</v>
      </c>
      <c r="N325" s="63"/>
      <c r="O325" s="63"/>
      <c r="P325" s="63"/>
      <c r="T325" s="65"/>
      <c r="U325" s="65"/>
      <c r="V325" s="65"/>
    </row>
    <row r="326" spans="1:22" s="70" customFormat="1" ht="47.25" x14ac:dyDescent="0.25">
      <c r="A326" s="67" t="s">
        <v>570</v>
      </c>
      <c r="B326" s="68">
        <v>166.7</v>
      </c>
      <c r="C326" s="68">
        <v>60.4</v>
      </c>
      <c r="D326" s="68">
        <v>36.200000000000003</v>
      </c>
      <c r="E326" s="63"/>
      <c r="F326" s="63"/>
      <c r="G326" s="69"/>
      <c r="H326" s="63"/>
      <c r="I326" s="63"/>
      <c r="J326" s="63"/>
      <c r="K326" s="63">
        <f>'Субвенции '!B316</f>
        <v>166.7</v>
      </c>
      <c r="L326" s="63">
        <f>'Субвенции '!C316</f>
        <v>60.4</v>
      </c>
      <c r="M326" s="63">
        <f>'Субвенции '!D316</f>
        <v>36.232753449310138</v>
      </c>
      <c r="N326" s="63"/>
      <c r="O326" s="63"/>
      <c r="P326" s="63"/>
      <c r="T326" s="65"/>
      <c r="U326" s="65"/>
      <c r="V326" s="65"/>
    </row>
    <row r="327" spans="1:22" s="70" customFormat="1" ht="47.25" x14ac:dyDescent="0.25">
      <c r="A327" s="67" t="s">
        <v>571</v>
      </c>
      <c r="B327" s="68">
        <v>166.7</v>
      </c>
      <c r="C327" s="68">
        <v>64.3</v>
      </c>
      <c r="D327" s="68">
        <v>38.6</v>
      </c>
      <c r="E327" s="63"/>
      <c r="F327" s="63"/>
      <c r="G327" s="69"/>
      <c r="H327" s="63"/>
      <c r="I327" s="63"/>
      <c r="J327" s="63"/>
      <c r="K327" s="63">
        <f>'Субвенции '!B317</f>
        <v>166.7</v>
      </c>
      <c r="L327" s="63">
        <f>'Субвенции '!C317</f>
        <v>64.3</v>
      </c>
      <c r="M327" s="63">
        <f>'Субвенции '!D317</f>
        <v>38.572285542891422</v>
      </c>
      <c r="N327" s="63"/>
      <c r="O327" s="63"/>
      <c r="P327" s="63"/>
      <c r="T327" s="65"/>
      <c r="U327" s="65"/>
      <c r="V327" s="65"/>
    </row>
    <row r="328" spans="1:22" s="70" customFormat="1" ht="47.25" x14ac:dyDescent="0.25">
      <c r="A328" s="67" t="s">
        <v>572</v>
      </c>
      <c r="B328" s="68">
        <v>166.7</v>
      </c>
      <c r="C328" s="68">
        <v>56.1</v>
      </c>
      <c r="D328" s="68">
        <v>33.700000000000003</v>
      </c>
      <c r="E328" s="63"/>
      <c r="F328" s="63"/>
      <c r="G328" s="69"/>
      <c r="H328" s="63"/>
      <c r="I328" s="63"/>
      <c r="J328" s="63"/>
      <c r="K328" s="63">
        <f>'Субвенции '!B318</f>
        <v>166.7</v>
      </c>
      <c r="L328" s="63">
        <f>'Субвенции '!C318</f>
        <v>56.1</v>
      </c>
      <c r="M328" s="63">
        <f>'Субвенции '!D318</f>
        <v>33.653269346130777</v>
      </c>
      <c r="N328" s="63"/>
      <c r="O328" s="63"/>
      <c r="P328" s="63"/>
      <c r="T328" s="65"/>
      <c r="U328" s="65"/>
      <c r="V328" s="65"/>
    </row>
    <row r="329" spans="1:22" s="70" customFormat="1" ht="47.25" x14ac:dyDescent="0.25">
      <c r="A329" s="67" t="s">
        <v>573</v>
      </c>
      <c r="B329" s="68">
        <v>166.7</v>
      </c>
      <c r="C329" s="68">
        <v>55.3</v>
      </c>
      <c r="D329" s="68">
        <v>33.200000000000003</v>
      </c>
      <c r="E329" s="63"/>
      <c r="F329" s="63"/>
      <c r="G329" s="69"/>
      <c r="H329" s="63"/>
      <c r="I329" s="63"/>
      <c r="J329" s="63"/>
      <c r="K329" s="63">
        <f>'Субвенции '!B319</f>
        <v>166.7</v>
      </c>
      <c r="L329" s="63">
        <f>'Субвенции '!C319</f>
        <v>55.3</v>
      </c>
      <c r="M329" s="63">
        <f>'Субвенции '!D319</f>
        <v>33.173365326934615</v>
      </c>
      <c r="N329" s="63"/>
      <c r="O329" s="63"/>
      <c r="P329" s="63"/>
      <c r="T329" s="65"/>
      <c r="U329" s="65"/>
      <c r="V329" s="65"/>
    </row>
    <row r="330" spans="1:22" s="70" customFormat="1" ht="47.25" x14ac:dyDescent="0.25">
      <c r="A330" s="67" t="s">
        <v>574</v>
      </c>
      <c r="B330" s="68">
        <v>166.7</v>
      </c>
      <c r="C330" s="68">
        <v>66.400000000000006</v>
      </c>
      <c r="D330" s="68">
        <v>39.799999999999997</v>
      </c>
      <c r="E330" s="63"/>
      <c r="F330" s="63"/>
      <c r="G330" s="69"/>
      <c r="H330" s="63"/>
      <c r="I330" s="63"/>
      <c r="J330" s="63"/>
      <c r="K330" s="63">
        <f>'Субвенции '!B320</f>
        <v>166.7</v>
      </c>
      <c r="L330" s="63">
        <f>'Субвенции '!C320</f>
        <v>66.400000000000006</v>
      </c>
      <c r="M330" s="63">
        <f>'Субвенции '!D320</f>
        <v>39.832033593281352</v>
      </c>
      <c r="N330" s="63"/>
      <c r="O330" s="63"/>
      <c r="P330" s="63"/>
      <c r="T330" s="65"/>
      <c r="U330" s="65"/>
      <c r="V330" s="65"/>
    </row>
    <row r="331" spans="1:22" s="70" customFormat="1" ht="47.25" x14ac:dyDescent="0.25">
      <c r="A331" s="67" t="s">
        <v>575</v>
      </c>
      <c r="B331" s="68">
        <v>67.099999999999994</v>
      </c>
      <c r="C331" s="68">
        <v>24.7</v>
      </c>
      <c r="D331" s="68">
        <v>36.799999999999997</v>
      </c>
      <c r="E331" s="63"/>
      <c r="F331" s="63"/>
      <c r="G331" s="69"/>
      <c r="H331" s="63"/>
      <c r="I331" s="63"/>
      <c r="J331" s="63"/>
      <c r="K331" s="63">
        <f>'Субвенции '!B321</f>
        <v>67.099999999999994</v>
      </c>
      <c r="L331" s="63">
        <f>'Субвенции '!C321</f>
        <v>24.7</v>
      </c>
      <c r="M331" s="63">
        <f>'Субвенции '!D321</f>
        <v>36.810730253353206</v>
      </c>
      <c r="N331" s="63"/>
      <c r="O331" s="63"/>
      <c r="P331" s="63"/>
      <c r="T331" s="65"/>
      <c r="U331" s="65"/>
      <c r="V331" s="65"/>
    </row>
    <row r="332" spans="1:22" s="70" customFormat="1" ht="47.25" x14ac:dyDescent="0.25">
      <c r="A332" s="67" t="s">
        <v>576</v>
      </c>
      <c r="B332" s="68">
        <v>67.099999999999994</v>
      </c>
      <c r="C332" s="68">
        <v>26.2</v>
      </c>
      <c r="D332" s="68">
        <v>39</v>
      </c>
      <c r="E332" s="63"/>
      <c r="F332" s="63"/>
      <c r="G332" s="69"/>
      <c r="H332" s="63"/>
      <c r="I332" s="63"/>
      <c r="J332" s="63"/>
      <c r="K332" s="63">
        <f>'Субвенции '!B322</f>
        <v>67.099999999999994</v>
      </c>
      <c r="L332" s="63">
        <f>'Субвенции '!C322</f>
        <v>26.2</v>
      </c>
      <c r="M332" s="63">
        <f>'Субвенции '!D322</f>
        <v>39.046199701937411</v>
      </c>
      <c r="N332" s="63"/>
      <c r="O332" s="63"/>
      <c r="P332" s="63"/>
      <c r="T332" s="65"/>
      <c r="U332" s="65"/>
      <c r="V332" s="65"/>
    </row>
    <row r="333" spans="1:22" s="70" customFormat="1" ht="47.25" x14ac:dyDescent="0.25">
      <c r="A333" s="67" t="s">
        <v>577</v>
      </c>
      <c r="B333" s="68">
        <v>67.099999999999994</v>
      </c>
      <c r="C333" s="68">
        <v>24.6</v>
      </c>
      <c r="D333" s="68">
        <v>36.700000000000003</v>
      </c>
      <c r="E333" s="63"/>
      <c r="F333" s="63"/>
      <c r="G333" s="69"/>
      <c r="H333" s="63"/>
      <c r="I333" s="63"/>
      <c r="J333" s="63"/>
      <c r="K333" s="63">
        <f>'Субвенции '!B323</f>
        <v>67.099999999999994</v>
      </c>
      <c r="L333" s="63">
        <f>'Субвенции '!C323</f>
        <v>24.6</v>
      </c>
      <c r="M333" s="63">
        <f>'Субвенции '!D323</f>
        <v>36.661698956780931</v>
      </c>
      <c r="N333" s="63"/>
      <c r="O333" s="63"/>
      <c r="P333" s="63"/>
      <c r="T333" s="65"/>
      <c r="U333" s="65"/>
      <c r="V333" s="65"/>
    </row>
    <row r="334" spans="1:22" s="70" customFormat="1" ht="47.25" x14ac:dyDescent="0.25">
      <c r="A334" s="67" t="s">
        <v>578</v>
      </c>
      <c r="B334" s="68">
        <v>67.099999999999994</v>
      </c>
      <c r="C334" s="68">
        <v>23.7</v>
      </c>
      <c r="D334" s="68">
        <v>35.299999999999997</v>
      </c>
      <c r="E334" s="63"/>
      <c r="F334" s="63"/>
      <c r="G334" s="69"/>
      <c r="H334" s="63"/>
      <c r="I334" s="63"/>
      <c r="J334" s="63"/>
      <c r="K334" s="63">
        <f>'Субвенции '!B324</f>
        <v>67.099999999999994</v>
      </c>
      <c r="L334" s="63">
        <f>'Субвенции '!C324</f>
        <v>23.7</v>
      </c>
      <c r="M334" s="63">
        <f>'Субвенции '!D324</f>
        <v>35.320417287630406</v>
      </c>
      <c r="N334" s="63"/>
      <c r="O334" s="63"/>
      <c r="P334" s="63"/>
      <c r="T334" s="65"/>
      <c r="U334" s="65"/>
      <c r="V334" s="65"/>
    </row>
    <row r="335" spans="1:22" s="70" customFormat="1" ht="47.25" x14ac:dyDescent="0.25">
      <c r="A335" s="67" t="s">
        <v>579</v>
      </c>
      <c r="B335" s="68">
        <v>166.7</v>
      </c>
      <c r="C335" s="68">
        <v>69.099999999999994</v>
      </c>
      <c r="D335" s="68">
        <v>41.5</v>
      </c>
      <c r="E335" s="63"/>
      <c r="F335" s="63"/>
      <c r="G335" s="69"/>
      <c r="H335" s="63"/>
      <c r="I335" s="63"/>
      <c r="J335" s="63"/>
      <c r="K335" s="63">
        <f>'Субвенции '!B325</f>
        <v>166.7</v>
      </c>
      <c r="L335" s="63">
        <f>'Субвенции '!C325</f>
        <v>69.099999999999994</v>
      </c>
      <c r="M335" s="63">
        <f>'Субвенции '!D325</f>
        <v>41.451709658068388</v>
      </c>
      <c r="N335" s="63"/>
      <c r="O335" s="63"/>
      <c r="P335" s="63"/>
      <c r="T335" s="65"/>
      <c r="U335" s="65"/>
      <c r="V335" s="65"/>
    </row>
    <row r="336" spans="1:22" s="70" customFormat="1" ht="47.25" x14ac:dyDescent="0.25">
      <c r="A336" s="67" t="s">
        <v>580</v>
      </c>
      <c r="B336" s="68">
        <v>67.099999999999994</v>
      </c>
      <c r="C336" s="68">
        <v>26.2</v>
      </c>
      <c r="D336" s="68">
        <v>39</v>
      </c>
      <c r="E336" s="63"/>
      <c r="F336" s="63"/>
      <c r="G336" s="69"/>
      <c r="H336" s="63"/>
      <c r="I336" s="63"/>
      <c r="J336" s="63"/>
      <c r="K336" s="63">
        <f>'Субвенции '!B326</f>
        <v>67.099999999999994</v>
      </c>
      <c r="L336" s="63">
        <f>'Субвенции '!C326</f>
        <v>26.2</v>
      </c>
      <c r="M336" s="63">
        <f>'Субвенции '!D326</f>
        <v>39.046199701937411</v>
      </c>
      <c r="N336" s="63"/>
      <c r="O336" s="63"/>
      <c r="P336" s="63"/>
      <c r="T336" s="65"/>
      <c r="U336" s="65"/>
      <c r="V336" s="65"/>
    </row>
    <row r="337" spans="1:22" s="70" customFormat="1" ht="47.25" x14ac:dyDescent="0.25">
      <c r="A337" s="67" t="s">
        <v>581</v>
      </c>
      <c r="B337" s="68">
        <v>166.7</v>
      </c>
      <c r="C337" s="68">
        <v>68.2</v>
      </c>
      <c r="D337" s="68">
        <v>40.9</v>
      </c>
      <c r="E337" s="63"/>
      <c r="F337" s="63"/>
      <c r="G337" s="69"/>
      <c r="H337" s="63"/>
      <c r="I337" s="63"/>
      <c r="J337" s="63"/>
      <c r="K337" s="63">
        <f>'Субвенции '!B327</f>
        <v>166.7</v>
      </c>
      <c r="L337" s="63">
        <f>'Субвенции '!C327</f>
        <v>68.2</v>
      </c>
      <c r="M337" s="63">
        <f>'Субвенции '!D327</f>
        <v>40.911817636472705</v>
      </c>
      <c r="N337" s="63"/>
      <c r="O337" s="63"/>
      <c r="P337" s="63"/>
      <c r="T337" s="65"/>
      <c r="U337" s="65"/>
      <c r="V337" s="65"/>
    </row>
    <row r="338" spans="1:22" s="70" customFormat="1" ht="47.25" x14ac:dyDescent="0.25">
      <c r="A338" s="67" t="s">
        <v>582</v>
      </c>
      <c r="B338" s="68">
        <v>166.7</v>
      </c>
      <c r="C338" s="68">
        <v>64</v>
      </c>
      <c r="D338" s="68">
        <v>38.4</v>
      </c>
      <c r="E338" s="63"/>
      <c r="F338" s="63"/>
      <c r="G338" s="69"/>
      <c r="H338" s="63"/>
      <c r="I338" s="63"/>
      <c r="J338" s="63"/>
      <c r="K338" s="63">
        <f>'Субвенции '!B328</f>
        <v>166.7</v>
      </c>
      <c r="L338" s="63">
        <f>'Субвенции '!C328</f>
        <v>64</v>
      </c>
      <c r="M338" s="63">
        <f>'Субвенции '!D328</f>
        <v>38.392321535692865</v>
      </c>
      <c r="N338" s="63"/>
      <c r="O338" s="63"/>
      <c r="P338" s="63"/>
      <c r="T338" s="65"/>
      <c r="U338" s="65"/>
      <c r="V338" s="65"/>
    </row>
    <row r="339" spans="1:22" s="70" customFormat="1" ht="47.25" x14ac:dyDescent="0.25">
      <c r="A339" s="67" t="s">
        <v>583</v>
      </c>
      <c r="B339" s="68">
        <v>166.7</v>
      </c>
      <c r="C339" s="68">
        <v>62.5</v>
      </c>
      <c r="D339" s="68">
        <v>37.5</v>
      </c>
      <c r="E339" s="63"/>
      <c r="F339" s="63"/>
      <c r="G339" s="69"/>
      <c r="H339" s="63"/>
      <c r="I339" s="63"/>
      <c r="J339" s="63"/>
      <c r="K339" s="63">
        <f>'Субвенции '!B329</f>
        <v>166.7</v>
      </c>
      <c r="L339" s="63">
        <f>'Субвенции '!C329</f>
        <v>62.5</v>
      </c>
      <c r="M339" s="63">
        <f>'Субвенции '!D329</f>
        <v>37.492501499700062</v>
      </c>
      <c r="N339" s="63"/>
      <c r="O339" s="63"/>
      <c r="P339" s="63"/>
      <c r="T339" s="65"/>
      <c r="U339" s="65"/>
      <c r="V339" s="65"/>
    </row>
    <row r="340" spans="1:22" s="70" customFormat="1" ht="47.25" x14ac:dyDescent="0.25">
      <c r="A340" s="67" t="s">
        <v>584</v>
      </c>
      <c r="B340" s="68">
        <v>166.7</v>
      </c>
      <c r="C340" s="68">
        <v>64</v>
      </c>
      <c r="D340" s="68">
        <v>38.4</v>
      </c>
      <c r="E340" s="63"/>
      <c r="F340" s="63"/>
      <c r="G340" s="69"/>
      <c r="H340" s="63"/>
      <c r="I340" s="63"/>
      <c r="J340" s="63"/>
      <c r="K340" s="63">
        <f>'Субвенции '!B330</f>
        <v>166.7</v>
      </c>
      <c r="L340" s="63">
        <f>'Субвенции '!C330</f>
        <v>64</v>
      </c>
      <c r="M340" s="63">
        <f>'Субвенции '!D330</f>
        <v>38.392321535692865</v>
      </c>
      <c r="N340" s="63"/>
      <c r="O340" s="63"/>
      <c r="P340" s="63"/>
      <c r="T340" s="65"/>
      <c r="U340" s="65"/>
      <c r="V340" s="65"/>
    </row>
    <row r="341" spans="1:22" s="70" customFormat="1" ht="47.25" x14ac:dyDescent="0.25">
      <c r="A341" s="67" t="s">
        <v>585</v>
      </c>
      <c r="B341" s="68">
        <v>67.099999999999994</v>
      </c>
      <c r="C341" s="68">
        <v>33.5</v>
      </c>
      <c r="D341" s="68">
        <v>49.9</v>
      </c>
      <c r="E341" s="63"/>
      <c r="F341" s="63"/>
      <c r="G341" s="69"/>
      <c r="H341" s="63"/>
      <c r="I341" s="63"/>
      <c r="J341" s="63"/>
      <c r="K341" s="63">
        <f>'Субвенции '!B331</f>
        <v>67.099999999999994</v>
      </c>
      <c r="L341" s="63">
        <f>'Субвенции '!C331</f>
        <v>33.5</v>
      </c>
      <c r="M341" s="63">
        <f>'Субвенции '!D331</f>
        <v>49.92548435171387</v>
      </c>
      <c r="N341" s="63"/>
      <c r="O341" s="63"/>
      <c r="P341" s="63"/>
      <c r="T341" s="65"/>
      <c r="U341" s="65"/>
      <c r="V341" s="65"/>
    </row>
    <row r="342" spans="1:22" s="70" customFormat="1" ht="47.25" x14ac:dyDescent="0.25">
      <c r="A342" s="67" t="s">
        <v>586</v>
      </c>
      <c r="B342" s="68">
        <v>166.7</v>
      </c>
      <c r="C342" s="68">
        <v>68</v>
      </c>
      <c r="D342" s="68">
        <v>40.799999999999997</v>
      </c>
      <c r="E342" s="63"/>
      <c r="F342" s="63"/>
      <c r="G342" s="69"/>
      <c r="H342" s="63"/>
      <c r="I342" s="63"/>
      <c r="J342" s="63"/>
      <c r="K342" s="63">
        <f>'Субвенции '!B332</f>
        <v>166.7</v>
      </c>
      <c r="L342" s="63">
        <f>'Субвенции '!C332</f>
        <v>68</v>
      </c>
      <c r="M342" s="63">
        <f>'Субвенции '!D332</f>
        <v>40.79184163167367</v>
      </c>
      <c r="N342" s="63"/>
      <c r="O342" s="63"/>
      <c r="P342" s="63"/>
      <c r="T342" s="65"/>
      <c r="U342" s="65"/>
      <c r="V342" s="65"/>
    </row>
    <row r="343" spans="1:22" s="70" customFormat="1" ht="47.25" x14ac:dyDescent="0.25">
      <c r="A343" s="67" t="s">
        <v>587</v>
      </c>
      <c r="B343" s="68">
        <v>166.7</v>
      </c>
      <c r="C343" s="68">
        <v>72.7</v>
      </c>
      <c r="D343" s="68">
        <v>43.6</v>
      </c>
      <c r="E343" s="63"/>
      <c r="F343" s="63"/>
      <c r="G343" s="69"/>
      <c r="H343" s="63"/>
      <c r="I343" s="63"/>
      <c r="J343" s="63"/>
      <c r="K343" s="63">
        <f>'Субвенции '!B333</f>
        <v>166.7</v>
      </c>
      <c r="L343" s="63">
        <f>'Субвенции '!C333</f>
        <v>72.7</v>
      </c>
      <c r="M343" s="63">
        <f>'Субвенции '!D333</f>
        <v>43.611277744451115</v>
      </c>
      <c r="N343" s="63"/>
      <c r="O343" s="63"/>
      <c r="P343" s="63"/>
      <c r="T343" s="65"/>
      <c r="U343" s="65"/>
      <c r="V343" s="65"/>
    </row>
    <row r="344" spans="1:22" s="70" customFormat="1" ht="47.25" x14ac:dyDescent="0.25">
      <c r="A344" s="67" t="s">
        <v>588</v>
      </c>
      <c r="B344" s="68">
        <v>67.099999999999994</v>
      </c>
      <c r="C344" s="68">
        <v>27.4</v>
      </c>
      <c r="D344" s="68">
        <v>40.799999999999997</v>
      </c>
      <c r="E344" s="63"/>
      <c r="F344" s="63"/>
      <c r="G344" s="69"/>
      <c r="H344" s="63"/>
      <c r="I344" s="63"/>
      <c r="J344" s="63"/>
      <c r="K344" s="63">
        <f>'Субвенции '!B334</f>
        <v>67.099999999999994</v>
      </c>
      <c r="L344" s="63">
        <f>'Субвенции '!C334</f>
        <v>27.4</v>
      </c>
      <c r="M344" s="63">
        <f>'Субвенции '!D334</f>
        <v>40.834575260804776</v>
      </c>
      <c r="N344" s="63"/>
      <c r="O344" s="63"/>
      <c r="P344" s="63"/>
      <c r="T344" s="65"/>
      <c r="U344" s="65"/>
      <c r="V344" s="65"/>
    </row>
    <row r="345" spans="1:22" s="70" customFormat="1" ht="47.25" x14ac:dyDescent="0.25">
      <c r="A345" s="67" t="s">
        <v>589</v>
      </c>
      <c r="B345" s="68">
        <v>67.099999999999994</v>
      </c>
      <c r="C345" s="68">
        <v>27.3</v>
      </c>
      <c r="D345" s="68">
        <v>40.700000000000003</v>
      </c>
      <c r="E345" s="63"/>
      <c r="F345" s="63"/>
      <c r="G345" s="69"/>
      <c r="H345" s="63"/>
      <c r="I345" s="63"/>
      <c r="J345" s="63"/>
      <c r="K345" s="63">
        <f>'Субвенции '!B335</f>
        <v>67.099999999999994</v>
      </c>
      <c r="L345" s="63">
        <f>'Субвенции '!C335</f>
        <v>27.3</v>
      </c>
      <c r="M345" s="63">
        <f>'Субвенции '!D335</f>
        <v>40.685543964232494</v>
      </c>
      <c r="N345" s="63"/>
      <c r="O345" s="63"/>
      <c r="P345" s="63"/>
      <c r="T345" s="65"/>
      <c r="U345" s="65"/>
      <c r="V345" s="65"/>
    </row>
    <row r="346" spans="1:22" s="70" customFormat="1" ht="47.25" x14ac:dyDescent="0.25">
      <c r="A346" s="67" t="s">
        <v>590</v>
      </c>
      <c r="B346" s="68">
        <v>67.099999999999994</v>
      </c>
      <c r="C346" s="68">
        <v>27.4</v>
      </c>
      <c r="D346" s="68">
        <v>40.799999999999997</v>
      </c>
      <c r="E346" s="63"/>
      <c r="F346" s="63"/>
      <c r="G346" s="69"/>
      <c r="H346" s="63"/>
      <c r="I346" s="63"/>
      <c r="J346" s="63"/>
      <c r="K346" s="63">
        <f>'Субвенции '!B336</f>
        <v>67.099999999999994</v>
      </c>
      <c r="L346" s="63">
        <f>'Субвенции '!C336</f>
        <v>27.4</v>
      </c>
      <c r="M346" s="63">
        <f>'Субвенции '!D336</f>
        <v>40.834575260804776</v>
      </c>
      <c r="N346" s="63"/>
      <c r="O346" s="63"/>
      <c r="P346" s="63"/>
      <c r="T346" s="65"/>
      <c r="U346" s="65"/>
      <c r="V346" s="65"/>
    </row>
    <row r="347" spans="1:22" s="70" customFormat="1" ht="47.25" x14ac:dyDescent="0.25">
      <c r="A347" s="67" t="s">
        <v>591</v>
      </c>
      <c r="B347" s="68">
        <v>67.099999999999994</v>
      </c>
      <c r="C347" s="68">
        <v>27.4</v>
      </c>
      <c r="D347" s="68">
        <v>40.799999999999997</v>
      </c>
      <c r="E347" s="63"/>
      <c r="F347" s="63"/>
      <c r="G347" s="69"/>
      <c r="H347" s="63"/>
      <c r="I347" s="63"/>
      <c r="J347" s="63"/>
      <c r="K347" s="63">
        <f>'Субвенции '!B337</f>
        <v>67.099999999999994</v>
      </c>
      <c r="L347" s="63">
        <f>'Субвенции '!C337</f>
        <v>27.4</v>
      </c>
      <c r="M347" s="63">
        <f>'Субвенции '!D337</f>
        <v>40.834575260804776</v>
      </c>
      <c r="N347" s="63"/>
      <c r="O347" s="63"/>
      <c r="P347" s="63"/>
      <c r="T347" s="65"/>
      <c r="U347" s="65"/>
      <c r="V347" s="65"/>
    </row>
    <row r="348" spans="1:22" s="70" customFormat="1" ht="47.25" x14ac:dyDescent="0.25">
      <c r="A348" s="67" t="s">
        <v>592</v>
      </c>
      <c r="B348" s="68">
        <v>67.099999999999994</v>
      </c>
      <c r="C348" s="68">
        <v>27.1</v>
      </c>
      <c r="D348" s="68">
        <v>40.4</v>
      </c>
      <c r="E348" s="63"/>
      <c r="F348" s="63"/>
      <c r="G348" s="69"/>
      <c r="H348" s="63"/>
      <c r="I348" s="63"/>
      <c r="J348" s="63"/>
      <c r="K348" s="63">
        <f>'Субвенции '!B338</f>
        <v>67.099999999999994</v>
      </c>
      <c r="L348" s="63">
        <f>'Субвенции '!C338</f>
        <v>27.1</v>
      </c>
      <c r="M348" s="63">
        <f>'Субвенции '!D338</f>
        <v>40.387481371087937</v>
      </c>
      <c r="N348" s="63"/>
      <c r="O348" s="63"/>
      <c r="P348" s="63"/>
      <c r="T348" s="65"/>
      <c r="U348" s="65"/>
      <c r="V348" s="65"/>
    </row>
    <row r="349" spans="1:22" s="70" customFormat="1" ht="47.25" x14ac:dyDescent="0.25">
      <c r="A349" s="67" t="s">
        <v>593</v>
      </c>
      <c r="B349" s="68">
        <v>166.7</v>
      </c>
      <c r="C349" s="68">
        <v>68.5</v>
      </c>
      <c r="D349" s="68">
        <v>41.1</v>
      </c>
      <c r="E349" s="63"/>
      <c r="F349" s="63"/>
      <c r="G349" s="69"/>
      <c r="H349" s="63"/>
      <c r="I349" s="63"/>
      <c r="J349" s="63"/>
      <c r="K349" s="63">
        <f>'Субвенции '!B339</f>
        <v>166.7</v>
      </c>
      <c r="L349" s="63">
        <f>'Субвенции '!C339</f>
        <v>68.5</v>
      </c>
      <c r="M349" s="63">
        <f>'Субвенции '!D339</f>
        <v>41.091781643671268</v>
      </c>
      <c r="N349" s="63"/>
      <c r="O349" s="63"/>
      <c r="P349" s="63"/>
      <c r="T349" s="65"/>
      <c r="U349" s="65"/>
      <c r="V349" s="65"/>
    </row>
    <row r="350" spans="1:22" s="70" customFormat="1" ht="47.25" x14ac:dyDescent="0.25">
      <c r="A350" s="67" t="s">
        <v>594</v>
      </c>
      <c r="B350" s="68">
        <v>67.099999999999994</v>
      </c>
      <c r="C350" s="68">
        <v>27.4</v>
      </c>
      <c r="D350" s="68">
        <v>40.799999999999997</v>
      </c>
      <c r="E350" s="63"/>
      <c r="F350" s="63"/>
      <c r="G350" s="69"/>
      <c r="H350" s="63"/>
      <c r="I350" s="63"/>
      <c r="J350" s="63"/>
      <c r="K350" s="63">
        <f>'Субвенции '!B340</f>
        <v>67.099999999999994</v>
      </c>
      <c r="L350" s="63">
        <f>'Субвенции '!C340</f>
        <v>27.4</v>
      </c>
      <c r="M350" s="63">
        <f>'Субвенции '!D340</f>
        <v>40.834575260804776</v>
      </c>
      <c r="N350" s="63"/>
      <c r="O350" s="63"/>
      <c r="P350" s="63"/>
      <c r="T350" s="65"/>
      <c r="U350" s="65"/>
      <c r="V350" s="65"/>
    </row>
    <row r="351" spans="1:22" s="70" customFormat="1" ht="47.25" x14ac:dyDescent="0.25">
      <c r="A351" s="67" t="s">
        <v>595</v>
      </c>
      <c r="B351" s="68">
        <v>67.099999999999994</v>
      </c>
      <c r="C351" s="68">
        <v>27.6</v>
      </c>
      <c r="D351" s="68">
        <v>41.1</v>
      </c>
      <c r="E351" s="63"/>
      <c r="F351" s="63"/>
      <c r="G351" s="69"/>
      <c r="H351" s="63"/>
      <c r="I351" s="63"/>
      <c r="J351" s="63"/>
      <c r="K351" s="63">
        <f>'Субвенции '!B341</f>
        <v>67.099999999999994</v>
      </c>
      <c r="L351" s="63">
        <f>'Субвенции '!C341</f>
        <v>27.6</v>
      </c>
      <c r="M351" s="63">
        <f>'Субвенции '!D341</f>
        <v>41.132637853949333</v>
      </c>
      <c r="N351" s="63"/>
      <c r="O351" s="63"/>
      <c r="P351" s="63"/>
      <c r="T351" s="65"/>
      <c r="U351" s="65"/>
      <c r="V351" s="65"/>
    </row>
    <row r="352" spans="1:22" s="70" customFormat="1" ht="47.25" x14ac:dyDescent="0.25">
      <c r="A352" s="67" t="s">
        <v>596</v>
      </c>
      <c r="B352" s="68">
        <v>166.7</v>
      </c>
      <c r="C352" s="68">
        <v>78.2</v>
      </c>
      <c r="D352" s="68">
        <v>46.9</v>
      </c>
      <c r="E352" s="63"/>
      <c r="F352" s="63"/>
      <c r="G352" s="69"/>
      <c r="H352" s="63"/>
      <c r="I352" s="63"/>
      <c r="J352" s="63"/>
      <c r="K352" s="63">
        <f>'Субвенции '!B342</f>
        <v>166.7</v>
      </c>
      <c r="L352" s="63">
        <f>'Субвенции '!C342</f>
        <v>78.2</v>
      </c>
      <c r="M352" s="63">
        <f>'Субвенции '!D342</f>
        <v>46.910617876424723</v>
      </c>
      <c r="N352" s="63"/>
      <c r="O352" s="63"/>
      <c r="P352" s="63"/>
      <c r="T352" s="65"/>
      <c r="U352" s="65"/>
      <c r="V352" s="65"/>
    </row>
    <row r="353" spans="1:22" s="70" customFormat="1" ht="47.25" x14ac:dyDescent="0.25">
      <c r="A353" s="67" t="s">
        <v>597</v>
      </c>
      <c r="B353" s="68">
        <v>67.099999999999994</v>
      </c>
      <c r="C353" s="68">
        <v>27.6</v>
      </c>
      <c r="D353" s="68">
        <v>41.1</v>
      </c>
      <c r="E353" s="63"/>
      <c r="F353" s="63"/>
      <c r="G353" s="69"/>
      <c r="H353" s="63"/>
      <c r="I353" s="63"/>
      <c r="J353" s="63"/>
      <c r="K353" s="63">
        <f>'Субвенции '!B343</f>
        <v>67.099999999999994</v>
      </c>
      <c r="L353" s="63">
        <f>'Субвенции '!C343</f>
        <v>27.6</v>
      </c>
      <c r="M353" s="63">
        <f>'Субвенции '!D343</f>
        <v>41.132637853949333</v>
      </c>
      <c r="N353" s="63"/>
      <c r="O353" s="63"/>
      <c r="P353" s="63"/>
      <c r="T353" s="65"/>
      <c r="U353" s="65"/>
      <c r="V353" s="65"/>
    </row>
    <row r="354" spans="1:22" s="70" customFormat="1" ht="47.25" x14ac:dyDescent="0.25">
      <c r="A354" s="67" t="s">
        <v>598</v>
      </c>
      <c r="B354" s="68">
        <v>67.099999999999994</v>
      </c>
      <c r="C354" s="68">
        <v>27.6</v>
      </c>
      <c r="D354" s="68">
        <v>41.1</v>
      </c>
      <c r="E354" s="63"/>
      <c r="F354" s="63"/>
      <c r="G354" s="69"/>
      <c r="H354" s="63"/>
      <c r="I354" s="63"/>
      <c r="J354" s="63"/>
      <c r="K354" s="63">
        <f>'Субвенции '!B344</f>
        <v>67.099999999999994</v>
      </c>
      <c r="L354" s="63">
        <f>'Субвенции '!C344</f>
        <v>27.6</v>
      </c>
      <c r="M354" s="63">
        <f>'Субвенции '!D344</f>
        <v>41.132637853949333</v>
      </c>
      <c r="N354" s="63"/>
      <c r="O354" s="63"/>
      <c r="P354" s="63"/>
      <c r="T354" s="65"/>
      <c r="U354" s="65"/>
      <c r="V354" s="65"/>
    </row>
    <row r="355" spans="1:22" s="70" customFormat="1" ht="47.25" x14ac:dyDescent="0.25">
      <c r="A355" s="67" t="s">
        <v>599</v>
      </c>
      <c r="B355" s="68">
        <v>333.4</v>
      </c>
      <c r="C355" s="68">
        <v>140</v>
      </c>
      <c r="D355" s="68">
        <v>42</v>
      </c>
      <c r="E355" s="63"/>
      <c r="F355" s="63"/>
      <c r="G355" s="69"/>
      <c r="H355" s="63"/>
      <c r="I355" s="63"/>
      <c r="J355" s="63"/>
      <c r="K355" s="63">
        <f>'Субвенции '!B345</f>
        <v>333.4</v>
      </c>
      <c r="L355" s="63">
        <f>'Субвенции '!C345</f>
        <v>140</v>
      </c>
      <c r="M355" s="63">
        <f>'Субвенции '!D345</f>
        <v>41.991601679664072</v>
      </c>
      <c r="N355" s="63"/>
      <c r="O355" s="63"/>
      <c r="P355" s="63"/>
      <c r="T355" s="65"/>
      <c r="U355" s="65"/>
      <c r="V355" s="65"/>
    </row>
    <row r="356" spans="1:22" s="70" customFormat="1" ht="47.25" x14ac:dyDescent="0.25">
      <c r="A356" s="67" t="s">
        <v>600</v>
      </c>
      <c r="B356" s="68">
        <v>67.099999999999994</v>
      </c>
      <c r="C356" s="68">
        <v>27.6</v>
      </c>
      <c r="D356" s="68">
        <v>41.1</v>
      </c>
      <c r="E356" s="63"/>
      <c r="F356" s="63"/>
      <c r="G356" s="69"/>
      <c r="H356" s="63"/>
      <c r="I356" s="63"/>
      <c r="J356" s="63"/>
      <c r="K356" s="63">
        <f>'Субвенции '!B346</f>
        <v>67.099999999999994</v>
      </c>
      <c r="L356" s="63">
        <f>'Субвенции '!C346</f>
        <v>27.6</v>
      </c>
      <c r="M356" s="63">
        <f>'Субвенции '!D346</f>
        <v>41.132637853949333</v>
      </c>
      <c r="N356" s="63"/>
      <c r="O356" s="63"/>
      <c r="P356" s="63"/>
      <c r="T356" s="65"/>
      <c r="U356" s="65"/>
      <c r="V356" s="65"/>
    </row>
    <row r="357" spans="1:22" s="70" customFormat="1" ht="47.25" x14ac:dyDescent="0.25">
      <c r="A357" s="67" t="s">
        <v>601</v>
      </c>
      <c r="B357" s="68">
        <v>67.099999999999994</v>
      </c>
      <c r="C357" s="68">
        <v>32</v>
      </c>
      <c r="D357" s="68">
        <v>47.7</v>
      </c>
      <c r="E357" s="63"/>
      <c r="F357" s="63"/>
      <c r="G357" s="69"/>
      <c r="H357" s="63"/>
      <c r="I357" s="63"/>
      <c r="J357" s="63"/>
      <c r="K357" s="63">
        <f>'Субвенции '!B347</f>
        <v>67.099999999999994</v>
      </c>
      <c r="L357" s="63">
        <f>'Субвенции '!C347</f>
        <v>32</v>
      </c>
      <c r="M357" s="63">
        <f>'Субвенции '!D347</f>
        <v>47.690014903129665</v>
      </c>
      <c r="N357" s="63"/>
      <c r="O357" s="63"/>
      <c r="P357" s="63"/>
      <c r="T357" s="65"/>
      <c r="U357" s="65"/>
      <c r="V357" s="65"/>
    </row>
    <row r="358" spans="1:22" s="70" customFormat="1" ht="47.25" x14ac:dyDescent="0.25">
      <c r="A358" s="67" t="s">
        <v>602</v>
      </c>
      <c r="B358" s="68">
        <v>67.099999999999994</v>
      </c>
      <c r="C358" s="68">
        <v>27.6</v>
      </c>
      <c r="D358" s="68">
        <v>41.1</v>
      </c>
      <c r="E358" s="63"/>
      <c r="F358" s="63"/>
      <c r="G358" s="69"/>
      <c r="H358" s="63"/>
      <c r="I358" s="63"/>
      <c r="J358" s="63"/>
      <c r="K358" s="63">
        <f>'Субвенции '!B348</f>
        <v>67.099999999999994</v>
      </c>
      <c r="L358" s="63">
        <f>'Субвенции '!C348</f>
        <v>27.6</v>
      </c>
      <c r="M358" s="63">
        <f>'Субвенции '!D348</f>
        <v>41.132637853949333</v>
      </c>
      <c r="N358" s="63"/>
      <c r="O358" s="63"/>
      <c r="P358" s="63"/>
      <c r="T358" s="65"/>
      <c r="U358" s="65"/>
      <c r="V358" s="65"/>
    </row>
    <row r="359" spans="1:22" s="70" customFormat="1" ht="47.25" x14ac:dyDescent="0.25">
      <c r="A359" s="67" t="s">
        <v>603</v>
      </c>
      <c r="B359" s="68">
        <v>67.099999999999994</v>
      </c>
      <c r="C359" s="68">
        <v>27.4</v>
      </c>
      <c r="D359" s="68">
        <v>40.799999999999997</v>
      </c>
      <c r="E359" s="63"/>
      <c r="F359" s="63"/>
      <c r="G359" s="69"/>
      <c r="H359" s="63"/>
      <c r="I359" s="63"/>
      <c r="J359" s="63"/>
      <c r="K359" s="63">
        <f>'Субвенции '!B349</f>
        <v>67.099999999999994</v>
      </c>
      <c r="L359" s="63">
        <f>'Субвенции '!C349</f>
        <v>27.4</v>
      </c>
      <c r="M359" s="63">
        <f>'Субвенции '!D349</f>
        <v>40.834575260804776</v>
      </c>
      <c r="N359" s="63"/>
      <c r="O359" s="63"/>
      <c r="P359" s="63"/>
      <c r="T359" s="65"/>
      <c r="U359" s="65"/>
      <c r="V359" s="65"/>
    </row>
    <row r="360" spans="1:22" s="70" customFormat="1" ht="47.25" x14ac:dyDescent="0.25">
      <c r="A360" s="67" t="s">
        <v>604</v>
      </c>
      <c r="B360" s="68">
        <v>166.7</v>
      </c>
      <c r="C360" s="68">
        <v>61</v>
      </c>
      <c r="D360" s="68">
        <v>36.6</v>
      </c>
      <c r="E360" s="63"/>
      <c r="F360" s="63"/>
      <c r="G360" s="69"/>
      <c r="H360" s="63"/>
      <c r="I360" s="63"/>
      <c r="J360" s="63"/>
      <c r="K360" s="63">
        <f>'Субвенции '!B350</f>
        <v>166.7</v>
      </c>
      <c r="L360" s="63">
        <f>'Субвенции '!C350</f>
        <v>61</v>
      </c>
      <c r="M360" s="63">
        <f>'Субвенции '!D350</f>
        <v>36.592681463707258</v>
      </c>
      <c r="N360" s="63"/>
      <c r="O360" s="63"/>
      <c r="P360" s="63"/>
      <c r="T360" s="65"/>
      <c r="U360" s="65"/>
      <c r="V360" s="65"/>
    </row>
    <row r="361" spans="1:22" s="70" customFormat="1" ht="47.25" x14ac:dyDescent="0.25">
      <c r="A361" s="67" t="s">
        <v>605</v>
      </c>
      <c r="B361" s="68">
        <v>67.099999999999994</v>
      </c>
      <c r="C361" s="68">
        <v>27.5</v>
      </c>
      <c r="D361" s="68">
        <v>41</v>
      </c>
      <c r="E361" s="63"/>
      <c r="F361" s="63"/>
      <c r="G361" s="69"/>
      <c r="H361" s="63"/>
      <c r="I361" s="63"/>
      <c r="J361" s="63"/>
      <c r="K361" s="63">
        <f>'Субвенции '!B351</f>
        <v>67.099999999999994</v>
      </c>
      <c r="L361" s="63">
        <f>'Субвенции '!C351</f>
        <v>27.5</v>
      </c>
      <c r="M361" s="63">
        <f>'Субвенции '!D351</f>
        <v>40.983606557377051</v>
      </c>
      <c r="N361" s="63"/>
      <c r="O361" s="63"/>
      <c r="P361" s="63"/>
      <c r="T361" s="65"/>
      <c r="U361" s="65"/>
      <c r="V361" s="65"/>
    </row>
    <row r="362" spans="1:22" s="70" customFormat="1" ht="47.25" x14ac:dyDescent="0.25">
      <c r="A362" s="67" t="s">
        <v>606</v>
      </c>
      <c r="B362" s="68">
        <v>166.7</v>
      </c>
      <c r="C362" s="68">
        <v>83</v>
      </c>
      <c r="D362" s="68">
        <v>49.8</v>
      </c>
      <c r="E362" s="63"/>
      <c r="F362" s="63"/>
      <c r="G362" s="69"/>
      <c r="H362" s="63"/>
      <c r="I362" s="63"/>
      <c r="J362" s="63"/>
      <c r="K362" s="63">
        <f>'Субвенции '!B352</f>
        <v>166.7</v>
      </c>
      <c r="L362" s="63">
        <f>'Субвенции '!C352</f>
        <v>83</v>
      </c>
      <c r="M362" s="63">
        <f>'Субвенции '!D352</f>
        <v>49.790041991601683</v>
      </c>
      <c r="N362" s="63"/>
      <c r="O362" s="63"/>
      <c r="P362" s="63"/>
      <c r="T362" s="65"/>
      <c r="U362" s="65"/>
      <c r="V362" s="65"/>
    </row>
    <row r="363" spans="1:22" s="70" customFormat="1" ht="47.25" x14ac:dyDescent="0.25">
      <c r="A363" s="67" t="s">
        <v>607</v>
      </c>
      <c r="B363" s="68">
        <v>67.099999999999994</v>
      </c>
      <c r="C363" s="68">
        <v>28.5</v>
      </c>
      <c r="D363" s="68">
        <v>42.5</v>
      </c>
      <c r="E363" s="63"/>
      <c r="F363" s="63"/>
      <c r="G363" s="69"/>
      <c r="H363" s="63"/>
      <c r="I363" s="63"/>
      <c r="J363" s="63"/>
      <c r="K363" s="63">
        <f>'Субвенции '!B353</f>
        <v>67.099999999999994</v>
      </c>
      <c r="L363" s="63">
        <f>'Субвенции '!C353</f>
        <v>28.5</v>
      </c>
      <c r="M363" s="63">
        <f>'Субвенции '!D353</f>
        <v>42.473919523099859</v>
      </c>
      <c r="N363" s="63"/>
      <c r="O363" s="63"/>
      <c r="P363" s="63"/>
      <c r="T363" s="65"/>
      <c r="U363" s="65"/>
      <c r="V363" s="65"/>
    </row>
    <row r="364" spans="1:22" s="70" customFormat="1" ht="47.25" x14ac:dyDescent="0.25">
      <c r="A364" s="67" t="s">
        <v>608</v>
      </c>
      <c r="B364" s="68">
        <v>67.099999999999994</v>
      </c>
      <c r="C364" s="68">
        <v>27</v>
      </c>
      <c r="D364" s="68">
        <v>40.200000000000003</v>
      </c>
      <c r="E364" s="63"/>
      <c r="F364" s="63"/>
      <c r="G364" s="69"/>
      <c r="H364" s="63"/>
      <c r="I364" s="63"/>
      <c r="J364" s="63"/>
      <c r="K364" s="63">
        <f>'Субвенции '!B354</f>
        <v>67.099999999999994</v>
      </c>
      <c r="L364" s="63">
        <f>'Субвенции '!C354</f>
        <v>27</v>
      </c>
      <c r="M364" s="63">
        <f>'Субвенции '!D354</f>
        <v>40.238450074515654</v>
      </c>
      <c r="N364" s="63"/>
      <c r="O364" s="63"/>
      <c r="P364" s="63"/>
      <c r="T364" s="65"/>
      <c r="U364" s="65"/>
      <c r="V364" s="65"/>
    </row>
    <row r="365" spans="1:22" s="70" customFormat="1" ht="47.25" x14ac:dyDescent="0.25">
      <c r="A365" s="67" t="s">
        <v>609</v>
      </c>
      <c r="B365" s="68">
        <v>67.099999999999994</v>
      </c>
      <c r="C365" s="68">
        <v>27.1</v>
      </c>
      <c r="D365" s="68">
        <v>40.4</v>
      </c>
      <c r="E365" s="63"/>
      <c r="F365" s="63"/>
      <c r="G365" s="69"/>
      <c r="H365" s="63"/>
      <c r="I365" s="63"/>
      <c r="J365" s="63"/>
      <c r="K365" s="63">
        <f>'Субвенции '!B355</f>
        <v>67.099999999999994</v>
      </c>
      <c r="L365" s="63">
        <f>'Субвенции '!C355</f>
        <v>27.1</v>
      </c>
      <c r="M365" s="63">
        <f>'Субвенции '!D355</f>
        <v>40.387481371087937</v>
      </c>
      <c r="N365" s="63"/>
      <c r="O365" s="63"/>
      <c r="P365" s="63"/>
      <c r="T365" s="65"/>
      <c r="U365" s="65"/>
      <c r="V365" s="65"/>
    </row>
    <row r="366" spans="1:22" s="70" customFormat="1" ht="47.25" x14ac:dyDescent="0.25">
      <c r="A366" s="67" t="s">
        <v>610</v>
      </c>
      <c r="B366" s="68">
        <v>67.099999999999994</v>
      </c>
      <c r="C366" s="68">
        <v>27.2</v>
      </c>
      <c r="D366" s="68">
        <v>40.5</v>
      </c>
      <c r="E366" s="63"/>
      <c r="F366" s="63"/>
      <c r="G366" s="69"/>
      <c r="H366" s="63"/>
      <c r="I366" s="63"/>
      <c r="J366" s="63"/>
      <c r="K366" s="63">
        <f>'Субвенции '!B356</f>
        <v>67.099999999999994</v>
      </c>
      <c r="L366" s="63">
        <f>'Субвенции '!C356</f>
        <v>27.2</v>
      </c>
      <c r="M366" s="63">
        <f>'Субвенции '!D356</f>
        <v>40.536512667660212</v>
      </c>
      <c r="N366" s="63"/>
      <c r="O366" s="63"/>
      <c r="P366" s="63"/>
      <c r="T366" s="65"/>
      <c r="U366" s="65"/>
      <c r="V366" s="65"/>
    </row>
    <row r="367" spans="1:22" s="70" customFormat="1" ht="47.25" x14ac:dyDescent="0.25">
      <c r="A367" s="67" t="s">
        <v>611</v>
      </c>
      <c r="B367" s="68">
        <v>216.7</v>
      </c>
      <c r="C367" s="68">
        <v>133.1</v>
      </c>
      <c r="D367" s="68">
        <v>61.4</v>
      </c>
      <c r="E367" s="63"/>
      <c r="F367" s="63"/>
      <c r="G367" s="69"/>
      <c r="H367" s="63">
        <f>Субсидии!B74</f>
        <v>50</v>
      </c>
      <c r="I367" s="63">
        <f>Субсидии!C74</f>
        <v>50</v>
      </c>
      <c r="J367" s="63">
        <f>Субсидии!D74</f>
        <v>100</v>
      </c>
      <c r="K367" s="63">
        <f>'Субвенции '!B357</f>
        <v>166.7</v>
      </c>
      <c r="L367" s="63">
        <f>'Субвенции '!C357</f>
        <v>83.1</v>
      </c>
      <c r="M367" s="63">
        <f>'Субвенции '!D357</f>
        <v>49.850029994001197</v>
      </c>
      <c r="N367" s="63"/>
      <c r="O367" s="63"/>
      <c r="P367" s="63"/>
      <c r="T367" s="65"/>
      <c r="U367" s="65"/>
      <c r="V367" s="65"/>
    </row>
    <row r="368" spans="1:22" s="70" customFormat="1" ht="47.25" x14ac:dyDescent="0.25">
      <c r="A368" s="67" t="s">
        <v>612</v>
      </c>
      <c r="B368" s="68">
        <v>5802</v>
      </c>
      <c r="C368" s="68">
        <v>246.2</v>
      </c>
      <c r="D368" s="68">
        <v>4.2</v>
      </c>
      <c r="E368" s="63"/>
      <c r="F368" s="63"/>
      <c r="G368" s="69"/>
      <c r="H368" s="63">
        <f>Субсидии!B73</f>
        <v>5301.9</v>
      </c>
      <c r="I368" s="63">
        <v>0</v>
      </c>
      <c r="J368" s="63"/>
      <c r="K368" s="63">
        <f>'Субвенции '!B358</f>
        <v>500.1</v>
      </c>
      <c r="L368" s="63">
        <f>'Субвенции '!C358</f>
        <v>246.2</v>
      </c>
      <c r="M368" s="63">
        <f>'Субвенции '!D358</f>
        <v>49.23015396920615</v>
      </c>
      <c r="N368" s="63"/>
      <c r="O368" s="63"/>
      <c r="P368" s="63"/>
      <c r="T368" s="65"/>
      <c r="U368" s="65"/>
      <c r="V368" s="65"/>
    </row>
    <row r="369" spans="1:22" s="70" customFormat="1" ht="47.25" x14ac:dyDescent="0.25">
      <c r="A369" s="67" t="s">
        <v>613</v>
      </c>
      <c r="B369" s="68">
        <v>333.4</v>
      </c>
      <c r="C369" s="68">
        <v>140.1</v>
      </c>
      <c r="D369" s="68">
        <v>42</v>
      </c>
      <c r="E369" s="63"/>
      <c r="F369" s="63"/>
      <c r="G369" s="69"/>
      <c r="H369" s="63"/>
      <c r="I369" s="63"/>
      <c r="J369" s="63"/>
      <c r="K369" s="63">
        <f>'Субвенции '!B359</f>
        <v>333.4</v>
      </c>
      <c r="L369" s="63">
        <f>'Субвенции '!C359</f>
        <v>140.1</v>
      </c>
      <c r="M369" s="63">
        <f>'Субвенции '!D359</f>
        <v>42.021595680863825</v>
      </c>
      <c r="N369" s="63"/>
      <c r="O369" s="63"/>
      <c r="P369" s="63"/>
      <c r="T369" s="65"/>
      <c r="U369" s="65"/>
      <c r="V369" s="65"/>
    </row>
    <row r="370" spans="1:22" s="70" customFormat="1" ht="47.25" x14ac:dyDescent="0.25">
      <c r="A370" s="67" t="s">
        <v>614</v>
      </c>
      <c r="B370" s="68">
        <v>500.1</v>
      </c>
      <c r="C370" s="68">
        <v>218.8</v>
      </c>
      <c r="D370" s="68">
        <v>43.8</v>
      </c>
      <c r="E370" s="63"/>
      <c r="F370" s="63"/>
      <c r="G370" s="69"/>
      <c r="H370" s="63"/>
      <c r="I370" s="63"/>
      <c r="J370" s="63"/>
      <c r="K370" s="63">
        <f>'Субвенции '!B360</f>
        <v>500.1</v>
      </c>
      <c r="L370" s="63">
        <f>'Субвенции '!C360</f>
        <v>218.8</v>
      </c>
      <c r="M370" s="63">
        <f>'Субвенции '!D360</f>
        <v>43.751249750049993</v>
      </c>
      <c r="N370" s="63"/>
      <c r="O370" s="63"/>
      <c r="P370" s="63"/>
      <c r="T370" s="65"/>
      <c r="U370" s="65"/>
      <c r="V370" s="65"/>
    </row>
    <row r="371" spans="1:22" s="70" customFormat="1" ht="47.25" x14ac:dyDescent="0.25">
      <c r="A371" s="67" t="s">
        <v>615</v>
      </c>
      <c r="B371" s="68">
        <v>668.1</v>
      </c>
      <c r="C371" s="68">
        <v>296.2</v>
      </c>
      <c r="D371" s="68">
        <v>44.3</v>
      </c>
      <c r="E371" s="63"/>
      <c r="F371" s="63"/>
      <c r="G371" s="69"/>
      <c r="H371" s="63"/>
      <c r="I371" s="63"/>
      <c r="J371" s="63"/>
      <c r="K371" s="63">
        <f>'Субвенции '!B361</f>
        <v>668.1</v>
      </c>
      <c r="L371" s="63">
        <f>'Субвенции '!C361</f>
        <v>296.2</v>
      </c>
      <c r="M371" s="63">
        <f>'Субвенции '!D361</f>
        <v>44.334680437060321</v>
      </c>
      <c r="N371" s="63"/>
      <c r="O371" s="63"/>
      <c r="P371" s="63"/>
      <c r="T371" s="65"/>
      <c r="U371" s="65"/>
      <c r="V371" s="65"/>
    </row>
    <row r="372" spans="1:22" s="70" customFormat="1" ht="47.25" x14ac:dyDescent="0.25">
      <c r="A372" s="67" t="s">
        <v>616</v>
      </c>
      <c r="B372" s="68">
        <v>166.7</v>
      </c>
      <c r="C372" s="68">
        <v>67.099999999999994</v>
      </c>
      <c r="D372" s="68">
        <v>40.299999999999997</v>
      </c>
      <c r="E372" s="63"/>
      <c r="F372" s="63"/>
      <c r="G372" s="69"/>
      <c r="H372" s="63"/>
      <c r="I372" s="63"/>
      <c r="J372" s="63"/>
      <c r="K372" s="63">
        <f>'Субвенции '!B362</f>
        <v>166.7</v>
      </c>
      <c r="L372" s="63">
        <f>'Субвенции '!C362</f>
        <v>67.099999999999994</v>
      </c>
      <c r="M372" s="63">
        <f>'Субвенции '!D362</f>
        <v>40.251949610077986</v>
      </c>
      <c r="N372" s="63"/>
      <c r="O372" s="63"/>
      <c r="P372" s="63"/>
      <c r="T372" s="65"/>
      <c r="U372" s="65"/>
      <c r="V372" s="65"/>
    </row>
    <row r="373" spans="1:22" s="70" customFormat="1" ht="47.25" x14ac:dyDescent="0.25">
      <c r="A373" s="67" t="s">
        <v>617</v>
      </c>
      <c r="B373" s="68">
        <v>337927.9</v>
      </c>
      <c r="C373" s="68">
        <v>0</v>
      </c>
      <c r="D373" s="68">
        <v>0</v>
      </c>
      <c r="E373" s="63"/>
      <c r="F373" s="63"/>
      <c r="G373" s="69"/>
      <c r="H373" s="63">
        <f>Субсидии!B75</f>
        <v>67927.899999999994</v>
      </c>
      <c r="I373" s="63"/>
      <c r="J373" s="63"/>
      <c r="K373" s="63"/>
      <c r="L373" s="63"/>
      <c r="M373" s="63"/>
      <c r="N373" s="63">
        <f>Иные!B69</f>
        <v>270000</v>
      </c>
      <c r="O373" s="63">
        <v>0</v>
      </c>
      <c r="P373" s="63">
        <v>0</v>
      </c>
      <c r="T373" s="65"/>
      <c r="U373" s="65"/>
      <c r="V373" s="65"/>
    </row>
    <row r="374" spans="1:22" ht="31.5" x14ac:dyDescent="0.25">
      <c r="A374" s="59" t="s">
        <v>618</v>
      </c>
      <c r="B374" s="60">
        <v>50000</v>
      </c>
      <c r="C374" s="60"/>
      <c r="D374" s="60"/>
      <c r="E374" s="60"/>
      <c r="F374" s="60"/>
      <c r="G374" s="60"/>
      <c r="H374" s="60">
        <f>Субсидии!B76</f>
        <v>50000</v>
      </c>
      <c r="I374" s="60"/>
      <c r="J374" s="60"/>
      <c r="K374" s="60"/>
      <c r="L374" s="60"/>
      <c r="M374" s="60"/>
      <c r="N374" s="60"/>
      <c r="O374" s="60"/>
      <c r="P374" s="60"/>
      <c r="Q374" s="72"/>
      <c r="R374" s="72"/>
      <c r="T374" s="61"/>
      <c r="U374" s="61"/>
      <c r="V374" s="61"/>
    </row>
    <row r="375" spans="1:22" ht="15.75" x14ac:dyDescent="0.25">
      <c r="A375" s="73" t="s">
        <v>619</v>
      </c>
      <c r="B375" s="74">
        <v>27459024.699999999</v>
      </c>
      <c r="C375" s="74">
        <v>12044296.5</v>
      </c>
      <c r="D375" s="74">
        <v>43.9</v>
      </c>
      <c r="E375" s="74">
        <f>Дотации!B56</f>
        <v>3186054.2</v>
      </c>
      <c r="F375" s="74">
        <f>Дотации!C56</f>
        <v>1648506</v>
      </c>
      <c r="G375" s="74">
        <f>Дотации!D56</f>
        <v>51.74130433813712</v>
      </c>
      <c r="H375" s="74">
        <f>Субсидии!B77</f>
        <v>5903131.8799999999</v>
      </c>
      <c r="I375" s="74">
        <f>Субсидии!C77</f>
        <v>999452.2</v>
      </c>
      <c r="J375" s="74">
        <f>Субсидии!D77</f>
        <v>16.899999999999999</v>
      </c>
      <c r="K375" s="74">
        <f>'Субвенции '!B364</f>
        <v>17243636.299999997</v>
      </c>
      <c r="L375" s="74">
        <f>'Субвенции '!C364</f>
        <v>9324782.4698700029</v>
      </c>
      <c r="M375" s="74">
        <f>'Субвенции '!D364</f>
        <v>54.076659398516803</v>
      </c>
      <c r="N375" s="74">
        <v>1126201.5</v>
      </c>
      <c r="O375" s="74">
        <v>71555.600000000006</v>
      </c>
      <c r="P375" s="74">
        <v>6.4</v>
      </c>
      <c r="T375" s="75"/>
      <c r="U375" s="75"/>
      <c r="V375" s="75"/>
    </row>
    <row r="376" spans="1:22" x14ac:dyDescent="0.2">
      <c r="T376" s="76"/>
      <c r="U376" s="76"/>
      <c r="V376" s="76"/>
    </row>
    <row r="377" spans="1:22" s="3" customFormat="1" ht="24.75" customHeight="1" x14ac:dyDescent="0.2">
      <c r="A377" s="147" t="s">
        <v>620</v>
      </c>
      <c r="B377" s="147"/>
      <c r="C377" s="147"/>
      <c r="D377" s="147"/>
      <c r="E377" s="147"/>
      <c r="F377" s="147"/>
      <c r="G377" s="147"/>
      <c r="H377" s="147"/>
      <c r="I377" s="147"/>
      <c r="J377" s="147"/>
      <c r="K377" s="147"/>
      <c r="L377" s="147"/>
      <c r="M377" s="147"/>
      <c r="N377" s="147"/>
      <c r="O377" s="147"/>
      <c r="P377" s="147"/>
    </row>
    <row r="378" spans="1:22" s="3" customFormat="1" ht="69.75" customHeight="1" x14ac:dyDescent="0.2">
      <c r="A378" s="147" t="s">
        <v>621</v>
      </c>
      <c r="B378" s="147"/>
      <c r="C378" s="147"/>
      <c r="D378" s="147"/>
      <c r="E378" s="147"/>
      <c r="F378" s="147"/>
      <c r="G378" s="147"/>
      <c r="H378" s="147"/>
      <c r="I378" s="147"/>
      <c r="J378" s="147"/>
      <c r="K378" s="147"/>
      <c r="L378" s="147"/>
      <c r="M378" s="147"/>
      <c r="N378" s="147"/>
      <c r="O378" s="147"/>
      <c r="P378" s="147"/>
      <c r="Q378" s="37"/>
    </row>
    <row r="379" spans="1:22" s="3" customFormat="1" ht="54.75" customHeight="1" x14ac:dyDescent="0.2">
      <c r="A379" s="147" t="s">
        <v>622</v>
      </c>
      <c r="B379" s="147"/>
      <c r="C379" s="147"/>
      <c r="D379" s="147"/>
      <c r="E379" s="147"/>
      <c r="F379" s="147"/>
      <c r="G379" s="147"/>
      <c r="H379" s="147"/>
      <c r="I379" s="147"/>
      <c r="J379" s="147"/>
      <c r="K379" s="147"/>
      <c r="L379" s="147"/>
      <c r="M379" s="147"/>
      <c r="N379" s="147"/>
      <c r="O379" s="147"/>
      <c r="P379" s="147"/>
      <c r="Q379" s="37"/>
    </row>
    <row r="380" spans="1:22" ht="15.75" x14ac:dyDescent="0.25">
      <c r="A380" s="77" t="s">
        <v>623</v>
      </c>
      <c r="B380" s="77"/>
      <c r="C380" s="77"/>
      <c r="D380" s="77"/>
      <c r="E380" s="78"/>
      <c r="F380" s="77"/>
      <c r="G380" s="77"/>
      <c r="H380" s="77"/>
      <c r="I380" s="77"/>
      <c r="J380" s="77"/>
      <c r="K380" s="77"/>
      <c r="L380" s="77"/>
      <c r="M380" s="77"/>
      <c r="N380" s="77"/>
      <c r="O380" s="77"/>
      <c r="P380" s="77"/>
    </row>
    <row r="381" spans="1:22" ht="15.75" x14ac:dyDescent="0.25">
      <c r="B381" s="52"/>
      <c r="C381" s="52"/>
      <c r="H381" s="79"/>
      <c r="I381" s="79"/>
      <c r="K381" s="79"/>
      <c r="L381" s="79"/>
    </row>
    <row r="382" spans="1:22" x14ac:dyDescent="0.2">
      <c r="H382" s="79"/>
      <c r="I382" s="79"/>
    </row>
    <row r="383" spans="1:22" ht="15.75" x14ac:dyDescent="0.25">
      <c r="B383" s="79"/>
      <c r="E383" s="52"/>
      <c r="F383" s="52"/>
      <c r="G383" s="52"/>
      <c r="H383" s="52"/>
      <c r="I383" s="52"/>
      <c r="J383" s="52"/>
      <c r="K383" s="52"/>
      <c r="L383" s="52"/>
      <c r="M383" s="52"/>
      <c r="N383" s="52"/>
      <c r="O383" s="52"/>
      <c r="P383" s="52"/>
      <c r="Q383" s="52"/>
      <c r="R383" s="52"/>
    </row>
    <row r="384" spans="1:22" ht="15.75" x14ac:dyDescent="0.25">
      <c r="E384" s="52"/>
      <c r="F384" s="52"/>
      <c r="G384" s="52"/>
      <c r="H384" s="52"/>
      <c r="I384" s="52"/>
      <c r="J384" s="52"/>
      <c r="K384" s="52"/>
      <c r="L384" s="52"/>
      <c r="M384" s="52"/>
      <c r="N384" s="52"/>
      <c r="O384" s="52"/>
      <c r="P384" s="52"/>
      <c r="Q384" s="52"/>
      <c r="R384" s="52"/>
    </row>
    <row r="385" spans="11:12" x14ac:dyDescent="0.2">
      <c r="K385" s="79"/>
      <c r="L385" s="79"/>
    </row>
  </sheetData>
  <mergeCells count="12">
    <mergeCell ref="A377:P377"/>
    <mergeCell ref="A378:P378"/>
    <mergeCell ref="A379:P379"/>
    <mergeCell ref="A1:P1"/>
    <mergeCell ref="O2:P2"/>
    <mergeCell ref="A3:A6"/>
    <mergeCell ref="B3:D5"/>
    <mergeCell ref="E3:P3"/>
    <mergeCell ref="E4:G5"/>
    <mergeCell ref="H4:J5"/>
    <mergeCell ref="K4:M5"/>
    <mergeCell ref="N4:P5"/>
  </mergeCells>
  <pageMargins left="0.31496062992125984" right="0.31496062992125984" top="0.35433070866141736" bottom="0.35433070866141736" header="0.31496062992125984" footer="0.31496062992125984"/>
  <pageSetup paperSize="9" scale="3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67"/>
  <sheetViews>
    <sheetView showZeros="0" view="pageBreakPreview" zoomScale="85" zoomScaleNormal="70" zoomScaleSheetLayoutView="85" workbookViewId="0">
      <pane xSplit="1" ySplit="6" topLeftCell="B47" activePane="bottomRight" state="frozen"/>
      <selection activeCell="B29" sqref="B29"/>
      <selection pane="topRight" activeCell="B29" sqref="B29"/>
      <selection pane="bottomLeft" activeCell="B29" sqref="B29"/>
      <selection pane="bottomRight" activeCell="B29" sqref="B29"/>
    </sheetView>
  </sheetViews>
  <sheetFormatPr defaultRowHeight="14.25" x14ac:dyDescent="0.2"/>
  <cols>
    <col min="1" max="1" width="21.5" customWidth="1"/>
    <col min="2" max="2" width="17.75" customWidth="1"/>
    <col min="3" max="3" width="14.375" customWidth="1"/>
    <col min="4" max="4" width="15.75" customWidth="1"/>
    <col min="5" max="5" width="17.375" customWidth="1"/>
    <col min="6" max="6" width="15.125" customWidth="1"/>
    <col min="7" max="7" width="14.75" customWidth="1"/>
    <col min="8" max="8" width="16.25" customWidth="1"/>
    <col min="9" max="9" width="17.5" customWidth="1"/>
    <col min="10" max="10" width="14.125" customWidth="1"/>
    <col min="11" max="11" width="16.75" customWidth="1"/>
    <col min="12" max="12" width="15.625" customWidth="1"/>
    <col min="13" max="14" width="16" customWidth="1"/>
    <col min="15" max="15" width="13.375" customWidth="1"/>
    <col min="16" max="16" width="15" customWidth="1"/>
  </cols>
  <sheetData>
    <row r="1" spans="1:16" ht="45" customHeight="1" x14ac:dyDescent="0.2">
      <c r="A1" s="191" t="s">
        <v>236</v>
      </c>
      <c r="B1" s="191"/>
      <c r="C1" s="191"/>
      <c r="D1" s="191"/>
      <c r="E1" s="191"/>
      <c r="F1" s="191"/>
      <c r="G1" s="191"/>
      <c r="H1" s="191"/>
      <c r="I1" s="191"/>
      <c r="J1" s="191"/>
      <c r="K1" s="191"/>
      <c r="L1" s="191"/>
      <c r="M1" s="191"/>
      <c r="N1" s="191"/>
      <c r="O1" s="191"/>
      <c r="P1" s="191"/>
    </row>
    <row r="2" spans="1:16" ht="22.5" x14ac:dyDescent="0.3">
      <c r="A2" s="192"/>
      <c r="B2" s="192"/>
      <c r="C2" s="192"/>
      <c r="D2" s="192"/>
      <c r="E2" s="192"/>
      <c r="F2" s="192"/>
      <c r="G2" s="192"/>
      <c r="H2" s="192"/>
      <c r="I2" s="192"/>
      <c r="J2" s="192"/>
      <c r="K2" s="192"/>
      <c r="L2" s="192"/>
      <c r="M2" s="192"/>
      <c r="N2" s="192"/>
      <c r="O2" s="192"/>
      <c r="P2" s="192"/>
    </row>
    <row r="3" spans="1:16" x14ac:dyDescent="0.2">
      <c r="O3" s="193" t="s">
        <v>237</v>
      </c>
      <c r="P3" s="193"/>
    </row>
    <row r="4" spans="1:16" ht="17.25" customHeight="1" x14ac:dyDescent="0.2">
      <c r="A4" s="194" t="s">
        <v>238</v>
      </c>
      <c r="B4" s="167" t="s">
        <v>624</v>
      </c>
      <c r="C4" s="168"/>
      <c r="D4" s="169"/>
      <c r="E4" s="194"/>
      <c r="F4" s="194"/>
      <c r="G4" s="194"/>
      <c r="H4" s="194"/>
      <c r="I4" s="194"/>
      <c r="J4" s="194"/>
      <c r="K4" s="194"/>
      <c r="L4" s="194"/>
      <c r="M4" s="194"/>
      <c r="N4" s="194"/>
      <c r="O4" s="194"/>
      <c r="P4" s="194"/>
    </row>
    <row r="5" spans="1:16" ht="120.75" customHeight="1" x14ac:dyDescent="0.2">
      <c r="A5" s="194"/>
      <c r="B5" s="170"/>
      <c r="C5" s="171"/>
      <c r="D5" s="172"/>
      <c r="E5" s="195" t="s">
        <v>625</v>
      </c>
      <c r="F5" s="196"/>
      <c r="G5" s="197"/>
      <c r="H5" s="195" t="s">
        <v>626</v>
      </c>
      <c r="I5" s="196"/>
      <c r="J5" s="197"/>
      <c r="K5" s="195" t="s">
        <v>627</v>
      </c>
      <c r="L5" s="196"/>
      <c r="M5" s="197"/>
      <c r="N5" s="195" t="s">
        <v>628</v>
      </c>
      <c r="O5" s="196"/>
      <c r="P5" s="197"/>
    </row>
    <row r="6" spans="1:16" ht="47.25" x14ac:dyDescent="0.2">
      <c r="A6" s="194"/>
      <c r="B6" s="54" t="s">
        <v>245</v>
      </c>
      <c r="C6" s="55" t="s">
        <v>246</v>
      </c>
      <c r="D6" s="54" t="s">
        <v>247</v>
      </c>
      <c r="E6" s="80" t="s">
        <v>629</v>
      </c>
      <c r="F6" s="81" t="s">
        <v>246</v>
      </c>
      <c r="G6" s="80" t="s">
        <v>247</v>
      </c>
      <c r="H6" s="80" t="s">
        <v>629</v>
      </c>
      <c r="I6" s="81" t="s">
        <v>246</v>
      </c>
      <c r="J6" s="80" t="s">
        <v>247</v>
      </c>
      <c r="K6" s="80" t="s">
        <v>629</v>
      </c>
      <c r="L6" s="81" t="s">
        <v>246</v>
      </c>
      <c r="M6" s="80" t="s">
        <v>247</v>
      </c>
      <c r="N6" s="80" t="s">
        <v>629</v>
      </c>
      <c r="O6" s="81" t="s">
        <v>246</v>
      </c>
      <c r="P6" s="80" t="s">
        <v>247</v>
      </c>
    </row>
    <row r="7" spans="1:16" s="86" customFormat="1" ht="36" customHeight="1" x14ac:dyDescent="0.2">
      <c r="A7" s="82" t="s">
        <v>251</v>
      </c>
      <c r="B7" s="83">
        <f>E7+H7+K7+N7</f>
        <v>2959086.6</v>
      </c>
      <c r="C7" s="83">
        <f>F7+I7+L7+O7</f>
        <v>1535020</v>
      </c>
      <c r="D7" s="84">
        <f>C7/B7*100</f>
        <v>51.87479136298343</v>
      </c>
      <c r="E7" s="83"/>
      <c r="F7" s="83"/>
      <c r="G7" s="84"/>
      <c r="H7" s="85"/>
      <c r="I7" s="85"/>
      <c r="J7" s="85"/>
      <c r="K7" s="83">
        <f>SUM(K8:K45)</f>
        <v>2787558.6</v>
      </c>
      <c r="L7" s="83">
        <f>SUM(L8:L45)</f>
        <v>1449256</v>
      </c>
      <c r="M7" s="83">
        <f>L7/K7*100</f>
        <v>51.990153677845555</v>
      </c>
      <c r="N7" s="83">
        <f t="shared" ref="N7:O7" si="0">SUM(N8:N45)</f>
        <v>171528.00000000003</v>
      </c>
      <c r="O7" s="83">
        <f t="shared" si="0"/>
        <v>85764</v>
      </c>
      <c r="P7" s="83">
        <f>O7/N7*100</f>
        <v>49.999999999999986</v>
      </c>
    </row>
    <row r="8" spans="1:16" ht="15.75" x14ac:dyDescent="0.25">
      <c r="A8" s="62" t="s">
        <v>252</v>
      </c>
      <c r="B8" s="63">
        <f>E8+H8+K8+N8</f>
        <v>74035.7</v>
      </c>
      <c r="C8" s="63">
        <f>F8+I8+L8+O8</f>
        <v>37018</v>
      </c>
      <c r="D8" s="63">
        <f>C8/B8*100</f>
        <v>50.000202604959497</v>
      </c>
      <c r="E8" s="87"/>
      <c r="F8" s="87"/>
      <c r="G8" s="63"/>
      <c r="H8" s="87"/>
      <c r="I8" s="87"/>
      <c r="J8" s="63"/>
      <c r="K8" s="87">
        <v>68112.899999999994</v>
      </c>
      <c r="L8" s="87">
        <v>34056</v>
      </c>
      <c r="M8" s="88">
        <f>L8/K8*100</f>
        <v>49.999339332196989</v>
      </c>
      <c r="N8" s="87">
        <v>5922.8</v>
      </c>
      <c r="O8" s="87">
        <v>2962</v>
      </c>
      <c r="P8" s="63">
        <f>O8/N8*100</f>
        <v>50.01013034375633</v>
      </c>
    </row>
    <row r="9" spans="1:16" ht="15.75" x14ac:dyDescent="0.25">
      <c r="A9" s="62" t="s">
        <v>253</v>
      </c>
      <c r="B9" s="63">
        <f t="shared" ref="B9:C45" si="1">E9+H9+K9+N9</f>
        <v>79091.399999999994</v>
      </c>
      <c r="C9" s="63">
        <f t="shared" si="1"/>
        <v>39546</v>
      </c>
      <c r="D9" s="63">
        <f t="shared" ref="D9:D44" si="2">C9/B9*100</f>
        <v>50.000379307990507</v>
      </c>
      <c r="E9" s="87"/>
      <c r="F9" s="87"/>
      <c r="G9" s="63"/>
      <c r="H9" s="87"/>
      <c r="I9" s="87"/>
      <c r="J9" s="63"/>
      <c r="K9" s="87">
        <v>79091.399999999994</v>
      </c>
      <c r="L9" s="87">
        <v>39546</v>
      </c>
      <c r="M9" s="88">
        <f t="shared" ref="M9:M44" si="3">L9/K9*100</f>
        <v>50.000379307990507</v>
      </c>
      <c r="N9" s="87">
        <v>0</v>
      </c>
      <c r="O9" s="87">
        <v>0</v>
      </c>
      <c r="P9" s="63"/>
    </row>
    <row r="10" spans="1:16" ht="15.75" x14ac:dyDescent="0.25">
      <c r="A10" s="62" t="s">
        <v>254</v>
      </c>
      <c r="B10" s="63">
        <f t="shared" si="1"/>
        <v>100568.9</v>
      </c>
      <c r="C10" s="63">
        <f t="shared" si="1"/>
        <v>50286</v>
      </c>
      <c r="D10" s="63">
        <f t="shared" si="2"/>
        <v>50.001541231931547</v>
      </c>
      <c r="E10" s="87"/>
      <c r="F10" s="87"/>
      <c r="G10" s="63"/>
      <c r="H10" s="87"/>
      <c r="I10" s="87"/>
      <c r="J10" s="63"/>
      <c r="K10" s="87">
        <v>100568.9</v>
      </c>
      <c r="L10" s="87">
        <v>50286</v>
      </c>
      <c r="M10" s="88">
        <f t="shared" si="3"/>
        <v>50.001541231931547</v>
      </c>
      <c r="N10" s="87">
        <v>0</v>
      </c>
      <c r="O10" s="87">
        <v>0</v>
      </c>
      <c r="P10" s="63"/>
    </row>
    <row r="11" spans="1:16" ht="15.75" customHeight="1" x14ac:dyDescent="0.25">
      <c r="A11" s="62" t="s">
        <v>255</v>
      </c>
      <c r="B11" s="63">
        <f t="shared" si="1"/>
        <v>113874.5</v>
      </c>
      <c r="C11" s="63">
        <f t="shared" si="1"/>
        <v>56938</v>
      </c>
      <c r="D11" s="63">
        <f t="shared" si="2"/>
        <v>50.000658619796354</v>
      </c>
      <c r="E11" s="87"/>
      <c r="F11" s="87"/>
      <c r="G11" s="63"/>
      <c r="H11" s="87"/>
      <c r="I11" s="87"/>
      <c r="J11" s="63"/>
      <c r="K11" s="87">
        <v>113874.5</v>
      </c>
      <c r="L11" s="87">
        <v>56938</v>
      </c>
      <c r="M11" s="88">
        <f t="shared" si="3"/>
        <v>50.000658619796354</v>
      </c>
      <c r="N11" s="87">
        <v>0</v>
      </c>
      <c r="O11" s="87">
        <v>0</v>
      </c>
      <c r="P11" s="63"/>
    </row>
    <row r="12" spans="1:16" ht="15.75" x14ac:dyDescent="0.25">
      <c r="A12" s="62" t="s">
        <v>256</v>
      </c>
      <c r="B12" s="63">
        <f t="shared" si="1"/>
        <v>0</v>
      </c>
      <c r="C12" s="63">
        <f t="shared" si="1"/>
        <v>0</v>
      </c>
      <c r="D12" s="63"/>
      <c r="E12" s="87"/>
      <c r="F12" s="87"/>
      <c r="G12" s="63"/>
      <c r="H12" s="87"/>
      <c r="I12" s="87"/>
      <c r="J12" s="63"/>
      <c r="K12" s="87">
        <v>0</v>
      </c>
      <c r="L12" s="87">
        <v>0</v>
      </c>
      <c r="M12" s="88"/>
      <c r="N12" s="87">
        <v>0</v>
      </c>
      <c r="O12" s="87">
        <v>0</v>
      </c>
      <c r="P12" s="63"/>
    </row>
    <row r="13" spans="1:16" ht="15.75" x14ac:dyDescent="0.25">
      <c r="A13" s="62" t="s">
        <v>257</v>
      </c>
      <c r="B13" s="63">
        <f t="shared" si="1"/>
        <v>169778.7</v>
      </c>
      <c r="C13" s="63">
        <f t="shared" si="1"/>
        <v>84888</v>
      </c>
      <c r="D13" s="63">
        <f t="shared" si="2"/>
        <v>49.999204847251157</v>
      </c>
      <c r="E13" s="87"/>
      <c r="F13" s="87"/>
      <c r="G13" s="63"/>
      <c r="H13" s="87"/>
      <c r="I13" s="87"/>
      <c r="J13" s="63"/>
      <c r="K13" s="87">
        <v>169778.7</v>
      </c>
      <c r="L13" s="87">
        <v>84888</v>
      </c>
      <c r="M13" s="88">
        <f t="shared" si="3"/>
        <v>49.999204847251157</v>
      </c>
      <c r="N13" s="87">
        <v>0</v>
      </c>
      <c r="O13" s="87">
        <v>0</v>
      </c>
      <c r="P13" s="63"/>
    </row>
    <row r="14" spans="1:16" ht="15.75" x14ac:dyDescent="0.25">
      <c r="A14" s="62" t="s">
        <v>258</v>
      </c>
      <c r="B14" s="63">
        <f t="shared" si="1"/>
        <v>49028.800000000003</v>
      </c>
      <c r="C14" s="63">
        <f t="shared" si="1"/>
        <v>24516</v>
      </c>
      <c r="D14" s="63">
        <f t="shared" si="2"/>
        <v>50.003263388049469</v>
      </c>
      <c r="E14" s="87"/>
      <c r="F14" s="87"/>
      <c r="G14" s="63"/>
      <c r="H14" s="87"/>
      <c r="I14" s="87"/>
      <c r="J14" s="63"/>
      <c r="K14" s="87">
        <v>49028.800000000003</v>
      </c>
      <c r="L14" s="87">
        <v>24516</v>
      </c>
      <c r="M14" s="88">
        <f t="shared" si="3"/>
        <v>50.003263388049469</v>
      </c>
      <c r="N14" s="87">
        <v>0</v>
      </c>
      <c r="O14" s="87">
        <v>0</v>
      </c>
      <c r="P14" s="63"/>
    </row>
    <row r="15" spans="1:16" ht="15.75" x14ac:dyDescent="0.25">
      <c r="A15" s="62" t="s">
        <v>259</v>
      </c>
      <c r="B15" s="63">
        <f t="shared" si="1"/>
        <v>67371.100000000006</v>
      </c>
      <c r="C15" s="63">
        <f t="shared" si="1"/>
        <v>33686</v>
      </c>
      <c r="D15" s="63">
        <f t="shared" si="2"/>
        <v>50.000667942188862</v>
      </c>
      <c r="E15" s="87"/>
      <c r="F15" s="87"/>
      <c r="G15" s="63"/>
      <c r="H15" s="87"/>
      <c r="I15" s="87"/>
      <c r="J15" s="63"/>
      <c r="K15" s="87">
        <v>36600.800000000003</v>
      </c>
      <c r="L15" s="87">
        <v>18300</v>
      </c>
      <c r="M15" s="88">
        <f t="shared" si="3"/>
        <v>49.998907127713046</v>
      </c>
      <c r="N15" s="87">
        <v>30770.3</v>
      </c>
      <c r="O15" s="87">
        <v>15386</v>
      </c>
      <c r="P15" s="63">
        <f t="shared" ref="P15:P42" si="4">O15/N15*100</f>
        <v>50.002762404006461</v>
      </c>
    </row>
    <row r="16" spans="1:16" ht="15.75" x14ac:dyDescent="0.25">
      <c r="A16" s="62" t="s">
        <v>260</v>
      </c>
      <c r="B16" s="63">
        <f t="shared" si="1"/>
        <v>38416.6</v>
      </c>
      <c r="C16" s="63">
        <f t="shared" si="1"/>
        <v>19210</v>
      </c>
      <c r="D16" s="63">
        <f t="shared" si="2"/>
        <v>50.004425170369061</v>
      </c>
      <c r="E16" s="87"/>
      <c r="F16" s="87"/>
      <c r="G16" s="63"/>
      <c r="H16" s="87"/>
      <c r="I16" s="87"/>
      <c r="J16" s="63"/>
      <c r="K16" s="87">
        <v>35430</v>
      </c>
      <c r="L16" s="87">
        <v>17716</v>
      </c>
      <c r="M16" s="88">
        <f t="shared" si="3"/>
        <v>50.002822466836015</v>
      </c>
      <c r="N16" s="87">
        <v>2986.6</v>
      </c>
      <c r="O16" s="87">
        <v>1494</v>
      </c>
      <c r="P16" s="63">
        <f t="shared" si="4"/>
        <v>50.023438023170165</v>
      </c>
    </row>
    <row r="17" spans="1:16" ht="15.75" x14ac:dyDescent="0.25">
      <c r="A17" s="62" t="s">
        <v>261</v>
      </c>
      <c r="B17" s="63">
        <f t="shared" si="1"/>
        <v>91289.8</v>
      </c>
      <c r="C17" s="63">
        <f t="shared" si="1"/>
        <v>45642</v>
      </c>
      <c r="D17" s="63">
        <f t="shared" si="2"/>
        <v>49.996823303370149</v>
      </c>
      <c r="E17" s="87"/>
      <c r="F17" s="87"/>
      <c r="G17" s="63"/>
      <c r="H17" s="87"/>
      <c r="I17" s="87"/>
      <c r="J17" s="63"/>
      <c r="K17" s="87">
        <v>91289.8</v>
      </c>
      <c r="L17" s="87">
        <v>45642</v>
      </c>
      <c r="M17" s="88">
        <f t="shared" si="3"/>
        <v>49.996823303370149</v>
      </c>
      <c r="N17" s="87">
        <v>0</v>
      </c>
      <c r="O17" s="87">
        <v>0</v>
      </c>
      <c r="P17" s="63"/>
    </row>
    <row r="18" spans="1:16" ht="15.75" x14ac:dyDescent="0.25">
      <c r="A18" s="62" t="s">
        <v>262</v>
      </c>
      <c r="B18" s="63">
        <f t="shared" si="1"/>
        <v>30891.5</v>
      </c>
      <c r="C18" s="63">
        <f t="shared" si="1"/>
        <v>21244</v>
      </c>
      <c r="D18" s="63">
        <f t="shared" si="2"/>
        <v>68.769726300114925</v>
      </c>
      <c r="E18" s="87"/>
      <c r="F18" s="87"/>
      <c r="G18" s="63"/>
      <c r="H18" s="87"/>
      <c r="I18" s="87"/>
      <c r="J18" s="63"/>
      <c r="K18" s="87">
        <v>30891.5</v>
      </c>
      <c r="L18" s="87">
        <v>21244</v>
      </c>
      <c r="M18" s="88">
        <f t="shared" si="3"/>
        <v>68.769726300114925</v>
      </c>
      <c r="N18" s="87">
        <v>0</v>
      </c>
      <c r="O18" s="87">
        <v>0</v>
      </c>
      <c r="P18" s="63"/>
    </row>
    <row r="19" spans="1:16" ht="15.75" x14ac:dyDescent="0.25">
      <c r="A19" s="62" t="s">
        <v>263</v>
      </c>
      <c r="B19" s="63">
        <f t="shared" si="1"/>
        <v>43421.100000000006</v>
      </c>
      <c r="C19" s="63">
        <f t="shared" si="1"/>
        <v>21734</v>
      </c>
      <c r="D19" s="63">
        <f t="shared" si="2"/>
        <v>50.054006001690418</v>
      </c>
      <c r="E19" s="87"/>
      <c r="F19" s="87"/>
      <c r="G19" s="63"/>
      <c r="H19" s="87"/>
      <c r="I19" s="87"/>
      <c r="J19" s="63"/>
      <c r="K19" s="87">
        <v>29824.400000000001</v>
      </c>
      <c r="L19" s="87">
        <v>14936</v>
      </c>
      <c r="M19" s="88">
        <f t="shared" si="3"/>
        <v>50.079800431861152</v>
      </c>
      <c r="N19" s="87">
        <v>13596.7</v>
      </c>
      <c r="O19" s="87">
        <v>6798</v>
      </c>
      <c r="P19" s="63">
        <f t="shared" si="4"/>
        <v>49.997425845977325</v>
      </c>
    </row>
    <row r="20" spans="1:16" ht="15.75" x14ac:dyDescent="0.25">
      <c r="A20" s="62" t="s">
        <v>264</v>
      </c>
      <c r="B20" s="63">
        <f t="shared" si="1"/>
        <v>124215.4</v>
      </c>
      <c r="C20" s="63">
        <f t="shared" si="1"/>
        <v>62106</v>
      </c>
      <c r="D20" s="63">
        <f t="shared" si="2"/>
        <v>49.998631409631983</v>
      </c>
      <c r="E20" s="87"/>
      <c r="F20" s="87"/>
      <c r="G20" s="63"/>
      <c r="H20" s="87"/>
      <c r="I20" s="87"/>
      <c r="J20" s="63"/>
      <c r="K20" s="87">
        <v>124215.4</v>
      </c>
      <c r="L20" s="87">
        <v>62106</v>
      </c>
      <c r="M20" s="88">
        <f t="shared" si="3"/>
        <v>49.998631409631983</v>
      </c>
      <c r="N20" s="87">
        <v>0</v>
      </c>
      <c r="O20" s="87">
        <v>0</v>
      </c>
      <c r="P20" s="63"/>
    </row>
    <row r="21" spans="1:16" ht="15.75" x14ac:dyDescent="0.25">
      <c r="A21" s="62" t="s">
        <v>265</v>
      </c>
      <c r="B21" s="63">
        <f t="shared" si="1"/>
        <v>65506.5</v>
      </c>
      <c r="C21" s="63">
        <f t="shared" si="1"/>
        <v>32754</v>
      </c>
      <c r="D21" s="63">
        <f t="shared" si="2"/>
        <v>50.001144924549465</v>
      </c>
      <c r="E21" s="87"/>
      <c r="F21" s="87"/>
      <c r="G21" s="63"/>
      <c r="H21" s="87"/>
      <c r="I21" s="87"/>
      <c r="J21" s="63"/>
      <c r="K21" s="87">
        <v>16893.900000000001</v>
      </c>
      <c r="L21" s="87">
        <v>8448</v>
      </c>
      <c r="M21" s="88">
        <f t="shared" si="3"/>
        <v>50.006215261129746</v>
      </c>
      <c r="N21" s="87">
        <v>48612.6</v>
      </c>
      <c r="O21" s="87">
        <v>24306</v>
      </c>
      <c r="P21" s="63">
        <f t="shared" si="4"/>
        <v>49.999382876044486</v>
      </c>
    </row>
    <row r="22" spans="1:16" ht="15.75" x14ac:dyDescent="0.25">
      <c r="A22" s="62" t="s">
        <v>266</v>
      </c>
      <c r="B22" s="63">
        <f t="shared" si="1"/>
        <v>77899.3</v>
      </c>
      <c r="C22" s="63">
        <f t="shared" si="1"/>
        <v>38948</v>
      </c>
      <c r="D22" s="63">
        <f t="shared" si="2"/>
        <v>49.997881880838463</v>
      </c>
      <c r="E22" s="87"/>
      <c r="F22" s="87"/>
      <c r="G22" s="63"/>
      <c r="H22" s="87"/>
      <c r="I22" s="87"/>
      <c r="J22" s="63"/>
      <c r="K22" s="87">
        <v>55346.1</v>
      </c>
      <c r="L22" s="87">
        <v>27672</v>
      </c>
      <c r="M22" s="88">
        <f t="shared" si="3"/>
        <v>49.998102847355099</v>
      </c>
      <c r="N22" s="87">
        <v>22553.200000000001</v>
      </c>
      <c r="O22" s="87">
        <v>11276</v>
      </c>
      <c r="P22" s="63">
        <f t="shared" si="4"/>
        <v>49.997339623645424</v>
      </c>
    </row>
    <row r="23" spans="1:16" ht="15.75" x14ac:dyDescent="0.25">
      <c r="A23" s="62" t="s">
        <v>267</v>
      </c>
      <c r="B23" s="63">
        <f t="shared" si="1"/>
        <v>138260.20000000001</v>
      </c>
      <c r="C23" s="63">
        <f t="shared" si="1"/>
        <v>69131</v>
      </c>
      <c r="D23" s="63">
        <f t="shared" si="2"/>
        <v>50.00065094654861</v>
      </c>
      <c r="E23" s="87"/>
      <c r="F23" s="87"/>
      <c r="G23" s="63"/>
      <c r="H23" s="87"/>
      <c r="I23" s="87"/>
      <c r="J23" s="63"/>
      <c r="K23" s="87">
        <v>138260.20000000001</v>
      </c>
      <c r="L23" s="87">
        <v>69131</v>
      </c>
      <c r="M23" s="88">
        <f t="shared" si="3"/>
        <v>50.00065094654861</v>
      </c>
      <c r="N23" s="87">
        <v>0</v>
      </c>
      <c r="O23" s="87">
        <v>0</v>
      </c>
      <c r="P23" s="63"/>
    </row>
    <row r="24" spans="1:16" ht="15.75" x14ac:dyDescent="0.25">
      <c r="A24" s="62" t="s">
        <v>268</v>
      </c>
      <c r="B24" s="63">
        <f t="shared" si="1"/>
        <v>92019.4</v>
      </c>
      <c r="C24" s="63">
        <f t="shared" si="1"/>
        <v>52866</v>
      </c>
      <c r="D24" s="63">
        <f t="shared" si="2"/>
        <v>57.450928825878023</v>
      </c>
      <c r="E24" s="87"/>
      <c r="F24" s="87"/>
      <c r="G24" s="63"/>
      <c r="H24" s="87"/>
      <c r="I24" s="87"/>
      <c r="J24" s="63"/>
      <c r="K24" s="87">
        <v>92019.4</v>
      </c>
      <c r="L24" s="87">
        <v>52866</v>
      </c>
      <c r="M24" s="88">
        <f t="shared" si="3"/>
        <v>57.450928825878023</v>
      </c>
      <c r="N24" s="87">
        <v>0</v>
      </c>
      <c r="O24" s="87">
        <v>0</v>
      </c>
      <c r="P24" s="63"/>
    </row>
    <row r="25" spans="1:16" ht="15.75" x14ac:dyDescent="0.25">
      <c r="A25" s="62" t="s">
        <v>269</v>
      </c>
      <c r="B25" s="63">
        <f t="shared" si="1"/>
        <v>52653.2</v>
      </c>
      <c r="C25" s="63">
        <f t="shared" si="1"/>
        <v>27828</v>
      </c>
      <c r="D25" s="63">
        <f t="shared" si="2"/>
        <v>52.851488608479634</v>
      </c>
      <c r="E25" s="87"/>
      <c r="F25" s="87"/>
      <c r="G25" s="63"/>
      <c r="H25" s="87"/>
      <c r="I25" s="87"/>
      <c r="J25" s="63"/>
      <c r="K25" s="87">
        <v>52653.2</v>
      </c>
      <c r="L25" s="87">
        <v>27828</v>
      </c>
      <c r="M25" s="88">
        <f t="shared" si="3"/>
        <v>52.851488608479634</v>
      </c>
      <c r="N25" s="87">
        <v>0</v>
      </c>
      <c r="O25" s="87">
        <v>0</v>
      </c>
      <c r="P25" s="63"/>
    </row>
    <row r="26" spans="1:16" ht="15.75" x14ac:dyDescent="0.25">
      <c r="A26" s="62" t="s">
        <v>270</v>
      </c>
      <c r="B26" s="63">
        <f t="shared" si="1"/>
        <v>75004.099999999991</v>
      </c>
      <c r="C26" s="63">
        <f t="shared" si="1"/>
        <v>37502</v>
      </c>
      <c r="D26" s="63">
        <f t="shared" si="2"/>
        <v>49.999933336977584</v>
      </c>
      <c r="E26" s="87"/>
      <c r="F26" s="87"/>
      <c r="G26" s="63"/>
      <c r="H26" s="87"/>
      <c r="I26" s="87"/>
      <c r="J26" s="63"/>
      <c r="K26" s="87">
        <v>68783.899999999994</v>
      </c>
      <c r="L26" s="87">
        <v>34392</v>
      </c>
      <c r="M26" s="88">
        <f t="shared" si="3"/>
        <v>50.000072691429253</v>
      </c>
      <c r="N26" s="87">
        <v>6220.2</v>
      </c>
      <c r="O26" s="87">
        <v>3110</v>
      </c>
      <c r="P26" s="63">
        <f t="shared" si="4"/>
        <v>49.998392334651619</v>
      </c>
    </row>
    <row r="27" spans="1:16" ht="15.75" x14ac:dyDescent="0.25">
      <c r="A27" s="62" t="s">
        <v>271</v>
      </c>
      <c r="B27" s="63">
        <f t="shared" si="1"/>
        <v>155303.6</v>
      </c>
      <c r="C27" s="63">
        <f t="shared" si="1"/>
        <v>91079</v>
      </c>
      <c r="D27" s="63">
        <f t="shared" si="2"/>
        <v>58.645775114034706</v>
      </c>
      <c r="E27" s="87"/>
      <c r="F27" s="87"/>
      <c r="G27" s="63"/>
      <c r="H27" s="87"/>
      <c r="I27" s="87"/>
      <c r="J27" s="63"/>
      <c r="K27" s="87">
        <v>155303.6</v>
      </c>
      <c r="L27" s="87">
        <v>91079</v>
      </c>
      <c r="M27" s="88">
        <f t="shared" si="3"/>
        <v>58.645775114034706</v>
      </c>
      <c r="N27" s="87">
        <v>0</v>
      </c>
      <c r="O27" s="87">
        <v>0</v>
      </c>
      <c r="P27" s="63"/>
    </row>
    <row r="28" spans="1:16" ht="15" customHeight="1" x14ac:dyDescent="0.25">
      <c r="A28" s="62" t="s">
        <v>272</v>
      </c>
      <c r="B28" s="63">
        <f t="shared" si="1"/>
        <v>97929.7</v>
      </c>
      <c r="C28" s="63">
        <f t="shared" si="1"/>
        <v>48826</v>
      </c>
      <c r="D28" s="63">
        <f t="shared" si="2"/>
        <v>49.858214617220312</v>
      </c>
      <c r="E28" s="87"/>
      <c r="F28" s="87"/>
      <c r="G28" s="63"/>
      <c r="H28" s="87"/>
      <c r="I28" s="87"/>
      <c r="J28" s="63"/>
      <c r="K28" s="87">
        <v>83446.7</v>
      </c>
      <c r="L28" s="87">
        <v>41584</v>
      </c>
      <c r="M28" s="88">
        <f t="shared" si="3"/>
        <v>49.833007177036357</v>
      </c>
      <c r="N28" s="87">
        <v>14483</v>
      </c>
      <c r="O28" s="87">
        <v>7242</v>
      </c>
      <c r="P28" s="63">
        <f t="shared" si="4"/>
        <v>50.003452323413654</v>
      </c>
    </row>
    <row r="29" spans="1:16" ht="15.75" x14ac:dyDescent="0.25">
      <c r="A29" s="62" t="s">
        <v>273</v>
      </c>
      <c r="B29" s="63">
        <f t="shared" si="1"/>
        <v>145469</v>
      </c>
      <c r="C29" s="63">
        <f t="shared" si="1"/>
        <v>72732</v>
      </c>
      <c r="D29" s="63">
        <f t="shared" si="2"/>
        <v>49.998281420783805</v>
      </c>
      <c r="E29" s="87"/>
      <c r="F29" s="87"/>
      <c r="G29" s="63"/>
      <c r="H29" s="87"/>
      <c r="I29" s="87"/>
      <c r="J29" s="63"/>
      <c r="K29" s="87">
        <v>145469</v>
      </c>
      <c r="L29" s="87">
        <v>72732</v>
      </c>
      <c r="M29" s="88">
        <f t="shared" si="3"/>
        <v>49.998281420783805</v>
      </c>
      <c r="N29" s="87">
        <v>0</v>
      </c>
      <c r="O29" s="87">
        <v>0</v>
      </c>
      <c r="P29" s="63"/>
    </row>
    <row r="30" spans="1:16" ht="15.75" x14ac:dyDescent="0.25">
      <c r="A30" s="62" t="s">
        <v>274</v>
      </c>
      <c r="B30" s="63">
        <f t="shared" si="1"/>
        <v>82772.399999999994</v>
      </c>
      <c r="C30" s="63">
        <f t="shared" si="1"/>
        <v>41387</v>
      </c>
      <c r="D30" s="63">
        <f t="shared" si="2"/>
        <v>50.000966505743463</v>
      </c>
      <c r="E30" s="87"/>
      <c r="F30" s="87"/>
      <c r="G30" s="63"/>
      <c r="H30" s="87"/>
      <c r="I30" s="87"/>
      <c r="J30" s="63"/>
      <c r="K30" s="87">
        <v>82772.399999999994</v>
      </c>
      <c r="L30" s="87">
        <v>41387</v>
      </c>
      <c r="M30" s="88">
        <f t="shared" si="3"/>
        <v>50.000966505743463</v>
      </c>
      <c r="N30" s="87">
        <v>0</v>
      </c>
      <c r="O30" s="87">
        <v>0</v>
      </c>
      <c r="P30" s="63"/>
    </row>
    <row r="31" spans="1:16" ht="15.75" x14ac:dyDescent="0.25">
      <c r="A31" s="62" t="s">
        <v>275</v>
      </c>
      <c r="B31" s="63">
        <f t="shared" si="1"/>
        <v>42293.799999999996</v>
      </c>
      <c r="C31" s="63">
        <f t="shared" si="1"/>
        <v>23546</v>
      </c>
      <c r="D31" s="63">
        <f t="shared" si="2"/>
        <v>55.672462630456479</v>
      </c>
      <c r="E31" s="87"/>
      <c r="F31" s="87"/>
      <c r="G31" s="63"/>
      <c r="H31" s="87"/>
      <c r="I31" s="87"/>
      <c r="J31" s="63"/>
      <c r="K31" s="87">
        <v>37945.599999999999</v>
      </c>
      <c r="L31" s="87">
        <v>21372</v>
      </c>
      <c r="M31" s="88">
        <f t="shared" si="3"/>
        <v>56.322735705852587</v>
      </c>
      <c r="N31" s="87">
        <v>4348.2</v>
      </c>
      <c r="O31" s="87">
        <v>2174</v>
      </c>
      <c r="P31" s="63">
        <f t="shared" si="4"/>
        <v>49.99770019778299</v>
      </c>
    </row>
    <row r="32" spans="1:16" ht="15.75" x14ac:dyDescent="0.25">
      <c r="A32" s="62" t="s">
        <v>276</v>
      </c>
      <c r="B32" s="63">
        <f t="shared" si="1"/>
        <v>167195.79999999999</v>
      </c>
      <c r="C32" s="63">
        <f t="shared" si="1"/>
        <v>92598</v>
      </c>
      <c r="D32" s="63">
        <f t="shared" si="2"/>
        <v>55.382970146379272</v>
      </c>
      <c r="E32" s="87"/>
      <c r="F32" s="87"/>
      <c r="G32" s="63"/>
      <c r="H32" s="87"/>
      <c r="I32" s="87"/>
      <c r="J32" s="63"/>
      <c r="K32" s="87">
        <v>167195.79999999999</v>
      </c>
      <c r="L32" s="87">
        <v>92598</v>
      </c>
      <c r="M32" s="88">
        <f t="shared" si="3"/>
        <v>55.382970146379272</v>
      </c>
      <c r="N32" s="87">
        <v>0</v>
      </c>
      <c r="O32" s="87">
        <v>0</v>
      </c>
      <c r="P32" s="63"/>
    </row>
    <row r="33" spans="1:16" ht="15.75" x14ac:dyDescent="0.25">
      <c r="A33" s="62" t="s">
        <v>277</v>
      </c>
      <c r="B33" s="63">
        <f t="shared" si="1"/>
        <v>71097.7</v>
      </c>
      <c r="C33" s="63">
        <f t="shared" si="1"/>
        <v>35550</v>
      </c>
      <c r="D33" s="63">
        <f t="shared" si="2"/>
        <v>50.001617492548988</v>
      </c>
      <c r="E33" s="87"/>
      <c r="F33" s="87"/>
      <c r="G33" s="63"/>
      <c r="H33" s="87"/>
      <c r="I33" s="87"/>
      <c r="J33" s="63"/>
      <c r="K33" s="87">
        <v>59588.5</v>
      </c>
      <c r="L33" s="87">
        <v>29796</v>
      </c>
      <c r="M33" s="88">
        <f t="shared" si="3"/>
        <v>50.002936808276765</v>
      </c>
      <c r="N33" s="87">
        <v>11509.2</v>
      </c>
      <c r="O33" s="87">
        <v>5754</v>
      </c>
      <c r="P33" s="63">
        <f t="shared" si="4"/>
        <v>49.994786779272232</v>
      </c>
    </row>
    <row r="34" spans="1:16" ht="15.75" x14ac:dyDescent="0.25">
      <c r="A34" s="62" t="s">
        <v>278</v>
      </c>
      <c r="B34" s="63">
        <f t="shared" si="1"/>
        <v>145985</v>
      </c>
      <c r="C34" s="63">
        <f t="shared" si="1"/>
        <v>85849</v>
      </c>
      <c r="D34" s="63">
        <f t="shared" si="2"/>
        <v>58.806726718498481</v>
      </c>
      <c r="E34" s="87"/>
      <c r="F34" s="87"/>
      <c r="G34" s="63"/>
      <c r="H34" s="87"/>
      <c r="I34" s="87"/>
      <c r="J34" s="63"/>
      <c r="K34" s="87">
        <v>145985</v>
      </c>
      <c r="L34" s="87">
        <v>85849</v>
      </c>
      <c r="M34" s="88">
        <f t="shared" si="3"/>
        <v>58.806726718498481</v>
      </c>
      <c r="N34" s="87">
        <v>0</v>
      </c>
      <c r="O34" s="87">
        <v>0</v>
      </c>
      <c r="P34" s="63"/>
    </row>
    <row r="35" spans="1:16" ht="15.75" x14ac:dyDescent="0.25">
      <c r="A35" s="62" t="s">
        <v>279</v>
      </c>
      <c r="B35" s="63">
        <f t="shared" si="1"/>
        <v>78553.7</v>
      </c>
      <c r="C35" s="63">
        <f t="shared" si="1"/>
        <v>39276</v>
      </c>
      <c r="D35" s="63">
        <f t="shared" si="2"/>
        <v>49.998917937665574</v>
      </c>
      <c r="E35" s="87"/>
      <c r="F35" s="87"/>
      <c r="G35" s="63"/>
      <c r="H35" s="87"/>
      <c r="I35" s="87"/>
      <c r="J35" s="63"/>
      <c r="K35" s="87">
        <v>78553.7</v>
      </c>
      <c r="L35" s="87">
        <v>39276</v>
      </c>
      <c r="M35" s="88">
        <f t="shared" si="3"/>
        <v>49.998917937665574</v>
      </c>
      <c r="N35" s="87">
        <v>0</v>
      </c>
      <c r="O35" s="87">
        <v>0</v>
      </c>
      <c r="P35" s="63"/>
    </row>
    <row r="36" spans="1:16" ht="15.75" x14ac:dyDescent="0.25">
      <c r="A36" s="62" t="s">
        <v>280</v>
      </c>
      <c r="B36" s="63">
        <f t="shared" si="1"/>
        <v>55940</v>
      </c>
      <c r="C36" s="63">
        <f t="shared" si="1"/>
        <v>29686</v>
      </c>
      <c r="D36" s="63">
        <f t="shared" si="2"/>
        <v>53.067572398998934</v>
      </c>
      <c r="E36" s="87"/>
      <c r="F36" s="87"/>
      <c r="G36" s="63"/>
      <c r="H36" s="87"/>
      <c r="I36" s="87"/>
      <c r="J36" s="63"/>
      <c r="K36" s="87">
        <v>55940</v>
      </c>
      <c r="L36" s="87">
        <v>29686</v>
      </c>
      <c r="M36" s="88">
        <f t="shared" si="3"/>
        <v>53.067572398998934</v>
      </c>
      <c r="N36" s="87">
        <v>0</v>
      </c>
      <c r="O36" s="87">
        <v>0</v>
      </c>
      <c r="P36" s="63"/>
    </row>
    <row r="37" spans="1:16" ht="15.75" x14ac:dyDescent="0.25">
      <c r="A37" s="62" t="s">
        <v>281</v>
      </c>
      <c r="B37" s="63">
        <f t="shared" si="1"/>
        <v>138965</v>
      </c>
      <c r="C37" s="63">
        <f t="shared" si="1"/>
        <v>69480</v>
      </c>
      <c r="D37" s="63">
        <f t="shared" si="2"/>
        <v>49.998200985859746</v>
      </c>
      <c r="E37" s="87"/>
      <c r="F37" s="87"/>
      <c r="G37" s="63"/>
      <c r="H37" s="87"/>
      <c r="I37" s="87"/>
      <c r="J37" s="63"/>
      <c r="K37" s="87">
        <v>138965</v>
      </c>
      <c r="L37" s="87">
        <v>69480</v>
      </c>
      <c r="M37" s="88">
        <f t="shared" si="3"/>
        <v>49.998200985859746</v>
      </c>
      <c r="N37" s="87">
        <v>0</v>
      </c>
      <c r="O37" s="87">
        <v>0</v>
      </c>
      <c r="P37" s="63"/>
    </row>
    <row r="38" spans="1:16" ht="15.75" x14ac:dyDescent="0.25">
      <c r="A38" s="62" t="s">
        <v>282</v>
      </c>
      <c r="B38" s="63">
        <f t="shared" si="1"/>
        <v>55372.4</v>
      </c>
      <c r="C38" s="63">
        <f t="shared" si="1"/>
        <v>27686</v>
      </c>
      <c r="D38" s="63">
        <f t="shared" si="2"/>
        <v>49.999638809226255</v>
      </c>
      <c r="E38" s="87"/>
      <c r="F38" s="87"/>
      <c r="G38" s="63"/>
      <c r="H38" s="87"/>
      <c r="I38" s="87"/>
      <c r="J38" s="63"/>
      <c r="K38" s="87">
        <v>54659.3</v>
      </c>
      <c r="L38" s="87">
        <v>27330</v>
      </c>
      <c r="M38" s="88">
        <f t="shared" si="3"/>
        <v>50.000640330190841</v>
      </c>
      <c r="N38" s="87">
        <v>713.1</v>
      </c>
      <c r="O38" s="87">
        <v>356</v>
      </c>
      <c r="P38" s="63">
        <f t="shared" si="4"/>
        <v>49.922871967465994</v>
      </c>
    </row>
    <row r="39" spans="1:16" ht="15.75" x14ac:dyDescent="0.25">
      <c r="A39" s="62" t="s">
        <v>283</v>
      </c>
      <c r="B39" s="63">
        <f t="shared" si="1"/>
        <v>0</v>
      </c>
      <c r="C39" s="63">
        <f t="shared" si="1"/>
        <v>0</v>
      </c>
      <c r="D39" s="63"/>
      <c r="E39" s="87"/>
      <c r="F39" s="87"/>
      <c r="G39" s="63"/>
      <c r="H39" s="87"/>
      <c r="I39" s="87"/>
      <c r="J39" s="63"/>
      <c r="K39" s="87">
        <v>0</v>
      </c>
      <c r="L39" s="87">
        <v>0</v>
      </c>
      <c r="M39" s="88"/>
      <c r="N39" s="87">
        <v>0</v>
      </c>
      <c r="O39" s="87">
        <v>0</v>
      </c>
      <c r="P39" s="63"/>
    </row>
    <row r="40" spans="1:16" ht="15.75" x14ac:dyDescent="0.25">
      <c r="A40" s="62" t="s">
        <v>284</v>
      </c>
      <c r="B40" s="63">
        <f t="shared" si="1"/>
        <v>41395.399999999994</v>
      </c>
      <c r="C40" s="63">
        <f t="shared" si="1"/>
        <v>20700</v>
      </c>
      <c r="D40" s="63">
        <f t="shared" si="2"/>
        <v>50.005556172908108</v>
      </c>
      <c r="E40" s="87"/>
      <c r="F40" s="87"/>
      <c r="G40" s="63"/>
      <c r="H40" s="87"/>
      <c r="I40" s="87"/>
      <c r="J40" s="63"/>
      <c r="K40" s="87">
        <v>35600.699999999997</v>
      </c>
      <c r="L40" s="87">
        <v>17802</v>
      </c>
      <c r="M40" s="88">
        <f t="shared" si="3"/>
        <v>50.004634740328143</v>
      </c>
      <c r="N40" s="87">
        <v>5794.7</v>
      </c>
      <c r="O40" s="87">
        <v>2898</v>
      </c>
      <c r="P40" s="63">
        <f t="shared" si="4"/>
        <v>50.011217146703025</v>
      </c>
    </row>
    <row r="41" spans="1:16" ht="15.75" x14ac:dyDescent="0.25">
      <c r="A41" s="62" t="s">
        <v>285</v>
      </c>
      <c r="B41" s="63">
        <f t="shared" si="1"/>
        <v>0</v>
      </c>
      <c r="C41" s="63">
        <f t="shared" si="1"/>
        <v>0</v>
      </c>
      <c r="D41" s="63"/>
      <c r="E41" s="87"/>
      <c r="F41" s="87"/>
      <c r="G41" s="63"/>
      <c r="H41" s="87"/>
      <c r="I41" s="87"/>
      <c r="J41" s="63"/>
      <c r="K41" s="87">
        <v>0</v>
      </c>
      <c r="L41" s="87">
        <v>0</v>
      </c>
      <c r="M41" s="88"/>
      <c r="N41" s="87">
        <v>0</v>
      </c>
      <c r="O41" s="87">
        <v>0</v>
      </c>
      <c r="P41" s="63"/>
    </row>
    <row r="42" spans="1:16" ht="15.75" x14ac:dyDescent="0.25">
      <c r="A42" s="62" t="s">
        <v>286</v>
      </c>
      <c r="B42" s="63">
        <f t="shared" si="1"/>
        <v>61284.6</v>
      </c>
      <c r="C42" s="63">
        <f t="shared" si="1"/>
        <v>30640</v>
      </c>
      <c r="D42" s="63">
        <f t="shared" si="2"/>
        <v>49.996247018011054</v>
      </c>
      <c r="E42" s="87"/>
      <c r="F42" s="87"/>
      <c r="G42" s="63"/>
      <c r="H42" s="87"/>
      <c r="I42" s="87"/>
      <c r="J42" s="63"/>
      <c r="K42" s="87">
        <v>57267.199999999997</v>
      </c>
      <c r="L42" s="87">
        <v>28632</v>
      </c>
      <c r="M42" s="88">
        <f t="shared" si="3"/>
        <v>49.997206079570859</v>
      </c>
      <c r="N42" s="87">
        <v>4017.4</v>
      </c>
      <c r="O42" s="87">
        <v>2008</v>
      </c>
      <c r="P42" s="63">
        <f t="shared" si="4"/>
        <v>49.982575795290487</v>
      </c>
    </row>
    <row r="43" spans="1:16" ht="15.75" x14ac:dyDescent="0.25">
      <c r="A43" s="62" t="s">
        <v>287</v>
      </c>
      <c r="B43" s="63">
        <f t="shared" si="1"/>
        <v>69220</v>
      </c>
      <c r="C43" s="63">
        <f t="shared" si="1"/>
        <v>34608</v>
      </c>
      <c r="D43" s="63">
        <f t="shared" si="2"/>
        <v>49.997110661658475</v>
      </c>
      <c r="E43" s="87"/>
      <c r="F43" s="87"/>
      <c r="G43" s="63"/>
      <c r="H43" s="87"/>
      <c r="I43" s="87"/>
      <c r="J43" s="63"/>
      <c r="K43" s="87">
        <v>69220</v>
      </c>
      <c r="L43" s="87">
        <v>34608</v>
      </c>
      <c r="M43" s="88">
        <f t="shared" si="3"/>
        <v>49.997110661658475</v>
      </c>
      <c r="N43" s="87">
        <v>0</v>
      </c>
      <c r="O43" s="87">
        <v>0</v>
      </c>
      <c r="P43" s="63"/>
    </row>
    <row r="44" spans="1:16" ht="15.75" x14ac:dyDescent="0.25">
      <c r="A44" s="62" t="s">
        <v>288</v>
      </c>
      <c r="B44" s="63">
        <f t="shared" si="1"/>
        <v>66982.3</v>
      </c>
      <c r="C44" s="63">
        <f t="shared" si="1"/>
        <v>35534</v>
      </c>
      <c r="D44" s="63">
        <f t="shared" si="2"/>
        <v>53.049835553571612</v>
      </c>
      <c r="E44" s="87"/>
      <c r="F44" s="87"/>
      <c r="G44" s="63"/>
      <c r="H44" s="87"/>
      <c r="I44" s="87"/>
      <c r="J44" s="63"/>
      <c r="K44" s="87">
        <v>66982.3</v>
      </c>
      <c r="L44" s="87">
        <v>35534</v>
      </c>
      <c r="M44" s="88">
        <f t="shared" si="3"/>
        <v>53.049835553571612</v>
      </c>
      <c r="N44" s="87">
        <v>0</v>
      </c>
      <c r="O44" s="87">
        <v>0</v>
      </c>
      <c r="P44" s="63"/>
    </row>
    <row r="45" spans="1:16" ht="15.75" x14ac:dyDescent="0.25">
      <c r="A45" s="62" t="s">
        <v>289</v>
      </c>
      <c r="B45" s="63">
        <f t="shared" si="1"/>
        <v>0</v>
      </c>
      <c r="C45" s="63">
        <f t="shared" si="1"/>
        <v>0</v>
      </c>
      <c r="D45" s="63"/>
      <c r="E45" s="87"/>
      <c r="F45" s="87"/>
      <c r="G45" s="63"/>
      <c r="H45" s="87"/>
      <c r="I45" s="87"/>
      <c r="J45" s="63"/>
      <c r="K45" s="87">
        <v>0</v>
      </c>
      <c r="L45" s="87">
        <v>0</v>
      </c>
      <c r="M45" s="88"/>
      <c r="N45" s="87">
        <v>0</v>
      </c>
      <c r="O45" s="87">
        <v>0</v>
      </c>
      <c r="P45" s="63"/>
    </row>
    <row r="46" spans="1:16" ht="31.5" x14ac:dyDescent="0.25">
      <c r="A46" s="82" t="s">
        <v>290</v>
      </c>
      <c r="B46" s="89">
        <f>E46+H46+K46+N46</f>
        <v>226967.59999999998</v>
      </c>
      <c r="C46" s="89">
        <f>F46+I46+L46+O46</f>
        <v>113486</v>
      </c>
      <c r="D46" s="89">
        <f>C46/B46*100</f>
        <v>50.000969301345222</v>
      </c>
      <c r="E46" s="89">
        <f>SUM(E47:E50)</f>
        <v>109224</v>
      </c>
      <c r="F46" s="89">
        <f>SUM(F47:F50)</f>
        <v>54614</v>
      </c>
      <c r="G46" s="90">
        <f>F46/E46*100</f>
        <v>50.001831099392078</v>
      </c>
      <c r="H46" s="89">
        <f>SUM(H47:H50)</f>
        <v>38727.4</v>
      </c>
      <c r="I46" s="89">
        <f>SUM(I47:I50)</f>
        <v>19362</v>
      </c>
      <c r="J46" s="89">
        <f>I46/H46*100</f>
        <v>49.995610343064598</v>
      </c>
      <c r="K46" s="89">
        <f>SUM(K47:K50)</f>
        <v>71228.7</v>
      </c>
      <c r="L46" s="89">
        <f t="shared" ref="L46:O46" si="5">SUM(L47:L50)</f>
        <v>35616</v>
      </c>
      <c r="M46" s="89">
        <f>L46/K46*100</f>
        <v>50.002316481979882</v>
      </c>
      <c r="N46" s="89">
        <f t="shared" si="5"/>
        <v>7787.5</v>
      </c>
      <c r="O46" s="89">
        <f t="shared" si="5"/>
        <v>3894</v>
      </c>
      <c r="P46" s="89">
        <f>O46/N46*100</f>
        <v>50.003210272873197</v>
      </c>
    </row>
    <row r="47" spans="1:16" ht="15.75" x14ac:dyDescent="0.25">
      <c r="A47" s="62" t="s">
        <v>291</v>
      </c>
      <c r="B47" s="63">
        <v>37784.9</v>
      </c>
      <c r="C47" s="63">
        <v>18894</v>
      </c>
      <c r="D47" s="63">
        <f>C47/B47*100</f>
        <v>50.004102167797186</v>
      </c>
      <c r="E47" s="87"/>
      <c r="F47" s="87"/>
      <c r="G47" s="63"/>
      <c r="H47" s="87">
        <v>37784.9</v>
      </c>
      <c r="I47" s="87">
        <v>18894</v>
      </c>
      <c r="J47" s="63">
        <f>I47/H47*100</f>
        <v>50.004102167797186</v>
      </c>
      <c r="K47" s="87">
        <v>0</v>
      </c>
      <c r="L47" s="87">
        <v>0</v>
      </c>
      <c r="M47" s="63"/>
      <c r="N47" s="87">
        <v>0</v>
      </c>
      <c r="O47" s="87">
        <v>0</v>
      </c>
      <c r="P47" s="63"/>
    </row>
    <row r="48" spans="1:16" ht="15.75" x14ac:dyDescent="0.25">
      <c r="A48" s="62" t="s">
        <v>292</v>
      </c>
      <c r="B48" s="63">
        <v>51708.3</v>
      </c>
      <c r="C48" s="63">
        <v>25856</v>
      </c>
      <c r="D48" s="63">
        <f t="shared" ref="D48:D50" si="6">C48/B48*100</f>
        <v>50.003577762177443</v>
      </c>
      <c r="E48" s="87">
        <v>27339</v>
      </c>
      <c r="F48" s="87">
        <v>13670</v>
      </c>
      <c r="G48" s="63">
        <f>F48/E48*100</f>
        <v>50.001828889132739</v>
      </c>
      <c r="H48" s="87">
        <v>118.2</v>
      </c>
      <c r="I48" s="87">
        <v>60</v>
      </c>
      <c r="J48" s="63">
        <f t="shared" ref="J48:J54" si="7">I48/H48*100</f>
        <v>50.761421319796952</v>
      </c>
      <c r="K48" s="87">
        <v>24251.1</v>
      </c>
      <c r="L48" s="87">
        <v>12126</v>
      </c>
      <c r="M48" s="63">
        <f>L48/K48*100</f>
        <v>50.001855585932184</v>
      </c>
      <c r="N48" s="87">
        <v>0</v>
      </c>
      <c r="O48" s="87">
        <v>0</v>
      </c>
      <c r="P48" s="63"/>
    </row>
    <row r="49" spans="1:16" ht="17.25" customHeight="1" x14ac:dyDescent="0.25">
      <c r="A49" s="62" t="s">
        <v>293</v>
      </c>
      <c r="B49" s="63">
        <v>61500.3</v>
      </c>
      <c r="C49" s="63">
        <v>30750</v>
      </c>
      <c r="D49" s="63">
        <f t="shared" si="6"/>
        <v>49.999756098750737</v>
      </c>
      <c r="E49" s="87">
        <v>42743</v>
      </c>
      <c r="F49" s="87">
        <v>21372</v>
      </c>
      <c r="G49" s="63">
        <f t="shared" ref="G49:G50" si="8">F49/E49*100</f>
        <v>50.001169782186558</v>
      </c>
      <c r="H49" s="87">
        <v>567.79999999999995</v>
      </c>
      <c r="I49" s="87">
        <v>282</v>
      </c>
      <c r="J49" s="63">
        <f t="shared" si="7"/>
        <v>49.665375132088769</v>
      </c>
      <c r="K49" s="87">
        <v>18189.5</v>
      </c>
      <c r="L49" s="87">
        <v>9096</v>
      </c>
      <c r="M49" s="63">
        <f t="shared" ref="M49:M50" si="9">L49/K49*100</f>
        <v>50.006872096539212</v>
      </c>
      <c r="N49" s="87">
        <v>0</v>
      </c>
      <c r="O49" s="87">
        <v>0</v>
      </c>
      <c r="P49" s="63"/>
    </row>
    <row r="50" spans="1:16" ht="15.75" x14ac:dyDescent="0.25">
      <c r="A50" s="62" t="s">
        <v>294</v>
      </c>
      <c r="B50" s="63">
        <v>75974.100000000006</v>
      </c>
      <c r="C50" s="63">
        <v>37986</v>
      </c>
      <c r="D50" s="63">
        <f t="shared" si="6"/>
        <v>49.998617950064556</v>
      </c>
      <c r="E50" s="87">
        <v>39142</v>
      </c>
      <c r="F50" s="87">
        <v>19572</v>
      </c>
      <c r="G50" s="63">
        <f t="shared" si="8"/>
        <v>50.002554800470079</v>
      </c>
      <c r="H50" s="87">
        <v>256.5</v>
      </c>
      <c r="I50" s="87">
        <v>126</v>
      </c>
      <c r="J50" s="63">
        <f t="shared" si="7"/>
        <v>49.122807017543856</v>
      </c>
      <c r="K50" s="87">
        <v>28788.1</v>
      </c>
      <c r="L50" s="87">
        <v>14394</v>
      </c>
      <c r="M50" s="63">
        <f t="shared" si="9"/>
        <v>49.999826317124089</v>
      </c>
      <c r="N50" s="87">
        <v>7787.5</v>
      </c>
      <c r="O50" s="87">
        <v>3894</v>
      </c>
      <c r="P50" s="63">
        <f>O50/N50*100</f>
        <v>50.003210272873197</v>
      </c>
    </row>
    <row r="51" spans="1:16" ht="15.75" hidden="1" x14ac:dyDescent="0.25">
      <c r="A51" s="82" t="s">
        <v>295</v>
      </c>
      <c r="B51" s="91"/>
      <c r="C51" s="91"/>
      <c r="D51" s="91"/>
      <c r="E51" s="92"/>
      <c r="F51" s="92"/>
      <c r="G51" s="91"/>
      <c r="H51" s="92"/>
      <c r="I51" s="92"/>
      <c r="J51" s="63" t="e">
        <f t="shared" si="7"/>
        <v>#DIV/0!</v>
      </c>
      <c r="K51" s="92"/>
      <c r="L51" s="92"/>
      <c r="M51" s="91"/>
      <c r="N51" s="92"/>
      <c r="O51" s="92"/>
      <c r="P51" s="91"/>
    </row>
    <row r="52" spans="1:16" ht="15.75" hidden="1" x14ac:dyDescent="0.25">
      <c r="A52" s="93" t="s">
        <v>630</v>
      </c>
      <c r="B52" s="63"/>
      <c r="C52" s="63"/>
      <c r="D52" s="63"/>
      <c r="E52" s="87"/>
      <c r="F52" s="87"/>
      <c r="G52" s="63"/>
      <c r="H52" s="87"/>
      <c r="I52" s="87"/>
      <c r="J52" s="63" t="e">
        <f t="shared" si="7"/>
        <v>#DIV/0!</v>
      </c>
      <c r="K52" s="87"/>
      <c r="L52" s="87"/>
      <c r="M52" s="63"/>
      <c r="N52" s="87"/>
      <c r="O52" s="87"/>
      <c r="P52" s="63"/>
    </row>
    <row r="53" spans="1:16" ht="15.75" hidden="1" x14ac:dyDescent="0.25">
      <c r="A53" s="93" t="s">
        <v>631</v>
      </c>
      <c r="B53" s="63"/>
      <c r="C53" s="63"/>
      <c r="D53" s="63"/>
      <c r="E53" s="87"/>
      <c r="F53" s="87"/>
      <c r="G53" s="63"/>
      <c r="H53" s="87"/>
      <c r="I53" s="87"/>
      <c r="J53" s="63" t="e">
        <f t="shared" si="7"/>
        <v>#DIV/0!</v>
      </c>
      <c r="K53" s="87"/>
      <c r="L53" s="87"/>
      <c r="M53" s="63"/>
      <c r="N53" s="87"/>
      <c r="O53" s="87"/>
      <c r="P53" s="63"/>
    </row>
    <row r="54" spans="1:16" ht="15.75" hidden="1" x14ac:dyDescent="0.25">
      <c r="A54" s="62" t="s">
        <v>631</v>
      </c>
      <c r="B54" s="63"/>
      <c r="C54" s="63"/>
      <c r="D54" s="63"/>
      <c r="E54" s="87"/>
      <c r="F54" s="87"/>
      <c r="G54" s="63"/>
      <c r="H54" s="87"/>
      <c r="I54" s="87"/>
      <c r="J54" s="63" t="e">
        <f t="shared" si="7"/>
        <v>#DIV/0!</v>
      </c>
      <c r="K54" s="87"/>
      <c r="L54" s="87"/>
      <c r="M54" s="63"/>
      <c r="N54" s="87"/>
      <c r="O54" s="87"/>
      <c r="P54" s="63"/>
    </row>
    <row r="55" spans="1:16" ht="31.5" customHeight="1" x14ac:dyDescent="0.25">
      <c r="A55" s="82" t="s">
        <v>632</v>
      </c>
      <c r="B55" s="92"/>
      <c r="C55" s="92"/>
      <c r="D55" s="92"/>
      <c r="E55" s="92"/>
      <c r="F55" s="92"/>
      <c r="G55" s="92"/>
      <c r="H55" s="92"/>
      <c r="I55" s="92"/>
      <c r="J55" s="92"/>
      <c r="K55" s="92"/>
      <c r="L55" s="92"/>
      <c r="M55" s="92"/>
      <c r="N55" s="92"/>
      <c r="O55" s="92"/>
      <c r="P55" s="92"/>
    </row>
    <row r="56" spans="1:16" ht="21" customHeight="1" x14ac:dyDescent="0.25">
      <c r="A56" s="82" t="s">
        <v>619</v>
      </c>
      <c r="B56" s="89">
        <f>E56+H56+K56+N56</f>
        <v>3186054.2</v>
      </c>
      <c r="C56" s="89">
        <f t="shared" ref="C56" si="10">F56+I56+L56+O56</f>
        <v>1648506</v>
      </c>
      <c r="D56" s="89">
        <f>C56/B56*100</f>
        <v>51.74130433813712</v>
      </c>
      <c r="E56" s="89">
        <f>E7+E46+E55</f>
        <v>109224</v>
      </c>
      <c r="F56" s="89">
        <f>F7+F46+F55</f>
        <v>54614</v>
      </c>
      <c r="G56" s="89">
        <f>F56/E56*100</f>
        <v>50.001831099392078</v>
      </c>
      <c r="H56" s="89">
        <f>H7+H46+H55</f>
        <v>38727.4</v>
      </c>
      <c r="I56" s="89">
        <f t="shared" ref="I56:O56" si="11">I7+I46+I55</f>
        <v>19362</v>
      </c>
      <c r="J56" s="89">
        <f>I56/H56*100</f>
        <v>49.995610343064598</v>
      </c>
      <c r="K56" s="89">
        <f>K7+K46+K55</f>
        <v>2858787.3000000003</v>
      </c>
      <c r="L56" s="89">
        <f t="shared" si="11"/>
        <v>1484872</v>
      </c>
      <c r="M56" s="89">
        <f>L56/K56*100</f>
        <v>51.940625313397739</v>
      </c>
      <c r="N56" s="89">
        <f t="shared" si="11"/>
        <v>179315.50000000003</v>
      </c>
      <c r="O56" s="89">
        <f t="shared" si="11"/>
        <v>89658</v>
      </c>
      <c r="P56" s="89">
        <f>O56/N56*100</f>
        <v>50.00013941906861</v>
      </c>
    </row>
    <row r="57" spans="1:16" ht="15.75" x14ac:dyDescent="0.25">
      <c r="A57" s="94"/>
      <c r="B57" s="95"/>
      <c r="C57" s="95"/>
      <c r="D57" s="96"/>
      <c r="E57" s="95"/>
      <c r="F57" s="95"/>
      <c r="G57" s="96"/>
      <c r="H57" s="95"/>
      <c r="I57" s="95"/>
      <c r="J57" s="96"/>
      <c r="K57" s="95"/>
      <c r="L57" s="95"/>
      <c r="M57" s="96"/>
      <c r="N57" s="95"/>
      <c r="O57" s="95"/>
      <c r="P57" s="96"/>
    </row>
    <row r="58" spans="1:16" ht="17.25" customHeight="1" x14ac:dyDescent="0.25">
      <c r="A58" s="97" t="s">
        <v>620</v>
      </c>
      <c r="B58" s="95"/>
      <c r="C58" s="95"/>
      <c r="D58" s="96"/>
      <c r="E58" s="95"/>
      <c r="F58" s="95"/>
      <c r="G58" s="96"/>
      <c r="H58" s="95"/>
      <c r="I58" s="95"/>
      <c r="J58" s="96"/>
      <c r="K58" s="95"/>
      <c r="L58" s="95"/>
      <c r="M58" s="96"/>
      <c r="N58" s="95"/>
      <c r="O58" s="95"/>
      <c r="P58" s="96"/>
    </row>
    <row r="59" spans="1:16" ht="17.25" customHeight="1" x14ac:dyDescent="0.25">
      <c r="A59" s="77" t="s">
        <v>633</v>
      </c>
    </row>
    <row r="61" spans="1:16" ht="15.75" x14ac:dyDescent="0.25">
      <c r="B61" s="98"/>
      <c r="C61" s="98"/>
      <c r="D61" s="76"/>
      <c r="E61" s="76"/>
      <c r="F61" s="76"/>
    </row>
    <row r="62" spans="1:16" x14ac:dyDescent="0.2">
      <c r="B62" s="76"/>
      <c r="C62" s="76"/>
      <c r="D62" s="76"/>
      <c r="E62" s="76"/>
      <c r="F62" s="76"/>
    </row>
    <row r="63" spans="1:16" x14ac:dyDescent="0.2">
      <c r="B63" s="76"/>
      <c r="C63" s="76"/>
      <c r="D63" s="76"/>
      <c r="E63" s="76"/>
      <c r="F63" s="76"/>
    </row>
    <row r="64" spans="1:16" x14ac:dyDescent="0.2">
      <c r="B64" s="76"/>
      <c r="C64" s="76"/>
      <c r="D64" s="76"/>
      <c r="E64" s="76"/>
      <c r="F64" s="76"/>
    </row>
    <row r="65" spans="2:6" x14ac:dyDescent="0.2">
      <c r="B65" s="76"/>
      <c r="C65" s="76"/>
      <c r="D65" s="76"/>
      <c r="E65" s="99"/>
      <c r="F65" s="76"/>
    </row>
    <row r="66" spans="2:6" x14ac:dyDescent="0.2">
      <c r="B66" s="76"/>
      <c r="C66" s="76"/>
      <c r="D66" s="76"/>
      <c r="E66" s="76"/>
      <c r="F66" s="76"/>
    </row>
    <row r="67" spans="2:6" x14ac:dyDescent="0.2">
      <c r="B67" s="76"/>
      <c r="C67" s="76"/>
      <c r="D67" s="76"/>
      <c r="E67" s="76"/>
      <c r="F67" s="76"/>
    </row>
  </sheetData>
  <mergeCells count="10">
    <mergeCell ref="A1:P1"/>
    <mergeCell ref="A2:P2"/>
    <mergeCell ref="O3:P3"/>
    <mergeCell ref="A4:A6"/>
    <mergeCell ref="B4:D5"/>
    <mergeCell ref="E4:P4"/>
    <mergeCell ref="E5:G5"/>
    <mergeCell ref="H5:J5"/>
    <mergeCell ref="K5:M5"/>
    <mergeCell ref="N5:P5"/>
  </mergeCells>
  <pageMargins left="0.70866141732283472" right="0.51181102362204722" top="0.55118110236220474" bottom="0.55118110236220474" header="0.31496062992125984" footer="0.31496062992125984"/>
  <pageSetup paperSize="9" scale="47" orientation="landscape" r:id="rId1"/>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Y87"/>
  <sheetViews>
    <sheetView showZeros="0" view="pageBreakPreview" zoomScale="85" zoomScaleNormal="55" zoomScaleSheetLayoutView="85" workbookViewId="0">
      <pane xSplit="1" ySplit="7" topLeftCell="B74" activePane="bottomRight" state="frozen"/>
      <selection activeCell="B29" sqref="B29"/>
      <selection pane="topRight" activeCell="B29" sqref="B29"/>
      <selection pane="bottomLeft" activeCell="B29" sqref="B29"/>
      <selection pane="bottomRight" activeCell="CF61" sqref="CF61"/>
    </sheetView>
  </sheetViews>
  <sheetFormatPr defaultRowHeight="14.25" x14ac:dyDescent="0.2"/>
  <cols>
    <col min="1" max="1" width="27.375" customWidth="1"/>
    <col min="2" max="2" width="15.875" customWidth="1"/>
    <col min="3" max="3" width="14.875" bestFit="1" customWidth="1"/>
    <col min="4" max="4" width="12.75" customWidth="1"/>
    <col min="5" max="5" width="15.625" customWidth="1"/>
    <col min="6" max="6" width="11.125" customWidth="1"/>
    <col min="7" max="7" width="12.375" customWidth="1"/>
    <col min="8" max="8" width="14" customWidth="1"/>
    <col min="9" max="10" width="12.375" customWidth="1"/>
    <col min="11" max="11" width="15.75" customWidth="1"/>
    <col min="12" max="12" width="12.5" customWidth="1"/>
    <col min="13" max="13" width="11.875" customWidth="1"/>
    <col min="14" max="14" width="15.875" customWidth="1"/>
    <col min="15" max="15" width="12.625" customWidth="1"/>
    <col min="16" max="16" width="12" customWidth="1"/>
    <col min="17" max="17" width="16.375" customWidth="1"/>
    <col min="18" max="18" width="14.875" customWidth="1"/>
    <col min="19" max="19" width="12.375" customWidth="1"/>
    <col min="20" max="20" width="14.25" customWidth="1"/>
    <col min="21" max="21" width="13" customWidth="1"/>
    <col min="22" max="22" width="12.125" customWidth="1"/>
    <col min="23" max="23" width="15.875" customWidth="1"/>
    <col min="24" max="24" width="13.5" customWidth="1"/>
    <col min="25" max="25" width="11.875" customWidth="1"/>
    <col min="26" max="26" width="15.375" customWidth="1"/>
    <col min="27" max="27" width="14.125" customWidth="1"/>
    <col min="28" max="28" width="12.125" customWidth="1"/>
    <col min="29" max="29" width="15" customWidth="1"/>
    <col min="30" max="30" width="14.125" customWidth="1"/>
    <col min="31" max="31" width="11.875" customWidth="1"/>
    <col min="32" max="32" width="14.75" customWidth="1"/>
    <col min="33" max="33" width="12.5" customWidth="1"/>
    <col min="34" max="34" width="12.125" customWidth="1"/>
    <col min="35" max="35" width="15.375" customWidth="1"/>
    <col min="36" max="36" width="15.625" customWidth="1"/>
    <col min="37" max="37" width="12.25" customWidth="1"/>
    <col min="38" max="38" width="15.625" customWidth="1"/>
    <col min="39" max="39" width="12.875" customWidth="1"/>
    <col min="40" max="40" width="11.875" customWidth="1"/>
    <col min="41" max="41" width="15.375" customWidth="1"/>
    <col min="42" max="42" width="13.375" customWidth="1"/>
    <col min="43" max="43" width="11.875" customWidth="1"/>
    <col min="44" max="44" width="15.75" customWidth="1"/>
    <col min="45" max="45" width="12.75" customWidth="1"/>
    <col min="46" max="46" width="11.875" customWidth="1"/>
    <col min="47" max="47" width="15.625" customWidth="1"/>
    <col min="48" max="48" width="12.75" customWidth="1"/>
    <col min="49" max="49" width="12.125" customWidth="1"/>
    <col min="50" max="50" width="15.5" customWidth="1"/>
    <col min="51" max="51" width="13.625" customWidth="1"/>
    <col min="52" max="52" width="13" customWidth="1"/>
    <col min="53" max="53" width="16.25" customWidth="1"/>
    <col min="54" max="54" width="13.375" customWidth="1"/>
    <col min="55" max="55" width="12" customWidth="1"/>
    <col min="56" max="56" width="15.875" customWidth="1"/>
    <col min="57" max="57" width="12.25" customWidth="1"/>
    <col min="58" max="58" width="12.5" customWidth="1"/>
    <col min="59" max="59" width="14.875" customWidth="1"/>
    <col min="60" max="60" width="11.75" customWidth="1"/>
    <col min="61" max="61" width="12.25" customWidth="1"/>
    <col min="62" max="62" width="15.25" customWidth="1"/>
    <col min="63" max="63" width="12.25" customWidth="1"/>
    <col min="64" max="64" width="12.5" customWidth="1"/>
    <col min="65" max="65" width="15.125" customWidth="1"/>
    <col min="66" max="66" width="11.5" customWidth="1"/>
    <col min="67" max="67" width="12.125" customWidth="1"/>
    <col min="68" max="68" width="14.625" customWidth="1"/>
    <col min="69" max="70" width="12.125" customWidth="1"/>
    <col min="71" max="71" width="14.875" customWidth="1"/>
    <col min="72" max="73" width="12.125" customWidth="1"/>
    <col min="74" max="74" width="17.875" customWidth="1"/>
    <col min="75" max="75" width="13.75" customWidth="1"/>
    <col min="76" max="76" width="12.25" customWidth="1"/>
    <col min="77" max="77" width="15.125" customWidth="1"/>
    <col min="78" max="78" width="13.125" customWidth="1"/>
    <col min="79" max="79" width="12.25" customWidth="1"/>
    <col min="80" max="80" width="17.25" customWidth="1"/>
    <col min="81" max="82" width="12.25" customWidth="1"/>
    <col min="83" max="83" width="17.5" customWidth="1"/>
    <col min="84" max="84" width="11.75" customWidth="1"/>
    <col min="85" max="85" width="13.375" bestFit="1" customWidth="1"/>
    <col min="86" max="86" width="17.75" customWidth="1"/>
    <col min="87" max="87" width="14.875" customWidth="1"/>
    <col min="88" max="88" width="13.375" customWidth="1"/>
    <col min="89" max="89" width="17.75" customWidth="1"/>
    <col min="90" max="90" width="14.875" customWidth="1"/>
    <col min="91" max="91" width="13.375" customWidth="1"/>
    <col min="92" max="92" width="17.75" customWidth="1"/>
    <col min="93" max="93" width="14.875" customWidth="1"/>
    <col min="94" max="94" width="13.375" customWidth="1"/>
    <col min="95" max="95" width="17.75" customWidth="1"/>
    <col min="96" max="96" width="14.875" customWidth="1"/>
    <col min="97" max="97" width="13.375" customWidth="1"/>
    <col min="98" max="98" width="17.75" customWidth="1"/>
    <col min="99" max="99" width="14.875" customWidth="1"/>
    <col min="100" max="100" width="13.375" customWidth="1"/>
    <col min="101" max="101" width="17.75" customWidth="1"/>
    <col min="102" max="102" width="14.875" customWidth="1"/>
    <col min="103" max="103" width="13.375" customWidth="1"/>
  </cols>
  <sheetData>
    <row r="1" spans="1:103" ht="29.25" customHeight="1" x14ac:dyDescent="0.2">
      <c r="AG1" s="209"/>
      <c r="AH1" s="209"/>
      <c r="AP1" s="209" t="s">
        <v>634</v>
      </c>
      <c r="AQ1" s="209"/>
      <c r="AV1" s="209"/>
      <c r="AW1" s="209"/>
      <c r="BJ1" s="100"/>
      <c r="BK1" s="209" t="s">
        <v>634</v>
      </c>
      <c r="BL1" s="209"/>
      <c r="CF1" s="209" t="s">
        <v>634</v>
      </c>
      <c r="CG1" s="209"/>
      <c r="CI1" s="209"/>
      <c r="CJ1" s="209"/>
      <c r="CL1" s="209"/>
      <c r="CM1" s="209"/>
      <c r="CO1" s="209"/>
      <c r="CP1" s="209"/>
      <c r="CR1" s="209"/>
      <c r="CS1" s="209"/>
      <c r="CU1" s="209"/>
      <c r="CV1" s="209"/>
      <c r="CX1" s="209" t="s">
        <v>634</v>
      </c>
      <c r="CY1" s="209"/>
    </row>
    <row r="2" spans="1:103" ht="40.5" customHeight="1" x14ac:dyDescent="0.2">
      <c r="A2" s="101"/>
      <c r="B2" s="152" t="s">
        <v>236</v>
      </c>
      <c r="C2" s="152"/>
      <c r="D2" s="152"/>
      <c r="E2" s="152"/>
      <c r="F2" s="152"/>
      <c r="G2" s="152"/>
      <c r="H2" s="152"/>
      <c r="I2" s="152"/>
      <c r="J2" s="152"/>
      <c r="K2" s="152"/>
      <c r="L2" s="152"/>
      <c r="M2" s="152"/>
      <c r="N2" s="152"/>
      <c r="O2" s="152"/>
      <c r="P2" s="152"/>
      <c r="Q2" s="152"/>
      <c r="R2" s="152"/>
      <c r="S2" s="152"/>
      <c r="T2" s="152"/>
      <c r="U2" s="152"/>
      <c r="V2" s="152"/>
      <c r="W2" s="152" t="s">
        <v>236</v>
      </c>
      <c r="X2" s="152"/>
      <c r="Y2" s="152"/>
      <c r="Z2" s="152"/>
      <c r="AA2" s="152"/>
      <c r="AB2" s="152"/>
      <c r="AC2" s="152"/>
      <c r="AD2" s="152"/>
      <c r="AE2" s="152"/>
      <c r="AF2" s="152"/>
      <c r="AG2" s="152"/>
      <c r="AH2" s="152"/>
      <c r="AI2" s="152"/>
      <c r="AJ2" s="152"/>
      <c r="AK2" s="152"/>
      <c r="AL2" s="152"/>
      <c r="AM2" s="152"/>
      <c r="AN2" s="152"/>
      <c r="AO2" s="152"/>
      <c r="AP2" s="152"/>
      <c r="AQ2" s="152"/>
      <c r="AR2" s="152" t="s">
        <v>236</v>
      </c>
      <c r="AS2" s="152"/>
      <c r="AT2" s="152"/>
      <c r="AU2" s="152"/>
      <c r="AV2" s="152"/>
      <c r="AW2" s="152"/>
      <c r="AX2" s="152"/>
      <c r="AY2" s="152"/>
      <c r="AZ2" s="152"/>
      <c r="BA2" s="152"/>
      <c r="BB2" s="152"/>
      <c r="BC2" s="152"/>
      <c r="BD2" s="152"/>
      <c r="BE2" s="152"/>
      <c r="BF2" s="152"/>
      <c r="BG2" s="152"/>
      <c r="BH2" s="152"/>
      <c r="BI2" s="152"/>
      <c r="BJ2" s="152"/>
      <c r="BK2" s="152"/>
      <c r="BL2" s="152"/>
      <c r="BM2" s="191" t="s">
        <v>236</v>
      </c>
      <c r="BN2" s="191"/>
      <c r="BO2" s="191"/>
      <c r="BP2" s="191"/>
      <c r="BQ2" s="191"/>
      <c r="BR2" s="191"/>
      <c r="BS2" s="191"/>
      <c r="BT2" s="191"/>
      <c r="BU2" s="191"/>
      <c r="BV2" s="191"/>
      <c r="BW2" s="191"/>
      <c r="BX2" s="191"/>
      <c r="BY2" s="191"/>
      <c r="BZ2" s="191"/>
      <c r="CA2" s="191"/>
      <c r="CB2" s="191"/>
      <c r="CC2" s="191"/>
      <c r="CD2" s="191"/>
      <c r="CE2" s="191"/>
      <c r="CF2" s="191"/>
      <c r="CG2" s="191"/>
      <c r="CH2" s="191" t="s">
        <v>236</v>
      </c>
      <c r="CI2" s="191"/>
      <c r="CJ2" s="191"/>
      <c r="CK2" s="191"/>
      <c r="CL2" s="191"/>
      <c r="CM2" s="191"/>
      <c r="CN2" s="191"/>
      <c r="CO2" s="191"/>
      <c r="CP2" s="191"/>
      <c r="CQ2" s="191"/>
      <c r="CR2" s="191"/>
      <c r="CS2" s="191"/>
      <c r="CT2" s="191"/>
      <c r="CU2" s="191"/>
      <c r="CV2" s="191"/>
      <c r="CW2" s="191"/>
      <c r="CX2" s="191"/>
      <c r="CY2" s="191"/>
    </row>
    <row r="3" spans="1:103" ht="22.5" x14ac:dyDescent="0.3">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row>
    <row r="4" spans="1:103" x14ac:dyDescent="0.2">
      <c r="U4" s="153" t="s">
        <v>237</v>
      </c>
      <c r="V4" s="153"/>
      <c r="AP4" s="193" t="s">
        <v>237</v>
      </c>
      <c r="AQ4" s="193"/>
      <c r="BK4" s="193" t="s">
        <v>237</v>
      </c>
      <c r="BL4" s="193"/>
      <c r="CF4" s="203" t="s">
        <v>237</v>
      </c>
      <c r="CG4" s="203"/>
      <c r="CI4" s="203"/>
      <c r="CJ4" s="203"/>
      <c r="CO4" s="203"/>
      <c r="CP4" s="203"/>
      <c r="CR4" s="203"/>
      <c r="CS4" s="203"/>
      <c r="CU4" s="203"/>
      <c r="CV4" s="203"/>
      <c r="CX4" s="203" t="s">
        <v>237</v>
      </c>
      <c r="CY4" s="203"/>
    </row>
    <row r="5" spans="1:103" ht="17.25" customHeight="1" x14ac:dyDescent="0.2">
      <c r="A5" s="204" t="s">
        <v>238</v>
      </c>
      <c r="B5" s="205" t="s">
        <v>635</v>
      </c>
      <c r="C5" s="205"/>
      <c r="D5" s="205"/>
      <c r="E5" s="206" t="s">
        <v>240</v>
      </c>
      <c r="F5" s="207"/>
      <c r="G5" s="207"/>
      <c r="H5" s="207"/>
      <c r="I5" s="207"/>
      <c r="J5" s="207"/>
      <c r="K5" s="207"/>
      <c r="L5" s="207"/>
      <c r="M5" s="207"/>
      <c r="N5" s="207"/>
      <c r="O5" s="207"/>
      <c r="P5" s="207"/>
      <c r="Q5" s="207"/>
      <c r="R5" s="207"/>
      <c r="S5" s="207"/>
      <c r="T5" s="207"/>
      <c r="U5" s="207"/>
      <c r="V5" s="208"/>
      <c r="W5" s="205" t="s">
        <v>240</v>
      </c>
      <c r="X5" s="205"/>
      <c r="Y5" s="205"/>
      <c r="Z5" s="205"/>
      <c r="AA5" s="205"/>
      <c r="AB5" s="205"/>
      <c r="AC5" s="205"/>
      <c r="AD5" s="205"/>
      <c r="AE5" s="205"/>
      <c r="AF5" s="205"/>
      <c r="AG5" s="205"/>
      <c r="AH5" s="205"/>
      <c r="AI5" s="205"/>
      <c r="AJ5" s="205"/>
      <c r="AK5" s="205"/>
      <c r="AL5" s="205"/>
      <c r="AM5" s="205"/>
      <c r="AN5" s="205"/>
      <c r="AO5" s="205"/>
      <c r="AP5" s="205"/>
      <c r="AQ5" s="205"/>
      <c r="AR5" s="205" t="s">
        <v>240</v>
      </c>
      <c r="AS5" s="205"/>
      <c r="AT5" s="205"/>
      <c r="AU5" s="205"/>
      <c r="AV5" s="205"/>
      <c r="AW5" s="205"/>
      <c r="AX5" s="205"/>
      <c r="AY5" s="205"/>
      <c r="AZ5" s="205"/>
      <c r="BA5" s="205"/>
      <c r="BB5" s="205"/>
      <c r="BC5" s="205"/>
      <c r="BD5" s="205"/>
      <c r="BE5" s="205"/>
      <c r="BF5" s="205"/>
      <c r="BG5" s="205"/>
      <c r="BH5" s="205"/>
      <c r="BI5" s="205"/>
      <c r="BJ5" s="205"/>
      <c r="BK5" s="205"/>
      <c r="BL5" s="205"/>
      <c r="BM5" s="205" t="s">
        <v>240</v>
      </c>
      <c r="BN5" s="205"/>
      <c r="BO5" s="205"/>
      <c r="BP5" s="205"/>
      <c r="BQ5" s="205"/>
      <c r="BR5" s="205"/>
      <c r="BS5" s="205"/>
      <c r="BT5" s="205"/>
      <c r="BU5" s="205"/>
      <c r="BV5" s="205"/>
      <c r="BW5" s="205"/>
      <c r="BX5" s="205"/>
      <c r="BY5" s="205"/>
      <c r="BZ5" s="205"/>
      <c r="CA5" s="205"/>
      <c r="CB5" s="205"/>
      <c r="CC5" s="205"/>
      <c r="CD5" s="205"/>
      <c r="CE5" s="205"/>
      <c r="CF5" s="205"/>
      <c r="CG5" s="205"/>
      <c r="CH5" s="205" t="s">
        <v>240</v>
      </c>
      <c r="CI5" s="205"/>
      <c r="CJ5" s="205"/>
      <c r="CK5" s="205"/>
      <c r="CL5" s="205"/>
      <c r="CM5" s="205"/>
      <c r="CN5" s="205"/>
      <c r="CO5" s="205"/>
      <c r="CP5" s="205"/>
      <c r="CQ5" s="205"/>
      <c r="CR5" s="205"/>
      <c r="CS5" s="205"/>
      <c r="CT5" s="205"/>
      <c r="CU5" s="205"/>
      <c r="CV5" s="205"/>
      <c r="CW5" s="205"/>
      <c r="CX5" s="205"/>
      <c r="CY5" s="205"/>
    </row>
    <row r="6" spans="1:103" ht="198.75" customHeight="1" x14ac:dyDescent="0.2">
      <c r="A6" s="204"/>
      <c r="B6" s="205"/>
      <c r="C6" s="205"/>
      <c r="D6" s="205"/>
      <c r="E6" s="198" t="s">
        <v>636</v>
      </c>
      <c r="F6" s="198"/>
      <c r="G6" s="198"/>
      <c r="H6" s="198" t="s">
        <v>637</v>
      </c>
      <c r="I6" s="198"/>
      <c r="J6" s="198"/>
      <c r="K6" s="198" t="s">
        <v>638</v>
      </c>
      <c r="L6" s="198"/>
      <c r="M6" s="198"/>
      <c r="N6" s="198" t="s">
        <v>639</v>
      </c>
      <c r="O6" s="198"/>
      <c r="P6" s="198"/>
      <c r="Q6" s="198" t="s">
        <v>640</v>
      </c>
      <c r="R6" s="198"/>
      <c r="S6" s="198"/>
      <c r="T6" s="198" t="s">
        <v>641</v>
      </c>
      <c r="U6" s="198"/>
      <c r="V6" s="198"/>
      <c r="W6" s="198" t="s">
        <v>642</v>
      </c>
      <c r="X6" s="198"/>
      <c r="Y6" s="198"/>
      <c r="Z6" s="198" t="s">
        <v>643</v>
      </c>
      <c r="AA6" s="198"/>
      <c r="AB6" s="198"/>
      <c r="AC6" s="198" t="s">
        <v>644</v>
      </c>
      <c r="AD6" s="198"/>
      <c r="AE6" s="198"/>
      <c r="AF6" s="198" t="s">
        <v>645</v>
      </c>
      <c r="AG6" s="198"/>
      <c r="AH6" s="198"/>
      <c r="AI6" s="198" t="s">
        <v>646</v>
      </c>
      <c r="AJ6" s="198"/>
      <c r="AK6" s="198"/>
      <c r="AL6" s="198" t="s">
        <v>647</v>
      </c>
      <c r="AM6" s="198"/>
      <c r="AN6" s="198"/>
      <c r="AO6" s="198" t="s">
        <v>648</v>
      </c>
      <c r="AP6" s="198"/>
      <c r="AQ6" s="198"/>
      <c r="AR6" s="198" t="s">
        <v>649</v>
      </c>
      <c r="AS6" s="198"/>
      <c r="AT6" s="198"/>
      <c r="AU6" s="198" t="s">
        <v>650</v>
      </c>
      <c r="AV6" s="198"/>
      <c r="AW6" s="198"/>
      <c r="AX6" s="198" t="s">
        <v>651</v>
      </c>
      <c r="AY6" s="198"/>
      <c r="AZ6" s="198"/>
      <c r="BA6" s="198" t="s">
        <v>652</v>
      </c>
      <c r="BB6" s="198"/>
      <c r="BC6" s="198"/>
      <c r="BD6" s="198" t="s">
        <v>653</v>
      </c>
      <c r="BE6" s="198"/>
      <c r="BF6" s="198"/>
      <c r="BG6" s="198" t="s">
        <v>654</v>
      </c>
      <c r="BH6" s="198"/>
      <c r="BI6" s="198"/>
      <c r="BJ6" s="198" t="s">
        <v>655</v>
      </c>
      <c r="BK6" s="198"/>
      <c r="BL6" s="198"/>
      <c r="BM6" s="198" t="s">
        <v>656</v>
      </c>
      <c r="BN6" s="198"/>
      <c r="BO6" s="198"/>
      <c r="BP6" s="200" t="s">
        <v>657</v>
      </c>
      <c r="BQ6" s="201"/>
      <c r="BR6" s="202"/>
      <c r="BS6" s="200" t="s">
        <v>658</v>
      </c>
      <c r="BT6" s="201"/>
      <c r="BU6" s="202"/>
      <c r="BV6" s="200" t="s">
        <v>659</v>
      </c>
      <c r="BW6" s="201"/>
      <c r="BX6" s="202"/>
      <c r="BY6" s="198" t="s">
        <v>660</v>
      </c>
      <c r="BZ6" s="198"/>
      <c r="CA6" s="198"/>
      <c r="CB6" s="200" t="s">
        <v>661</v>
      </c>
      <c r="CC6" s="201"/>
      <c r="CD6" s="202"/>
      <c r="CE6" s="198" t="s">
        <v>662</v>
      </c>
      <c r="CF6" s="198"/>
      <c r="CG6" s="198"/>
      <c r="CH6" s="198" t="s">
        <v>663</v>
      </c>
      <c r="CI6" s="198"/>
      <c r="CJ6" s="198"/>
      <c r="CK6" s="198" t="s">
        <v>664</v>
      </c>
      <c r="CL6" s="198"/>
      <c r="CM6" s="198"/>
      <c r="CN6" s="198" t="s">
        <v>665</v>
      </c>
      <c r="CO6" s="198"/>
      <c r="CP6" s="198"/>
      <c r="CQ6" s="198" t="s">
        <v>666</v>
      </c>
      <c r="CR6" s="198"/>
      <c r="CS6" s="198"/>
      <c r="CT6" s="198" t="s">
        <v>667</v>
      </c>
      <c r="CU6" s="198"/>
      <c r="CV6" s="198"/>
      <c r="CW6" s="198" t="s">
        <v>668</v>
      </c>
      <c r="CX6" s="198"/>
      <c r="CY6" s="198"/>
    </row>
    <row r="7" spans="1:103" ht="83.25" customHeight="1" x14ac:dyDescent="0.2">
      <c r="A7" s="204"/>
      <c r="B7" s="56" t="s">
        <v>245</v>
      </c>
      <c r="C7" s="56" t="s">
        <v>246</v>
      </c>
      <c r="D7" s="56" t="s">
        <v>247</v>
      </c>
      <c r="E7" s="103" t="s">
        <v>629</v>
      </c>
      <c r="F7" s="103" t="s">
        <v>246</v>
      </c>
      <c r="G7" s="103" t="s">
        <v>247</v>
      </c>
      <c r="H7" s="103" t="s">
        <v>629</v>
      </c>
      <c r="I7" s="103" t="s">
        <v>246</v>
      </c>
      <c r="J7" s="103" t="s">
        <v>247</v>
      </c>
      <c r="K7" s="103" t="s">
        <v>629</v>
      </c>
      <c r="L7" s="103" t="s">
        <v>246</v>
      </c>
      <c r="M7" s="103" t="s">
        <v>247</v>
      </c>
      <c r="N7" s="103" t="s">
        <v>629</v>
      </c>
      <c r="O7" s="103" t="s">
        <v>246</v>
      </c>
      <c r="P7" s="103" t="s">
        <v>247</v>
      </c>
      <c r="Q7" s="103" t="s">
        <v>629</v>
      </c>
      <c r="R7" s="103" t="s">
        <v>246</v>
      </c>
      <c r="S7" s="103" t="s">
        <v>247</v>
      </c>
      <c r="T7" s="103" t="s">
        <v>629</v>
      </c>
      <c r="U7" s="103" t="s">
        <v>246</v>
      </c>
      <c r="V7" s="103" t="s">
        <v>247</v>
      </c>
      <c r="W7" s="103" t="s">
        <v>629</v>
      </c>
      <c r="X7" s="103" t="s">
        <v>246</v>
      </c>
      <c r="Y7" s="103" t="s">
        <v>247</v>
      </c>
      <c r="Z7" s="103" t="s">
        <v>629</v>
      </c>
      <c r="AA7" s="103" t="s">
        <v>246</v>
      </c>
      <c r="AB7" s="103" t="s">
        <v>247</v>
      </c>
      <c r="AC7" s="103" t="s">
        <v>629</v>
      </c>
      <c r="AD7" s="103" t="s">
        <v>246</v>
      </c>
      <c r="AE7" s="103" t="s">
        <v>247</v>
      </c>
      <c r="AF7" s="103" t="s">
        <v>629</v>
      </c>
      <c r="AG7" s="103" t="s">
        <v>246</v>
      </c>
      <c r="AH7" s="103" t="s">
        <v>247</v>
      </c>
      <c r="AI7" s="103" t="s">
        <v>629</v>
      </c>
      <c r="AJ7" s="103" t="s">
        <v>246</v>
      </c>
      <c r="AK7" s="103" t="s">
        <v>247</v>
      </c>
      <c r="AL7" s="103" t="s">
        <v>629</v>
      </c>
      <c r="AM7" s="103" t="s">
        <v>246</v>
      </c>
      <c r="AN7" s="103" t="s">
        <v>247</v>
      </c>
      <c r="AO7" s="103" t="s">
        <v>629</v>
      </c>
      <c r="AP7" s="103" t="s">
        <v>246</v>
      </c>
      <c r="AQ7" s="103" t="s">
        <v>247</v>
      </c>
      <c r="AR7" s="103" t="s">
        <v>629</v>
      </c>
      <c r="AS7" s="103" t="s">
        <v>246</v>
      </c>
      <c r="AT7" s="103" t="s">
        <v>247</v>
      </c>
      <c r="AU7" s="103" t="s">
        <v>629</v>
      </c>
      <c r="AV7" s="103" t="s">
        <v>246</v>
      </c>
      <c r="AW7" s="103" t="s">
        <v>247</v>
      </c>
      <c r="AX7" s="103" t="s">
        <v>629</v>
      </c>
      <c r="AY7" s="103" t="s">
        <v>246</v>
      </c>
      <c r="AZ7" s="103" t="s">
        <v>247</v>
      </c>
      <c r="BA7" s="103" t="s">
        <v>629</v>
      </c>
      <c r="BB7" s="103" t="s">
        <v>246</v>
      </c>
      <c r="BC7" s="103" t="s">
        <v>247</v>
      </c>
      <c r="BD7" s="103" t="s">
        <v>629</v>
      </c>
      <c r="BE7" s="103" t="s">
        <v>246</v>
      </c>
      <c r="BF7" s="103" t="s">
        <v>247</v>
      </c>
      <c r="BG7" s="103" t="s">
        <v>629</v>
      </c>
      <c r="BH7" s="103" t="s">
        <v>246</v>
      </c>
      <c r="BI7" s="103" t="s">
        <v>247</v>
      </c>
      <c r="BJ7" s="103" t="s">
        <v>629</v>
      </c>
      <c r="BK7" s="103" t="s">
        <v>246</v>
      </c>
      <c r="BL7" s="103" t="s">
        <v>247</v>
      </c>
      <c r="BM7" s="103" t="s">
        <v>629</v>
      </c>
      <c r="BN7" s="103" t="s">
        <v>246</v>
      </c>
      <c r="BO7" s="103" t="s">
        <v>247</v>
      </c>
      <c r="BP7" s="103" t="s">
        <v>629</v>
      </c>
      <c r="BQ7" s="103" t="s">
        <v>246</v>
      </c>
      <c r="BR7" s="103" t="s">
        <v>247</v>
      </c>
      <c r="BS7" s="103" t="s">
        <v>629</v>
      </c>
      <c r="BT7" s="103" t="s">
        <v>246</v>
      </c>
      <c r="BU7" s="103" t="s">
        <v>247</v>
      </c>
      <c r="BV7" s="103" t="s">
        <v>629</v>
      </c>
      <c r="BW7" s="103" t="s">
        <v>246</v>
      </c>
      <c r="BX7" s="103" t="s">
        <v>247</v>
      </c>
      <c r="BY7" s="103" t="s">
        <v>629</v>
      </c>
      <c r="BZ7" s="103" t="s">
        <v>246</v>
      </c>
      <c r="CA7" s="103" t="s">
        <v>247</v>
      </c>
      <c r="CB7" s="103" t="s">
        <v>629</v>
      </c>
      <c r="CC7" s="103" t="s">
        <v>246</v>
      </c>
      <c r="CD7" s="103" t="s">
        <v>247</v>
      </c>
      <c r="CE7" s="103" t="s">
        <v>629</v>
      </c>
      <c r="CF7" s="103" t="s">
        <v>246</v>
      </c>
      <c r="CG7" s="103" t="s">
        <v>247</v>
      </c>
      <c r="CH7" s="104" t="s">
        <v>248</v>
      </c>
      <c r="CI7" s="103" t="s">
        <v>246</v>
      </c>
      <c r="CJ7" s="103" t="s">
        <v>247</v>
      </c>
      <c r="CK7" s="103" t="s">
        <v>629</v>
      </c>
      <c r="CL7" s="103" t="s">
        <v>246</v>
      </c>
      <c r="CM7" s="103" t="s">
        <v>247</v>
      </c>
      <c r="CN7" s="104" t="s">
        <v>249</v>
      </c>
      <c r="CO7" s="104" t="s">
        <v>246</v>
      </c>
      <c r="CP7" s="104" t="s">
        <v>247</v>
      </c>
      <c r="CQ7" s="104" t="s">
        <v>629</v>
      </c>
      <c r="CR7" s="104" t="s">
        <v>246</v>
      </c>
      <c r="CS7" s="104" t="s">
        <v>247</v>
      </c>
      <c r="CT7" s="104" t="s">
        <v>249</v>
      </c>
      <c r="CU7" s="104" t="s">
        <v>246</v>
      </c>
      <c r="CV7" s="104" t="s">
        <v>247</v>
      </c>
      <c r="CW7" s="104" t="s">
        <v>669</v>
      </c>
      <c r="CX7" s="103" t="s">
        <v>246</v>
      </c>
      <c r="CY7" s="103" t="s">
        <v>247</v>
      </c>
    </row>
    <row r="8" spans="1:103" ht="31.5" x14ac:dyDescent="0.25">
      <c r="A8" s="105" t="s">
        <v>251</v>
      </c>
      <c r="B8" s="106">
        <f>E8+H8+K8+N8+Q8+T8+W8+Z8+AC8+AF8+AI8+AL8+AO8+AR8+AU8+AX8+BA8+BD8+BG8+BJ8+BM8+BP8+BS8+BV8+BY8+CB8+CE8+CH8+CK8+CN8+CQ8+CT8+CW8</f>
        <v>3345152.8800000004</v>
      </c>
      <c r="C8" s="106">
        <f>F8+I8+L8+O8+R8+U8+X8+AA8+AD8+AG8+AJ8+AM8+AP8+AS8+AV8+AY8+BB8+BE8+BH8+BK8+BN8+BQ8+BT8+BW8+BZ8+CC8+CF8+CI8+CL8+CO8+CR8+CU8+CX8</f>
        <v>506161.19999999995</v>
      </c>
      <c r="D8" s="106">
        <f>C8/B8*100</f>
        <v>15.131182883336558</v>
      </c>
      <c r="E8" s="106">
        <v>0</v>
      </c>
      <c r="F8" s="106">
        <v>0</v>
      </c>
      <c r="G8" s="106"/>
      <c r="H8" s="106">
        <f>SUM(H9:H46)</f>
        <v>1853.9</v>
      </c>
      <c r="I8" s="106">
        <f t="shared" ref="I8:BT8" si="0">SUM(I9:I46)</f>
        <v>451.1</v>
      </c>
      <c r="J8" s="106">
        <f>I8/H8*100</f>
        <v>24.33248826797562</v>
      </c>
      <c r="K8" s="106">
        <f t="shared" si="0"/>
        <v>19123.3</v>
      </c>
      <c r="L8" s="106">
        <f t="shared" si="0"/>
        <v>0</v>
      </c>
      <c r="M8" s="106">
        <f>L8/K8*100</f>
        <v>0</v>
      </c>
      <c r="N8" s="106">
        <f t="shared" si="0"/>
        <v>372897.4</v>
      </c>
      <c r="O8" s="106">
        <f t="shared" si="0"/>
        <v>0</v>
      </c>
      <c r="P8" s="106">
        <f>O8/N8*100</f>
        <v>0</v>
      </c>
      <c r="Q8" s="106">
        <f t="shared" si="0"/>
        <v>560151.30000000005</v>
      </c>
      <c r="R8" s="106">
        <f t="shared" si="0"/>
        <v>0</v>
      </c>
      <c r="S8" s="106">
        <f>R8/Q8*100</f>
        <v>0</v>
      </c>
      <c r="T8" s="106">
        <f t="shared" si="0"/>
        <v>123258.9</v>
      </c>
      <c r="U8" s="106">
        <f t="shared" si="0"/>
        <v>0</v>
      </c>
      <c r="V8" s="106">
        <f>U8/T8*100</f>
        <v>0</v>
      </c>
      <c r="W8" s="106">
        <f t="shared" si="0"/>
        <v>59144.9</v>
      </c>
      <c r="X8" s="106">
        <f t="shared" si="0"/>
        <v>0</v>
      </c>
      <c r="Y8" s="106">
        <f>X8/W8*100</f>
        <v>0</v>
      </c>
      <c r="Z8" s="106">
        <f t="shared" si="0"/>
        <v>5658.4</v>
      </c>
      <c r="AA8" s="106">
        <f t="shared" si="0"/>
        <v>5482.6</v>
      </c>
      <c r="AB8" s="106">
        <f>AA8/Z8*100</f>
        <v>96.893114661388395</v>
      </c>
      <c r="AC8" s="106">
        <f t="shared" si="0"/>
        <v>846.9</v>
      </c>
      <c r="AD8" s="106">
        <f t="shared" si="0"/>
        <v>516.9</v>
      </c>
      <c r="AE8" s="106">
        <f>AD8/AC8*100</f>
        <v>61.034360609280903</v>
      </c>
      <c r="AF8" s="106">
        <f t="shared" si="0"/>
        <v>4482.9800000000032</v>
      </c>
      <c r="AG8" s="106">
        <f t="shared" si="0"/>
        <v>2995.8000000000015</v>
      </c>
      <c r="AH8" s="106">
        <f>AG8/AF8*100</f>
        <v>66.826084434907131</v>
      </c>
      <c r="AI8" s="106">
        <f t="shared" si="0"/>
        <v>42214.8</v>
      </c>
      <c r="AJ8" s="106">
        <f t="shared" si="0"/>
        <v>6439.7999999999993</v>
      </c>
      <c r="AK8" s="106">
        <f>AJ8/AI8*100</f>
        <v>15.254839534949824</v>
      </c>
      <c r="AL8" s="106">
        <f t="shared" si="0"/>
        <v>352</v>
      </c>
      <c r="AM8" s="106">
        <f t="shared" si="0"/>
        <v>50</v>
      </c>
      <c r="AN8" s="106">
        <f>AM8/AL8*100</f>
        <v>14.204545454545455</v>
      </c>
      <c r="AO8" s="106">
        <f t="shared" si="0"/>
        <v>2300</v>
      </c>
      <c r="AP8" s="106">
        <f t="shared" si="0"/>
        <v>1645.6</v>
      </c>
      <c r="AQ8" s="106">
        <f>AP8/AO8*100</f>
        <v>71.547826086956519</v>
      </c>
      <c r="AR8" s="106">
        <f t="shared" si="0"/>
        <v>950</v>
      </c>
      <c r="AS8" s="106">
        <f t="shared" si="0"/>
        <v>700</v>
      </c>
      <c r="AT8" s="106">
        <f>AS8/AR8*100</f>
        <v>73.68421052631578</v>
      </c>
      <c r="AU8" s="106">
        <f t="shared" si="0"/>
        <v>0</v>
      </c>
      <c r="AV8" s="106">
        <f t="shared" si="0"/>
        <v>0</v>
      </c>
      <c r="AW8" s="106"/>
      <c r="AX8" s="106">
        <f t="shared" si="0"/>
        <v>10810.8</v>
      </c>
      <c r="AY8" s="106">
        <f t="shared" si="0"/>
        <v>0</v>
      </c>
      <c r="AZ8" s="106">
        <f>AY8/AX8*100</f>
        <v>0</v>
      </c>
      <c r="BA8" s="106">
        <f t="shared" si="0"/>
        <v>4860</v>
      </c>
      <c r="BB8" s="106">
        <f t="shared" si="0"/>
        <v>2430</v>
      </c>
      <c r="BC8" s="106">
        <f>BB8/BA8*100</f>
        <v>50</v>
      </c>
      <c r="BD8" s="106">
        <f t="shared" si="0"/>
        <v>0</v>
      </c>
      <c r="BE8" s="106">
        <f t="shared" si="0"/>
        <v>0</v>
      </c>
      <c r="BF8" s="106"/>
      <c r="BG8" s="106">
        <f t="shared" si="0"/>
        <v>0</v>
      </c>
      <c r="BH8" s="106">
        <f t="shared" si="0"/>
        <v>0</v>
      </c>
      <c r="BI8" s="106"/>
      <c r="BJ8" s="106">
        <f t="shared" si="0"/>
        <v>0</v>
      </c>
      <c r="BK8" s="106">
        <f t="shared" si="0"/>
        <v>0</v>
      </c>
      <c r="BL8" s="106"/>
      <c r="BM8" s="106">
        <f t="shared" si="0"/>
        <v>3756.2</v>
      </c>
      <c r="BN8" s="106">
        <f t="shared" si="0"/>
        <v>0</v>
      </c>
      <c r="BO8" s="106">
        <f>BN8/BM8*100</f>
        <v>0</v>
      </c>
      <c r="BP8" s="106">
        <f t="shared" si="0"/>
        <v>149630</v>
      </c>
      <c r="BQ8" s="106">
        <f t="shared" si="0"/>
        <v>38584.6</v>
      </c>
      <c r="BR8" s="106">
        <f>BQ8/BP8*100</f>
        <v>25.786673795361892</v>
      </c>
      <c r="BS8" s="106">
        <f t="shared" si="0"/>
        <v>258000.00000000003</v>
      </c>
      <c r="BT8" s="106">
        <f t="shared" si="0"/>
        <v>0</v>
      </c>
      <c r="BU8" s="106"/>
      <c r="BV8" s="106">
        <f t="shared" ref="BV8:CX8" si="1">SUM(BV9:BV46)</f>
        <v>541518</v>
      </c>
      <c r="BW8" s="106">
        <f t="shared" si="1"/>
        <v>217989.7</v>
      </c>
      <c r="BX8" s="106">
        <f>BW8/BV8*100</f>
        <v>40.255300839491944</v>
      </c>
      <c r="BY8" s="106">
        <f t="shared" si="1"/>
        <v>495673.9</v>
      </c>
      <c r="BZ8" s="106">
        <f t="shared" si="1"/>
        <v>109275.89999999998</v>
      </c>
      <c r="CA8" s="106">
        <f>BZ8/BY8*100</f>
        <v>22.045925758850725</v>
      </c>
      <c r="CB8" s="106">
        <f t="shared" si="1"/>
        <v>0</v>
      </c>
      <c r="CC8" s="106">
        <f t="shared" si="1"/>
        <v>0</v>
      </c>
      <c r="CD8" s="106">
        <f t="shared" si="1"/>
        <v>0</v>
      </c>
      <c r="CE8" s="106">
        <f t="shared" si="1"/>
        <v>0</v>
      </c>
      <c r="CF8" s="106">
        <f t="shared" si="1"/>
        <v>0</v>
      </c>
      <c r="CG8" s="106"/>
      <c r="CH8" s="106">
        <f t="shared" si="1"/>
        <v>16274.5</v>
      </c>
      <c r="CI8" s="106">
        <f t="shared" si="1"/>
        <v>0</v>
      </c>
      <c r="CJ8" s="106"/>
      <c r="CK8" s="106">
        <f t="shared" si="1"/>
        <v>627825.10000000009</v>
      </c>
      <c r="CL8" s="106">
        <f t="shared" si="1"/>
        <v>77625.3</v>
      </c>
      <c r="CM8" s="106">
        <f>CL8/CK8*100</f>
        <v>12.364160018450997</v>
      </c>
      <c r="CN8" s="106">
        <f t="shared" si="1"/>
        <v>4617.2</v>
      </c>
      <c r="CO8" s="106">
        <f t="shared" si="1"/>
        <v>4617.2</v>
      </c>
      <c r="CP8" s="106">
        <f>CO8/CN8*100</f>
        <v>100</v>
      </c>
      <c r="CQ8" s="106">
        <f t="shared" si="1"/>
        <v>0</v>
      </c>
      <c r="CR8" s="106">
        <f t="shared" si="1"/>
        <v>0</v>
      </c>
      <c r="CS8" s="106"/>
      <c r="CT8" s="106">
        <f t="shared" si="1"/>
        <v>37356.699999999997</v>
      </c>
      <c r="CU8" s="106">
        <f t="shared" si="1"/>
        <v>37356.699999999997</v>
      </c>
      <c r="CV8" s="106">
        <f>CU8/CT8*100</f>
        <v>100</v>
      </c>
      <c r="CW8" s="106">
        <f t="shared" si="1"/>
        <v>1595.7</v>
      </c>
      <c r="CX8" s="106">
        <f t="shared" si="1"/>
        <v>0</v>
      </c>
      <c r="CY8" s="106"/>
    </row>
    <row r="9" spans="1:103" ht="18" customHeight="1" x14ac:dyDescent="0.25">
      <c r="A9" s="62" t="s">
        <v>252</v>
      </c>
      <c r="B9" s="63">
        <f t="shared" ref="B9:C72" si="2">E9+H9+K9+N9+Q9+T9+W9+Z9+AC9+AF9+AI9+AL9+AO9+AR9+AU9+AX9+BA9+BD9+BG9+BJ9+BM9+BP9+BS9+BV9+BY9+CB9+CE9+CH9+CK9+CN9+CQ9+CT9+CW9</f>
        <v>49156.88</v>
      </c>
      <c r="C9" s="63">
        <f t="shared" si="2"/>
        <v>6659.2</v>
      </c>
      <c r="D9" s="63">
        <f t="shared" ref="D9:D72" si="3">C9/B9*100</f>
        <v>13.546832101630535</v>
      </c>
      <c r="E9" s="87"/>
      <c r="F9" s="87"/>
      <c r="G9" s="63"/>
      <c r="H9" s="63">
        <v>0</v>
      </c>
      <c r="I9" s="63">
        <v>0</v>
      </c>
      <c r="J9" s="63"/>
      <c r="K9" s="87">
        <v>0</v>
      </c>
      <c r="L9" s="87">
        <v>0</v>
      </c>
      <c r="M9" s="63"/>
      <c r="N9" s="87"/>
      <c r="O9" s="87">
        <v>0</v>
      </c>
      <c r="P9" s="63"/>
      <c r="Q9" s="87"/>
      <c r="R9" s="87"/>
      <c r="S9" s="63"/>
      <c r="T9" s="87">
        <v>0</v>
      </c>
      <c r="U9" s="87">
        <v>0</v>
      </c>
      <c r="V9" s="63"/>
      <c r="W9" s="87">
        <v>0</v>
      </c>
      <c r="X9" s="87">
        <v>0</v>
      </c>
      <c r="Y9" s="63"/>
      <c r="Z9" s="87">
        <v>0</v>
      </c>
      <c r="AA9" s="87">
        <v>0</v>
      </c>
      <c r="AB9" s="63"/>
      <c r="AC9" s="87">
        <v>8.1999999999999993</v>
      </c>
      <c r="AD9" s="87">
        <v>8.1999999999999993</v>
      </c>
      <c r="AE9" s="63">
        <f t="shared" ref="AE9:AE46" si="4">AD9/AC9*100</f>
        <v>100</v>
      </c>
      <c r="AF9" s="87">
        <v>95.38</v>
      </c>
      <c r="AG9" s="87">
        <v>95.4</v>
      </c>
      <c r="AH9" s="63">
        <f t="shared" ref="AH9:AH46" si="5">AG9/AF9*100</f>
        <v>100.02096875655275</v>
      </c>
      <c r="AI9" s="87">
        <v>0</v>
      </c>
      <c r="AJ9" s="87">
        <v>0</v>
      </c>
      <c r="AK9" s="63"/>
      <c r="AL9" s="87">
        <v>0</v>
      </c>
      <c r="AM9" s="87">
        <v>0</v>
      </c>
      <c r="AN9" s="63"/>
      <c r="AO9" s="87">
        <v>0</v>
      </c>
      <c r="AP9" s="87">
        <v>0</v>
      </c>
      <c r="AQ9" s="63"/>
      <c r="AR9" s="87">
        <v>50</v>
      </c>
      <c r="AS9" s="87">
        <v>50</v>
      </c>
      <c r="AT9" s="63">
        <f t="shared" ref="AT9:AT46" si="6">AS9/AR9*100</f>
        <v>100</v>
      </c>
      <c r="AU9" s="87"/>
      <c r="AV9" s="87"/>
      <c r="AW9" s="63"/>
      <c r="AX9" s="87">
        <v>0</v>
      </c>
      <c r="AY9" s="87">
        <v>0</v>
      </c>
      <c r="AZ9" s="63"/>
      <c r="BA9" s="87"/>
      <c r="BB9" s="87"/>
      <c r="BC9" s="63"/>
      <c r="BD9" s="87"/>
      <c r="BE9" s="87"/>
      <c r="BF9" s="63"/>
      <c r="BG9" s="87"/>
      <c r="BH9" s="87"/>
      <c r="BI9" s="63"/>
      <c r="BJ9" s="87"/>
      <c r="BK9" s="87"/>
      <c r="BL9" s="63"/>
      <c r="BM9" s="87">
        <v>3756.2</v>
      </c>
      <c r="BN9" s="87">
        <v>0</v>
      </c>
      <c r="BO9" s="63"/>
      <c r="BP9" s="63">
        <v>0</v>
      </c>
      <c r="BQ9" s="63">
        <v>0</v>
      </c>
      <c r="BR9" s="63"/>
      <c r="BS9" s="63">
        <v>8152.8</v>
      </c>
      <c r="BT9" s="63">
        <v>0</v>
      </c>
      <c r="BU9" s="63"/>
      <c r="BV9" s="87">
        <v>13517</v>
      </c>
      <c r="BW9" s="87">
        <v>3907.7</v>
      </c>
      <c r="BX9" s="63">
        <v>28.9</v>
      </c>
      <c r="BY9" s="87">
        <v>11305.7</v>
      </c>
      <c r="BZ9" s="87">
        <v>2597.9</v>
      </c>
      <c r="CA9" s="63">
        <v>23</v>
      </c>
      <c r="CB9" s="63"/>
      <c r="CC9" s="63"/>
      <c r="CD9" s="63"/>
      <c r="CE9" s="87">
        <v>0</v>
      </c>
      <c r="CF9" s="87"/>
      <c r="CG9" s="63"/>
      <c r="CH9" s="87">
        <v>0</v>
      </c>
      <c r="CI9" s="87">
        <v>0</v>
      </c>
      <c r="CJ9" s="63"/>
      <c r="CK9" s="87">
        <v>12271.6</v>
      </c>
      <c r="CL9" s="87">
        <v>0</v>
      </c>
      <c r="CM9" s="63">
        <v>0</v>
      </c>
      <c r="CN9" s="87">
        <v>0</v>
      </c>
      <c r="CO9" s="87">
        <v>0</v>
      </c>
      <c r="CP9" s="63"/>
      <c r="CQ9" s="87"/>
      <c r="CR9" s="87"/>
      <c r="CS9" s="63"/>
      <c r="CT9" s="87"/>
      <c r="CU9" s="87"/>
      <c r="CV9" s="63"/>
      <c r="CW9" s="87"/>
      <c r="CX9" s="87"/>
      <c r="CY9" s="63"/>
    </row>
    <row r="10" spans="1:103" ht="15.75" x14ac:dyDescent="0.25">
      <c r="A10" s="62" t="s">
        <v>253</v>
      </c>
      <c r="B10" s="63">
        <f t="shared" si="2"/>
        <v>28441.98</v>
      </c>
      <c r="C10" s="63">
        <f t="shared" si="2"/>
        <v>6480.5</v>
      </c>
      <c r="D10" s="63">
        <f t="shared" si="3"/>
        <v>22.784981917573951</v>
      </c>
      <c r="E10" s="87"/>
      <c r="F10" s="87"/>
      <c r="G10" s="63"/>
      <c r="H10" s="63">
        <v>0</v>
      </c>
      <c r="I10" s="63">
        <v>0</v>
      </c>
      <c r="J10" s="63"/>
      <c r="K10" s="87">
        <v>0</v>
      </c>
      <c r="L10" s="87">
        <v>0</v>
      </c>
      <c r="M10" s="63"/>
      <c r="N10" s="87"/>
      <c r="O10" s="87">
        <v>0</v>
      </c>
      <c r="P10" s="63"/>
      <c r="Q10" s="87"/>
      <c r="R10" s="87"/>
      <c r="S10" s="63"/>
      <c r="T10" s="87">
        <v>0</v>
      </c>
      <c r="U10" s="87">
        <v>0</v>
      </c>
      <c r="V10" s="63"/>
      <c r="W10" s="87">
        <v>0</v>
      </c>
      <c r="X10" s="87">
        <v>0</v>
      </c>
      <c r="Y10" s="63"/>
      <c r="Z10" s="87">
        <v>0</v>
      </c>
      <c r="AA10" s="87">
        <v>0</v>
      </c>
      <c r="AB10" s="63"/>
      <c r="AC10" s="87">
        <v>11.7</v>
      </c>
      <c r="AD10" s="87">
        <v>0</v>
      </c>
      <c r="AE10" s="63">
        <f t="shared" si="4"/>
        <v>0</v>
      </c>
      <c r="AF10" s="87">
        <v>95.38</v>
      </c>
      <c r="AG10" s="87">
        <v>0</v>
      </c>
      <c r="AH10" s="63">
        <f t="shared" si="5"/>
        <v>0</v>
      </c>
      <c r="AI10" s="87">
        <v>2900</v>
      </c>
      <c r="AJ10" s="87">
        <v>0</v>
      </c>
      <c r="AK10" s="63">
        <f t="shared" ref="AK10:AK31" si="7">AJ10/AI10*100</f>
        <v>0</v>
      </c>
      <c r="AL10" s="87">
        <v>0</v>
      </c>
      <c r="AM10" s="87">
        <v>0</v>
      </c>
      <c r="AN10" s="63"/>
      <c r="AO10" s="87">
        <v>100</v>
      </c>
      <c r="AP10" s="87">
        <v>0</v>
      </c>
      <c r="AQ10" s="63">
        <f t="shared" ref="AQ10:AQ46" si="8">AP10/AO10*100</f>
        <v>0</v>
      </c>
      <c r="AR10" s="87">
        <v>0</v>
      </c>
      <c r="AS10" s="87">
        <v>0</v>
      </c>
      <c r="AT10" s="63"/>
      <c r="AU10" s="87"/>
      <c r="AV10" s="87"/>
      <c r="AW10" s="63"/>
      <c r="AX10" s="87">
        <v>0</v>
      </c>
      <c r="AY10" s="87">
        <v>0</v>
      </c>
      <c r="AZ10" s="63"/>
      <c r="BA10" s="87"/>
      <c r="BB10" s="87"/>
      <c r="BC10" s="63"/>
      <c r="BD10" s="87"/>
      <c r="BE10" s="87"/>
      <c r="BF10" s="63"/>
      <c r="BG10" s="87"/>
      <c r="BH10" s="87"/>
      <c r="BI10" s="63"/>
      <c r="BJ10" s="87"/>
      <c r="BK10" s="87"/>
      <c r="BL10" s="63"/>
      <c r="BM10" s="87">
        <v>0</v>
      </c>
      <c r="BN10" s="87">
        <v>0</v>
      </c>
      <c r="BO10" s="63"/>
      <c r="BP10" s="63">
        <v>0</v>
      </c>
      <c r="BQ10" s="63">
        <v>0</v>
      </c>
      <c r="BR10" s="63"/>
      <c r="BS10" s="63">
        <v>6475.8</v>
      </c>
      <c r="BT10" s="63">
        <v>0</v>
      </c>
      <c r="BU10" s="63"/>
      <c r="BV10" s="87">
        <v>10756</v>
      </c>
      <c r="BW10" s="87">
        <v>4642.3999999999996</v>
      </c>
      <c r="BX10" s="63">
        <v>43.2</v>
      </c>
      <c r="BY10" s="87">
        <v>7610</v>
      </c>
      <c r="BZ10" s="87">
        <v>1638.1</v>
      </c>
      <c r="CA10" s="63">
        <v>21.5</v>
      </c>
      <c r="CB10" s="63"/>
      <c r="CC10" s="63"/>
      <c r="CD10" s="63"/>
      <c r="CE10" s="87">
        <v>0</v>
      </c>
      <c r="CF10" s="87"/>
      <c r="CG10" s="63"/>
      <c r="CH10" s="87">
        <v>0</v>
      </c>
      <c r="CI10" s="87">
        <v>0</v>
      </c>
      <c r="CJ10" s="63"/>
      <c r="CK10" s="87">
        <v>493.1</v>
      </c>
      <c r="CL10" s="87">
        <v>200</v>
      </c>
      <c r="CM10" s="63">
        <v>40.6</v>
      </c>
      <c r="CN10" s="87">
        <v>0</v>
      </c>
      <c r="CO10" s="87">
        <v>0</v>
      </c>
      <c r="CP10" s="63"/>
      <c r="CQ10" s="87"/>
      <c r="CR10" s="87"/>
      <c r="CS10" s="63"/>
      <c r="CT10" s="87"/>
      <c r="CU10" s="87"/>
      <c r="CV10" s="63"/>
      <c r="CW10" s="87"/>
      <c r="CX10" s="87"/>
      <c r="CY10" s="63"/>
    </row>
    <row r="11" spans="1:103" ht="15.75" x14ac:dyDescent="0.25">
      <c r="A11" s="62" t="s">
        <v>254</v>
      </c>
      <c r="B11" s="63">
        <f t="shared" si="2"/>
        <v>52532.86</v>
      </c>
      <c r="C11" s="63">
        <f t="shared" si="2"/>
        <v>14280.5</v>
      </c>
      <c r="D11" s="63">
        <f t="shared" si="3"/>
        <v>27.183937824820504</v>
      </c>
      <c r="E11" s="87"/>
      <c r="F11" s="87"/>
      <c r="G11" s="63"/>
      <c r="H11" s="63">
        <v>0</v>
      </c>
      <c r="I11" s="63">
        <v>0</v>
      </c>
      <c r="J11" s="63"/>
      <c r="K11" s="87">
        <v>0</v>
      </c>
      <c r="L11" s="87">
        <v>0</v>
      </c>
      <c r="M11" s="63"/>
      <c r="N11" s="87"/>
      <c r="O11" s="87">
        <v>0</v>
      </c>
      <c r="P11" s="63"/>
      <c r="Q11" s="87"/>
      <c r="R11" s="87"/>
      <c r="S11" s="63"/>
      <c r="T11" s="87">
        <v>0</v>
      </c>
      <c r="U11" s="87">
        <v>0</v>
      </c>
      <c r="V11" s="63"/>
      <c r="W11" s="87">
        <v>264.10000000000002</v>
      </c>
      <c r="X11" s="87">
        <v>0</v>
      </c>
      <c r="Y11" s="63"/>
      <c r="Z11" s="87">
        <v>0</v>
      </c>
      <c r="AA11" s="87">
        <v>0</v>
      </c>
      <c r="AB11" s="63"/>
      <c r="AC11" s="87">
        <v>21</v>
      </c>
      <c r="AD11" s="87">
        <v>21</v>
      </c>
      <c r="AE11" s="63">
        <f t="shared" si="4"/>
        <v>100</v>
      </c>
      <c r="AF11" s="87">
        <v>190.76</v>
      </c>
      <c r="AG11" s="87">
        <v>190.8</v>
      </c>
      <c r="AH11" s="63">
        <f t="shared" si="5"/>
        <v>100.02096875655275</v>
      </c>
      <c r="AI11" s="87">
        <v>2823.8</v>
      </c>
      <c r="AJ11" s="87">
        <v>637.70000000000005</v>
      </c>
      <c r="AK11" s="63">
        <f t="shared" si="7"/>
        <v>22.583044124938027</v>
      </c>
      <c r="AL11" s="87">
        <v>0</v>
      </c>
      <c r="AM11" s="87">
        <v>0</v>
      </c>
      <c r="AN11" s="63"/>
      <c r="AO11" s="87">
        <v>100</v>
      </c>
      <c r="AP11" s="87">
        <v>100</v>
      </c>
      <c r="AQ11" s="63">
        <f t="shared" si="8"/>
        <v>100</v>
      </c>
      <c r="AR11" s="87">
        <v>0</v>
      </c>
      <c r="AS11" s="87">
        <v>0</v>
      </c>
      <c r="AT11" s="63"/>
      <c r="AU11" s="87"/>
      <c r="AV11" s="87"/>
      <c r="AW11" s="63"/>
      <c r="AX11" s="87">
        <v>0</v>
      </c>
      <c r="AY11" s="87">
        <v>0</v>
      </c>
      <c r="AZ11" s="63"/>
      <c r="BA11" s="87"/>
      <c r="BB11" s="87"/>
      <c r="BC11" s="63"/>
      <c r="BD11" s="87"/>
      <c r="BE11" s="87"/>
      <c r="BF11" s="63"/>
      <c r="BG11" s="87"/>
      <c r="BH11" s="87"/>
      <c r="BI11" s="63"/>
      <c r="BJ11" s="87"/>
      <c r="BK11" s="87"/>
      <c r="BL11" s="63"/>
      <c r="BM11" s="87">
        <v>0</v>
      </c>
      <c r="BN11" s="87">
        <v>0</v>
      </c>
      <c r="BO11" s="63"/>
      <c r="BP11" s="63">
        <v>0</v>
      </c>
      <c r="BQ11" s="63">
        <v>0</v>
      </c>
      <c r="BR11" s="63"/>
      <c r="BS11" s="63">
        <v>9081.6</v>
      </c>
      <c r="BT11" s="63">
        <v>0</v>
      </c>
      <c r="BU11" s="63"/>
      <c r="BV11" s="87">
        <v>14509</v>
      </c>
      <c r="BW11" s="87">
        <v>7219.7</v>
      </c>
      <c r="BX11" s="63">
        <v>49.8</v>
      </c>
      <c r="BY11" s="87">
        <v>21670.3</v>
      </c>
      <c r="BZ11" s="87">
        <v>4811.3</v>
      </c>
      <c r="CA11" s="63">
        <v>22.2</v>
      </c>
      <c r="CB11" s="63"/>
      <c r="CC11" s="63"/>
      <c r="CD11" s="63"/>
      <c r="CE11" s="87">
        <v>0</v>
      </c>
      <c r="CF11" s="87"/>
      <c r="CG11" s="63"/>
      <c r="CH11" s="87">
        <v>0</v>
      </c>
      <c r="CI11" s="87">
        <v>0</v>
      </c>
      <c r="CJ11" s="63"/>
      <c r="CK11" s="87">
        <v>3872.3</v>
      </c>
      <c r="CL11" s="87">
        <v>1300</v>
      </c>
      <c r="CM11" s="63">
        <v>33.6</v>
      </c>
      <c r="CN11" s="87"/>
      <c r="CO11" s="87">
        <v>0</v>
      </c>
      <c r="CP11" s="63"/>
      <c r="CQ11" s="87"/>
      <c r="CR11" s="87"/>
      <c r="CS11" s="63"/>
      <c r="CT11" s="87"/>
      <c r="CU11" s="87"/>
      <c r="CV11" s="63"/>
      <c r="CW11" s="87"/>
      <c r="CX11" s="87"/>
      <c r="CY11" s="63"/>
    </row>
    <row r="12" spans="1:103" ht="15.75" x14ac:dyDescent="0.25">
      <c r="A12" s="62" t="s">
        <v>255</v>
      </c>
      <c r="B12" s="63">
        <f t="shared" si="2"/>
        <v>36623.18</v>
      </c>
      <c r="C12" s="63">
        <f t="shared" si="2"/>
        <v>7918.9</v>
      </c>
      <c r="D12" s="63">
        <f t="shared" si="3"/>
        <v>21.622644456325201</v>
      </c>
      <c r="E12" s="87"/>
      <c r="F12" s="87"/>
      <c r="G12" s="63"/>
      <c r="H12" s="63">
        <v>0</v>
      </c>
      <c r="I12" s="63">
        <v>0</v>
      </c>
      <c r="J12" s="63"/>
      <c r="K12" s="87">
        <v>1400</v>
      </c>
      <c r="L12" s="87">
        <v>0</v>
      </c>
      <c r="M12" s="63"/>
      <c r="N12" s="87"/>
      <c r="O12" s="87">
        <v>0</v>
      </c>
      <c r="P12" s="63"/>
      <c r="Q12" s="87"/>
      <c r="R12" s="87"/>
      <c r="S12" s="63"/>
      <c r="T12" s="87">
        <v>0</v>
      </c>
      <c r="U12" s="87">
        <v>0</v>
      </c>
      <c r="V12" s="63"/>
      <c r="W12" s="87">
        <v>364.2</v>
      </c>
      <c r="X12" s="87">
        <v>0</v>
      </c>
      <c r="Y12" s="63"/>
      <c r="Z12" s="87">
        <v>0</v>
      </c>
      <c r="AA12" s="87">
        <v>0</v>
      </c>
      <c r="AB12" s="63"/>
      <c r="AC12" s="87">
        <v>15</v>
      </c>
      <c r="AD12" s="87">
        <v>15</v>
      </c>
      <c r="AE12" s="63">
        <f t="shared" si="4"/>
        <v>100</v>
      </c>
      <c r="AF12" s="87">
        <v>95.38</v>
      </c>
      <c r="AG12" s="87">
        <v>95.4</v>
      </c>
      <c r="AH12" s="63">
        <f t="shared" si="5"/>
        <v>100.02096875655275</v>
      </c>
      <c r="AI12" s="87">
        <v>0</v>
      </c>
      <c r="AJ12" s="87">
        <v>0</v>
      </c>
      <c r="AK12" s="63"/>
      <c r="AL12" s="87">
        <v>0</v>
      </c>
      <c r="AM12" s="87">
        <v>0</v>
      </c>
      <c r="AN12" s="63"/>
      <c r="AO12" s="87">
        <v>100</v>
      </c>
      <c r="AP12" s="87">
        <v>100</v>
      </c>
      <c r="AQ12" s="63">
        <f t="shared" si="8"/>
        <v>100</v>
      </c>
      <c r="AR12" s="87">
        <v>0</v>
      </c>
      <c r="AS12" s="87">
        <v>0</v>
      </c>
      <c r="AT12" s="63"/>
      <c r="AU12" s="87"/>
      <c r="AV12" s="87"/>
      <c r="AW12" s="63"/>
      <c r="AX12" s="87">
        <v>0</v>
      </c>
      <c r="AY12" s="87">
        <v>0</v>
      </c>
      <c r="AZ12" s="63"/>
      <c r="BA12" s="87"/>
      <c r="BB12" s="87"/>
      <c r="BC12" s="63"/>
      <c r="BD12" s="87"/>
      <c r="BE12" s="87"/>
      <c r="BF12" s="63"/>
      <c r="BG12" s="87"/>
      <c r="BH12" s="87"/>
      <c r="BI12" s="63"/>
      <c r="BJ12" s="87"/>
      <c r="BK12" s="87"/>
      <c r="BL12" s="63"/>
      <c r="BM12" s="87">
        <v>0</v>
      </c>
      <c r="BN12" s="87">
        <v>0</v>
      </c>
      <c r="BO12" s="63"/>
      <c r="BP12" s="63">
        <v>0</v>
      </c>
      <c r="BQ12" s="63">
        <v>0</v>
      </c>
      <c r="BR12" s="63"/>
      <c r="BS12" s="63">
        <v>5959.8</v>
      </c>
      <c r="BT12" s="63">
        <v>0</v>
      </c>
      <c r="BU12" s="63"/>
      <c r="BV12" s="87">
        <v>14878</v>
      </c>
      <c r="BW12" s="87">
        <v>6724.6</v>
      </c>
      <c r="BX12" s="63">
        <v>45.2</v>
      </c>
      <c r="BY12" s="87">
        <v>6273.2</v>
      </c>
      <c r="BZ12" s="87">
        <v>983.9</v>
      </c>
      <c r="CA12" s="63">
        <v>15.7</v>
      </c>
      <c r="CB12" s="63"/>
      <c r="CC12" s="63"/>
      <c r="CD12" s="63"/>
      <c r="CE12" s="87">
        <v>0</v>
      </c>
      <c r="CF12" s="87"/>
      <c r="CG12" s="63"/>
      <c r="CH12" s="87">
        <v>0</v>
      </c>
      <c r="CI12" s="87">
        <v>0</v>
      </c>
      <c r="CJ12" s="63"/>
      <c r="CK12" s="87">
        <v>7537.6</v>
      </c>
      <c r="CL12" s="87">
        <v>0</v>
      </c>
      <c r="CM12" s="63">
        <v>0</v>
      </c>
      <c r="CN12" s="87"/>
      <c r="CO12" s="87">
        <v>0</v>
      </c>
      <c r="CP12" s="63"/>
      <c r="CQ12" s="87"/>
      <c r="CR12" s="87"/>
      <c r="CS12" s="63"/>
      <c r="CT12" s="87"/>
      <c r="CU12" s="87"/>
      <c r="CV12" s="63"/>
      <c r="CW12" s="87"/>
      <c r="CX12" s="87"/>
      <c r="CY12" s="63"/>
    </row>
    <row r="13" spans="1:103" ht="15.75" x14ac:dyDescent="0.25">
      <c r="A13" s="62" t="s">
        <v>256</v>
      </c>
      <c r="B13" s="63">
        <f t="shared" si="2"/>
        <v>84632.56</v>
      </c>
      <c r="C13" s="63">
        <f t="shared" si="2"/>
        <v>17612.199999999997</v>
      </c>
      <c r="D13" s="63">
        <f t="shared" si="3"/>
        <v>20.810194090784915</v>
      </c>
      <c r="E13" s="87"/>
      <c r="F13" s="87"/>
      <c r="G13" s="63"/>
      <c r="H13" s="63">
        <v>0</v>
      </c>
      <c r="I13" s="63">
        <v>0</v>
      </c>
      <c r="J13" s="63"/>
      <c r="K13" s="87">
        <v>0</v>
      </c>
      <c r="L13" s="87">
        <v>0</v>
      </c>
      <c r="M13" s="63"/>
      <c r="N13" s="87"/>
      <c r="O13" s="87">
        <v>0</v>
      </c>
      <c r="P13" s="63"/>
      <c r="Q13" s="87"/>
      <c r="R13" s="87"/>
      <c r="S13" s="63"/>
      <c r="T13" s="87">
        <v>0</v>
      </c>
      <c r="U13" s="87">
        <v>0</v>
      </c>
      <c r="V13" s="63"/>
      <c r="W13" s="87">
        <v>7732</v>
      </c>
      <c r="X13" s="87">
        <v>0</v>
      </c>
      <c r="Y13" s="63"/>
      <c r="Z13" s="87">
        <v>0</v>
      </c>
      <c r="AA13" s="87">
        <v>0</v>
      </c>
      <c r="AB13" s="63"/>
      <c r="AC13" s="87">
        <v>110</v>
      </c>
      <c r="AD13" s="87">
        <v>0</v>
      </c>
      <c r="AE13" s="63">
        <f t="shared" si="4"/>
        <v>0</v>
      </c>
      <c r="AF13" s="87">
        <v>190.76</v>
      </c>
      <c r="AG13" s="87">
        <v>0</v>
      </c>
      <c r="AH13" s="63">
        <f t="shared" si="5"/>
        <v>0</v>
      </c>
      <c r="AI13" s="87">
        <v>0</v>
      </c>
      <c r="AJ13" s="87">
        <v>0</v>
      </c>
      <c r="AK13" s="63"/>
      <c r="AL13" s="87">
        <v>52</v>
      </c>
      <c r="AM13" s="87">
        <v>0</v>
      </c>
      <c r="AN13" s="63"/>
      <c r="AO13" s="87">
        <v>0</v>
      </c>
      <c r="AP13" s="87">
        <v>0</v>
      </c>
      <c r="AQ13" s="63"/>
      <c r="AR13" s="87">
        <v>0</v>
      </c>
      <c r="AS13" s="87">
        <v>0</v>
      </c>
      <c r="AT13" s="63"/>
      <c r="AU13" s="87"/>
      <c r="AV13" s="87"/>
      <c r="AW13" s="63"/>
      <c r="AX13" s="87">
        <v>0</v>
      </c>
      <c r="AY13" s="87">
        <v>0</v>
      </c>
      <c r="AZ13" s="63"/>
      <c r="BA13" s="87">
        <v>4860</v>
      </c>
      <c r="BB13" s="87">
        <v>2430</v>
      </c>
      <c r="BC13" s="63">
        <f t="shared" ref="BC13" si="9">BB13/BA13*100</f>
        <v>50</v>
      </c>
      <c r="BD13" s="87"/>
      <c r="BE13" s="87"/>
      <c r="BF13" s="63"/>
      <c r="BG13" s="87"/>
      <c r="BH13" s="87"/>
      <c r="BI13" s="63"/>
      <c r="BJ13" s="87"/>
      <c r="BK13" s="87"/>
      <c r="BL13" s="63"/>
      <c r="BM13" s="87">
        <v>0</v>
      </c>
      <c r="BN13" s="87">
        <v>0</v>
      </c>
      <c r="BO13" s="63"/>
      <c r="BP13" s="63">
        <v>0</v>
      </c>
      <c r="BQ13" s="63">
        <v>0</v>
      </c>
      <c r="BR13" s="63"/>
      <c r="BS13" s="63">
        <v>11971.2</v>
      </c>
      <c r="BT13" s="63">
        <v>0</v>
      </c>
      <c r="BU13" s="63"/>
      <c r="BV13" s="87">
        <v>11083</v>
      </c>
      <c r="BW13" s="87">
        <v>5510.4</v>
      </c>
      <c r="BX13" s="63">
        <v>49.7</v>
      </c>
      <c r="BY13" s="87">
        <v>48633.599999999999</v>
      </c>
      <c r="BZ13" s="87">
        <v>9671.7999999999993</v>
      </c>
      <c r="CA13" s="63">
        <v>19.899999999999999</v>
      </c>
      <c r="CB13" s="63"/>
      <c r="CC13" s="63"/>
      <c r="CD13" s="63"/>
      <c r="CE13" s="87">
        <v>0</v>
      </c>
      <c r="CF13" s="87"/>
      <c r="CG13" s="63"/>
      <c r="CH13" s="87">
        <v>0</v>
      </c>
      <c r="CI13" s="87">
        <v>0</v>
      </c>
      <c r="CJ13" s="63"/>
      <c r="CK13" s="87">
        <v>0</v>
      </c>
      <c r="CL13" s="87">
        <v>0</v>
      </c>
      <c r="CM13" s="63"/>
      <c r="CN13" s="87"/>
      <c r="CO13" s="87"/>
      <c r="CP13" s="63"/>
      <c r="CQ13" s="87"/>
      <c r="CR13" s="87"/>
      <c r="CS13" s="63"/>
      <c r="CT13" s="87"/>
      <c r="CU13" s="87"/>
      <c r="CV13" s="63"/>
      <c r="CW13" s="87"/>
      <c r="CX13" s="87"/>
      <c r="CY13" s="63"/>
    </row>
    <row r="14" spans="1:103" ht="15.75" x14ac:dyDescent="0.25">
      <c r="A14" s="62" t="s">
        <v>257</v>
      </c>
      <c r="B14" s="63">
        <f t="shared" si="2"/>
        <v>199000.16</v>
      </c>
      <c r="C14" s="63">
        <f t="shared" si="2"/>
        <v>64794.1</v>
      </c>
      <c r="D14" s="63">
        <f t="shared" si="3"/>
        <v>32.559823067478938</v>
      </c>
      <c r="E14" s="87"/>
      <c r="F14" s="87"/>
      <c r="G14" s="63"/>
      <c r="H14" s="63">
        <v>0</v>
      </c>
      <c r="I14" s="63">
        <v>0</v>
      </c>
      <c r="J14" s="63"/>
      <c r="K14" s="87">
        <v>0</v>
      </c>
      <c r="L14" s="87">
        <v>0</v>
      </c>
      <c r="M14" s="63"/>
      <c r="N14" s="87"/>
      <c r="O14" s="87">
        <v>0</v>
      </c>
      <c r="P14" s="63"/>
      <c r="Q14" s="87"/>
      <c r="R14" s="87"/>
      <c r="S14" s="63"/>
      <c r="T14" s="87">
        <v>0</v>
      </c>
      <c r="U14" s="87">
        <v>0</v>
      </c>
      <c r="V14" s="63"/>
      <c r="W14" s="87">
        <v>4730.1000000000004</v>
      </c>
      <c r="X14" s="87">
        <v>0</v>
      </c>
      <c r="Y14" s="63"/>
      <c r="Z14" s="87">
        <v>5658.4</v>
      </c>
      <c r="AA14" s="87">
        <v>5482.6</v>
      </c>
      <c r="AB14" s="63">
        <f t="shared" ref="AB14" si="10">AA14/Z14*100</f>
        <v>96.893114661388395</v>
      </c>
      <c r="AC14" s="87">
        <v>55.7</v>
      </c>
      <c r="AD14" s="87">
        <v>0</v>
      </c>
      <c r="AE14" s="63">
        <f t="shared" si="4"/>
        <v>0</v>
      </c>
      <c r="AF14" s="87">
        <v>190.76</v>
      </c>
      <c r="AG14" s="87">
        <v>0</v>
      </c>
      <c r="AH14" s="63">
        <f t="shared" si="5"/>
        <v>0</v>
      </c>
      <c r="AI14" s="87">
        <v>2800</v>
      </c>
      <c r="AJ14" s="87">
        <v>400</v>
      </c>
      <c r="AK14" s="63">
        <f t="shared" si="7"/>
        <v>14.285714285714285</v>
      </c>
      <c r="AL14" s="87">
        <v>0</v>
      </c>
      <c r="AM14" s="87">
        <v>0</v>
      </c>
      <c r="AN14" s="63"/>
      <c r="AO14" s="87">
        <v>200</v>
      </c>
      <c r="AP14" s="87">
        <v>100</v>
      </c>
      <c r="AQ14" s="63">
        <f t="shared" si="8"/>
        <v>50</v>
      </c>
      <c r="AR14" s="87">
        <v>0</v>
      </c>
      <c r="AS14" s="87">
        <v>0</v>
      </c>
      <c r="AT14" s="63"/>
      <c r="AU14" s="87"/>
      <c r="AV14" s="87"/>
      <c r="AW14" s="63"/>
      <c r="AX14" s="87">
        <v>0</v>
      </c>
      <c r="AY14" s="87">
        <v>0</v>
      </c>
      <c r="AZ14" s="63"/>
      <c r="BA14" s="87"/>
      <c r="BB14" s="87"/>
      <c r="BC14" s="63"/>
      <c r="BD14" s="87"/>
      <c r="BE14" s="87"/>
      <c r="BF14" s="63"/>
      <c r="BG14" s="87"/>
      <c r="BH14" s="87"/>
      <c r="BI14" s="63"/>
      <c r="BJ14" s="87"/>
      <c r="BK14" s="87"/>
      <c r="BL14" s="63"/>
      <c r="BM14" s="87">
        <v>0</v>
      </c>
      <c r="BN14" s="87">
        <v>0</v>
      </c>
      <c r="BO14" s="63"/>
      <c r="BP14" s="63">
        <v>0</v>
      </c>
      <c r="BQ14" s="63">
        <v>0</v>
      </c>
      <c r="BR14" s="63"/>
      <c r="BS14" s="63">
        <v>11171.4</v>
      </c>
      <c r="BT14" s="63">
        <v>0</v>
      </c>
      <c r="BU14" s="63"/>
      <c r="BV14" s="87">
        <v>47799</v>
      </c>
      <c r="BW14" s="87">
        <v>19935.599999999999</v>
      </c>
      <c r="BX14" s="63">
        <v>41.7</v>
      </c>
      <c r="BY14" s="87">
        <v>26394.799999999999</v>
      </c>
      <c r="BZ14" s="87">
        <v>5575.9</v>
      </c>
      <c r="CA14" s="63">
        <v>21.1</v>
      </c>
      <c r="CB14" s="63"/>
      <c r="CC14" s="63"/>
      <c r="CD14" s="63"/>
      <c r="CE14" s="87">
        <v>0</v>
      </c>
      <c r="CF14" s="87"/>
      <c r="CG14" s="63"/>
      <c r="CH14" s="87">
        <v>0</v>
      </c>
      <c r="CI14" s="87">
        <v>0</v>
      </c>
      <c r="CJ14" s="63"/>
      <c r="CK14" s="87">
        <v>100000</v>
      </c>
      <c r="CL14" s="87">
        <v>33300</v>
      </c>
      <c r="CM14" s="63">
        <v>33.299999999999997</v>
      </c>
      <c r="CN14" s="87"/>
      <c r="CO14" s="87">
        <v>0</v>
      </c>
      <c r="CP14" s="63"/>
      <c r="CQ14" s="87"/>
      <c r="CR14" s="87"/>
      <c r="CS14" s="63"/>
      <c r="CT14" s="87"/>
      <c r="CU14" s="87"/>
      <c r="CV14" s="63"/>
      <c r="CW14" s="87"/>
      <c r="CX14" s="87"/>
      <c r="CY14" s="63"/>
    </row>
    <row r="15" spans="1:103" ht="15.75" x14ac:dyDescent="0.25">
      <c r="A15" s="62" t="s">
        <v>258</v>
      </c>
      <c r="B15" s="63">
        <f t="shared" si="2"/>
        <v>41551.279999999999</v>
      </c>
      <c r="C15" s="63">
        <f t="shared" si="2"/>
        <v>3916.8999999999996</v>
      </c>
      <c r="D15" s="63">
        <f t="shared" si="3"/>
        <v>9.4266650750590575</v>
      </c>
      <c r="E15" s="87"/>
      <c r="F15" s="87"/>
      <c r="G15" s="63"/>
      <c r="H15" s="63">
        <v>0</v>
      </c>
      <c r="I15" s="63">
        <v>0</v>
      </c>
      <c r="J15" s="63"/>
      <c r="K15" s="87">
        <v>1500</v>
      </c>
      <c r="L15" s="87">
        <v>0</v>
      </c>
      <c r="M15" s="63"/>
      <c r="N15" s="87"/>
      <c r="O15" s="87">
        <v>0</v>
      </c>
      <c r="P15" s="63"/>
      <c r="Q15" s="87"/>
      <c r="R15" s="87"/>
      <c r="S15" s="63"/>
      <c r="T15" s="87">
        <v>0</v>
      </c>
      <c r="U15" s="87">
        <v>0</v>
      </c>
      <c r="V15" s="63"/>
      <c r="W15" s="87">
        <v>0</v>
      </c>
      <c r="X15" s="87">
        <v>0</v>
      </c>
      <c r="Y15" s="63"/>
      <c r="Z15" s="87">
        <v>0</v>
      </c>
      <c r="AA15" s="87">
        <v>0</v>
      </c>
      <c r="AB15" s="63"/>
      <c r="AC15" s="87">
        <v>5.9</v>
      </c>
      <c r="AD15" s="87">
        <v>0</v>
      </c>
      <c r="AE15" s="63">
        <f t="shared" si="4"/>
        <v>0</v>
      </c>
      <c r="AF15" s="87">
        <v>95.38</v>
      </c>
      <c r="AG15" s="87">
        <v>0</v>
      </c>
      <c r="AH15" s="63">
        <f t="shared" si="5"/>
        <v>0</v>
      </c>
      <c r="AI15" s="87">
        <v>2837.1</v>
      </c>
      <c r="AJ15" s="87">
        <v>0</v>
      </c>
      <c r="AK15" s="63">
        <f t="shared" si="7"/>
        <v>0</v>
      </c>
      <c r="AL15" s="87">
        <v>0</v>
      </c>
      <c r="AM15" s="87">
        <v>0</v>
      </c>
      <c r="AN15" s="63"/>
      <c r="AO15" s="87">
        <v>0</v>
      </c>
      <c r="AP15" s="87">
        <v>0</v>
      </c>
      <c r="AQ15" s="63"/>
      <c r="AR15" s="87">
        <v>50</v>
      </c>
      <c r="AS15" s="87">
        <v>50</v>
      </c>
      <c r="AT15" s="63">
        <f t="shared" si="6"/>
        <v>100</v>
      </c>
      <c r="AU15" s="87"/>
      <c r="AV15" s="87"/>
      <c r="AW15" s="63"/>
      <c r="AX15" s="87">
        <v>0</v>
      </c>
      <c r="AY15" s="87">
        <v>0</v>
      </c>
      <c r="AZ15" s="63"/>
      <c r="BA15" s="87"/>
      <c r="BB15" s="87"/>
      <c r="BC15" s="63"/>
      <c r="BD15" s="87"/>
      <c r="BE15" s="87"/>
      <c r="BF15" s="63"/>
      <c r="BG15" s="87"/>
      <c r="BH15" s="87"/>
      <c r="BI15" s="63"/>
      <c r="BJ15" s="87"/>
      <c r="BK15" s="87"/>
      <c r="BL15" s="63"/>
      <c r="BM15" s="87">
        <v>0</v>
      </c>
      <c r="BN15" s="87">
        <v>0</v>
      </c>
      <c r="BO15" s="63"/>
      <c r="BP15" s="63">
        <v>0</v>
      </c>
      <c r="BQ15" s="63">
        <v>0</v>
      </c>
      <c r="BR15" s="63"/>
      <c r="BS15" s="63">
        <v>2915.4</v>
      </c>
      <c r="BT15" s="63">
        <v>0</v>
      </c>
      <c r="BU15" s="63"/>
      <c r="BV15" s="87">
        <v>7723</v>
      </c>
      <c r="BW15" s="87">
        <v>2240.1999999999998</v>
      </c>
      <c r="BX15" s="63">
        <v>29</v>
      </c>
      <c r="BY15" s="87">
        <v>4463.3999999999996</v>
      </c>
      <c r="BZ15" s="87">
        <v>1626.7</v>
      </c>
      <c r="CA15" s="63">
        <v>36.4</v>
      </c>
      <c r="CB15" s="63"/>
      <c r="CC15" s="63"/>
      <c r="CD15" s="63"/>
      <c r="CE15" s="87">
        <v>0</v>
      </c>
      <c r="CF15" s="87"/>
      <c r="CG15" s="63"/>
      <c r="CH15" s="87">
        <v>0</v>
      </c>
      <c r="CI15" s="87">
        <v>0</v>
      </c>
      <c r="CJ15" s="63"/>
      <c r="CK15" s="87">
        <v>21961.1</v>
      </c>
      <c r="CL15" s="87">
        <v>0</v>
      </c>
      <c r="CM15" s="63">
        <v>0</v>
      </c>
      <c r="CN15" s="87">
        <v>0</v>
      </c>
      <c r="CO15" s="87">
        <v>0</v>
      </c>
      <c r="CP15" s="63"/>
      <c r="CQ15" s="87"/>
      <c r="CR15" s="87"/>
      <c r="CS15" s="63"/>
      <c r="CT15" s="87"/>
      <c r="CU15" s="87"/>
      <c r="CV15" s="63"/>
      <c r="CW15" s="87"/>
      <c r="CX15" s="87"/>
      <c r="CY15" s="63"/>
    </row>
    <row r="16" spans="1:103" ht="15.75" x14ac:dyDescent="0.25">
      <c r="A16" s="62" t="s">
        <v>259</v>
      </c>
      <c r="B16" s="63">
        <f t="shared" si="2"/>
        <v>104168.76000000001</v>
      </c>
      <c r="C16" s="63">
        <f t="shared" si="2"/>
        <v>23943.5</v>
      </c>
      <c r="D16" s="63">
        <f t="shared" si="3"/>
        <v>22.985298087449632</v>
      </c>
      <c r="E16" s="87"/>
      <c r="F16" s="87"/>
      <c r="G16" s="63"/>
      <c r="H16" s="63">
        <v>0</v>
      </c>
      <c r="I16" s="63">
        <v>0</v>
      </c>
      <c r="J16" s="63"/>
      <c r="K16" s="87">
        <v>0</v>
      </c>
      <c r="L16" s="87">
        <v>0</v>
      </c>
      <c r="M16" s="63"/>
      <c r="N16" s="87"/>
      <c r="O16" s="87">
        <v>0</v>
      </c>
      <c r="P16" s="63"/>
      <c r="Q16" s="87"/>
      <c r="R16" s="87"/>
      <c r="S16" s="63"/>
      <c r="T16" s="87">
        <v>0</v>
      </c>
      <c r="U16" s="87">
        <v>0</v>
      </c>
      <c r="V16" s="63"/>
      <c r="W16" s="87">
        <v>4024.2</v>
      </c>
      <c r="X16" s="87">
        <v>0</v>
      </c>
      <c r="Y16" s="63"/>
      <c r="Z16" s="87">
        <v>0</v>
      </c>
      <c r="AA16" s="87">
        <v>0</v>
      </c>
      <c r="AB16" s="63"/>
      <c r="AC16" s="87">
        <v>46.7</v>
      </c>
      <c r="AD16" s="87">
        <v>46.6</v>
      </c>
      <c r="AE16" s="63">
        <f t="shared" si="4"/>
        <v>99.78586723768737</v>
      </c>
      <c r="AF16" s="87">
        <v>190.76</v>
      </c>
      <c r="AG16" s="87">
        <v>190.8</v>
      </c>
      <c r="AH16" s="63">
        <f t="shared" si="5"/>
        <v>100.02096875655275</v>
      </c>
      <c r="AI16" s="87">
        <v>2852.4</v>
      </c>
      <c r="AJ16" s="87">
        <v>855.7</v>
      </c>
      <c r="AK16" s="63">
        <f t="shared" si="7"/>
        <v>29.999298836067872</v>
      </c>
      <c r="AL16" s="87">
        <v>0</v>
      </c>
      <c r="AM16" s="87">
        <v>0</v>
      </c>
      <c r="AN16" s="63"/>
      <c r="AO16" s="87">
        <v>100</v>
      </c>
      <c r="AP16" s="87">
        <v>100</v>
      </c>
      <c r="AQ16" s="63">
        <f t="shared" si="8"/>
        <v>100</v>
      </c>
      <c r="AR16" s="87">
        <v>50</v>
      </c>
      <c r="AS16" s="87">
        <v>50</v>
      </c>
      <c r="AT16" s="63">
        <f t="shared" si="6"/>
        <v>100</v>
      </c>
      <c r="AU16" s="87"/>
      <c r="AV16" s="87"/>
      <c r="AW16" s="63"/>
      <c r="AX16" s="87">
        <v>0</v>
      </c>
      <c r="AY16" s="87">
        <v>0</v>
      </c>
      <c r="AZ16" s="63"/>
      <c r="BA16" s="87"/>
      <c r="BB16" s="87"/>
      <c r="BC16" s="63"/>
      <c r="BD16" s="87"/>
      <c r="BE16" s="87"/>
      <c r="BF16" s="63"/>
      <c r="BG16" s="87"/>
      <c r="BH16" s="87"/>
      <c r="BI16" s="63"/>
      <c r="BJ16" s="87"/>
      <c r="BK16" s="87"/>
      <c r="BL16" s="63"/>
      <c r="BM16" s="87">
        <v>0</v>
      </c>
      <c r="BN16" s="87">
        <v>0</v>
      </c>
      <c r="BO16" s="63"/>
      <c r="BP16" s="63">
        <v>0</v>
      </c>
      <c r="BQ16" s="63">
        <v>0</v>
      </c>
      <c r="BR16" s="63"/>
      <c r="BS16" s="63">
        <v>10216.799999999999</v>
      </c>
      <c r="BT16" s="63">
        <v>0</v>
      </c>
      <c r="BU16" s="63"/>
      <c r="BV16" s="87">
        <v>27191</v>
      </c>
      <c r="BW16" s="87">
        <v>14995.5</v>
      </c>
      <c r="BX16" s="63">
        <v>55.1</v>
      </c>
      <c r="BY16" s="87">
        <v>41411</v>
      </c>
      <c r="BZ16" s="87">
        <v>7704.9</v>
      </c>
      <c r="CA16" s="63">
        <v>18.600000000000001</v>
      </c>
      <c r="CB16" s="63"/>
      <c r="CC16" s="63"/>
      <c r="CD16" s="63"/>
      <c r="CE16" s="87">
        <v>0</v>
      </c>
      <c r="CF16" s="87"/>
      <c r="CG16" s="63"/>
      <c r="CH16" s="87">
        <v>0</v>
      </c>
      <c r="CI16" s="87">
        <v>0</v>
      </c>
      <c r="CJ16" s="63"/>
      <c r="CK16" s="87">
        <v>18085.900000000001</v>
      </c>
      <c r="CL16" s="87">
        <v>0</v>
      </c>
      <c r="CM16" s="63">
        <v>0</v>
      </c>
      <c r="CN16" s="87">
        <v>0</v>
      </c>
      <c r="CO16" s="87">
        <v>0</v>
      </c>
      <c r="CP16" s="63"/>
      <c r="CQ16" s="87"/>
      <c r="CR16" s="87"/>
      <c r="CS16" s="63"/>
      <c r="CT16" s="87"/>
      <c r="CU16" s="87"/>
      <c r="CV16" s="63"/>
      <c r="CW16" s="87"/>
      <c r="CX16" s="87"/>
      <c r="CY16" s="63"/>
    </row>
    <row r="17" spans="1:103" ht="15.75" x14ac:dyDescent="0.25">
      <c r="A17" s="62" t="s">
        <v>260</v>
      </c>
      <c r="B17" s="63">
        <f t="shared" si="2"/>
        <v>29849.88</v>
      </c>
      <c r="C17" s="63">
        <f t="shared" si="2"/>
        <v>3603.4</v>
      </c>
      <c r="D17" s="63">
        <f t="shared" si="3"/>
        <v>12.071740321904141</v>
      </c>
      <c r="E17" s="87"/>
      <c r="F17" s="87"/>
      <c r="G17" s="63"/>
      <c r="H17" s="63">
        <v>0</v>
      </c>
      <c r="I17" s="63">
        <v>0</v>
      </c>
      <c r="J17" s="63"/>
      <c r="K17" s="87">
        <v>0</v>
      </c>
      <c r="L17" s="87">
        <v>0</v>
      </c>
      <c r="M17" s="63"/>
      <c r="N17" s="87"/>
      <c r="O17" s="87">
        <v>0</v>
      </c>
      <c r="P17" s="63"/>
      <c r="Q17" s="87"/>
      <c r="R17" s="87"/>
      <c r="S17" s="63"/>
      <c r="T17" s="87">
        <v>0</v>
      </c>
      <c r="U17" s="87">
        <v>0</v>
      </c>
      <c r="V17" s="63"/>
      <c r="W17" s="87">
        <v>0</v>
      </c>
      <c r="X17" s="87">
        <v>0</v>
      </c>
      <c r="Y17" s="63"/>
      <c r="Z17" s="87">
        <v>0</v>
      </c>
      <c r="AA17" s="87">
        <v>0</v>
      </c>
      <c r="AB17" s="63"/>
      <c r="AC17" s="87">
        <v>6.2</v>
      </c>
      <c r="AD17" s="87">
        <v>0</v>
      </c>
      <c r="AE17" s="63">
        <f t="shared" si="4"/>
        <v>0</v>
      </c>
      <c r="AF17" s="87">
        <v>95.38</v>
      </c>
      <c r="AG17" s="87">
        <v>0</v>
      </c>
      <c r="AH17" s="63">
        <f t="shared" si="5"/>
        <v>0</v>
      </c>
      <c r="AI17" s="87">
        <v>2800</v>
      </c>
      <c r="AJ17" s="87">
        <v>149.80000000000001</v>
      </c>
      <c r="AK17" s="63">
        <f t="shared" si="7"/>
        <v>5.3500000000000005</v>
      </c>
      <c r="AL17" s="87">
        <v>0</v>
      </c>
      <c r="AM17" s="87">
        <v>0</v>
      </c>
      <c r="AN17" s="63"/>
      <c r="AO17" s="87">
        <v>0</v>
      </c>
      <c r="AP17" s="87">
        <v>0</v>
      </c>
      <c r="AQ17" s="63"/>
      <c r="AR17" s="87">
        <v>0</v>
      </c>
      <c r="AS17" s="87">
        <v>0</v>
      </c>
      <c r="AT17" s="63"/>
      <c r="AU17" s="87"/>
      <c r="AV17" s="87"/>
      <c r="AW17" s="63"/>
      <c r="AX17" s="87">
        <v>0</v>
      </c>
      <c r="AY17" s="87">
        <v>0</v>
      </c>
      <c r="AZ17" s="63"/>
      <c r="BA17" s="87"/>
      <c r="BB17" s="87"/>
      <c r="BC17" s="63"/>
      <c r="BD17" s="87"/>
      <c r="BE17" s="87"/>
      <c r="BF17" s="63"/>
      <c r="BG17" s="87"/>
      <c r="BH17" s="87"/>
      <c r="BI17" s="63"/>
      <c r="BJ17" s="87"/>
      <c r="BK17" s="87"/>
      <c r="BL17" s="63"/>
      <c r="BM17" s="87">
        <v>0</v>
      </c>
      <c r="BN17" s="87">
        <v>0</v>
      </c>
      <c r="BO17" s="63"/>
      <c r="BP17" s="63">
        <v>0</v>
      </c>
      <c r="BQ17" s="63">
        <v>0</v>
      </c>
      <c r="BR17" s="63"/>
      <c r="BS17" s="63">
        <v>2528.4</v>
      </c>
      <c r="BT17" s="63">
        <v>0</v>
      </c>
      <c r="BU17" s="63"/>
      <c r="BV17" s="87">
        <v>6634</v>
      </c>
      <c r="BW17" s="87">
        <v>2490.5</v>
      </c>
      <c r="BX17" s="63">
        <v>37.5</v>
      </c>
      <c r="BY17" s="87">
        <v>4942.7</v>
      </c>
      <c r="BZ17" s="87">
        <v>963.1</v>
      </c>
      <c r="CA17" s="63">
        <v>19.5</v>
      </c>
      <c r="CB17" s="63"/>
      <c r="CC17" s="63"/>
      <c r="CD17" s="63"/>
      <c r="CE17" s="87">
        <v>0</v>
      </c>
      <c r="CF17" s="87"/>
      <c r="CG17" s="63"/>
      <c r="CH17" s="87">
        <v>0</v>
      </c>
      <c r="CI17" s="87">
        <v>0</v>
      </c>
      <c r="CJ17" s="63"/>
      <c r="CK17" s="87">
        <v>12843.2</v>
      </c>
      <c r="CL17" s="87">
        <v>0</v>
      </c>
      <c r="CM17" s="63">
        <v>0</v>
      </c>
      <c r="CN17" s="87">
        <v>0</v>
      </c>
      <c r="CO17" s="87">
        <v>0</v>
      </c>
      <c r="CP17" s="63"/>
      <c r="CQ17" s="87"/>
      <c r="CR17" s="87"/>
      <c r="CS17" s="63"/>
      <c r="CT17" s="87"/>
      <c r="CU17" s="87"/>
      <c r="CV17" s="63"/>
      <c r="CW17" s="87"/>
      <c r="CX17" s="87"/>
      <c r="CY17" s="63"/>
    </row>
    <row r="18" spans="1:103" ht="15.75" x14ac:dyDescent="0.25">
      <c r="A18" s="62" t="s">
        <v>261</v>
      </c>
      <c r="B18" s="63">
        <f t="shared" si="2"/>
        <v>36288.979999999996</v>
      </c>
      <c r="C18" s="63">
        <f t="shared" si="2"/>
        <v>6243.9</v>
      </c>
      <c r="D18" s="63">
        <f t="shared" si="3"/>
        <v>17.206049880707589</v>
      </c>
      <c r="E18" s="87"/>
      <c r="F18" s="87"/>
      <c r="G18" s="63"/>
      <c r="H18" s="63">
        <v>0</v>
      </c>
      <c r="I18" s="63">
        <v>0</v>
      </c>
      <c r="J18" s="63"/>
      <c r="K18" s="87">
        <v>1000</v>
      </c>
      <c r="L18" s="87">
        <v>0</v>
      </c>
      <c r="M18" s="63"/>
      <c r="N18" s="87"/>
      <c r="O18" s="87">
        <v>0</v>
      </c>
      <c r="P18" s="63"/>
      <c r="Q18" s="87"/>
      <c r="R18" s="87"/>
      <c r="S18" s="63"/>
      <c r="T18" s="87">
        <v>0</v>
      </c>
      <c r="U18" s="87">
        <v>0</v>
      </c>
      <c r="V18" s="63"/>
      <c r="W18" s="87">
        <v>889.7</v>
      </c>
      <c r="X18" s="87">
        <v>0</v>
      </c>
      <c r="Y18" s="63"/>
      <c r="Z18" s="87">
        <v>0</v>
      </c>
      <c r="AA18" s="87">
        <v>0</v>
      </c>
      <c r="AB18" s="63"/>
      <c r="AC18" s="87">
        <v>9.6999999999999993</v>
      </c>
      <c r="AD18" s="87">
        <v>0</v>
      </c>
      <c r="AE18" s="63">
        <f t="shared" si="4"/>
        <v>0</v>
      </c>
      <c r="AF18" s="87">
        <v>95.38</v>
      </c>
      <c r="AG18" s="87">
        <v>0</v>
      </c>
      <c r="AH18" s="63">
        <f t="shared" si="5"/>
        <v>0</v>
      </c>
      <c r="AI18" s="87">
        <v>0</v>
      </c>
      <c r="AJ18" s="87">
        <v>0</v>
      </c>
      <c r="AK18" s="63"/>
      <c r="AL18" s="87">
        <v>0</v>
      </c>
      <c r="AM18" s="87">
        <v>0</v>
      </c>
      <c r="AN18" s="63"/>
      <c r="AO18" s="87">
        <v>100</v>
      </c>
      <c r="AP18" s="87">
        <v>0</v>
      </c>
      <c r="AQ18" s="63">
        <f t="shared" si="8"/>
        <v>0</v>
      </c>
      <c r="AR18" s="87">
        <v>0</v>
      </c>
      <c r="AS18" s="87">
        <v>0</v>
      </c>
      <c r="AT18" s="63"/>
      <c r="AU18" s="87"/>
      <c r="AV18" s="87"/>
      <c r="AW18" s="63"/>
      <c r="AX18" s="87">
        <v>0</v>
      </c>
      <c r="AY18" s="87">
        <v>0</v>
      </c>
      <c r="AZ18" s="63"/>
      <c r="BA18" s="87"/>
      <c r="BB18" s="87"/>
      <c r="BC18" s="63"/>
      <c r="BD18" s="87"/>
      <c r="BE18" s="87"/>
      <c r="BF18" s="63"/>
      <c r="BG18" s="87"/>
      <c r="BH18" s="87"/>
      <c r="BI18" s="63"/>
      <c r="BJ18" s="87"/>
      <c r="BK18" s="87"/>
      <c r="BL18" s="63"/>
      <c r="BM18" s="87">
        <v>0</v>
      </c>
      <c r="BN18" s="87">
        <v>0</v>
      </c>
      <c r="BO18" s="63"/>
      <c r="BP18" s="63">
        <v>0</v>
      </c>
      <c r="BQ18" s="63">
        <v>0</v>
      </c>
      <c r="BR18" s="63"/>
      <c r="BS18" s="63">
        <v>5418</v>
      </c>
      <c r="BT18" s="63">
        <v>0</v>
      </c>
      <c r="BU18" s="63"/>
      <c r="BV18" s="87">
        <v>8699</v>
      </c>
      <c r="BW18" s="87">
        <v>4207</v>
      </c>
      <c r="BX18" s="63">
        <v>48.4</v>
      </c>
      <c r="BY18" s="87">
        <v>7835.2</v>
      </c>
      <c r="BZ18" s="87">
        <v>2036.9</v>
      </c>
      <c r="CA18" s="63">
        <v>26</v>
      </c>
      <c r="CB18" s="63"/>
      <c r="CC18" s="63"/>
      <c r="CD18" s="63"/>
      <c r="CE18" s="87">
        <v>0</v>
      </c>
      <c r="CF18" s="87"/>
      <c r="CG18" s="63"/>
      <c r="CH18" s="87">
        <v>0</v>
      </c>
      <c r="CI18" s="87">
        <v>0</v>
      </c>
      <c r="CJ18" s="63"/>
      <c r="CK18" s="87">
        <v>12242</v>
      </c>
      <c r="CL18" s="87">
        <v>0</v>
      </c>
      <c r="CM18" s="63">
        <v>0</v>
      </c>
      <c r="CN18" s="87">
        <v>0</v>
      </c>
      <c r="CO18" s="87">
        <v>0</v>
      </c>
      <c r="CP18" s="63"/>
      <c r="CQ18" s="87"/>
      <c r="CR18" s="87"/>
      <c r="CS18" s="63"/>
      <c r="CT18" s="87"/>
      <c r="CU18" s="87"/>
      <c r="CV18" s="63"/>
      <c r="CW18" s="87"/>
      <c r="CX18" s="87"/>
      <c r="CY18" s="63"/>
    </row>
    <row r="19" spans="1:103" ht="15.75" x14ac:dyDescent="0.25">
      <c r="A19" s="62" t="s">
        <v>262</v>
      </c>
      <c r="B19" s="63">
        <f t="shared" si="2"/>
        <v>32913.18</v>
      </c>
      <c r="C19" s="63">
        <f t="shared" si="2"/>
        <v>4655.1000000000004</v>
      </c>
      <c r="D19" s="63">
        <f t="shared" si="3"/>
        <v>14.143574094025555</v>
      </c>
      <c r="E19" s="87"/>
      <c r="F19" s="87"/>
      <c r="G19" s="63"/>
      <c r="H19" s="63">
        <v>0</v>
      </c>
      <c r="I19" s="63">
        <v>0</v>
      </c>
      <c r="J19" s="63"/>
      <c r="K19" s="87">
        <v>0</v>
      </c>
      <c r="L19" s="87">
        <v>0</v>
      </c>
      <c r="M19" s="63"/>
      <c r="N19" s="87"/>
      <c r="O19" s="87">
        <v>0</v>
      </c>
      <c r="P19" s="63"/>
      <c r="Q19" s="87"/>
      <c r="R19" s="87"/>
      <c r="S19" s="63"/>
      <c r="T19" s="87">
        <v>0</v>
      </c>
      <c r="U19" s="87">
        <v>0</v>
      </c>
      <c r="V19" s="63"/>
      <c r="W19" s="87">
        <v>208.7</v>
      </c>
      <c r="X19" s="87">
        <v>0</v>
      </c>
      <c r="Y19" s="63"/>
      <c r="Z19" s="87">
        <v>0</v>
      </c>
      <c r="AA19" s="87">
        <v>0</v>
      </c>
      <c r="AB19" s="63"/>
      <c r="AC19" s="87">
        <v>6.1</v>
      </c>
      <c r="AD19" s="87">
        <v>6.1</v>
      </c>
      <c r="AE19" s="63">
        <f t="shared" si="4"/>
        <v>100</v>
      </c>
      <c r="AF19" s="87">
        <v>95.38</v>
      </c>
      <c r="AG19" s="87">
        <v>95.4</v>
      </c>
      <c r="AH19" s="63">
        <f t="shared" si="5"/>
        <v>100.02096875655275</v>
      </c>
      <c r="AI19" s="87">
        <v>2800</v>
      </c>
      <c r="AJ19" s="87">
        <v>840</v>
      </c>
      <c r="AK19" s="63">
        <f t="shared" si="7"/>
        <v>30</v>
      </c>
      <c r="AL19" s="87">
        <v>0</v>
      </c>
      <c r="AM19" s="87">
        <v>0</v>
      </c>
      <c r="AN19" s="63"/>
      <c r="AO19" s="87">
        <v>100</v>
      </c>
      <c r="AP19" s="87">
        <v>100</v>
      </c>
      <c r="AQ19" s="63">
        <f t="shared" si="8"/>
        <v>100</v>
      </c>
      <c r="AR19" s="87">
        <v>0</v>
      </c>
      <c r="AS19" s="87">
        <v>0</v>
      </c>
      <c r="AT19" s="63"/>
      <c r="AU19" s="87"/>
      <c r="AV19" s="87"/>
      <c r="AW19" s="63"/>
      <c r="AX19" s="87">
        <v>0</v>
      </c>
      <c r="AY19" s="87">
        <v>0</v>
      </c>
      <c r="AZ19" s="63"/>
      <c r="BA19" s="87"/>
      <c r="BB19" s="87"/>
      <c r="BC19" s="63"/>
      <c r="BD19" s="87"/>
      <c r="BE19" s="87"/>
      <c r="BF19" s="63"/>
      <c r="BG19" s="87"/>
      <c r="BH19" s="87"/>
      <c r="BI19" s="63"/>
      <c r="BJ19" s="87"/>
      <c r="BK19" s="87"/>
      <c r="BL19" s="63"/>
      <c r="BM19" s="87">
        <v>0</v>
      </c>
      <c r="BN19" s="87">
        <v>0</v>
      </c>
      <c r="BO19" s="63"/>
      <c r="BP19" s="63">
        <v>0</v>
      </c>
      <c r="BQ19" s="63">
        <v>0</v>
      </c>
      <c r="BR19" s="63"/>
      <c r="BS19" s="63">
        <v>3018.6</v>
      </c>
      <c r="BT19" s="63">
        <v>0</v>
      </c>
      <c r="BU19" s="63"/>
      <c r="BV19" s="87">
        <v>7894</v>
      </c>
      <c r="BW19" s="87">
        <v>2531.1</v>
      </c>
      <c r="BX19" s="63">
        <v>32.1</v>
      </c>
      <c r="BY19" s="87">
        <v>5411.9</v>
      </c>
      <c r="BZ19" s="87">
        <v>1010.2</v>
      </c>
      <c r="CA19" s="63">
        <v>18.7</v>
      </c>
      <c r="CB19" s="63"/>
      <c r="CC19" s="63"/>
      <c r="CD19" s="63"/>
      <c r="CE19" s="87">
        <v>0</v>
      </c>
      <c r="CF19" s="87"/>
      <c r="CG19" s="63"/>
      <c r="CH19" s="87">
        <v>0</v>
      </c>
      <c r="CI19" s="87">
        <v>0</v>
      </c>
      <c r="CJ19" s="63"/>
      <c r="CK19" s="87">
        <v>13378.5</v>
      </c>
      <c r="CL19" s="87">
        <v>72.3</v>
      </c>
      <c r="CM19" s="63">
        <v>0.5</v>
      </c>
      <c r="CN19" s="87">
        <v>0</v>
      </c>
      <c r="CO19" s="87">
        <v>0</v>
      </c>
      <c r="CP19" s="63"/>
      <c r="CQ19" s="87"/>
      <c r="CR19" s="87"/>
      <c r="CS19" s="63"/>
      <c r="CT19" s="87"/>
      <c r="CU19" s="87"/>
      <c r="CV19" s="63"/>
      <c r="CW19" s="87"/>
      <c r="CX19" s="87"/>
      <c r="CY19" s="63"/>
    </row>
    <row r="20" spans="1:103" ht="15.75" x14ac:dyDescent="0.25">
      <c r="A20" s="62" t="s">
        <v>263</v>
      </c>
      <c r="B20" s="63">
        <f t="shared" si="2"/>
        <v>47850.380000000005</v>
      </c>
      <c r="C20" s="63">
        <f t="shared" si="2"/>
        <v>12551.4</v>
      </c>
      <c r="D20" s="63">
        <f t="shared" si="3"/>
        <v>26.230512693943076</v>
      </c>
      <c r="E20" s="87"/>
      <c r="F20" s="87"/>
      <c r="G20" s="63"/>
      <c r="H20" s="63">
        <v>0</v>
      </c>
      <c r="I20" s="63">
        <v>0</v>
      </c>
      <c r="J20" s="63"/>
      <c r="K20" s="87">
        <v>1000</v>
      </c>
      <c r="L20" s="87">
        <v>0</v>
      </c>
      <c r="M20" s="63"/>
      <c r="N20" s="87"/>
      <c r="O20" s="87">
        <v>0</v>
      </c>
      <c r="P20" s="63"/>
      <c r="Q20" s="87"/>
      <c r="R20" s="87"/>
      <c r="S20" s="63"/>
      <c r="T20" s="87">
        <v>0</v>
      </c>
      <c r="U20" s="87">
        <v>0</v>
      </c>
      <c r="V20" s="63"/>
      <c r="W20" s="87">
        <v>242.4</v>
      </c>
      <c r="X20" s="87">
        <v>0</v>
      </c>
      <c r="Y20" s="63"/>
      <c r="Z20" s="87">
        <v>0</v>
      </c>
      <c r="AA20" s="87">
        <v>0</v>
      </c>
      <c r="AB20" s="63"/>
      <c r="AC20" s="87">
        <v>9.6999999999999993</v>
      </c>
      <c r="AD20" s="87">
        <v>9.6999999999999993</v>
      </c>
      <c r="AE20" s="63">
        <f t="shared" si="4"/>
        <v>100</v>
      </c>
      <c r="AF20" s="87">
        <v>95.38</v>
      </c>
      <c r="AG20" s="87">
        <v>95.4</v>
      </c>
      <c r="AH20" s="63">
        <f t="shared" si="5"/>
        <v>100.02096875655275</v>
      </c>
      <c r="AI20" s="87">
        <v>2850</v>
      </c>
      <c r="AJ20" s="87">
        <v>850.1</v>
      </c>
      <c r="AK20" s="63">
        <f t="shared" si="7"/>
        <v>29.828070175438597</v>
      </c>
      <c r="AL20" s="87">
        <v>50</v>
      </c>
      <c r="AM20" s="87">
        <v>50</v>
      </c>
      <c r="AN20" s="63">
        <f t="shared" ref="AN20" si="11">AM20/AL20*100</f>
        <v>100</v>
      </c>
      <c r="AO20" s="87">
        <v>100</v>
      </c>
      <c r="AP20" s="87">
        <v>45.6</v>
      </c>
      <c r="AQ20" s="63">
        <f t="shared" si="8"/>
        <v>45.6</v>
      </c>
      <c r="AR20" s="87">
        <v>0</v>
      </c>
      <c r="AS20" s="87">
        <v>0</v>
      </c>
      <c r="AT20" s="63"/>
      <c r="AU20" s="87"/>
      <c r="AV20" s="87"/>
      <c r="AW20" s="63"/>
      <c r="AX20" s="87">
        <v>0</v>
      </c>
      <c r="AY20" s="87">
        <v>0</v>
      </c>
      <c r="AZ20" s="63"/>
      <c r="BA20" s="87"/>
      <c r="BB20" s="87"/>
      <c r="BC20" s="63"/>
      <c r="BD20" s="87"/>
      <c r="BE20" s="87"/>
      <c r="BF20" s="63"/>
      <c r="BG20" s="87"/>
      <c r="BH20" s="87"/>
      <c r="BI20" s="63"/>
      <c r="BJ20" s="87"/>
      <c r="BK20" s="87"/>
      <c r="BL20" s="63"/>
      <c r="BM20" s="87">
        <v>0</v>
      </c>
      <c r="BN20" s="87">
        <v>0</v>
      </c>
      <c r="BO20" s="63"/>
      <c r="BP20" s="63">
        <v>0</v>
      </c>
      <c r="BQ20" s="63">
        <v>0</v>
      </c>
      <c r="BR20" s="63"/>
      <c r="BS20" s="63">
        <v>4437.6000000000004</v>
      </c>
      <c r="BT20" s="63">
        <v>0</v>
      </c>
      <c r="BU20" s="63"/>
      <c r="BV20" s="87">
        <v>14946</v>
      </c>
      <c r="BW20" s="87">
        <v>5538.6</v>
      </c>
      <c r="BX20" s="63">
        <v>37.1</v>
      </c>
      <c r="BY20" s="87">
        <v>7392.6</v>
      </c>
      <c r="BZ20" s="87">
        <v>1293.0999999999999</v>
      </c>
      <c r="CA20" s="63">
        <v>17.5</v>
      </c>
      <c r="CB20" s="63"/>
      <c r="CC20" s="63"/>
      <c r="CD20" s="63"/>
      <c r="CE20" s="87">
        <v>0</v>
      </c>
      <c r="CF20" s="87"/>
      <c r="CG20" s="63"/>
      <c r="CH20" s="87">
        <v>0</v>
      </c>
      <c r="CI20" s="87">
        <v>0</v>
      </c>
      <c r="CJ20" s="63"/>
      <c r="CK20" s="87">
        <v>16726.7</v>
      </c>
      <c r="CL20" s="87">
        <v>4668.8999999999996</v>
      </c>
      <c r="CM20" s="63">
        <v>27.9</v>
      </c>
      <c r="CN20" s="87">
        <v>0</v>
      </c>
      <c r="CO20" s="87">
        <v>0</v>
      </c>
      <c r="CP20" s="63"/>
      <c r="CQ20" s="87"/>
      <c r="CR20" s="87"/>
      <c r="CS20" s="63"/>
      <c r="CT20" s="87"/>
      <c r="CU20" s="87"/>
      <c r="CV20" s="63"/>
      <c r="CW20" s="87"/>
      <c r="CX20" s="87"/>
      <c r="CY20" s="63"/>
    </row>
    <row r="21" spans="1:103" ht="15.75" x14ac:dyDescent="0.25">
      <c r="A21" s="62" t="s">
        <v>264</v>
      </c>
      <c r="B21" s="63">
        <f t="shared" si="2"/>
        <v>51188.46</v>
      </c>
      <c r="C21" s="63">
        <f t="shared" si="2"/>
        <v>8276</v>
      </c>
      <c r="D21" s="63">
        <f t="shared" si="3"/>
        <v>16.167706549484002</v>
      </c>
      <c r="E21" s="87"/>
      <c r="F21" s="87"/>
      <c r="G21" s="63"/>
      <c r="H21" s="63">
        <v>0</v>
      </c>
      <c r="I21" s="63">
        <v>0</v>
      </c>
      <c r="J21" s="63"/>
      <c r="K21" s="87">
        <v>1100</v>
      </c>
      <c r="L21" s="87">
        <v>0</v>
      </c>
      <c r="M21" s="63"/>
      <c r="N21" s="87"/>
      <c r="O21" s="87">
        <v>0</v>
      </c>
      <c r="P21" s="63"/>
      <c r="Q21" s="87"/>
      <c r="R21" s="87"/>
      <c r="S21" s="63"/>
      <c r="T21" s="87">
        <v>0</v>
      </c>
      <c r="U21" s="87">
        <v>0</v>
      </c>
      <c r="V21" s="63"/>
      <c r="W21" s="87">
        <v>320.39999999999998</v>
      </c>
      <c r="X21" s="87">
        <v>0</v>
      </c>
      <c r="Y21" s="63"/>
      <c r="Z21" s="87">
        <v>0</v>
      </c>
      <c r="AA21" s="87">
        <v>0</v>
      </c>
      <c r="AB21" s="63"/>
      <c r="AC21" s="87">
        <v>19.399999999999999</v>
      </c>
      <c r="AD21" s="87">
        <v>19.399999999999999</v>
      </c>
      <c r="AE21" s="63">
        <f t="shared" si="4"/>
        <v>100</v>
      </c>
      <c r="AF21" s="87">
        <v>190.76</v>
      </c>
      <c r="AG21" s="87">
        <v>166.8</v>
      </c>
      <c r="AH21" s="63">
        <f t="shared" si="5"/>
        <v>87.439714824910894</v>
      </c>
      <c r="AI21" s="87">
        <v>2600</v>
      </c>
      <c r="AJ21" s="87">
        <v>200</v>
      </c>
      <c r="AK21" s="63">
        <f t="shared" si="7"/>
        <v>7.6923076923076925</v>
      </c>
      <c r="AL21" s="87">
        <v>0</v>
      </c>
      <c r="AM21" s="87">
        <v>0</v>
      </c>
      <c r="AN21" s="63"/>
      <c r="AO21" s="87">
        <v>100</v>
      </c>
      <c r="AP21" s="87">
        <v>100</v>
      </c>
      <c r="AQ21" s="63">
        <f t="shared" si="8"/>
        <v>100</v>
      </c>
      <c r="AR21" s="87">
        <v>100</v>
      </c>
      <c r="AS21" s="87">
        <v>100</v>
      </c>
      <c r="AT21" s="63">
        <f t="shared" si="6"/>
        <v>100</v>
      </c>
      <c r="AU21" s="87"/>
      <c r="AV21" s="87"/>
      <c r="AW21" s="63"/>
      <c r="AX21" s="87">
        <v>0</v>
      </c>
      <c r="AY21" s="87">
        <v>0</v>
      </c>
      <c r="AZ21" s="63"/>
      <c r="BA21" s="87"/>
      <c r="BB21" s="87"/>
      <c r="BC21" s="63"/>
      <c r="BD21" s="87"/>
      <c r="BE21" s="87"/>
      <c r="BF21" s="63"/>
      <c r="BG21" s="87"/>
      <c r="BH21" s="87"/>
      <c r="BI21" s="63"/>
      <c r="BJ21" s="87"/>
      <c r="BK21" s="87"/>
      <c r="BL21" s="63"/>
      <c r="BM21" s="87">
        <v>0</v>
      </c>
      <c r="BN21" s="87">
        <v>0</v>
      </c>
      <c r="BO21" s="63"/>
      <c r="BP21" s="63">
        <v>0</v>
      </c>
      <c r="BQ21" s="63">
        <v>0</v>
      </c>
      <c r="BR21" s="63"/>
      <c r="BS21" s="63">
        <v>7817.4</v>
      </c>
      <c r="BT21" s="63">
        <v>0</v>
      </c>
      <c r="BU21" s="63"/>
      <c r="BV21" s="87">
        <v>20209</v>
      </c>
      <c r="BW21" s="87">
        <v>4716.7</v>
      </c>
      <c r="BX21" s="63">
        <v>23.3</v>
      </c>
      <c r="BY21" s="87">
        <v>16871.400000000001</v>
      </c>
      <c r="BZ21" s="87">
        <v>2973.1</v>
      </c>
      <c r="CA21" s="63">
        <v>17.600000000000001</v>
      </c>
      <c r="CB21" s="63"/>
      <c r="CC21" s="63"/>
      <c r="CD21" s="63"/>
      <c r="CE21" s="87">
        <v>0</v>
      </c>
      <c r="CF21" s="87"/>
      <c r="CG21" s="63"/>
      <c r="CH21" s="87">
        <v>0</v>
      </c>
      <c r="CI21" s="87">
        <v>0</v>
      </c>
      <c r="CJ21" s="63"/>
      <c r="CK21" s="87">
        <v>1860.1</v>
      </c>
      <c r="CL21" s="87">
        <v>0</v>
      </c>
      <c r="CM21" s="63">
        <v>0</v>
      </c>
      <c r="CN21" s="87">
        <v>0</v>
      </c>
      <c r="CO21" s="87">
        <v>0</v>
      </c>
      <c r="CP21" s="63"/>
      <c r="CQ21" s="87"/>
      <c r="CR21" s="87"/>
      <c r="CS21" s="63"/>
      <c r="CT21" s="87"/>
      <c r="CU21" s="87"/>
      <c r="CV21" s="63"/>
      <c r="CW21" s="87"/>
      <c r="CX21" s="87"/>
      <c r="CY21" s="63"/>
    </row>
    <row r="22" spans="1:103" ht="15.75" x14ac:dyDescent="0.25">
      <c r="A22" s="62" t="s">
        <v>265</v>
      </c>
      <c r="B22" s="63">
        <f t="shared" si="2"/>
        <v>37260.080000000002</v>
      </c>
      <c r="C22" s="63">
        <f t="shared" si="2"/>
        <v>8697.2000000000007</v>
      </c>
      <c r="D22" s="63">
        <f t="shared" si="3"/>
        <v>23.341871515037006</v>
      </c>
      <c r="E22" s="87"/>
      <c r="F22" s="87"/>
      <c r="G22" s="63"/>
      <c r="H22" s="63">
        <v>0</v>
      </c>
      <c r="I22" s="63">
        <v>0</v>
      </c>
      <c r="J22" s="63"/>
      <c r="K22" s="87">
        <v>0</v>
      </c>
      <c r="L22" s="87">
        <v>0</v>
      </c>
      <c r="M22" s="63"/>
      <c r="N22" s="87"/>
      <c r="O22" s="87">
        <v>0</v>
      </c>
      <c r="P22" s="63"/>
      <c r="Q22" s="87"/>
      <c r="R22" s="87"/>
      <c r="S22" s="63"/>
      <c r="T22" s="87">
        <v>0</v>
      </c>
      <c r="U22" s="87">
        <v>0</v>
      </c>
      <c r="V22" s="63"/>
      <c r="W22" s="87">
        <v>0</v>
      </c>
      <c r="X22" s="87">
        <v>0</v>
      </c>
      <c r="Y22" s="63"/>
      <c r="Z22" s="87">
        <v>0</v>
      </c>
      <c r="AA22" s="87">
        <v>0</v>
      </c>
      <c r="AB22" s="63"/>
      <c r="AC22" s="87">
        <v>7.2</v>
      </c>
      <c r="AD22" s="87">
        <v>7.2</v>
      </c>
      <c r="AE22" s="63">
        <f t="shared" si="4"/>
        <v>100</v>
      </c>
      <c r="AF22" s="87">
        <v>95.38</v>
      </c>
      <c r="AG22" s="87">
        <v>95.4</v>
      </c>
      <c r="AH22" s="63">
        <f t="shared" si="5"/>
        <v>100.02096875655275</v>
      </c>
      <c r="AI22" s="87">
        <v>2954.3</v>
      </c>
      <c r="AJ22" s="87">
        <v>886.3</v>
      </c>
      <c r="AK22" s="63">
        <f t="shared" si="7"/>
        <v>30.000338489659139</v>
      </c>
      <c r="AL22" s="87">
        <v>0</v>
      </c>
      <c r="AM22" s="87">
        <v>0</v>
      </c>
      <c r="AN22" s="63"/>
      <c r="AO22" s="87">
        <v>0</v>
      </c>
      <c r="AP22" s="87">
        <v>0</v>
      </c>
      <c r="AQ22" s="63"/>
      <c r="AR22" s="87">
        <v>50</v>
      </c>
      <c r="AS22" s="87">
        <v>50</v>
      </c>
      <c r="AT22" s="63">
        <f t="shared" si="6"/>
        <v>100</v>
      </c>
      <c r="AU22" s="87"/>
      <c r="AV22" s="87"/>
      <c r="AW22" s="63"/>
      <c r="AX22" s="87">
        <v>0</v>
      </c>
      <c r="AY22" s="87">
        <v>0</v>
      </c>
      <c r="AZ22" s="63"/>
      <c r="BA22" s="87"/>
      <c r="BB22" s="87"/>
      <c r="BC22" s="63"/>
      <c r="BD22" s="87"/>
      <c r="BE22" s="87"/>
      <c r="BF22" s="63"/>
      <c r="BG22" s="87"/>
      <c r="BH22" s="87"/>
      <c r="BI22" s="63"/>
      <c r="BJ22" s="87"/>
      <c r="BK22" s="87"/>
      <c r="BL22" s="63"/>
      <c r="BM22" s="87">
        <v>0</v>
      </c>
      <c r="BN22" s="87">
        <v>0</v>
      </c>
      <c r="BO22" s="63"/>
      <c r="BP22" s="63">
        <v>0</v>
      </c>
      <c r="BQ22" s="63">
        <v>0</v>
      </c>
      <c r="BR22" s="63"/>
      <c r="BS22" s="63">
        <v>4540.8</v>
      </c>
      <c r="BT22" s="63">
        <v>0</v>
      </c>
      <c r="BU22" s="63"/>
      <c r="BV22" s="87">
        <v>11097</v>
      </c>
      <c r="BW22" s="87">
        <v>4654</v>
      </c>
      <c r="BX22" s="63">
        <v>41.9</v>
      </c>
      <c r="BY22" s="87">
        <v>6244.2</v>
      </c>
      <c r="BZ22" s="87">
        <v>1676.1</v>
      </c>
      <c r="CA22" s="63">
        <v>26.8</v>
      </c>
      <c r="CB22" s="63"/>
      <c r="CC22" s="63"/>
      <c r="CD22" s="63"/>
      <c r="CE22" s="87">
        <v>0</v>
      </c>
      <c r="CF22" s="87"/>
      <c r="CG22" s="63"/>
      <c r="CH22" s="87">
        <v>0</v>
      </c>
      <c r="CI22" s="87">
        <v>0</v>
      </c>
      <c r="CJ22" s="63"/>
      <c r="CK22" s="87">
        <v>12271.2</v>
      </c>
      <c r="CL22" s="87">
        <v>1328.2</v>
      </c>
      <c r="CM22" s="63">
        <v>10.8</v>
      </c>
      <c r="CN22" s="87">
        <v>0</v>
      </c>
      <c r="CO22" s="87">
        <v>0</v>
      </c>
      <c r="CP22" s="63"/>
      <c r="CQ22" s="87"/>
      <c r="CR22" s="87"/>
      <c r="CS22" s="63"/>
      <c r="CT22" s="87"/>
      <c r="CU22" s="87"/>
      <c r="CV22" s="63"/>
      <c r="CW22" s="87"/>
      <c r="CX22" s="87"/>
      <c r="CY22" s="63"/>
    </row>
    <row r="23" spans="1:103" ht="15.75" x14ac:dyDescent="0.25">
      <c r="A23" s="62" t="s">
        <v>266</v>
      </c>
      <c r="B23" s="63">
        <f t="shared" si="2"/>
        <v>40210.980000000003</v>
      </c>
      <c r="C23" s="63">
        <f t="shared" si="2"/>
        <v>4861.5</v>
      </c>
      <c r="D23" s="63">
        <f t="shared" si="3"/>
        <v>12.089981393141873</v>
      </c>
      <c r="E23" s="87"/>
      <c r="F23" s="87"/>
      <c r="G23" s="63"/>
      <c r="H23" s="63">
        <v>0</v>
      </c>
      <c r="I23" s="63">
        <v>0</v>
      </c>
      <c r="J23" s="63"/>
      <c r="K23" s="87">
        <v>1000</v>
      </c>
      <c r="L23" s="87">
        <v>0</v>
      </c>
      <c r="M23" s="63"/>
      <c r="N23" s="87"/>
      <c r="O23" s="87">
        <v>0</v>
      </c>
      <c r="P23" s="63"/>
      <c r="Q23" s="87"/>
      <c r="R23" s="87"/>
      <c r="S23" s="63"/>
      <c r="T23" s="87">
        <v>0</v>
      </c>
      <c r="U23" s="87">
        <v>0</v>
      </c>
      <c r="V23" s="63"/>
      <c r="W23" s="87">
        <v>569.6</v>
      </c>
      <c r="X23" s="87">
        <v>0</v>
      </c>
      <c r="Y23" s="63"/>
      <c r="Z23" s="87">
        <v>0</v>
      </c>
      <c r="AA23" s="87">
        <v>0</v>
      </c>
      <c r="AB23" s="63"/>
      <c r="AC23" s="87">
        <v>16.100000000000001</v>
      </c>
      <c r="AD23" s="87">
        <v>13.8</v>
      </c>
      <c r="AE23" s="63">
        <f t="shared" si="4"/>
        <v>85.714285714285708</v>
      </c>
      <c r="AF23" s="87">
        <v>95.38</v>
      </c>
      <c r="AG23" s="87">
        <v>95.4</v>
      </c>
      <c r="AH23" s="63">
        <f t="shared" si="5"/>
        <v>100.02096875655275</v>
      </c>
      <c r="AI23" s="87">
        <v>0</v>
      </c>
      <c r="AJ23" s="87">
        <v>0</v>
      </c>
      <c r="AK23" s="63"/>
      <c r="AL23" s="87">
        <v>0</v>
      </c>
      <c r="AM23" s="87">
        <v>0</v>
      </c>
      <c r="AN23" s="63"/>
      <c r="AO23" s="87">
        <v>100</v>
      </c>
      <c r="AP23" s="87">
        <v>0</v>
      </c>
      <c r="AQ23" s="63">
        <f t="shared" si="8"/>
        <v>0</v>
      </c>
      <c r="AR23" s="87">
        <v>50</v>
      </c>
      <c r="AS23" s="87">
        <v>50</v>
      </c>
      <c r="AT23" s="63">
        <f t="shared" si="6"/>
        <v>100</v>
      </c>
      <c r="AU23" s="87"/>
      <c r="AV23" s="87"/>
      <c r="AW23" s="63"/>
      <c r="AX23" s="87">
        <v>0</v>
      </c>
      <c r="AY23" s="87">
        <v>0</v>
      </c>
      <c r="AZ23" s="63"/>
      <c r="BA23" s="87"/>
      <c r="BB23" s="87"/>
      <c r="BC23" s="63"/>
      <c r="BD23" s="87"/>
      <c r="BE23" s="87"/>
      <c r="BF23" s="63"/>
      <c r="BG23" s="87"/>
      <c r="BH23" s="87"/>
      <c r="BI23" s="63"/>
      <c r="BJ23" s="87"/>
      <c r="BK23" s="87"/>
      <c r="BL23" s="63"/>
      <c r="BM23" s="87">
        <v>0</v>
      </c>
      <c r="BN23" s="87">
        <v>0</v>
      </c>
      <c r="BO23" s="63"/>
      <c r="BP23" s="63">
        <v>0</v>
      </c>
      <c r="BQ23" s="63">
        <v>0</v>
      </c>
      <c r="BR23" s="63"/>
      <c r="BS23" s="63">
        <v>7017.6</v>
      </c>
      <c r="BT23" s="63">
        <v>0</v>
      </c>
      <c r="BU23" s="63"/>
      <c r="BV23" s="87">
        <v>10121</v>
      </c>
      <c r="BW23" s="87">
        <v>3126.3</v>
      </c>
      <c r="BX23" s="63">
        <v>30.9</v>
      </c>
      <c r="BY23" s="87">
        <v>6453.2</v>
      </c>
      <c r="BZ23" s="87">
        <v>1576</v>
      </c>
      <c r="CA23" s="63">
        <v>24.4</v>
      </c>
      <c r="CB23" s="63"/>
      <c r="CC23" s="63"/>
      <c r="CD23" s="63"/>
      <c r="CE23" s="87">
        <v>0</v>
      </c>
      <c r="CF23" s="87"/>
      <c r="CG23" s="63"/>
      <c r="CH23" s="87">
        <v>0</v>
      </c>
      <c r="CI23" s="87">
        <v>0</v>
      </c>
      <c r="CJ23" s="63"/>
      <c r="CK23" s="87">
        <v>14788.1</v>
      </c>
      <c r="CL23" s="87">
        <v>0</v>
      </c>
      <c r="CM23" s="63">
        <v>0</v>
      </c>
      <c r="CN23" s="87">
        <v>0</v>
      </c>
      <c r="CO23" s="87">
        <v>0</v>
      </c>
      <c r="CP23" s="63"/>
      <c r="CQ23" s="87"/>
      <c r="CR23" s="87"/>
      <c r="CS23" s="63"/>
      <c r="CT23" s="87"/>
      <c r="CU23" s="87"/>
      <c r="CV23" s="63"/>
      <c r="CW23" s="87"/>
      <c r="CX23" s="87"/>
      <c r="CY23" s="63"/>
    </row>
    <row r="24" spans="1:103" ht="15.75" x14ac:dyDescent="0.25">
      <c r="A24" s="62" t="s">
        <v>267</v>
      </c>
      <c r="B24" s="63">
        <f t="shared" si="2"/>
        <v>60860.959999999999</v>
      </c>
      <c r="C24" s="63">
        <f t="shared" si="2"/>
        <v>11641.8</v>
      </c>
      <c r="D24" s="63">
        <f t="shared" si="3"/>
        <v>19.128518511702737</v>
      </c>
      <c r="E24" s="87"/>
      <c r="F24" s="87"/>
      <c r="G24" s="63"/>
      <c r="H24" s="63">
        <v>0</v>
      </c>
      <c r="I24" s="63">
        <v>0</v>
      </c>
      <c r="J24" s="63"/>
      <c r="K24" s="87">
        <v>1000</v>
      </c>
      <c r="L24" s="87">
        <v>0</v>
      </c>
      <c r="M24" s="63"/>
      <c r="N24" s="87"/>
      <c r="O24" s="87">
        <v>0</v>
      </c>
      <c r="P24" s="63"/>
      <c r="Q24" s="87"/>
      <c r="R24" s="87"/>
      <c r="S24" s="63"/>
      <c r="T24" s="87">
        <v>0</v>
      </c>
      <c r="U24" s="87">
        <v>0</v>
      </c>
      <c r="V24" s="63"/>
      <c r="W24" s="87">
        <v>231.3</v>
      </c>
      <c r="X24" s="87">
        <v>0</v>
      </c>
      <c r="Y24" s="63"/>
      <c r="Z24" s="87">
        <v>0</v>
      </c>
      <c r="AA24" s="87">
        <v>0</v>
      </c>
      <c r="AB24" s="63"/>
      <c r="AC24" s="87">
        <v>24.1</v>
      </c>
      <c r="AD24" s="87">
        <v>0</v>
      </c>
      <c r="AE24" s="63">
        <f t="shared" si="4"/>
        <v>0</v>
      </c>
      <c r="AF24" s="87">
        <v>190.76</v>
      </c>
      <c r="AG24" s="87">
        <v>190.8</v>
      </c>
      <c r="AH24" s="63">
        <f t="shared" si="5"/>
        <v>100.02096875655275</v>
      </c>
      <c r="AI24" s="87">
        <v>0</v>
      </c>
      <c r="AJ24" s="87">
        <v>0</v>
      </c>
      <c r="AK24" s="63"/>
      <c r="AL24" s="87">
        <v>0</v>
      </c>
      <c r="AM24" s="87">
        <v>0</v>
      </c>
      <c r="AN24" s="63"/>
      <c r="AO24" s="87">
        <v>0</v>
      </c>
      <c r="AP24" s="87">
        <v>0</v>
      </c>
      <c r="AQ24" s="63"/>
      <c r="AR24" s="87">
        <v>50</v>
      </c>
      <c r="AS24" s="87">
        <v>50</v>
      </c>
      <c r="AT24" s="63">
        <f t="shared" si="6"/>
        <v>100</v>
      </c>
      <c r="AU24" s="87"/>
      <c r="AV24" s="87"/>
      <c r="AW24" s="63"/>
      <c r="AX24" s="87">
        <v>0</v>
      </c>
      <c r="AY24" s="87">
        <v>0</v>
      </c>
      <c r="AZ24" s="63"/>
      <c r="BA24" s="87"/>
      <c r="BB24" s="87"/>
      <c r="BC24" s="63"/>
      <c r="BD24" s="87"/>
      <c r="BE24" s="87"/>
      <c r="BF24" s="63"/>
      <c r="BG24" s="87"/>
      <c r="BH24" s="87"/>
      <c r="BI24" s="63"/>
      <c r="BJ24" s="87"/>
      <c r="BK24" s="87"/>
      <c r="BL24" s="63"/>
      <c r="BM24" s="87">
        <v>0</v>
      </c>
      <c r="BN24" s="87">
        <v>0</v>
      </c>
      <c r="BO24" s="63"/>
      <c r="BP24" s="63">
        <v>0</v>
      </c>
      <c r="BQ24" s="63">
        <v>0</v>
      </c>
      <c r="BR24" s="63"/>
      <c r="BS24" s="63">
        <v>10294.200000000001</v>
      </c>
      <c r="BT24" s="63">
        <v>0</v>
      </c>
      <c r="BU24" s="63"/>
      <c r="BV24" s="87">
        <v>16940</v>
      </c>
      <c r="BW24" s="87">
        <v>7010.4</v>
      </c>
      <c r="BX24" s="63">
        <v>41.4</v>
      </c>
      <c r="BY24" s="87">
        <v>12159</v>
      </c>
      <c r="BZ24" s="87">
        <v>4390.6000000000004</v>
      </c>
      <c r="CA24" s="63">
        <v>36.1</v>
      </c>
      <c r="CB24" s="63"/>
      <c r="CC24" s="63"/>
      <c r="CD24" s="63"/>
      <c r="CE24" s="87">
        <v>0</v>
      </c>
      <c r="CF24" s="87"/>
      <c r="CG24" s="63"/>
      <c r="CH24" s="87">
        <v>0</v>
      </c>
      <c r="CI24" s="87">
        <v>0</v>
      </c>
      <c r="CJ24" s="63"/>
      <c r="CK24" s="87">
        <v>19971.599999999999</v>
      </c>
      <c r="CL24" s="87">
        <v>0</v>
      </c>
      <c r="CM24" s="63">
        <v>0</v>
      </c>
      <c r="CN24" s="87">
        <v>0</v>
      </c>
      <c r="CO24" s="87">
        <v>0</v>
      </c>
      <c r="CP24" s="63"/>
      <c r="CQ24" s="87"/>
      <c r="CR24" s="87"/>
      <c r="CS24" s="63"/>
      <c r="CT24" s="87"/>
      <c r="CU24" s="87"/>
      <c r="CV24" s="63"/>
      <c r="CW24" s="87"/>
      <c r="CX24" s="87"/>
      <c r="CY24" s="63"/>
    </row>
    <row r="25" spans="1:103" ht="15.75" x14ac:dyDescent="0.25">
      <c r="A25" s="62" t="s">
        <v>268</v>
      </c>
      <c r="B25" s="63">
        <f t="shared" si="2"/>
        <v>40416.18</v>
      </c>
      <c r="C25" s="63">
        <f t="shared" si="2"/>
        <v>12328.900000000001</v>
      </c>
      <c r="D25" s="63">
        <f t="shared" si="3"/>
        <v>30.504862161639227</v>
      </c>
      <c r="E25" s="87"/>
      <c r="F25" s="87"/>
      <c r="G25" s="63"/>
      <c r="H25" s="63">
        <v>0</v>
      </c>
      <c r="I25" s="63">
        <v>0</v>
      </c>
      <c r="J25" s="63"/>
      <c r="K25" s="87">
        <v>0</v>
      </c>
      <c r="L25" s="87">
        <v>0</v>
      </c>
      <c r="M25" s="63"/>
      <c r="N25" s="87"/>
      <c r="O25" s="87">
        <v>0</v>
      </c>
      <c r="P25" s="63"/>
      <c r="Q25" s="87"/>
      <c r="R25" s="87"/>
      <c r="S25" s="63"/>
      <c r="T25" s="87">
        <v>0</v>
      </c>
      <c r="U25" s="87">
        <v>0</v>
      </c>
      <c r="V25" s="63"/>
      <c r="W25" s="87">
        <v>676.2</v>
      </c>
      <c r="X25" s="87">
        <v>0</v>
      </c>
      <c r="Y25" s="63"/>
      <c r="Z25" s="87">
        <v>0</v>
      </c>
      <c r="AA25" s="87">
        <v>0</v>
      </c>
      <c r="AB25" s="63"/>
      <c r="AC25" s="87">
        <v>17.7</v>
      </c>
      <c r="AD25" s="87">
        <v>17.7</v>
      </c>
      <c r="AE25" s="63">
        <f t="shared" si="4"/>
        <v>100</v>
      </c>
      <c r="AF25" s="87">
        <v>95.38</v>
      </c>
      <c r="AG25" s="87">
        <v>95.4</v>
      </c>
      <c r="AH25" s="63">
        <f t="shared" si="5"/>
        <v>100.02096875655275</v>
      </c>
      <c r="AI25" s="87">
        <v>2800</v>
      </c>
      <c r="AJ25" s="87">
        <v>840</v>
      </c>
      <c r="AK25" s="63">
        <f t="shared" si="7"/>
        <v>30</v>
      </c>
      <c r="AL25" s="87">
        <v>0</v>
      </c>
      <c r="AM25" s="87">
        <v>0</v>
      </c>
      <c r="AN25" s="63"/>
      <c r="AO25" s="87">
        <v>0</v>
      </c>
      <c r="AP25" s="87">
        <v>0</v>
      </c>
      <c r="AQ25" s="63"/>
      <c r="AR25" s="87">
        <v>100</v>
      </c>
      <c r="AS25" s="87">
        <v>100</v>
      </c>
      <c r="AT25" s="63">
        <f t="shared" si="6"/>
        <v>100</v>
      </c>
      <c r="AU25" s="87"/>
      <c r="AV25" s="87"/>
      <c r="AW25" s="63"/>
      <c r="AX25" s="87">
        <v>0</v>
      </c>
      <c r="AY25" s="87">
        <v>0</v>
      </c>
      <c r="AZ25" s="63"/>
      <c r="BA25" s="87"/>
      <c r="BB25" s="87"/>
      <c r="BC25" s="63"/>
      <c r="BD25" s="87"/>
      <c r="BE25" s="87"/>
      <c r="BF25" s="63"/>
      <c r="BG25" s="87"/>
      <c r="BH25" s="87"/>
      <c r="BI25" s="63"/>
      <c r="BJ25" s="87"/>
      <c r="BK25" s="87"/>
      <c r="BL25" s="63"/>
      <c r="BM25" s="87">
        <v>0</v>
      </c>
      <c r="BN25" s="87">
        <v>0</v>
      </c>
      <c r="BO25" s="63"/>
      <c r="BP25" s="63">
        <v>0</v>
      </c>
      <c r="BQ25" s="63">
        <v>0</v>
      </c>
      <c r="BR25" s="63"/>
      <c r="BS25" s="63">
        <v>5805</v>
      </c>
      <c r="BT25" s="63">
        <v>0</v>
      </c>
      <c r="BU25" s="63"/>
      <c r="BV25" s="87">
        <v>20506</v>
      </c>
      <c r="BW25" s="87">
        <v>8192.1</v>
      </c>
      <c r="BX25" s="63">
        <v>39.9</v>
      </c>
      <c r="BY25" s="87">
        <v>10415.9</v>
      </c>
      <c r="BZ25" s="87">
        <v>3083.7</v>
      </c>
      <c r="CA25" s="63">
        <v>29.6</v>
      </c>
      <c r="CB25" s="63"/>
      <c r="CC25" s="63"/>
      <c r="CD25" s="63"/>
      <c r="CE25" s="87">
        <v>0</v>
      </c>
      <c r="CF25" s="87"/>
      <c r="CG25" s="63"/>
      <c r="CH25" s="87">
        <v>0</v>
      </c>
      <c r="CI25" s="87">
        <v>0</v>
      </c>
      <c r="CJ25" s="63"/>
      <c r="CK25" s="87">
        <v>0</v>
      </c>
      <c r="CL25" s="87">
        <v>0</v>
      </c>
      <c r="CM25" s="63"/>
      <c r="CN25" s="87">
        <v>0</v>
      </c>
      <c r="CO25" s="87">
        <v>0</v>
      </c>
      <c r="CP25" s="63"/>
      <c r="CQ25" s="87"/>
      <c r="CR25" s="87"/>
      <c r="CS25" s="63"/>
      <c r="CT25" s="87"/>
      <c r="CU25" s="87"/>
      <c r="CV25" s="63"/>
      <c r="CW25" s="87"/>
      <c r="CX25" s="87"/>
      <c r="CY25" s="63"/>
    </row>
    <row r="26" spans="1:103" ht="15.75" x14ac:dyDescent="0.25">
      <c r="A26" s="62" t="s">
        <v>269</v>
      </c>
      <c r="B26" s="63">
        <f t="shared" si="2"/>
        <v>29828.68</v>
      </c>
      <c r="C26" s="63">
        <f t="shared" si="2"/>
        <v>3415.3</v>
      </c>
      <c r="D26" s="63">
        <f t="shared" si="3"/>
        <v>11.44971886117656</v>
      </c>
      <c r="E26" s="87"/>
      <c r="F26" s="87"/>
      <c r="G26" s="63"/>
      <c r="H26" s="63">
        <v>0</v>
      </c>
      <c r="I26" s="63">
        <v>0</v>
      </c>
      <c r="J26" s="63"/>
      <c r="K26" s="87">
        <v>0</v>
      </c>
      <c r="L26" s="87">
        <v>0</v>
      </c>
      <c r="M26" s="63"/>
      <c r="N26" s="87"/>
      <c r="O26" s="87">
        <v>0</v>
      </c>
      <c r="P26" s="63"/>
      <c r="Q26" s="87"/>
      <c r="R26" s="87"/>
      <c r="S26" s="63"/>
      <c r="T26" s="87">
        <v>0</v>
      </c>
      <c r="U26" s="87">
        <v>0</v>
      </c>
      <c r="V26" s="63"/>
      <c r="W26" s="87">
        <v>0</v>
      </c>
      <c r="X26" s="87">
        <v>0</v>
      </c>
      <c r="Y26" s="63"/>
      <c r="Z26" s="87">
        <v>0</v>
      </c>
      <c r="AA26" s="87">
        <v>0</v>
      </c>
      <c r="AB26" s="63"/>
      <c r="AC26" s="87">
        <v>7.1</v>
      </c>
      <c r="AD26" s="87">
        <v>7.1</v>
      </c>
      <c r="AE26" s="63">
        <f t="shared" si="4"/>
        <v>100</v>
      </c>
      <c r="AF26" s="87">
        <v>95.38</v>
      </c>
      <c r="AG26" s="87">
        <v>0</v>
      </c>
      <c r="AH26" s="63">
        <f t="shared" si="5"/>
        <v>0</v>
      </c>
      <c r="AI26" s="87">
        <v>0</v>
      </c>
      <c r="AJ26" s="87">
        <v>0</v>
      </c>
      <c r="AK26" s="63"/>
      <c r="AL26" s="87">
        <v>0</v>
      </c>
      <c r="AM26" s="87">
        <v>0</v>
      </c>
      <c r="AN26" s="63"/>
      <c r="AO26" s="87">
        <v>100</v>
      </c>
      <c r="AP26" s="87">
        <v>0</v>
      </c>
      <c r="AQ26" s="63">
        <f t="shared" si="8"/>
        <v>0</v>
      </c>
      <c r="AR26" s="87">
        <v>0</v>
      </c>
      <c r="AS26" s="87">
        <v>0</v>
      </c>
      <c r="AT26" s="63"/>
      <c r="AU26" s="87"/>
      <c r="AV26" s="87"/>
      <c r="AW26" s="63"/>
      <c r="AX26" s="87">
        <v>0</v>
      </c>
      <c r="AY26" s="87">
        <v>0</v>
      </c>
      <c r="AZ26" s="63"/>
      <c r="BA26" s="87"/>
      <c r="BB26" s="87"/>
      <c r="BC26" s="63"/>
      <c r="BD26" s="87"/>
      <c r="BE26" s="87"/>
      <c r="BF26" s="63"/>
      <c r="BG26" s="87"/>
      <c r="BH26" s="87"/>
      <c r="BI26" s="63"/>
      <c r="BJ26" s="87"/>
      <c r="BK26" s="87"/>
      <c r="BL26" s="63"/>
      <c r="BM26" s="87">
        <v>0</v>
      </c>
      <c r="BN26" s="87">
        <v>0</v>
      </c>
      <c r="BO26" s="63"/>
      <c r="BP26" s="63">
        <v>0</v>
      </c>
      <c r="BQ26" s="63">
        <v>0</v>
      </c>
      <c r="BR26" s="63"/>
      <c r="BS26" s="63">
        <v>5392.2</v>
      </c>
      <c r="BT26" s="63">
        <v>0</v>
      </c>
      <c r="BU26" s="63"/>
      <c r="BV26" s="87">
        <v>5500</v>
      </c>
      <c r="BW26" s="87">
        <v>1611.7</v>
      </c>
      <c r="BX26" s="63">
        <v>29.3</v>
      </c>
      <c r="BY26" s="87">
        <v>6217.3</v>
      </c>
      <c r="BZ26" s="87">
        <v>1796.5</v>
      </c>
      <c r="CA26" s="63">
        <v>28.9</v>
      </c>
      <c r="CB26" s="63"/>
      <c r="CC26" s="63"/>
      <c r="CD26" s="63"/>
      <c r="CE26" s="87">
        <v>0</v>
      </c>
      <c r="CF26" s="87"/>
      <c r="CG26" s="63"/>
      <c r="CH26" s="87">
        <v>0</v>
      </c>
      <c r="CI26" s="87">
        <v>0</v>
      </c>
      <c r="CJ26" s="63"/>
      <c r="CK26" s="87">
        <v>12516.7</v>
      </c>
      <c r="CL26" s="87">
        <v>0</v>
      </c>
      <c r="CM26" s="63">
        <v>0</v>
      </c>
      <c r="CN26" s="87">
        <v>0</v>
      </c>
      <c r="CO26" s="87">
        <v>0</v>
      </c>
      <c r="CP26" s="63"/>
      <c r="CQ26" s="87"/>
      <c r="CR26" s="87"/>
      <c r="CS26" s="63"/>
      <c r="CT26" s="87"/>
      <c r="CU26" s="87"/>
      <c r="CV26" s="63"/>
      <c r="CW26" s="87"/>
      <c r="CX26" s="87"/>
      <c r="CY26" s="63"/>
    </row>
    <row r="27" spans="1:103" ht="15.75" x14ac:dyDescent="0.25">
      <c r="A27" s="62" t="s">
        <v>270</v>
      </c>
      <c r="B27" s="63">
        <f t="shared" si="2"/>
        <v>22985.579999999998</v>
      </c>
      <c r="C27" s="63">
        <f t="shared" si="2"/>
        <v>6613.6</v>
      </c>
      <c r="D27" s="63">
        <f t="shared" si="3"/>
        <v>28.772821917045388</v>
      </c>
      <c r="E27" s="87"/>
      <c r="F27" s="87"/>
      <c r="G27" s="63"/>
      <c r="H27" s="63">
        <v>0</v>
      </c>
      <c r="I27" s="63">
        <v>0</v>
      </c>
      <c r="J27" s="63"/>
      <c r="K27" s="87">
        <v>0</v>
      </c>
      <c r="L27" s="87">
        <v>0</v>
      </c>
      <c r="M27" s="63"/>
      <c r="N27" s="87"/>
      <c r="O27" s="87">
        <v>0</v>
      </c>
      <c r="P27" s="63"/>
      <c r="Q27" s="87"/>
      <c r="R27" s="87"/>
      <c r="S27" s="63"/>
      <c r="T27" s="87">
        <v>0</v>
      </c>
      <c r="U27" s="87">
        <v>0</v>
      </c>
      <c r="V27" s="63"/>
      <c r="W27" s="87">
        <v>242.7</v>
      </c>
      <c r="X27" s="87">
        <v>0</v>
      </c>
      <c r="Y27" s="63"/>
      <c r="Z27" s="87">
        <v>0</v>
      </c>
      <c r="AA27" s="87">
        <v>0</v>
      </c>
      <c r="AB27" s="63"/>
      <c r="AC27" s="87">
        <v>10.1</v>
      </c>
      <c r="AD27" s="87">
        <v>0</v>
      </c>
      <c r="AE27" s="63">
        <f t="shared" si="4"/>
        <v>0</v>
      </c>
      <c r="AF27" s="87">
        <v>95.38</v>
      </c>
      <c r="AG27" s="87">
        <v>0</v>
      </c>
      <c r="AH27" s="63">
        <f t="shared" si="5"/>
        <v>0</v>
      </c>
      <c r="AI27" s="87">
        <v>0</v>
      </c>
      <c r="AJ27" s="87">
        <v>0</v>
      </c>
      <c r="AK27" s="63"/>
      <c r="AL27" s="87">
        <v>0</v>
      </c>
      <c r="AM27" s="87">
        <v>0</v>
      </c>
      <c r="AN27" s="63"/>
      <c r="AO27" s="87">
        <v>0</v>
      </c>
      <c r="AP27" s="87">
        <v>0</v>
      </c>
      <c r="AQ27" s="63"/>
      <c r="AR27" s="87">
        <v>50</v>
      </c>
      <c r="AS27" s="87">
        <v>0</v>
      </c>
      <c r="AT27" s="63">
        <f t="shared" si="6"/>
        <v>0</v>
      </c>
      <c r="AU27" s="87"/>
      <c r="AV27" s="87"/>
      <c r="AW27" s="63"/>
      <c r="AX27" s="87">
        <v>0</v>
      </c>
      <c r="AY27" s="87">
        <v>0</v>
      </c>
      <c r="AZ27" s="63"/>
      <c r="BA27" s="87"/>
      <c r="BB27" s="87"/>
      <c r="BC27" s="63"/>
      <c r="BD27" s="87"/>
      <c r="BE27" s="87"/>
      <c r="BF27" s="63"/>
      <c r="BG27" s="87"/>
      <c r="BH27" s="87"/>
      <c r="BI27" s="63"/>
      <c r="BJ27" s="87"/>
      <c r="BK27" s="87"/>
      <c r="BL27" s="63"/>
      <c r="BM27" s="87">
        <v>0</v>
      </c>
      <c r="BN27" s="87">
        <v>0</v>
      </c>
      <c r="BO27" s="63"/>
      <c r="BP27" s="63">
        <v>0</v>
      </c>
      <c r="BQ27" s="63">
        <v>0</v>
      </c>
      <c r="BR27" s="63"/>
      <c r="BS27" s="63">
        <v>4437.6000000000004</v>
      </c>
      <c r="BT27" s="63">
        <v>0</v>
      </c>
      <c r="BU27" s="63"/>
      <c r="BV27" s="87">
        <v>8632</v>
      </c>
      <c r="BW27" s="87">
        <v>3672.8</v>
      </c>
      <c r="BX27" s="63">
        <v>42.5</v>
      </c>
      <c r="BY27" s="87">
        <v>4078</v>
      </c>
      <c r="BZ27" s="87">
        <v>1140.8</v>
      </c>
      <c r="CA27" s="63">
        <v>28</v>
      </c>
      <c r="CB27" s="63"/>
      <c r="CC27" s="63"/>
      <c r="CD27" s="63"/>
      <c r="CE27" s="87">
        <v>0</v>
      </c>
      <c r="CF27" s="87"/>
      <c r="CG27" s="63"/>
      <c r="CH27" s="87">
        <v>0</v>
      </c>
      <c r="CI27" s="87">
        <v>0</v>
      </c>
      <c r="CJ27" s="63"/>
      <c r="CK27" s="87">
        <v>5439.8</v>
      </c>
      <c r="CL27" s="87">
        <v>1800</v>
      </c>
      <c r="CM27" s="63">
        <v>33.1</v>
      </c>
      <c r="CN27" s="87">
        <v>0</v>
      </c>
      <c r="CO27" s="87">
        <v>0</v>
      </c>
      <c r="CP27" s="63"/>
      <c r="CQ27" s="87"/>
      <c r="CR27" s="87"/>
      <c r="CS27" s="63"/>
      <c r="CT27" s="87"/>
      <c r="CU27" s="87"/>
      <c r="CV27" s="63"/>
      <c r="CW27" s="87"/>
      <c r="CX27" s="87"/>
      <c r="CY27" s="63"/>
    </row>
    <row r="28" spans="1:103" ht="15.75" x14ac:dyDescent="0.25">
      <c r="A28" s="62" t="s">
        <v>271</v>
      </c>
      <c r="B28" s="63">
        <f t="shared" si="2"/>
        <v>84498.2</v>
      </c>
      <c r="C28" s="63">
        <f t="shared" si="2"/>
        <v>24980.6</v>
      </c>
      <c r="D28" s="63">
        <f t="shared" si="3"/>
        <v>29.56346999107673</v>
      </c>
      <c r="E28" s="87"/>
      <c r="F28" s="87"/>
      <c r="G28" s="63"/>
      <c r="H28" s="63">
        <v>0</v>
      </c>
      <c r="I28" s="63">
        <v>0</v>
      </c>
      <c r="J28" s="63"/>
      <c r="K28" s="87">
        <v>1000</v>
      </c>
      <c r="L28" s="87">
        <v>0</v>
      </c>
      <c r="M28" s="63"/>
      <c r="N28" s="87"/>
      <c r="O28" s="87">
        <v>0</v>
      </c>
      <c r="P28" s="63"/>
      <c r="Q28" s="87"/>
      <c r="R28" s="87"/>
      <c r="S28" s="63"/>
      <c r="T28" s="87">
        <v>0</v>
      </c>
      <c r="U28" s="87">
        <v>0</v>
      </c>
      <c r="V28" s="63"/>
      <c r="W28" s="87">
        <v>2655.2</v>
      </c>
      <c r="X28" s="87">
        <v>0</v>
      </c>
      <c r="Y28" s="63"/>
      <c r="Z28" s="87">
        <v>0</v>
      </c>
      <c r="AA28" s="87">
        <v>0</v>
      </c>
      <c r="AB28" s="63"/>
      <c r="AC28" s="87">
        <v>33.1</v>
      </c>
      <c r="AD28" s="87">
        <v>33.1</v>
      </c>
      <c r="AE28" s="63">
        <f t="shared" si="4"/>
        <v>100</v>
      </c>
      <c r="AF28" s="87">
        <v>190.8</v>
      </c>
      <c r="AG28" s="87">
        <v>190.8</v>
      </c>
      <c r="AH28" s="63">
        <f t="shared" si="5"/>
        <v>100</v>
      </c>
      <c r="AI28" s="87">
        <v>0</v>
      </c>
      <c r="AJ28" s="87">
        <v>0</v>
      </c>
      <c r="AK28" s="63"/>
      <c r="AL28" s="87">
        <v>0</v>
      </c>
      <c r="AM28" s="87">
        <v>0</v>
      </c>
      <c r="AN28" s="63"/>
      <c r="AO28" s="87">
        <v>0</v>
      </c>
      <c r="AP28" s="87">
        <v>0</v>
      </c>
      <c r="AQ28" s="63"/>
      <c r="AR28" s="87">
        <v>0</v>
      </c>
      <c r="AS28" s="87">
        <v>0</v>
      </c>
      <c r="AT28" s="63"/>
      <c r="AU28" s="87"/>
      <c r="AV28" s="87"/>
      <c r="AW28" s="63"/>
      <c r="AX28" s="87">
        <v>0</v>
      </c>
      <c r="AY28" s="87">
        <v>0</v>
      </c>
      <c r="AZ28" s="63"/>
      <c r="BA28" s="87"/>
      <c r="BB28" s="87"/>
      <c r="BC28" s="63"/>
      <c r="BD28" s="87"/>
      <c r="BE28" s="87"/>
      <c r="BF28" s="63"/>
      <c r="BG28" s="87"/>
      <c r="BH28" s="87"/>
      <c r="BI28" s="63"/>
      <c r="BJ28" s="87"/>
      <c r="BK28" s="87"/>
      <c r="BL28" s="63"/>
      <c r="BM28" s="87">
        <v>0</v>
      </c>
      <c r="BN28" s="87">
        <v>0</v>
      </c>
      <c r="BO28" s="63"/>
      <c r="BP28" s="63">
        <v>0</v>
      </c>
      <c r="BQ28" s="63">
        <v>0</v>
      </c>
      <c r="BR28" s="63"/>
      <c r="BS28" s="63">
        <v>10694.1</v>
      </c>
      <c r="BT28" s="63">
        <v>0</v>
      </c>
      <c r="BU28" s="63"/>
      <c r="BV28" s="87">
        <v>29139</v>
      </c>
      <c r="BW28" s="87">
        <v>13942.2</v>
      </c>
      <c r="BX28" s="63">
        <v>47.8</v>
      </c>
      <c r="BY28" s="87">
        <v>21255</v>
      </c>
      <c r="BZ28" s="87">
        <v>4314.5</v>
      </c>
      <c r="CA28" s="63">
        <v>20.3</v>
      </c>
      <c r="CB28" s="63"/>
      <c r="CC28" s="63"/>
      <c r="CD28" s="63"/>
      <c r="CE28" s="87">
        <v>0</v>
      </c>
      <c r="CF28" s="87"/>
      <c r="CG28" s="63"/>
      <c r="CH28" s="87">
        <v>0</v>
      </c>
      <c r="CI28" s="87">
        <v>0</v>
      </c>
      <c r="CJ28" s="63"/>
      <c r="CK28" s="87">
        <v>19531</v>
      </c>
      <c r="CL28" s="87">
        <v>6500</v>
      </c>
      <c r="CM28" s="63">
        <v>33.299999999999997</v>
      </c>
      <c r="CN28" s="87">
        <v>0</v>
      </c>
      <c r="CO28" s="87">
        <v>0</v>
      </c>
      <c r="CP28" s="63"/>
      <c r="CQ28" s="87"/>
      <c r="CR28" s="87"/>
      <c r="CS28" s="63"/>
      <c r="CT28" s="87"/>
      <c r="CU28" s="87"/>
      <c r="CV28" s="63"/>
      <c r="CW28" s="87"/>
      <c r="CX28" s="87"/>
      <c r="CY28" s="63"/>
    </row>
    <row r="29" spans="1:103" ht="15" customHeight="1" x14ac:dyDescent="0.25">
      <c r="A29" s="62" t="s">
        <v>272</v>
      </c>
      <c r="B29" s="63">
        <f t="shared" si="2"/>
        <v>42418.479999999996</v>
      </c>
      <c r="C29" s="63">
        <f t="shared" si="2"/>
        <v>6866.5</v>
      </c>
      <c r="D29" s="63">
        <f t="shared" si="3"/>
        <v>16.187520156309233</v>
      </c>
      <c r="E29" s="87"/>
      <c r="F29" s="87"/>
      <c r="G29" s="63"/>
      <c r="H29" s="63">
        <v>0</v>
      </c>
      <c r="I29" s="63">
        <v>0</v>
      </c>
      <c r="J29" s="63"/>
      <c r="K29" s="87">
        <v>1600</v>
      </c>
      <c r="L29" s="87">
        <v>0</v>
      </c>
      <c r="M29" s="63"/>
      <c r="N29" s="87"/>
      <c r="O29" s="87">
        <v>0</v>
      </c>
      <c r="P29" s="63"/>
      <c r="Q29" s="87"/>
      <c r="R29" s="87"/>
      <c r="S29" s="63"/>
      <c r="T29" s="87">
        <v>0</v>
      </c>
      <c r="U29" s="87">
        <v>0</v>
      </c>
      <c r="V29" s="63"/>
      <c r="W29" s="87">
        <v>0</v>
      </c>
      <c r="X29" s="87">
        <v>0</v>
      </c>
      <c r="Y29" s="63"/>
      <c r="Z29" s="87">
        <v>0</v>
      </c>
      <c r="AA29" s="87">
        <v>0</v>
      </c>
      <c r="AB29" s="63"/>
      <c r="AC29" s="87">
        <v>8.4</v>
      </c>
      <c r="AD29" s="87">
        <v>8.4</v>
      </c>
      <c r="AE29" s="63">
        <f t="shared" si="4"/>
        <v>100</v>
      </c>
      <c r="AF29" s="87">
        <v>95.38</v>
      </c>
      <c r="AG29" s="87">
        <v>95.4</v>
      </c>
      <c r="AH29" s="63">
        <f t="shared" si="5"/>
        <v>100.02096875655275</v>
      </c>
      <c r="AI29" s="87">
        <v>0</v>
      </c>
      <c r="AJ29" s="87">
        <v>0</v>
      </c>
      <c r="AK29" s="63"/>
      <c r="AL29" s="87">
        <v>0</v>
      </c>
      <c r="AM29" s="87">
        <v>0</v>
      </c>
      <c r="AN29" s="63"/>
      <c r="AO29" s="87">
        <v>0</v>
      </c>
      <c r="AP29" s="87">
        <v>0</v>
      </c>
      <c r="AQ29" s="63"/>
      <c r="AR29" s="87">
        <v>50</v>
      </c>
      <c r="AS29" s="87">
        <v>50</v>
      </c>
      <c r="AT29" s="63">
        <f t="shared" si="6"/>
        <v>100</v>
      </c>
      <c r="AU29" s="87"/>
      <c r="AV29" s="87"/>
      <c r="AW29" s="63"/>
      <c r="AX29" s="87">
        <v>0</v>
      </c>
      <c r="AY29" s="87">
        <v>0</v>
      </c>
      <c r="AZ29" s="63"/>
      <c r="BA29" s="87"/>
      <c r="BB29" s="87"/>
      <c r="BC29" s="63"/>
      <c r="BD29" s="87"/>
      <c r="BE29" s="87"/>
      <c r="BF29" s="63"/>
      <c r="BG29" s="87"/>
      <c r="BH29" s="87"/>
      <c r="BI29" s="63"/>
      <c r="BJ29" s="87"/>
      <c r="BK29" s="87"/>
      <c r="BL29" s="63"/>
      <c r="BM29" s="87">
        <v>0</v>
      </c>
      <c r="BN29" s="87">
        <v>0</v>
      </c>
      <c r="BO29" s="63"/>
      <c r="BP29" s="63">
        <v>0</v>
      </c>
      <c r="BQ29" s="63">
        <v>0</v>
      </c>
      <c r="BR29" s="63"/>
      <c r="BS29" s="63">
        <v>5469.6</v>
      </c>
      <c r="BT29" s="63">
        <v>0</v>
      </c>
      <c r="BU29" s="63"/>
      <c r="BV29" s="87">
        <v>12232</v>
      </c>
      <c r="BW29" s="87">
        <v>5049.3999999999996</v>
      </c>
      <c r="BX29" s="63">
        <v>41.3</v>
      </c>
      <c r="BY29" s="87">
        <v>7685.4</v>
      </c>
      <c r="BZ29" s="87">
        <v>1663.3</v>
      </c>
      <c r="CA29" s="63">
        <v>21.6</v>
      </c>
      <c r="CB29" s="63"/>
      <c r="CC29" s="63"/>
      <c r="CD29" s="63"/>
      <c r="CE29" s="87">
        <v>0</v>
      </c>
      <c r="CF29" s="87"/>
      <c r="CG29" s="63"/>
      <c r="CH29" s="87">
        <v>0</v>
      </c>
      <c r="CI29" s="87">
        <v>0</v>
      </c>
      <c r="CJ29" s="63"/>
      <c r="CK29" s="87">
        <v>15277.7</v>
      </c>
      <c r="CL29" s="87">
        <v>0</v>
      </c>
      <c r="CM29" s="63">
        <v>0</v>
      </c>
      <c r="CN29" s="87">
        <v>0</v>
      </c>
      <c r="CO29" s="87">
        <v>0</v>
      </c>
      <c r="CP29" s="63"/>
      <c r="CQ29" s="87"/>
      <c r="CR29" s="87"/>
      <c r="CS29" s="63"/>
      <c r="CT29" s="87"/>
      <c r="CU29" s="87"/>
      <c r="CV29" s="63"/>
      <c r="CW29" s="87"/>
      <c r="CX29" s="87"/>
      <c r="CY29" s="63"/>
    </row>
    <row r="30" spans="1:103" ht="15.75" x14ac:dyDescent="0.25">
      <c r="A30" s="62" t="s">
        <v>273</v>
      </c>
      <c r="B30" s="63">
        <f t="shared" si="2"/>
        <v>62060.880000000005</v>
      </c>
      <c r="C30" s="63">
        <f t="shared" si="2"/>
        <v>16927.5</v>
      </c>
      <c r="D30" s="63">
        <f t="shared" si="3"/>
        <v>27.275636439573525</v>
      </c>
      <c r="E30" s="87"/>
      <c r="F30" s="87"/>
      <c r="G30" s="63"/>
      <c r="H30" s="63">
        <v>0</v>
      </c>
      <c r="I30" s="63">
        <v>0</v>
      </c>
      <c r="J30" s="63"/>
      <c r="K30" s="87">
        <v>1300</v>
      </c>
      <c r="L30" s="87">
        <v>0</v>
      </c>
      <c r="M30" s="63"/>
      <c r="N30" s="87"/>
      <c r="O30" s="87">
        <v>0</v>
      </c>
      <c r="P30" s="63"/>
      <c r="Q30" s="87"/>
      <c r="R30" s="87"/>
      <c r="S30" s="63"/>
      <c r="T30" s="87">
        <v>0</v>
      </c>
      <c r="U30" s="87">
        <v>0</v>
      </c>
      <c r="V30" s="63"/>
      <c r="W30" s="87">
        <v>191.1</v>
      </c>
      <c r="X30" s="87">
        <v>0</v>
      </c>
      <c r="Y30" s="63"/>
      <c r="Z30" s="87">
        <v>0</v>
      </c>
      <c r="AA30" s="87">
        <v>0</v>
      </c>
      <c r="AB30" s="63"/>
      <c r="AC30" s="87">
        <v>15.5</v>
      </c>
      <c r="AD30" s="87">
        <v>15.5</v>
      </c>
      <c r="AE30" s="63">
        <f t="shared" si="4"/>
        <v>100</v>
      </c>
      <c r="AF30" s="87">
        <v>95.38</v>
      </c>
      <c r="AG30" s="87">
        <v>95.4</v>
      </c>
      <c r="AH30" s="63">
        <f t="shared" si="5"/>
        <v>100.02096875655275</v>
      </c>
      <c r="AI30" s="87">
        <v>0</v>
      </c>
      <c r="AJ30" s="87">
        <v>0</v>
      </c>
      <c r="AK30" s="63"/>
      <c r="AL30" s="87">
        <v>0</v>
      </c>
      <c r="AM30" s="87">
        <v>0</v>
      </c>
      <c r="AN30" s="63"/>
      <c r="AO30" s="87">
        <v>100</v>
      </c>
      <c r="AP30" s="87">
        <v>100</v>
      </c>
      <c r="AQ30" s="63">
        <f t="shared" si="8"/>
        <v>100</v>
      </c>
      <c r="AR30" s="87">
        <v>0</v>
      </c>
      <c r="AS30" s="87">
        <v>0</v>
      </c>
      <c r="AT30" s="63"/>
      <c r="AU30" s="87"/>
      <c r="AV30" s="87"/>
      <c r="AW30" s="63"/>
      <c r="AX30" s="87">
        <v>0</v>
      </c>
      <c r="AY30" s="87">
        <v>0</v>
      </c>
      <c r="AZ30" s="63"/>
      <c r="BA30" s="87"/>
      <c r="BB30" s="87"/>
      <c r="BC30" s="63"/>
      <c r="BD30" s="87"/>
      <c r="BE30" s="87"/>
      <c r="BF30" s="63"/>
      <c r="BG30" s="87"/>
      <c r="BH30" s="87"/>
      <c r="BI30" s="63"/>
      <c r="BJ30" s="87"/>
      <c r="BK30" s="87"/>
      <c r="BL30" s="63"/>
      <c r="BM30" s="87">
        <v>0</v>
      </c>
      <c r="BN30" s="87">
        <v>0</v>
      </c>
      <c r="BO30" s="63"/>
      <c r="BP30" s="63">
        <v>0</v>
      </c>
      <c r="BQ30" s="63">
        <v>0</v>
      </c>
      <c r="BR30" s="63"/>
      <c r="BS30" s="63">
        <v>8875.2000000000007</v>
      </c>
      <c r="BT30" s="63">
        <v>0</v>
      </c>
      <c r="BU30" s="63"/>
      <c r="BV30" s="87">
        <v>13772</v>
      </c>
      <c r="BW30" s="87">
        <v>5325.4</v>
      </c>
      <c r="BX30" s="63">
        <v>38.700000000000003</v>
      </c>
      <c r="BY30" s="87">
        <v>18522.400000000001</v>
      </c>
      <c r="BZ30" s="87">
        <v>4991.2</v>
      </c>
      <c r="CA30" s="63">
        <v>26.9</v>
      </c>
      <c r="CB30" s="63"/>
      <c r="CC30" s="63"/>
      <c r="CD30" s="63"/>
      <c r="CE30" s="87">
        <v>0</v>
      </c>
      <c r="CF30" s="87"/>
      <c r="CG30" s="63"/>
      <c r="CH30" s="87">
        <v>0</v>
      </c>
      <c r="CI30" s="87">
        <v>0</v>
      </c>
      <c r="CJ30" s="63"/>
      <c r="CK30" s="87">
        <v>19189.3</v>
      </c>
      <c r="CL30" s="87">
        <v>6400</v>
      </c>
      <c r="CM30" s="63">
        <v>33.4</v>
      </c>
      <c r="CN30" s="87">
        <v>0</v>
      </c>
      <c r="CO30" s="87">
        <v>0</v>
      </c>
      <c r="CP30" s="63"/>
      <c r="CQ30" s="87"/>
      <c r="CR30" s="87"/>
      <c r="CS30" s="63"/>
      <c r="CT30" s="87"/>
      <c r="CU30" s="87"/>
      <c r="CV30" s="63"/>
      <c r="CW30" s="87"/>
      <c r="CX30" s="87"/>
      <c r="CY30" s="63"/>
    </row>
    <row r="31" spans="1:103" ht="15.75" x14ac:dyDescent="0.25">
      <c r="A31" s="62" t="s">
        <v>274</v>
      </c>
      <c r="B31" s="63">
        <f t="shared" si="2"/>
        <v>41901.08</v>
      </c>
      <c r="C31" s="63">
        <f t="shared" si="2"/>
        <v>8498.7999999999993</v>
      </c>
      <c r="D31" s="63">
        <f t="shared" si="3"/>
        <v>20.283009411690578</v>
      </c>
      <c r="E31" s="87"/>
      <c r="F31" s="87"/>
      <c r="G31" s="63"/>
      <c r="H31" s="63">
        <v>0</v>
      </c>
      <c r="I31" s="63">
        <v>0</v>
      </c>
      <c r="J31" s="63"/>
      <c r="K31" s="87">
        <v>0</v>
      </c>
      <c r="L31" s="87">
        <v>0</v>
      </c>
      <c r="M31" s="63"/>
      <c r="N31" s="87"/>
      <c r="O31" s="87">
        <v>0</v>
      </c>
      <c r="P31" s="63"/>
      <c r="Q31" s="87"/>
      <c r="R31" s="87"/>
      <c r="S31" s="63"/>
      <c r="T31" s="87">
        <v>0</v>
      </c>
      <c r="U31" s="87">
        <v>0</v>
      </c>
      <c r="V31" s="63"/>
      <c r="W31" s="87">
        <v>183.1</v>
      </c>
      <c r="X31" s="87">
        <v>0</v>
      </c>
      <c r="Y31" s="63"/>
      <c r="Z31" s="87">
        <v>0</v>
      </c>
      <c r="AA31" s="87">
        <v>0</v>
      </c>
      <c r="AB31" s="63"/>
      <c r="AC31" s="87">
        <v>9</v>
      </c>
      <c r="AD31" s="87">
        <v>9</v>
      </c>
      <c r="AE31" s="63">
        <f t="shared" si="4"/>
        <v>100</v>
      </c>
      <c r="AF31" s="87">
        <v>95.38</v>
      </c>
      <c r="AG31" s="87">
        <v>95.4</v>
      </c>
      <c r="AH31" s="63">
        <f t="shared" si="5"/>
        <v>100.02096875655275</v>
      </c>
      <c r="AI31" s="87">
        <v>2600.8000000000002</v>
      </c>
      <c r="AJ31" s="87">
        <v>780.2</v>
      </c>
      <c r="AK31" s="63">
        <f t="shared" si="7"/>
        <v>29.998462011688709</v>
      </c>
      <c r="AL31" s="87">
        <v>0</v>
      </c>
      <c r="AM31" s="87">
        <v>0</v>
      </c>
      <c r="AN31" s="63"/>
      <c r="AO31" s="87">
        <v>0</v>
      </c>
      <c r="AP31" s="87">
        <v>0</v>
      </c>
      <c r="AQ31" s="63"/>
      <c r="AR31" s="87">
        <v>50</v>
      </c>
      <c r="AS31" s="87">
        <v>50</v>
      </c>
      <c r="AT31" s="63">
        <f t="shared" si="6"/>
        <v>100</v>
      </c>
      <c r="AU31" s="87"/>
      <c r="AV31" s="87"/>
      <c r="AW31" s="63"/>
      <c r="AX31" s="87">
        <v>0</v>
      </c>
      <c r="AY31" s="87">
        <v>0</v>
      </c>
      <c r="AZ31" s="63"/>
      <c r="BA31" s="87"/>
      <c r="BB31" s="87"/>
      <c r="BC31" s="63"/>
      <c r="BD31" s="87"/>
      <c r="BE31" s="87"/>
      <c r="BF31" s="63"/>
      <c r="BG31" s="87"/>
      <c r="BH31" s="87"/>
      <c r="BI31" s="63"/>
      <c r="BJ31" s="87"/>
      <c r="BK31" s="87"/>
      <c r="BL31" s="63"/>
      <c r="BM31" s="87">
        <v>0</v>
      </c>
      <c r="BN31" s="87">
        <v>0</v>
      </c>
      <c r="BO31" s="63"/>
      <c r="BP31" s="63">
        <v>0</v>
      </c>
      <c r="BQ31" s="63">
        <v>0</v>
      </c>
      <c r="BR31" s="63"/>
      <c r="BS31" s="63">
        <v>4308.6000000000004</v>
      </c>
      <c r="BT31" s="63">
        <v>0</v>
      </c>
      <c r="BU31" s="63"/>
      <c r="BV31" s="87">
        <v>11536</v>
      </c>
      <c r="BW31" s="87">
        <v>4279.3999999999996</v>
      </c>
      <c r="BX31" s="63">
        <v>37.1</v>
      </c>
      <c r="BY31" s="87">
        <v>11754</v>
      </c>
      <c r="BZ31" s="87">
        <v>3284.8</v>
      </c>
      <c r="CA31" s="63">
        <v>27.9</v>
      </c>
      <c r="CB31" s="63"/>
      <c r="CC31" s="63"/>
      <c r="CD31" s="63"/>
      <c r="CE31" s="87">
        <v>0</v>
      </c>
      <c r="CF31" s="87"/>
      <c r="CG31" s="63"/>
      <c r="CH31" s="87">
        <v>0</v>
      </c>
      <c r="CI31" s="87">
        <v>0</v>
      </c>
      <c r="CJ31" s="63"/>
      <c r="CK31" s="87">
        <v>11364.2</v>
      </c>
      <c r="CL31" s="87">
        <v>0</v>
      </c>
      <c r="CM31" s="63">
        <v>0</v>
      </c>
      <c r="CN31" s="87">
        <v>0</v>
      </c>
      <c r="CO31" s="87">
        <v>0</v>
      </c>
      <c r="CP31" s="63"/>
      <c r="CQ31" s="87"/>
      <c r="CR31" s="87"/>
      <c r="CS31" s="63"/>
      <c r="CT31" s="87"/>
      <c r="CU31" s="87"/>
      <c r="CV31" s="63"/>
      <c r="CW31" s="87"/>
      <c r="CX31" s="87"/>
      <c r="CY31" s="63"/>
    </row>
    <row r="32" spans="1:103" ht="15.75" x14ac:dyDescent="0.25">
      <c r="A32" s="62" t="s">
        <v>275</v>
      </c>
      <c r="B32" s="63">
        <f t="shared" si="2"/>
        <v>28649.08</v>
      </c>
      <c r="C32" s="63">
        <f t="shared" si="2"/>
        <v>6146.1999999999989</v>
      </c>
      <c r="D32" s="63">
        <f t="shared" si="3"/>
        <v>21.453393965879528</v>
      </c>
      <c r="E32" s="87"/>
      <c r="F32" s="87"/>
      <c r="G32" s="63"/>
      <c r="H32" s="63">
        <v>0</v>
      </c>
      <c r="I32" s="63">
        <v>0</v>
      </c>
      <c r="J32" s="63"/>
      <c r="K32" s="87">
        <v>0</v>
      </c>
      <c r="L32" s="87">
        <v>0</v>
      </c>
      <c r="M32" s="63"/>
      <c r="N32" s="87"/>
      <c r="O32" s="87">
        <v>0</v>
      </c>
      <c r="P32" s="63"/>
      <c r="Q32" s="87"/>
      <c r="R32" s="87"/>
      <c r="S32" s="63"/>
      <c r="T32" s="87">
        <v>0</v>
      </c>
      <c r="U32" s="87">
        <v>0</v>
      </c>
      <c r="V32" s="63"/>
      <c r="W32" s="87">
        <v>331.2</v>
      </c>
      <c r="X32" s="87">
        <v>0</v>
      </c>
      <c r="Y32" s="63"/>
      <c r="Z32" s="87">
        <v>0</v>
      </c>
      <c r="AA32" s="87">
        <v>0</v>
      </c>
      <c r="AB32" s="63"/>
      <c r="AC32" s="87">
        <v>7</v>
      </c>
      <c r="AD32" s="87">
        <v>7</v>
      </c>
      <c r="AE32" s="63">
        <f t="shared" si="4"/>
        <v>100</v>
      </c>
      <c r="AF32" s="87">
        <v>95.38</v>
      </c>
      <c r="AG32" s="87">
        <v>83.4</v>
      </c>
      <c r="AH32" s="63">
        <f t="shared" si="5"/>
        <v>87.439714824910894</v>
      </c>
      <c r="AI32" s="87">
        <v>0</v>
      </c>
      <c r="AJ32" s="87">
        <v>0</v>
      </c>
      <c r="AK32" s="63"/>
      <c r="AL32" s="87">
        <v>0</v>
      </c>
      <c r="AM32" s="87">
        <v>0</v>
      </c>
      <c r="AN32" s="63"/>
      <c r="AO32" s="87">
        <v>0</v>
      </c>
      <c r="AP32" s="87">
        <v>0</v>
      </c>
      <c r="AQ32" s="63"/>
      <c r="AR32" s="87">
        <v>0</v>
      </c>
      <c r="AS32" s="87">
        <v>0</v>
      </c>
      <c r="AT32" s="63"/>
      <c r="AU32" s="87"/>
      <c r="AV32" s="87"/>
      <c r="AW32" s="63"/>
      <c r="AX32" s="87">
        <v>0</v>
      </c>
      <c r="AY32" s="87">
        <v>0</v>
      </c>
      <c r="AZ32" s="63"/>
      <c r="BA32" s="87"/>
      <c r="BB32" s="87"/>
      <c r="BC32" s="63"/>
      <c r="BD32" s="87"/>
      <c r="BE32" s="87"/>
      <c r="BF32" s="63"/>
      <c r="BG32" s="87"/>
      <c r="BH32" s="87"/>
      <c r="BI32" s="63"/>
      <c r="BJ32" s="87"/>
      <c r="BK32" s="87"/>
      <c r="BL32" s="63"/>
      <c r="BM32" s="87">
        <v>0</v>
      </c>
      <c r="BN32" s="87">
        <v>0</v>
      </c>
      <c r="BO32" s="63"/>
      <c r="BP32" s="63">
        <v>0</v>
      </c>
      <c r="BQ32" s="63">
        <v>0</v>
      </c>
      <c r="BR32" s="63"/>
      <c r="BS32" s="63">
        <v>6192</v>
      </c>
      <c r="BT32" s="63">
        <v>0</v>
      </c>
      <c r="BU32" s="63"/>
      <c r="BV32" s="87">
        <v>12044</v>
      </c>
      <c r="BW32" s="87">
        <v>4508.3999999999996</v>
      </c>
      <c r="BX32" s="63">
        <v>37.4</v>
      </c>
      <c r="BY32" s="87">
        <v>6516.1</v>
      </c>
      <c r="BZ32" s="87">
        <v>1547.4</v>
      </c>
      <c r="CA32" s="63">
        <v>23.7</v>
      </c>
      <c r="CB32" s="63"/>
      <c r="CC32" s="63"/>
      <c r="CD32" s="63"/>
      <c r="CE32" s="87">
        <v>0</v>
      </c>
      <c r="CF32" s="87"/>
      <c r="CG32" s="63"/>
      <c r="CH32" s="87">
        <v>0</v>
      </c>
      <c r="CI32" s="87">
        <v>0</v>
      </c>
      <c r="CJ32" s="63"/>
      <c r="CK32" s="87">
        <v>3463.4</v>
      </c>
      <c r="CL32" s="87">
        <v>0</v>
      </c>
      <c r="CM32" s="63">
        <v>0</v>
      </c>
      <c r="CN32" s="87">
        <v>0</v>
      </c>
      <c r="CO32" s="87">
        <v>0</v>
      </c>
      <c r="CP32" s="63"/>
      <c r="CQ32" s="87"/>
      <c r="CR32" s="87"/>
      <c r="CS32" s="63"/>
      <c r="CT32" s="87"/>
      <c r="CU32" s="87"/>
      <c r="CV32" s="63"/>
      <c r="CW32" s="87"/>
      <c r="CX32" s="87"/>
      <c r="CY32" s="63"/>
    </row>
    <row r="33" spans="1:103" ht="15.75" x14ac:dyDescent="0.25">
      <c r="A33" s="62" t="s">
        <v>276</v>
      </c>
      <c r="B33" s="63">
        <f t="shared" si="2"/>
        <v>66360.08</v>
      </c>
      <c r="C33" s="63">
        <f t="shared" si="2"/>
        <v>10451</v>
      </c>
      <c r="D33" s="63">
        <f t="shared" si="3"/>
        <v>15.748926161632113</v>
      </c>
      <c r="E33" s="87"/>
      <c r="F33" s="87"/>
      <c r="G33" s="63"/>
      <c r="H33" s="63">
        <v>0</v>
      </c>
      <c r="I33" s="63">
        <v>0</v>
      </c>
      <c r="J33" s="63"/>
      <c r="K33" s="87">
        <v>0</v>
      </c>
      <c r="L33" s="87">
        <v>0</v>
      </c>
      <c r="M33" s="63"/>
      <c r="N33" s="87"/>
      <c r="O33" s="87">
        <v>0</v>
      </c>
      <c r="P33" s="63"/>
      <c r="Q33" s="87"/>
      <c r="R33" s="87"/>
      <c r="S33" s="63"/>
      <c r="T33" s="87">
        <v>0</v>
      </c>
      <c r="U33" s="87">
        <v>0</v>
      </c>
      <c r="V33" s="63"/>
      <c r="W33" s="87">
        <v>8837.6</v>
      </c>
      <c r="X33" s="87">
        <v>0</v>
      </c>
      <c r="Y33" s="63"/>
      <c r="Z33" s="87">
        <v>0</v>
      </c>
      <c r="AA33" s="87">
        <v>0</v>
      </c>
      <c r="AB33" s="63"/>
      <c r="AC33" s="87">
        <v>22</v>
      </c>
      <c r="AD33" s="87">
        <v>0</v>
      </c>
      <c r="AE33" s="63">
        <f t="shared" si="4"/>
        <v>0</v>
      </c>
      <c r="AF33" s="87">
        <v>95.38</v>
      </c>
      <c r="AG33" s="87">
        <v>0</v>
      </c>
      <c r="AH33" s="63">
        <f t="shared" si="5"/>
        <v>0</v>
      </c>
      <c r="AI33" s="87">
        <v>2850</v>
      </c>
      <c r="AJ33" s="87">
        <v>0</v>
      </c>
      <c r="AK33" s="63">
        <v>0</v>
      </c>
      <c r="AL33" s="87">
        <v>0</v>
      </c>
      <c r="AM33" s="87">
        <v>0</v>
      </c>
      <c r="AN33" s="63"/>
      <c r="AO33" s="87">
        <v>0</v>
      </c>
      <c r="AP33" s="87">
        <v>0</v>
      </c>
      <c r="AQ33" s="63"/>
      <c r="AR33" s="87">
        <v>50</v>
      </c>
      <c r="AS33" s="87">
        <v>0</v>
      </c>
      <c r="AT33" s="63">
        <f t="shared" si="6"/>
        <v>0</v>
      </c>
      <c r="AU33" s="87"/>
      <c r="AV33" s="87"/>
      <c r="AW33" s="63"/>
      <c r="AX33" s="87">
        <v>0</v>
      </c>
      <c r="AY33" s="87">
        <v>0</v>
      </c>
      <c r="AZ33" s="63"/>
      <c r="BA33" s="87"/>
      <c r="BB33" s="87"/>
      <c r="BC33" s="63"/>
      <c r="BD33" s="87"/>
      <c r="BE33" s="87"/>
      <c r="BF33" s="63"/>
      <c r="BG33" s="87"/>
      <c r="BH33" s="87"/>
      <c r="BI33" s="63"/>
      <c r="BJ33" s="87"/>
      <c r="BK33" s="87"/>
      <c r="BL33" s="63"/>
      <c r="BM33" s="87">
        <v>0</v>
      </c>
      <c r="BN33" s="87">
        <v>0</v>
      </c>
      <c r="BO33" s="63"/>
      <c r="BP33" s="63">
        <v>0</v>
      </c>
      <c r="BQ33" s="63">
        <v>0</v>
      </c>
      <c r="BR33" s="63"/>
      <c r="BS33" s="63">
        <v>8772</v>
      </c>
      <c r="BT33" s="63">
        <v>0</v>
      </c>
      <c r="BU33" s="63"/>
      <c r="BV33" s="87">
        <v>14925</v>
      </c>
      <c r="BW33" s="87">
        <v>6154.7</v>
      </c>
      <c r="BX33" s="63">
        <v>41.2</v>
      </c>
      <c r="BY33" s="87">
        <v>8773.5</v>
      </c>
      <c r="BZ33" s="87">
        <v>2396.3000000000002</v>
      </c>
      <c r="CA33" s="63">
        <v>27.3</v>
      </c>
      <c r="CB33" s="63"/>
      <c r="CC33" s="63"/>
      <c r="CD33" s="63"/>
      <c r="CE33" s="87">
        <v>0</v>
      </c>
      <c r="CF33" s="87"/>
      <c r="CG33" s="63"/>
      <c r="CH33" s="87">
        <v>16274.5</v>
      </c>
      <c r="CI33" s="87">
        <v>0</v>
      </c>
      <c r="CJ33" s="63">
        <v>0</v>
      </c>
      <c r="CK33" s="87">
        <v>5760.1</v>
      </c>
      <c r="CL33" s="87">
        <v>1900</v>
      </c>
      <c r="CM33" s="63">
        <v>33</v>
      </c>
      <c r="CN33" s="87">
        <v>0</v>
      </c>
      <c r="CO33" s="87">
        <v>0</v>
      </c>
      <c r="CP33" s="63"/>
      <c r="CQ33" s="87"/>
      <c r="CR33" s="87"/>
      <c r="CS33" s="63"/>
      <c r="CT33" s="87"/>
      <c r="CU33" s="87"/>
      <c r="CV33" s="63"/>
      <c r="CW33" s="87"/>
      <c r="CX33" s="87"/>
      <c r="CY33" s="63"/>
    </row>
    <row r="34" spans="1:103" ht="15.75" x14ac:dyDescent="0.25">
      <c r="A34" s="62" t="s">
        <v>277</v>
      </c>
      <c r="B34" s="63">
        <f t="shared" si="2"/>
        <v>45667.38</v>
      </c>
      <c r="C34" s="63">
        <f t="shared" si="2"/>
        <v>8159.4</v>
      </c>
      <c r="D34" s="63">
        <f t="shared" si="3"/>
        <v>17.867020179392817</v>
      </c>
      <c r="E34" s="87"/>
      <c r="F34" s="87"/>
      <c r="G34" s="63"/>
      <c r="H34" s="63">
        <v>0</v>
      </c>
      <c r="I34" s="63">
        <v>0</v>
      </c>
      <c r="J34" s="63"/>
      <c r="K34" s="87">
        <v>1000</v>
      </c>
      <c r="L34" s="87">
        <v>0</v>
      </c>
      <c r="M34" s="63"/>
      <c r="N34" s="87"/>
      <c r="O34" s="87">
        <v>0</v>
      </c>
      <c r="P34" s="63"/>
      <c r="Q34" s="87"/>
      <c r="R34" s="87"/>
      <c r="S34" s="63"/>
      <c r="T34" s="87">
        <v>0</v>
      </c>
      <c r="U34" s="87">
        <v>0</v>
      </c>
      <c r="V34" s="63"/>
      <c r="W34" s="87">
        <v>270.7</v>
      </c>
      <c r="X34" s="87">
        <v>0</v>
      </c>
      <c r="Y34" s="63"/>
      <c r="Z34" s="87">
        <v>0</v>
      </c>
      <c r="AA34" s="87">
        <v>0</v>
      </c>
      <c r="AB34" s="63"/>
      <c r="AC34" s="87">
        <v>8.5</v>
      </c>
      <c r="AD34" s="87">
        <v>0</v>
      </c>
      <c r="AE34" s="63">
        <f t="shared" si="4"/>
        <v>0</v>
      </c>
      <c r="AF34" s="87">
        <v>95.38</v>
      </c>
      <c r="AG34" s="87">
        <v>0</v>
      </c>
      <c r="AH34" s="63">
        <f t="shared" si="5"/>
        <v>0</v>
      </c>
      <c r="AI34" s="87">
        <v>0</v>
      </c>
      <c r="AJ34" s="87">
        <v>0</v>
      </c>
      <c r="AK34" s="63"/>
      <c r="AL34" s="87">
        <v>0</v>
      </c>
      <c r="AM34" s="87">
        <v>0</v>
      </c>
      <c r="AN34" s="63"/>
      <c r="AO34" s="87">
        <v>0</v>
      </c>
      <c r="AP34" s="87">
        <v>0</v>
      </c>
      <c r="AQ34" s="63"/>
      <c r="AR34" s="87">
        <v>0</v>
      </c>
      <c r="AS34" s="87">
        <v>0</v>
      </c>
      <c r="AT34" s="63"/>
      <c r="AU34" s="87"/>
      <c r="AV34" s="87"/>
      <c r="AW34" s="63"/>
      <c r="AX34" s="87">
        <v>0</v>
      </c>
      <c r="AY34" s="87">
        <v>0</v>
      </c>
      <c r="AZ34" s="63"/>
      <c r="BA34" s="87"/>
      <c r="BB34" s="87"/>
      <c r="BC34" s="63"/>
      <c r="BD34" s="87"/>
      <c r="BE34" s="87"/>
      <c r="BF34" s="63"/>
      <c r="BG34" s="87"/>
      <c r="BH34" s="87"/>
      <c r="BI34" s="63"/>
      <c r="BJ34" s="87"/>
      <c r="BK34" s="87"/>
      <c r="BL34" s="63"/>
      <c r="BM34" s="87">
        <v>0</v>
      </c>
      <c r="BN34" s="87">
        <v>0</v>
      </c>
      <c r="BO34" s="63"/>
      <c r="BP34" s="63">
        <v>0</v>
      </c>
      <c r="BQ34" s="63">
        <v>0</v>
      </c>
      <c r="BR34" s="63"/>
      <c r="BS34" s="63">
        <v>3018.6</v>
      </c>
      <c r="BT34" s="63">
        <v>0</v>
      </c>
      <c r="BU34" s="63"/>
      <c r="BV34" s="87">
        <v>16246</v>
      </c>
      <c r="BW34" s="87">
        <v>6760</v>
      </c>
      <c r="BX34" s="63">
        <v>41.6</v>
      </c>
      <c r="BY34" s="87">
        <v>5312.7</v>
      </c>
      <c r="BZ34" s="87">
        <v>1399.4</v>
      </c>
      <c r="CA34" s="63">
        <v>26.3</v>
      </c>
      <c r="CB34" s="63"/>
      <c r="CC34" s="63"/>
      <c r="CD34" s="63"/>
      <c r="CE34" s="87">
        <v>0</v>
      </c>
      <c r="CF34" s="87"/>
      <c r="CG34" s="63"/>
      <c r="CH34" s="87">
        <v>0</v>
      </c>
      <c r="CI34" s="87">
        <v>0</v>
      </c>
      <c r="CJ34" s="63"/>
      <c r="CK34" s="87">
        <v>18119.8</v>
      </c>
      <c r="CL34" s="87">
        <v>0</v>
      </c>
      <c r="CM34" s="63">
        <v>0</v>
      </c>
      <c r="CN34" s="87">
        <v>0</v>
      </c>
      <c r="CO34" s="87">
        <v>0</v>
      </c>
      <c r="CP34" s="63"/>
      <c r="CQ34" s="87"/>
      <c r="CR34" s="87"/>
      <c r="CS34" s="63"/>
      <c r="CT34" s="87"/>
      <c r="CU34" s="87"/>
      <c r="CV34" s="63"/>
      <c r="CW34" s="87">
        <v>1595.7</v>
      </c>
      <c r="CX34" s="87"/>
      <c r="CY34" s="63">
        <v>0</v>
      </c>
    </row>
    <row r="35" spans="1:103" ht="15.75" x14ac:dyDescent="0.25">
      <c r="A35" s="62" t="s">
        <v>278</v>
      </c>
      <c r="B35" s="63">
        <f t="shared" si="2"/>
        <v>130036.48</v>
      </c>
      <c r="C35" s="63">
        <f t="shared" si="2"/>
        <v>15097.7</v>
      </c>
      <c r="D35" s="63">
        <f t="shared" si="3"/>
        <v>11.610357339724976</v>
      </c>
      <c r="E35" s="87"/>
      <c r="F35" s="87"/>
      <c r="G35" s="63"/>
      <c r="H35" s="63">
        <v>0</v>
      </c>
      <c r="I35" s="63">
        <v>0</v>
      </c>
      <c r="J35" s="63"/>
      <c r="K35" s="87">
        <v>0</v>
      </c>
      <c r="L35" s="87">
        <v>0</v>
      </c>
      <c r="M35" s="63"/>
      <c r="N35" s="87"/>
      <c r="O35" s="87">
        <v>0</v>
      </c>
      <c r="P35" s="63"/>
      <c r="Q35" s="87"/>
      <c r="R35" s="87"/>
      <c r="S35" s="63"/>
      <c r="T35" s="87">
        <v>0</v>
      </c>
      <c r="U35" s="87">
        <v>0</v>
      </c>
      <c r="V35" s="63"/>
      <c r="W35" s="87">
        <v>4632.6000000000004</v>
      </c>
      <c r="X35" s="87">
        <v>0</v>
      </c>
      <c r="Y35" s="63"/>
      <c r="Z35" s="87">
        <v>0</v>
      </c>
      <c r="AA35" s="87">
        <v>0</v>
      </c>
      <c r="AB35" s="63"/>
      <c r="AC35" s="87">
        <v>30.6</v>
      </c>
      <c r="AD35" s="87">
        <v>0</v>
      </c>
      <c r="AE35" s="63">
        <f t="shared" si="4"/>
        <v>0</v>
      </c>
      <c r="AF35" s="87">
        <v>95.38</v>
      </c>
      <c r="AG35" s="87">
        <v>0</v>
      </c>
      <c r="AH35" s="63">
        <f t="shared" si="5"/>
        <v>0</v>
      </c>
      <c r="AI35" s="87">
        <v>0</v>
      </c>
      <c r="AJ35" s="87">
        <v>0</v>
      </c>
      <c r="AK35" s="63"/>
      <c r="AL35" s="87">
        <v>0</v>
      </c>
      <c r="AM35" s="87">
        <v>0</v>
      </c>
      <c r="AN35" s="63"/>
      <c r="AO35" s="87">
        <v>100</v>
      </c>
      <c r="AP35" s="87">
        <v>0</v>
      </c>
      <c r="AQ35" s="63">
        <f t="shared" si="8"/>
        <v>0</v>
      </c>
      <c r="AR35" s="87">
        <v>50</v>
      </c>
      <c r="AS35" s="87">
        <v>0</v>
      </c>
      <c r="AT35" s="63">
        <f t="shared" si="6"/>
        <v>0</v>
      </c>
      <c r="AU35" s="87"/>
      <c r="AV35" s="87"/>
      <c r="AW35" s="63"/>
      <c r="AX35" s="87">
        <v>10810.8</v>
      </c>
      <c r="AY35" s="87">
        <v>0</v>
      </c>
      <c r="AZ35" s="63"/>
      <c r="BA35" s="87"/>
      <c r="BB35" s="87"/>
      <c r="BC35" s="63"/>
      <c r="BD35" s="87"/>
      <c r="BE35" s="87"/>
      <c r="BF35" s="63"/>
      <c r="BG35" s="87"/>
      <c r="BH35" s="87"/>
      <c r="BI35" s="63"/>
      <c r="BJ35" s="87"/>
      <c r="BK35" s="87"/>
      <c r="BL35" s="63"/>
      <c r="BM35" s="87">
        <v>0</v>
      </c>
      <c r="BN35" s="87">
        <v>0</v>
      </c>
      <c r="BO35" s="63"/>
      <c r="BP35" s="63">
        <v>0</v>
      </c>
      <c r="BQ35" s="63">
        <v>0</v>
      </c>
      <c r="BR35" s="63"/>
      <c r="BS35" s="63">
        <v>11945.4</v>
      </c>
      <c r="BT35" s="63">
        <v>0</v>
      </c>
      <c r="BU35" s="63"/>
      <c r="BV35" s="87">
        <v>25590</v>
      </c>
      <c r="BW35" s="87">
        <v>10806.9</v>
      </c>
      <c r="BX35" s="63">
        <v>42.2</v>
      </c>
      <c r="BY35" s="87">
        <v>20656.5</v>
      </c>
      <c r="BZ35" s="87">
        <v>4290.8</v>
      </c>
      <c r="CA35" s="63">
        <v>20.8</v>
      </c>
      <c r="CB35" s="63"/>
      <c r="CC35" s="63"/>
      <c r="CD35" s="63"/>
      <c r="CE35" s="87">
        <v>0</v>
      </c>
      <c r="CF35" s="87"/>
      <c r="CG35" s="63"/>
      <c r="CH35" s="87">
        <v>0</v>
      </c>
      <c r="CI35" s="87">
        <v>0</v>
      </c>
      <c r="CJ35" s="63"/>
      <c r="CK35" s="87">
        <v>56125.2</v>
      </c>
      <c r="CL35" s="87">
        <v>0</v>
      </c>
      <c r="CM35" s="63">
        <v>0</v>
      </c>
      <c r="CN35" s="87">
        <v>0</v>
      </c>
      <c r="CO35" s="87">
        <v>0</v>
      </c>
      <c r="CP35" s="63"/>
      <c r="CQ35" s="87"/>
      <c r="CR35" s="87"/>
      <c r="CS35" s="63"/>
      <c r="CT35" s="87"/>
      <c r="CU35" s="87"/>
      <c r="CV35" s="63"/>
      <c r="CW35" s="87"/>
      <c r="CX35" s="87"/>
      <c r="CY35" s="63"/>
    </row>
    <row r="36" spans="1:103" ht="15.75" x14ac:dyDescent="0.25">
      <c r="A36" s="62" t="s">
        <v>279</v>
      </c>
      <c r="B36" s="63">
        <f t="shared" si="2"/>
        <v>21059.879999999997</v>
      </c>
      <c r="C36" s="63">
        <f t="shared" si="2"/>
        <v>3961</v>
      </c>
      <c r="D36" s="63">
        <f t="shared" si="3"/>
        <v>18.808274311154673</v>
      </c>
      <c r="E36" s="87"/>
      <c r="F36" s="87"/>
      <c r="G36" s="63"/>
      <c r="H36" s="63">
        <v>0</v>
      </c>
      <c r="I36" s="63">
        <v>0</v>
      </c>
      <c r="J36" s="63"/>
      <c r="K36" s="87">
        <v>0</v>
      </c>
      <c r="L36" s="87">
        <v>0</v>
      </c>
      <c r="M36" s="63"/>
      <c r="N36" s="87"/>
      <c r="O36" s="87">
        <v>0</v>
      </c>
      <c r="P36" s="63"/>
      <c r="Q36" s="87"/>
      <c r="R36" s="87"/>
      <c r="S36" s="63"/>
      <c r="T36" s="87">
        <v>0</v>
      </c>
      <c r="U36" s="87">
        <v>0</v>
      </c>
      <c r="V36" s="63"/>
      <c r="W36" s="87">
        <v>291.8</v>
      </c>
      <c r="X36" s="87">
        <v>0</v>
      </c>
      <c r="Y36" s="63"/>
      <c r="Z36" s="87">
        <v>0</v>
      </c>
      <c r="AA36" s="87">
        <v>0</v>
      </c>
      <c r="AB36" s="63"/>
      <c r="AC36" s="87">
        <v>8.9</v>
      </c>
      <c r="AD36" s="87">
        <v>8.9</v>
      </c>
      <c r="AE36" s="63">
        <f t="shared" si="4"/>
        <v>100</v>
      </c>
      <c r="AF36" s="87">
        <v>95.38</v>
      </c>
      <c r="AG36" s="87">
        <v>95.4</v>
      </c>
      <c r="AH36" s="63">
        <f t="shared" si="5"/>
        <v>100.02096875655275</v>
      </c>
      <c r="AI36" s="87">
        <v>2846.4</v>
      </c>
      <c r="AJ36" s="87">
        <v>0</v>
      </c>
      <c r="AK36" s="63"/>
      <c r="AL36" s="87">
        <v>0</v>
      </c>
      <c r="AM36" s="87">
        <v>0</v>
      </c>
      <c r="AN36" s="63"/>
      <c r="AO36" s="87">
        <v>0</v>
      </c>
      <c r="AP36" s="87">
        <v>0</v>
      </c>
      <c r="AQ36" s="63"/>
      <c r="AR36" s="87">
        <v>0</v>
      </c>
      <c r="AS36" s="87">
        <v>0</v>
      </c>
      <c r="AT36" s="63"/>
      <c r="AU36" s="87"/>
      <c r="AV36" s="87"/>
      <c r="AW36" s="63"/>
      <c r="AX36" s="87">
        <v>0</v>
      </c>
      <c r="AY36" s="87">
        <v>0</v>
      </c>
      <c r="AZ36" s="63"/>
      <c r="BA36" s="87"/>
      <c r="BB36" s="87"/>
      <c r="BC36" s="63"/>
      <c r="BD36" s="87"/>
      <c r="BE36" s="87"/>
      <c r="BF36" s="63"/>
      <c r="BG36" s="87"/>
      <c r="BH36" s="87"/>
      <c r="BI36" s="63"/>
      <c r="BJ36" s="87"/>
      <c r="BK36" s="87"/>
      <c r="BL36" s="63"/>
      <c r="BM36" s="87">
        <v>0</v>
      </c>
      <c r="BN36" s="87">
        <v>0</v>
      </c>
      <c r="BO36" s="63"/>
      <c r="BP36" s="63">
        <v>0</v>
      </c>
      <c r="BQ36" s="63">
        <v>0</v>
      </c>
      <c r="BR36" s="63"/>
      <c r="BS36" s="63">
        <v>3508.8</v>
      </c>
      <c r="BT36" s="63">
        <v>0</v>
      </c>
      <c r="BU36" s="63"/>
      <c r="BV36" s="87">
        <v>5972</v>
      </c>
      <c r="BW36" s="87">
        <v>2340.6</v>
      </c>
      <c r="BX36" s="63">
        <v>39.200000000000003</v>
      </c>
      <c r="BY36" s="87">
        <v>7171</v>
      </c>
      <c r="BZ36" s="87">
        <v>1516.1</v>
      </c>
      <c r="CA36" s="63">
        <v>21.1</v>
      </c>
      <c r="CB36" s="63"/>
      <c r="CC36" s="63"/>
      <c r="CD36" s="63"/>
      <c r="CE36" s="87">
        <v>0</v>
      </c>
      <c r="CF36" s="87"/>
      <c r="CG36" s="63"/>
      <c r="CH36" s="87">
        <v>0</v>
      </c>
      <c r="CI36" s="87">
        <v>0</v>
      </c>
      <c r="CJ36" s="63"/>
      <c r="CK36" s="87">
        <v>1165.5999999999999</v>
      </c>
      <c r="CL36" s="87">
        <v>0</v>
      </c>
      <c r="CM36" s="63">
        <v>0</v>
      </c>
      <c r="CN36" s="87">
        <v>0</v>
      </c>
      <c r="CO36" s="87">
        <v>0</v>
      </c>
      <c r="CP36" s="63"/>
      <c r="CQ36" s="87"/>
      <c r="CR36" s="87"/>
      <c r="CS36" s="63"/>
      <c r="CT36" s="87"/>
      <c r="CU36" s="87"/>
      <c r="CV36" s="63"/>
      <c r="CW36" s="87"/>
      <c r="CX36" s="87"/>
      <c r="CY36" s="63"/>
    </row>
    <row r="37" spans="1:103" ht="15.75" x14ac:dyDescent="0.25">
      <c r="A37" s="62" t="s">
        <v>280</v>
      </c>
      <c r="B37" s="63">
        <f t="shared" si="2"/>
        <v>23960.880000000001</v>
      </c>
      <c r="C37" s="63">
        <f t="shared" si="2"/>
        <v>4654.7000000000007</v>
      </c>
      <c r="D37" s="63">
        <f t="shared" si="3"/>
        <v>19.426248117765294</v>
      </c>
      <c r="E37" s="87"/>
      <c r="F37" s="87"/>
      <c r="G37" s="63"/>
      <c r="H37" s="63">
        <v>0</v>
      </c>
      <c r="I37" s="63">
        <v>0</v>
      </c>
      <c r="J37" s="63"/>
      <c r="K37" s="87">
        <v>1500</v>
      </c>
      <c r="L37" s="87">
        <v>0</v>
      </c>
      <c r="M37" s="63"/>
      <c r="N37" s="87"/>
      <c r="O37" s="87">
        <v>0</v>
      </c>
      <c r="P37" s="63"/>
      <c r="Q37" s="87"/>
      <c r="R37" s="87"/>
      <c r="S37" s="63"/>
      <c r="T37" s="87">
        <v>0</v>
      </c>
      <c r="U37" s="87">
        <v>0</v>
      </c>
      <c r="V37" s="63"/>
      <c r="W37" s="87">
        <v>1098.8</v>
      </c>
      <c r="X37" s="87">
        <v>0</v>
      </c>
      <c r="Y37" s="63"/>
      <c r="Z37" s="87">
        <v>0</v>
      </c>
      <c r="AA37" s="87">
        <v>0</v>
      </c>
      <c r="AB37" s="63"/>
      <c r="AC37" s="87">
        <v>7.5</v>
      </c>
      <c r="AD37" s="87">
        <v>7.5</v>
      </c>
      <c r="AE37" s="63">
        <f t="shared" si="4"/>
        <v>100</v>
      </c>
      <c r="AF37" s="87">
        <v>95.38</v>
      </c>
      <c r="AG37" s="87">
        <v>95.4</v>
      </c>
      <c r="AH37" s="63">
        <f t="shared" si="5"/>
        <v>100.02096875655275</v>
      </c>
      <c r="AI37" s="87">
        <v>0</v>
      </c>
      <c r="AJ37" s="87">
        <v>0</v>
      </c>
      <c r="AK37" s="63"/>
      <c r="AL37" s="87">
        <v>0</v>
      </c>
      <c r="AM37" s="87">
        <v>0</v>
      </c>
      <c r="AN37" s="63"/>
      <c r="AO37" s="87">
        <v>0</v>
      </c>
      <c r="AP37" s="87">
        <v>0</v>
      </c>
      <c r="AQ37" s="63"/>
      <c r="AR37" s="87">
        <v>50</v>
      </c>
      <c r="AS37" s="87">
        <v>50</v>
      </c>
      <c r="AT37" s="63">
        <f t="shared" si="6"/>
        <v>100</v>
      </c>
      <c r="AU37" s="87"/>
      <c r="AV37" s="87"/>
      <c r="AW37" s="63"/>
      <c r="AX37" s="87">
        <v>0</v>
      </c>
      <c r="AY37" s="87">
        <v>0</v>
      </c>
      <c r="AZ37" s="63"/>
      <c r="BA37" s="87"/>
      <c r="BB37" s="87"/>
      <c r="BC37" s="63"/>
      <c r="BD37" s="87"/>
      <c r="BE37" s="87"/>
      <c r="BF37" s="63"/>
      <c r="BG37" s="87"/>
      <c r="BH37" s="87"/>
      <c r="BI37" s="63"/>
      <c r="BJ37" s="87"/>
      <c r="BK37" s="87"/>
      <c r="BL37" s="63"/>
      <c r="BM37" s="87">
        <v>0</v>
      </c>
      <c r="BN37" s="87">
        <v>0</v>
      </c>
      <c r="BO37" s="63"/>
      <c r="BP37" s="63">
        <v>0</v>
      </c>
      <c r="BQ37" s="63">
        <v>0</v>
      </c>
      <c r="BR37" s="63"/>
      <c r="BS37" s="63">
        <v>4334.3999999999996</v>
      </c>
      <c r="BT37" s="63">
        <v>0</v>
      </c>
      <c r="BU37" s="63"/>
      <c r="BV37" s="87">
        <v>8458</v>
      </c>
      <c r="BW37" s="87">
        <v>2057.9</v>
      </c>
      <c r="BX37" s="63">
        <v>24.3</v>
      </c>
      <c r="BY37" s="87">
        <v>4327</v>
      </c>
      <c r="BZ37" s="87">
        <v>1043.9000000000001</v>
      </c>
      <c r="CA37" s="63">
        <v>24.1</v>
      </c>
      <c r="CB37" s="63"/>
      <c r="CC37" s="63"/>
      <c r="CD37" s="63"/>
      <c r="CE37" s="87">
        <v>0</v>
      </c>
      <c r="CF37" s="87"/>
      <c r="CG37" s="63"/>
      <c r="CH37" s="87">
        <v>0</v>
      </c>
      <c r="CI37" s="87">
        <v>0</v>
      </c>
      <c r="CJ37" s="63"/>
      <c r="CK37" s="87">
        <v>4089.8</v>
      </c>
      <c r="CL37" s="87">
        <v>1400</v>
      </c>
      <c r="CM37" s="63">
        <v>34.200000000000003</v>
      </c>
      <c r="CN37" s="87">
        <v>0</v>
      </c>
      <c r="CO37" s="87">
        <v>0</v>
      </c>
      <c r="CP37" s="63"/>
      <c r="CQ37" s="87"/>
      <c r="CR37" s="87"/>
      <c r="CS37" s="63"/>
      <c r="CT37" s="87"/>
      <c r="CU37" s="87"/>
      <c r="CV37" s="63"/>
      <c r="CW37" s="87"/>
      <c r="CX37" s="87"/>
      <c r="CY37" s="63"/>
    </row>
    <row r="38" spans="1:103" ht="15.75" x14ac:dyDescent="0.25">
      <c r="A38" s="62" t="s">
        <v>281</v>
      </c>
      <c r="B38" s="63">
        <f t="shared" si="2"/>
        <v>52975.3</v>
      </c>
      <c r="C38" s="63">
        <f t="shared" si="2"/>
        <v>11693.400000000001</v>
      </c>
      <c r="D38" s="63">
        <f t="shared" si="3"/>
        <v>22.073305861410887</v>
      </c>
      <c r="E38" s="87"/>
      <c r="F38" s="87"/>
      <c r="G38" s="63"/>
      <c r="H38" s="63">
        <v>0</v>
      </c>
      <c r="I38" s="63">
        <v>0</v>
      </c>
      <c r="J38" s="63"/>
      <c r="K38" s="87">
        <v>0</v>
      </c>
      <c r="L38" s="87">
        <v>0</v>
      </c>
      <c r="M38" s="63"/>
      <c r="N38" s="87"/>
      <c r="O38" s="87">
        <v>0</v>
      </c>
      <c r="P38" s="63"/>
      <c r="Q38" s="87"/>
      <c r="R38" s="87"/>
      <c r="S38" s="63"/>
      <c r="T38" s="87">
        <v>0</v>
      </c>
      <c r="U38" s="87">
        <v>0</v>
      </c>
      <c r="V38" s="63"/>
      <c r="W38" s="87">
        <v>731.7</v>
      </c>
      <c r="X38" s="87">
        <v>0</v>
      </c>
      <c r="Y38" s="63"/>
      <c r="Z38" s="87">
        <v>0</v>
      </c>
      <c r="AA38" s="87">
        <v>0</v>
      </c>
      <c r="AB38" s="63"/>
      <c r="AC38" s="87">
        <v>28.6</v>
      </c>
      <c r="AD38" s="87">
        <v>15.3</v>
      </c>
      <c r="AE38" s="63">
        <f t="shared" si="4"/>
        <v>53.4965034965035</v>
      </c>
      <c r="AF38" s="87">
        <v>190.8</v>
      </c>
      <c r="AG38" s="87">
        <v>169.8</v>
      </c>
      <c r="AH38" s="63">
        <f t="shared" si="5"/>
        <v>88.993710691823907</v>
      </c>
      <c r="AI38" s="87">
        <v>0</v>
      </c>
      <c r="AJ38" s="87">
        <v>0</v>
      </c>
      <c r="AK38" s="63"/>
      <c r="AL38" s="87">
        <v>0</v>
      </c>
      <c r="AM38" s="87">
        <v>0</v>
      </c>
      <c r="AN38" s="63"/>
      <c r="AO38" s="87">
        <v>100</v>
      </c>
      <c r="AP38" s="87">
        <v>100</v>
      </c>
      <c r="AQ38" s="63">
        <f t="shared" si="8"/>
        <v>100</v>
      </c>
      <c r="AR38" s="87">
        <v>0</v>
      </c>
      <c r="AS38" s="87">
        <v>0</v>
      </c>
      <c r="AT38" s="63"/>
      <c r="AU38" s="87"/>
      <c r="AV38" s="87"/>
      <c r="AW38" s="63"/>
      <c r="AX38" s="87">
        <v>0</v>
      </c>
      <c r="AY38" s="87">
        <v>0</v>
      </c>
      <c r="AZ38" s="63"/>
      <c r="BA38" s="87"/>
      <c r="BB38" s="87"/>
      <c r="BC38" s="63"/>
      <c r="BD38" s="87"/>
      <c r="BE38" s="87"/>
      <c r="BF38" s="63"/>
      <c r="BG38" s="87"/>
      <c r="BH38" s="87"/>
      <c r="BI38" s="63"/>
      <c r="BJ38" s="87"/>
      <c r="BK38" s="87"/>
      <c r="BL38" s="63"/>
      <c r="BM38" s="87">
        <v>0</v>
      </c>
      <c r="BN38" s="87">
        <v>0</v>
      </c>
      <c r="BO38" s="63"/>
      <c r="BP38" s="63">
        <v>0</v>
      </c>
      <c r="BQ38" s="63">
        <v>0</v>
      </c>
      <c r="BR38" s="63"/>
      <c r="BS38" s="63">
        <v>9262.2000000000007</v>
      </c>
      <c r="BT38" s="63">
        <v>0</v>
      </c>
      <c r="BU38" s="63"/>
      <c r="BV38" s="87">
        <v>25469</v>
      </c>
      <c r="BW38" s="87">
        <v>7590.5</v>
      </c>
      <c r="BX38" s="63">
        <v>29.8</v>
      </c>
      <c r="BY38" s="87">
        <v>17193</v>
      </c>
      <c r="BZ38" s="87">
        <v>3817.8</v>
      </c>
      <c r="CA38" s="63">
        <v>22.2</v>
      </c>
      <c r="CB38" s="63"/>
      <c r="CC38" s="63"/>
      <c r="CD38" s="63"/>
      <c r="CE38" s="87">
        <v>0</v>
      </c>
      <c r="CF38" s="87"/>
      <c r="CG38" s="63"/>
      <c r="CH38" s="87">
        <v>0</v>
      </c>
      <c r="CI38" s="87">
        <v>0</v>
      </c>
      <c r="CJ38" s="63"/>
      <c r="CK38" s="87">
        <v>0</v>
      </c>
      <c r="CL38" s="87">
        <v>0</v>
      </c>
      <c r="CM38" s="63"/>
      <c r="CN38" s="87">
        <v>0</v>
      </c>
      <c r="CO38" s="87">
        <v>0</v>
      </c>
      <c r="CP38" s="63"/>
      <c r="CQ38" s="87"/>
      <c r="CR38" s="87"/>
      <c r="CS38" s="63"/>
      <c r="CT38" s="87"/>
      <c r="CU38" s="87"/>
      <c r="CV38" s="63"/>
      <c r="CW38" s="87"/>
      <c r="CX38" s="87"/>
      <c r="CY38" s="63"/>
    </row>
    <row r="39" spans="1:103" ht="15.75" x14ac:dyDescent="0.25">
      <c r="A39" s="62" t="s">
        <v>282</v>
      </c>
      <c r="B39" s="63">
        <f t="shared" si="2"/>
        <v>25032.78</v>
      </c>
      <c r="C39" s="63">
        <f t="shared" si="2"/>
        <v>4023.3999999999996</v>
      </c>
      <c r="D39" s="63">
        <f t="shared" si="3"/>
        <v>16.072525704296524</v>
      </c>
      <c r="E39" s="87"/>
      <c r="F39" s="87"/>
      <c r="G39" s="63"/>
      <c r="H39" s="63">
        <v>0</v>
      </c>
      <c r="I39" s="63">
        <v>0</v>
      </c>
      <c r="J39" s="63"/>
      <c r="K39" s="87">
        <v>1300</v>
      </c>
      <c r="L39" s="87">
        <v>0</v>
      </c>
      <c r="M39" s="63"/>
      <c r="N39" s="87"/>
      <c r="O39" s="87">
        <v>0</v>
      </c>
      <c r="P39" s="63"/>
      <c r="Q39" s="87"/>
      <c r="R39" s="87"/>
      <c r="S39" s="63"/>
      <c r="T39" s="87">
        <v>0</v>
      </c>
      <c r="U39" s="87">
        <v>0</v>
      </c>
      <c r="V39" s="63"/>
      <c r="W39" s="87">
        <v>150.30000000000001</v>
      </c>
      <c r="X39" s="87">
        <v>0</v>
      </c>
      <c r="Y39" s="63"/>
      <c r="Z39" s="87">
        <v>0</v>
      </c>
      <c r="AA39" s="87">
        <v>0</v>
      </c>
      <c r="AB39" s="63"/>
      <c r="AC39" s="87">
        <v>9.6</v>
      </c>
      <c r="AD39" s="87">
        <v>9.6</v>
      </c>
      <c r="AE39" s="63">
        <f t="shared" si="4"/>
        <v>100</v>
      </c>
      <c r="AF39" s="87">
        <v>95.38</v>
      </c>
      <c r="AG39" s="87">
        <v>95.4</v>
      </c>
      <c r="AH39" s="63">
        <f t="shared" si="5"/>
        <v>100.02096875655275</v>
      </c>
      <c r="AI39" s="87">
        <v>0</v>
      </c>
      <c r="AJ39" s="87">
        <v>0</v>
      </c>
      <c r="AK39" s="63"/>
      <c r="AL39" s="87">
        <v>0</v>
      </c>
      <c r="AM39" s="87">
        <v>0</v>
      </c>
      <c r="AN39" s="63"/>
      <c r="AO39" s="87">
        <v>100</v>
      </c>
      <c r="AP39" s="87">
        <v>100</v>
      </c>
      <c r="AQ39" s="63">
        <f t="shared" si="8"/>
        <v>100</v>
      </c>
      <c r="AR39" s="87">
        <v>0</v>
      </c>
      <c r="AS39" s="87">
        <v>0</v>
      </c>
      <c r="AT39" s="63"/>
      <c r="AU39" s="87"/>
      <c r="AV39" s="87"/>
      <c r="AW39" s="63"/>
      <c r="AX39" s="87">
        <v>0</v>
      </c>
      <c r="AY39" s="87">
        <v>0</v>
      </c>
      <c r="AZ39" s="63"/>
      <c r="BA39" s="87"/>
      <c r="BB39" s="87"/>
      <c r="BC39" s="63"/>
      <c r="BD39" s="87"/>
      <c r="BE39" s="87"/>
      <c r="BF39" s="63"/>
      <c r="BG39" s="87"/>
      <c r="BH39" s="87"/>
      <c r="BI39" s="63"/>
      <c r="BJ39" s="87"/>
      <c r="BK39" s="87"/>
      <c r="BL39" s="63"/>
      <c r="BM39" s="87">
        <v>0</v>
      </c>
      <c r="BN39" s="87">
        <v>0</v>
      </c>
      <c r="BO39" s="63"/>
      <c r="BP39" s="63">
        <v>0</v>
      </c>
      <c r="BQ39" s="63">
        <v>0</v>
      </c>
      <c r="BR39" s="63"/>
      <c r="BS39" s="63">
        <v>8720.4</v>
      </c>
      <c r="BT39" s="63">
        <v>0</v>
      </c>
      <c r="BU39" s="63"/>
      <c r="BV39" s="87">
        <v>8770</v>
      </c>
      <c r="BW39" s="87">
        <v>2518.6999999999998</v>
      </c>
      <c r="BX39" s="63">
        <v>28.7</v>
      </c>
      <c r="BY39" s="87">
        <v>5887.1</v>
      </c>
      <c r="BZ39" s="87">
        <v>1299.7</v>
      </c>
      <c r="CA39" s="63">
        <v>22.1</v>
      </c>
      <c r="CB39" s="63"/>
      <c r="CC39" s="63"/>
      <c r="CD39" s="63"/>
      <c r="CE39" s="87">
        <v>0</v>
      </c>
      <c r="CF39" s="87"/>
      <c r="CG39" s="63"/>
      <c r="CH39" s="87">
        <v>0</v>
      </c>
      <c r="CI39" s="87">
        <v>0</v>
      </c>
      <c r="CJ39" s="63"/>
      <c r="CK39" s="87">
        <v>0</v>
      </c>
      <c r="CL39" s="87">
        <v>0</v>
      </c>
      <c r="CM39" s="63"/>
      <c r="CN39" s="87">
        <v>0</v>
      </c>
      <c r="CO39" s="87">
        <v>0</v>
      </c>
      <c r="CP39" s="63"/>
      <c r="CQ39" s="87"/>
      <c r="CR39" s="87"/>
      <c r="CS39" s="63"/>
      <c r="CT39" s="87"/>
      <c r="CU39" s="87"/>
      <c r="CV39" s="63"/>
      <c r="CW39" s="87"/>
      <c r="CX39" s="87"/>
      <c r="CY39" s="63"/>
    </row>
    <row r="40" spans="1:103" ht="15.75" x14ac:dyDescent="0.25">
      <c r="A40" s="62" t="s">
        <v>283</v>
      </c>
      <c r="B40" s="63">
        <f t="shared" si="2"/>
        <v>38989.380000000005</v>
      </c>
      <c r="C40" s="63">
        <f t="shared" si="2"/>
        <v>6957.2000000000007</v>
      </c>
      <c r="D40" s="63">
        <f t="shared" si="3"/>
        <v>17.84383337206183</v>
      </c>
      <c r="E40" s="87"/>
      <c r="F40" s="87"/>
      <c r="G40" s="63"/>
      <c r="H40" s="63">
        <v>0</v>
      </c>
      <c r="I40" s="63">
        <v>0</v>
      </c>
      <c r="J40" s="63"/>
      <c r="K40" s="87">
        <v>0</v>
      </c>
      <c r="L40" s="87">
        <v>0</v>
      </c>
      <c r="M40" s="63"/>
      <c r="N40" s="87"/>
      <c r="O40" s="87">
        <v>0</v>
      </c>
      <c r="P40" s="63"/>
      <c r="Q40" s="87"/>
      <c r="R40" s="87"/>
      <c r="S40" s="63"/>
      <c r="T40" s="87">
        <v>0</v>
      </c>
      <c r="U40" s="87">
        <v>0</v>
      </c>
      <c r="V40" s="63"/>
      <c r="W40" s="87">
        <v>759.1</v>
      </c>
      <c r="X40" s="87">
        <v>0</v>
      </c>
      <c r="Y40" s="63"/>
      <c r="Z40" s="87">
        <v>0</v>
      </c>
      <c r="AA40" s="87">
        <v>0</v>
      </c>
      <c r="AB40" s="63"/>
      <c r="AC40" s="87">
        <v>26.3</v>
      </c>
      <c r="AD40" s="87">
        <v>26.3</v>
      </c>
      <c r="AE40" s="63">
        <f t="shared" si="4"/>
        <v>100</v>
      </c>
      <c r="AF40" s="87">
        <v>95.38</v>
      </c>
      <c r="AG40" s="87">
        <v>95.4</v>
      </c>
      <c r="AH40" s="63">
        <f t="shared" si="5"/>
        <v>100.02096875655275</v>
      </c>
      <c r="AI40" s="87">
        <v>0</v>
      </c>
      <c r="AJ40" s="87">
        <v>0</v>
      </c>
      <c r="AK40" s="63"/>
      <c r="AL40" s="87">
        <v>0</v>
      </c>
      <c r="AM40" s="87">
        <v>0</v>
      </c>
      <c r="AN40" s="63"/>
      <c r="AO40" s="87">
        <v>200</v>
      </c>
      <c r="AP40" s="87">
        <v>200</v>
      </c>
      <c r="AQ40" s="63">
        <f t="shared" si="8"/>
        <v>100</v>
      </c>
      <c r="AR40" s="87">
        <v>0</v>
      </c>
      <c r="AS40" s="87">
        <v>0</v>
      </c>
      <c r="AT40" s="63"/>
      <c r="AU40" s="87"/>
      <c r="AV40" s="87"/>
      <c r="AW40" s="63"/>
      <c r="AX40" s="87">
        <v>0</v>
      </c>
      <c r="AY40" s="87">
        <v>0</v>
      </c>
      <c r="AZ40" s="63"/>
      <c r="BA40" s="87"/>
      <c r="BB40" s="87"/>
      <c r="BC40" s="63"/>
      <c r="BD40" s="87"/>
      <c r="BE40" s="87"/>
      <c r="BF40" s="63"/>
      <c r="BG40" s="87"/>
      <c r="BH40" s="87"/>
      <c r="BI40" s="63"/>
      <c r="BJ40" s="87"/>
      <c r="BK40" s="87"/>
      <c r="BL40" s="63"/>
      <c r="BM40" s="87">
        <v>0</v>
      </c>
      <c r="BN40" s="87">
        <v>0</v>
      </c>
      <c r="BO40" s="63"/>
      <c r="BP40" s="63">
        <v>0</v>
      </c>
      <c r="BQ40" s="63">
        <v>0</v>
      </c>
      <c r="BR40" s="63"/>
      <c r="BS40" s="63">
        <v>8359.2000000000007</v>
      </c>
      <c r="BT40" s="63">
        <v>0</v>
      </c>
      <c r="BU40" s="63"/>
      <c r="BV40" s="87">
        <v>2903</v>
      </c>
      <c r="BW40" s="87">
        <v>1451.5</v>
      </c>
      <c r="BX40" s="63">
        <v>50</v>
      </c>
      <c r="BY40" s="87">
        <v>12077.9</v>
      </c>
      <c r="BZ40" s="87">
        <v>2522.4</v>
      </c>
      <c r="CA40" s="63">
        <v>20.9</v>
      </c>
      <c r="CB40" s="63"/>
      <c r="CC40" s="63"/>
      <c r="CD40" s="63"/>
      <c r="CE40" s="87">
        <v>0</v>
      </c>
      <c r="CF40" s="87"/>
      <c r="CG40" s="63"/>
      <c r="CH40" s="87">
        <v>0</v>
      </c>
      <c r="CI40" s="87">
        <v>0</v>
      </c>
      <c r="CJ40" s="63"/>
      <c r="CK40" s="87">
        <v>14568.5</v>
      </c>
      <c r="CL40" s="87">
        <v>2661.6</v>
      </c>
      <c r="CM40" s="63">
        <v>18.3</v>
      </c>
      <c r="CN40" s="87">
        <v>0</v>
      </c>
      <c r="CO40" s="87">
        <v>0</v>
      </c>
      <c r="CP40" s="63"/>
      <c r="CQ40" s="87"/>
      <c r="CR40" s="87"/>
      <c r="CS40" s="63"/>
      <c r="CT40" s="87"/>
      <c r="CU40" s="87"/>
      <c r="CV40" s="63"/>
      <c r="CW40" s="87"/>
      <c r="CX40" s="87"/>
      <c r="CY40" s="63"/>
    </row>
    <row r="41" spans="1:103" ht="15.75" x14ac:dyDescent="0.25">
      <c r="A41" s="62" t="s">
        <v>284</v>
      </c>
      <c r="B41" s="63">
        <f t="shared" si="2"/>
        <v>49581.68</v>
      </c>
      <c r="C41" s="63">
        <f t="shared" si="2"/>
        <v>5853.2999999999993</v>
      </c>
      <c r="D41" s="63">
        <f t="shared" si="3"/>
        <v>11.80536843447015</v>
      </c>
      <c r="E41" s="87"/>
      <c r="F41" s="87"/>
      <c r="G41" s="63"/>
      <c r="H41" s="63">
        <v>0</v>
      </c>
      <c r="I41" s="63">
        <v>0</v>
      </c>
      <c r="J41" s="63"/>
      <c r="K41" s="87">
        <v>1023.3</v>
      </c>
      <c r="L41" s="87">
        <v>0</v>
      </c>
      <c r="M41" s="63"/>
      <c r="N41" s="87"/>
      <c r="O41" s="87">
        <v>0</v>
      </c>
      <c r="P41" s="63"/>
      <c r="Q41" s="87"/>
      <c r="R41" s="87"/>
      <c r="S41" s="63"/>
      <c r="T41" s="87">
        <v>0</v>
      </c>
      <c r="U41" s="87">
        <v>0</v>
      </c>
      <c r="V41" s="63"/>
      <c r="W41" s="87">
        <v>1995.6</v>
      </c>
      <c r="X41" s="87">
        <v>0</v>
      </c>
      <c r="Y41" s="63"/>
      <c r="Z41" s="87">
        <v>0</v>
      </c>
      <c r="AA41" s="87">
        <v>0</v>
      </c>
      <c r="AB41" s="63"/>
      <c r="AC41" s="87">
        <v>13.9</v>
      </c>
      <c r="AD41" s="87">
        <v>0</v>
      </c>
      <c r="AE41" s="63">
        <f t="shared" si="4"/>
        <v>0</v>
      </c>
      <c r="AF41" s="87">
        <v>95.38</v>
      </c>
      <c r="AG41" s="87">
        <v>0</v>
      </c>
      <c r="AH41" s="63">
        <f t="shared" si="5"/>
        <v>0</v>
      </c>
      <c r="AI41" s="87">
        <v>2900</v>
      </c>
      <c r="AJ41" s="87">
        <v>0</v>
      </c>
      <c r="AK41" s="63">
        <v>0</v>
      </c>
      <c r="AL41" s="87">
        <v>0</v>
      </c>
      <c r="AM41" s="87">
        <v>0</v>
      </c>
      <c r="AN41" s="63"/>
      <c r="AO41" s="87">
        <v>0</v>
      </c>
      <c r="AP41" s="87">
        <v>0</v>
      </c>
      <c r="AQ41" s="63"/>
      <c r="AR41" s="87">
        <v>50</v>
      </c>
      <c r="AS41" s="87">
        <v>0</v>
      </c>
      <c r="AT41" s="63">
        <f t="shared" si="6"/>
        <v>0</v>
      </c>
      <c r="AU41" s="87"/>
      <c r="AV41" s="87"/>
      <c r="AW41" s="63"/>
      <c r="AX41" s="87">
        <v>0</v>
      </c>
      <c r="AY41" s="87">
        <v>0</v>
      </c>
      <c r="AZ41" s="63"/>
      <c r="BA41" s="87"/>
      <c r="BB41" s="87"/>
      <c r="BC41" s="63"/>
      <c r="BD41" s="87"/>
      <c r="BE41" s="87"/>
      <c r="BF41" s="63"/>
      <c r="BG41" s="87"/>
      <c r="BH41" s="87"/>
      <c r="BI41" s="63"/>
      <c r="BJ41" s="87"/>
      <c r="BK41" s="87"/>
      <c r="BL41" s="63"/>
      <c r="BM41" s="87">
        <v>0</v>
      </c>
      <c r="BN41" s="87">
        <v>0</v>
      </c>
      <c r="BO41" s="63"/>
      <c r="BP41" s="63">
        <v>0</v>
      </c>
      <c r="BQ41" s="63">
        <v>0</v>
      </c>
      <c r="BR41" s="63"/>
      <c r="BS41" s="63">
        <v>3999</v>
      </c>
      <c r="BT41" s="63">
        <v>0</v>
      </c>
      <c r="BU41" s="63"/>
      <c r="BV41" s="87">
        <v>9096</v>
      </c>
      <c r="BW41" s="87">
        <v>3613.1</v>
      </c>
      <c r="BX41" s="63">
        <v>39.700000000000003</v>
      </c>
      <c r="BY41" s="87">
        <v>7185.8</v>
      </c>
      <c r="BZ41" s="87">
        <v>2240.1999999999998</v>
      </c>
      <c r="CA41" s="63">
        <v>31.2</v>
      </c>
      <c r="CB41" s="63"/>
      <c r="CC41" s="63"/>
      <c r="CD41" s="63"/>
      <c r="CE41" s="87">
        <v>0</v>
      </c>
      <c r="CF41" s="87"/>
      <c r="CG41" s="63"/>
      <c r="CH41" s="87">
        <v>0</v>
      </c>
      <c r="CI41" s="87">
        <v>0</v>
      </c>
      <c r="CJ41" s="63"/>
      <c r="CK41" s="87">
        <v>23222.7</v>
      </c>
      <c r="CL41" s="87">
        <v>0</v>
      </c>
      <c r="CM41" s="63">
        <v>0</v>
      </c>
      <c r="CN41" s="87">
        <v>0</v>
      </c>
      <c r="CO41" s="87">
        <v>0</v>
      </c>
      <c r="CP41" s="63"/>
      <c r="CQ41" s="87"/>
      <c r="CR41" s="87"/>
      <c r="CS41" s="63"/>
      <c r="CT41" s="87"/>
      <c r="CU41" s="87"/>
      <c r="CV41" s="63"/>
      <c r="CW41" s="87"/>
      <c r="CX41" s="87"/>
      <c r="CY41" s="63"/>
    </row>
    <row r="42" spans="1:103" ht="15.75" x14ac:dyDescent="0.25">
      <c r="A42" s="62" t="s">
        <v>285</v>
      </c>
      <c r="B42" s="63">
        <f t="shared" si="2"/>
        <v>32929.58</v>
      </c>
      <c r="C42" s="63">
        <f t="shared" si="2"/>
        <v>7807.4</v>
      </c>
      <c r="D42" s="63">
        <f t="shared" si="3"/>
        <v>23.709382263606155</v>
      </c>
      <c r="E42" s="87"/>
      <c r="F42" s="87"/>
      <c r="G42" s="63"/>
      <c r="H42" s="63">
        <v>0</v>
      </c>
      <c r="I42" s="63">
        <v>0</v>
      </c>
      <c r="J42" s="63"/>
      <c r="K42" s="87">
        <v>0</v>
      </c>
      <c r="L42" s="87">
        <v>0</v>
      </c>
      <c r="M42" s="63"/>
      <c r="N42" s="87"/>
      <c r="O42" s="87">
        <v>0</v>
      </c>
      <c r="P42" s="63"/>
      <c r="Q42" s="87"/>
      <c r="R42" s="87"/>
      <c r="S42" s="63"/>
      <c r="T42" s="87">
        <v>0</v>
      </c>
      <c r="U42" s="87">
        <v>0</v>
      </c>
      <c r="V42" s="63"/>
      <c r="W42" s="87">
        <v>668.8</v>
      </c>
      <c r="X42" s="87">
        <v>0</v>
      </c>
      <c r="Y42" s="63"/>
      <c r="Z42" s="87">
        <v>0</v>
      </c>
      <c r="AA42" s="87">
        <v>0</v>
      </c>
      <c r="AB42" s="63"/>
      <c r="AC42" s="87">
        <v>21.9</v>
      </c>
      <c r="AD42" s="87">
        <v>21.9</v>
      </c>
      <c r="AE42" s="63">
        <f t="shared" si="4"/>
        <v>100</v>
      </c>
      <c r="AF42" s="87">
        <v>95.38</v>
      </c>
      <c r="AG42" s="87">
        <v>95.4</v>
      </c>
      <c r="AH42" s="63">
        <f t="shared" si="5"/>
        <v>100.02096875655275</v>
      </c>
      <c r="AI42" s="87">
        <v>0</v>
      </c>
      <c r="AJ42" s="87">
        <v>0</v>
      </c>
      <c r="AK42" s="63"/>
      <c r="AL42" s="87">
        <v>0</v>
      </c>
      <c r="AM42" s="87">
        <v>0</v>
      </c>
      <c r="AN42" s="63"/>
      <c r="AO42" s="87">
        <v>100</v>
      </c>
      <c r="AP42" s="87">
        <v>100</v>
      </c>
      <c r="AQ42" s="63">
        <f t="shared" si="8"/>
        <v>100</v>
      </c>
      <c r="AR42" s="87">
        <v>0</v>
      </c>
      <c r="AS42" s="87">
        <v>0</v>
      </c>
      <c r="AT42" s="63"/>
      <c r="AU42" s="87"/>
      <c r="AV42" s="87"/>
      <c r="AW42" s="63"/>
      <c r="AX42" s="87">
        <v>0</v>
      </c>
      <c r="AY42" s="87">
        <v>0</v>
      </c>
      <c r="AZ42" s="63"/>
      <c r="BA42" s="87"/>
      <c r="BB42" s="87"/>
      <c r="BC42" s="63"/>
      <c r="BD42" s="87"/>
      <c r="BE42" s="87"/>
      <c r="BF42" s="63"/>
      <c r="BG42" s="87"/>
      <c r="BH42" s="87"/>
      <c r="BI42" s="63"/>
      <c r="BJ42" s="87"/>
      <c r="BK42" s="87"/>
      <c r="BL42" s="63"/>
      <c r="BM42" s="87">
        <v>0</v>
      </c>
      <c r="BN42" s="87">
        <v>0</v>
      </c>
      <c r="BO42" s="63"/>
      <c r="BP42" s="63">
        <v>0</v>
      </c>
      <c r="BQ42" s="63">
        <v>0</v>
      </c>
      <c r="BR42" s="63"/>
      <c r="BS42" s="63">
        <v>7791.6</v>
      </c>
      <c r="BT42" s="63">
        <v>0</v>
      </c>
      <c r="BU42" s="63"/>
      <c r="BV42" s="87">
        <v>3227</v>
      </c>
      <c r="BW42" s="87">
        <v>1613.5</v>
      </c>
      <c r="BX42" s="63">
        <v>50</v>
      </c>
      <c r="BY42" s="87">
        <v>5070</v>
      </c>
      <c r="BZ42" s="87">
        <v>1425.1</v>
      </c>
      <c r="CA42" s="63">
        <v>28.1</v>
      </c>
      <c r="CB42" s="63"/>
      <c r="CC42" s="63"/>
      <c r="CD42" s="63"/>
      <c r="CE42" s="87">
        <v>0</v>
      </c>
      <c r="CF42" s="87"/>
      <c r="CG42" s="63"/>
      <c r="CH42" s="87">
        <v>0</v>
      </c>
      <c r="CI42" s="87">
        <v>0</v>
      </c>
      <c r="CJ42" s="63"/>
      <c r="CK42" s="87">
        <v>15954.9</v>
      </c>
      <c r="CL42" s="87">
        <v>4551.5</v>
      </c>
      <c r="CM42" s="63">
        <v>28.5</v>
      </c>
      <c r="CN42" s="87">
        <v>0</v>
      </c>
      <c r="CO42" s="87">
        <v>0</v>
      </c>
      <c r="CP42" s="63"/>
      <c r="CQ42" s="87"/>
      <c r="CR42" s="87"/>
      <c r="CS42" s="63"/>
      <c r="CT42" s="87"/>
      <c r="CU42" s="87"/>
      <c r="CV42" s="63"/>
      <c r="CW42" s="87"/>
      <c r="CX42" s="87"/>
      <c r="CY42" s="63"/>
    </row>
    <row r="43" spans="1:103" ht="15.75" x14ac:dyDescent="0.25">
      <c r="A43" s="62" t="s">
        <v>286</v>
      </c>
      <c r="B43" s="63">
        <f t="shared" si="2"/>
        <v>16299.880000000001</v>
      </c>
      <c r="C43" s="63">
        <f t="shared" si="2"/>
        <v>3577.7</v>
      </c>
      <c r="D43" s="63">
        <f t="shared" si="3"/>
        <v>21.949241344108053</v>
      </c>
      <c r="E43" s="87"/>
      <c r="F43" s="87"/>
      <c r="G43" s="63"/>
      <c r="H43" s="63">
        <v>0</v>
      </c>
      <c r="I43" s="63">
        <v>0</v>
      </c>
      <c r="J43" s="63"/>
      <c r="K43" s="87">
        <v>0</v>
      </c>
      <c r="L43" s="87">
        <v>0</v>
      </c>
      <c r="M43" s="63"/>
      <c r="N43" s="87"/>
      <c r="O43" s="87">
        <v>0</v>
      </c>
      <c r="P43" s="63"/>
      <c r="Q43" s="87"/>
      <c r="R43" s="87"/>
      <c r="S43" s="63"/>
      <c r="T43" s="87">
        <v>0</v>
      </c>
      <c r="U43" s="87">
        <v>0</v>
      </c>
      <c r="V43" s="63"/>
      <c r="W43" s="87">
        <v>0</v>
      </c>
      <c r="X43" s="87">
        <v>0</v>
      </c>
      <c r="Y43" s="63"/>
      <c r="Z43" s="87">
        <v>0</v>
      </c>
      <c r="AA43" s="87">
        <v>0</v>
      </c>
      <c r="AB43" s="63"/>
      <c r="AC43" s="87">
        <v>5.8</v>
      </c>
      <c r="AD43" s="87">
        <v>0</v>
      </c>
      <c r="AE43" s="63">
        <f t="shared" si="4"/>
        <v>0</v>
      </c>
      <c r="AF43" s="87">
        <v>95.38</v>
      </c>
      <c r="AG43" s="87">
        <v>0</v>
      </c>
      <c r="AH43" s="63">
        <f t="shared" si="5"/>
        <v>0</v>
      </c>
      <c r="AI43" s="87">
        <v>0</v>
      </c>
      <c r="AJ43" s="87">
        <v>0</v>
      </c>
      <c r="AK43" s="63"/>
      <c r="AL43" s="87">
        <v>250</v>
      </c>
      <c r="AM43" s="87">
        <v>0</v>
      </c>
      <c r="AN43" s="63"/>
      <c r="AO43" s="87">
        <v>0</v>
      </c>
      <c r="AP43" s="87">
        <v>0</v>
      </c>
      <c r="AQ43" s="63"/>
      <c r="AR43" s="87">
        <v>50</v>
      </c>
      <c r="AS43" s="87">
        <v>0</v>
      </c>
      <c r="AT43" s="63">
        <f t="shared" si="6"/>
        <v>0</v>
      </c>
      <c r="AU43" s="87"/>
      <c r="AV43" s="87"/>
      <c r="AW43" s="63"/>
      <c r="AX43" s="87">
        <v>0</v>
      </c>
      <c r="AY43" s="87">
        <v>0</v>
      </c>
      <c r="AZ43" s="63"/>
      <c r="BA43" s="87"/>
      <c r="BB43" s="87"/>
      <c r="BC43" s="63"/>
      <c r="BD43" s="87"/>
      <c r="BE43" s="87"/>
      <c r="BF43" s="63"/>
      <c r="BG43" s="87"/>
      <c r="BH43" s="87"/>
      <c r="BI43" s="63"/>
      <c r="BJ43" s="87"/>
      <c r="BK43" s="87"/>
      <c r="BL43" s="63"/>
      <c r="BM43" s="87">
        <v>0</v>
      </c>
      <c r="BN43" s="87">
        <v>0</v>
      </c>
      <c r="BO43" s="63"/>
      <c r="BP43" s="63">
        <v>0</v>
      </c>
      <c r="BQ43" s="63">
        <v>0</v>
      </c>
      <c r="BR43" s="63"/>
      <c r="BS43" s="63">
        <v>3999</v>
      </c>
      <c r="BT43" s="63">
        <v>0</v>
      </c>
      <c r="BU43" s="63"/>
      <c r="BV43" s="87">
        <v>5495</v>
      </c>
      <c r="BW43" s="87">
        <v>2578.9</v>
      </c>
      <c r="BX43" s="63">
        <v>46.9</v>
      </c>
      <c r="BY43" s="87">
        <v>2965.6</v>
      </c>
      <c r="BZ43" s="87">
        <v>998.8</v>
      </c>
      <c r="CA43" s="63">
        <v>33.700000000000003</v>
      </c>
      <c r="CB43" s="63"/>
      <c r="CC43" s="63"/>
      <c r="CD43" s="63"/>
      <c r="CE43" s="87">
        <v>0</v>
      </c>
      <c r="CF43" s="87"/>
      <c r="CG43" s="63"/>
      <c r="CH43" s="87">
        <v>0</v>
      </c>
      <c r="CI43" s="87">
        <v>0</v>
      </c>
      <c r="CJ43" s="63"/>
      <c r="CK43" s="87">
        <v>3439.1</v>
      </c>
      <c r="CL43" s="87">
        <v>0</v>
      </c>
      <c r="CM43" s="63">
        <v>0</v>
      </c>
      <c r="CN43" s="87">
        <v>0</v>
      </c>
      <c r="CO43" s="87">
        <v>0</v>
      </c>
      <c r="CP43" s="63"/>
      <c r="CQ43" s="87"/>
      <c r="CR43" s="87"/>
      <c r="CS43" s="63"/>
      <c r="CT43" s="87"/>
      <c r="CU43" s="87"/>
      <c r="CV43" s="63"/>
      <c r="CW43" s="87"/>
      <c r="CX43" s="87"/>
      <c r="CY43" s="63"/>
    </row>
    <row r="44" spans="1:103" ht="15.75" x14ac:dyDescent="0.25">
      <c r="A44" s="62" t="s">
        <v>287</v>
      </c>
      <c r="B44" s="63">
        <f t="shared" si="2"/>
        <v>41784.980000000003</v>
      </c>
      <c r="C44" s="63">
        <f t="shared" si="2"/>
        <v>6112</v>
      </c>
      <c r="D44" s="63">
        <f t="shared" si="3"/>
        <v>14.62726558682091</v>
      </c>
      <c r="E44" s="87"/>
      <c r="F44" s="87"/>
      <c r="G44" s="63"/>
      <c r="H44" s="63">
        <v>0</v>
      </c>
      <c r="I44" s="63">
        <v>0</v>
      </c>
      <c r="J44" s="63"/>
      <c r="K44" s="87">
        <v>1100</v>
      </c>
      <c r="L44" s="87">
        <v>0</v>
      </c>
      <c r="M44" s="63"/>
      <c r="N44" s="87"/>
      <c r="O44" s="87">
        <v>0</v>
      </c>
      <c r="P44" s="63"/>
      <c r="Q44" s="87"/>
      <c r="R44" s="87"/>
      <c r="S44" s="63"/>
      <c r="T44" s="87">
        <v>0</v>
      </c>
      <c r="U44" s="87">
        <v>0</v>
      </c>
      <c r="V44" s="63"/>
      <c r="W44" s="87">
        <v>277.5</v>
      </c>
      <c r="X44" s="87">
        <v>0</v>
      </c>
      <c r="Y44" s="63"/>
      <c r="Z44" s="87">
        <v>0</v>
      </c>
      <c r="AA44" s="87">
        <v>0</v>
      </c>
      <c r="AB44" s="63"/>
      <c r="AC44" s="87">
        <v>10</v>
      </c>
      <c r="AD44" s="87">
        <v>10</v>
      </c>
      <c r="AE44" s="63">
        <f t="shared" si="4"/>
        <v>100</v>
      </c>
      <c r="AF44" s="87">
        <v>95.38</v>
      </c>
      <c r="AG44" s="87">
        <v>95.4</v>
      </c>
      <c r="AH44" s="63">
        <f t="shared" si="5"/>
        <v>100.02096875655275</v>
      </c>
      <c r="AI44" s="87">
        <v>0</v>
      </c>
      <c r="AJ44" s="87">
        <v>0</v>
      </c>
      <c r="AK44" s="63"/>
      <c r="AL44" s="87">
        <v>0</v>
      </c>
      <c r="AM44" s="87">
        <v>0</v>
      </c>
      <c r="AN44" s="63"/>
      <c r="AO44" s="87">
        <v>100</v>
      </c>
      <c r="AP44" s="87">
        <v>100</v>
      </c>
      <c r="AQ44" s="63">
        <f t="shared" si="8"/>
        <v>100</v>
      </c>
      <c r="AR44" s="87">
        <v>0</v>
      </c>
      <c r="AS44" s="87">
        <v>0</v>
      </c>
      <c r="AT44" s="63"/>
      <c r="AU44" s="87"/>
      <c r="AV44" s="87"/>
      <c r="AW44" s="63"/>
      <c r="AX44" s="87">
        <v>0</v>
      </c>
      <c r="AY44" s="87">
        <v>0</v>
      </c>
      <c r="AZ44" s="63"/>
      <c r="BA44" s="87"/>
      <c r="BB44" s="87"/>
      <c r="BC44" s="63"/>
      <c r="BD44" s="87"/>
      <c r="BE44" s="87"/>
      <c r="BF44" s="63"/>
      <c r="BG44" s="87"/>
      <c r="BH44" s="87"/>
      <c r="BI44" s="63"/>
      <c r="BJ44" s="87"/>
      <c r="BK44" s="87"/>
      <c r="BL44" s="63"/>
      <c r="BM44" s="87">
        <v>0</v>
      </c>
      <c r="BN44" s="87">
        <v>0</v>
      </c>
      <c r="BO44" s="63"/>
      <c r="BP44" s="63">
        <v>0</v>
      </c>
      <c r="BQ44" s="63">
        <v>0</v>
      </c>
      <c r="BR44" s="63"/>
      <c r="BS44" s="63">
        <v>4024.8</v>
      </c>
      <c r="BT44" s="63">
        <v>0</v>
      </c>
      <c r="BU44" s="63"/>
      <c r="BV44" s="87">
        <v>15799</v>
      </c>
      <c r="BW44" s="87">
        <v>4455.3</v>
      </c>
      <c r="BX44" s="63">
        <v>28.2</v>
      </c>
      <c r="BY44" s="87">
        <v>4983.3999999999996</v>
      </c>
      <c r="BZ44" s="87">
        <v>1451.3</v>
      </c>
      <c r="CA44" s="63">
        <v>29.1</v>
      </c>
      <c r="CB44" s="63"/>
      <c r="CC44" s="63"/>
      <c r="CD44" s="63"/>
      <c r="CE44" s="87">
        <v>0</v>
      </c>
      <c r="CF44" s="87"/>
      <c r="CG44" s="63"/>
      <c r="CH44" s="87">
        <v>0</v>
      </c>
      <c r="CI44" s="87">
        <v>0</v>
      </c>
      <c r="CJ44" s="63"/>
      <c r="CK44" s="87">
        <v>15394.9</v>
      </c>
      <c r="CL44" s="87">
        <v>0</v>
      </c>
      <c r="CM44" s="63">
        <v>0</v>
      </c>
      <c r="CN44" s="87">
        <v>0</v>
      </c>
      <c r="CO44" s="87">
        <v>0</v>
      </c>
      <c r="CP44" s="63"/>
      <c r="CQ44" s="87"/>
      <c r="CR44" s="87"/>
      <c r="CS44" s="63"/>
      <c r="CT44" s="87"/>
      <c r="CU44" s="87"/>
      <c r="CV44" s="63"/>
      <c r="CW44" s="87"/>
      <c r="CX44" s="87"/>
      <c r="CY44" s="63"/>
    </row>
    <row r="45" spans="1:103" ht="15.75" x14ac:dyDescent="0.25">
      <c r="A45" s="62" t="s">
        <v>288</v>
      </c>
      <c r="B45" s="63">
        <f t="shared" si="2"/>
        <v>45146.880000000005</v>
      </c>
      <c r="C45" s="63">
        <f t="shared" si="2"/>
        <v>9618.7000000000007</v>
      </c>
      <c r="D45" s="63">
        <f t="shared" si="3"/>
        <v>21.305348232258794</v>
      </c>
      <c r="E45" s="87"/>
      <c r="F45" s="87"/>
      <c r="G45" s="63"/>
      <c r="H45" s="63">
        <v>0</v>
      </c>
      <c r="I45" s="63">
        <v>0</v>
      </c>
      <c r="J45" s="63"/>
      <c r="K45" s="87">
        <v>0</v>
      </c>
      <c r="L45" s="87">
        <v>0</v>
      </c>
      <c r="M45" s="63"/>
      <c r="N45" s="87"/>
      <c r="O45" s="87">
        <v>0</v>
      </c>
      <c r="P45" s="63"/>
      <c r="Q45" s="87"/>
      <c r="R45" s="87"/>
      <c r="S45" s="63"/>
      <c r="T45" s="87">
        <v>0</v>
      </c>
      <c r="U45" s="87">
        <v>0</v>
      </c>
      <c r="V45" s="63"/>
      <c r="W45" s="87">
        <v>798.7</v>
      </c>
      <c r="X45" s="87">
        <v>0</v>
      </c>
      <c r="Y45" s="63"/>
      <c r="Z45" s="87">
        <v>0</v>
      </c>
      <c r="AA45" s="87">
        <v>0</v>
      </c>
      <c r="AB45" s="63"/>
      <c r="AC45" s="87">
        <v>11.7</v>
      </c>
      <c r="AD45" s="87">
        <v>11.7</v>
      </c>
      <c r="AE45" s="63">
        <f t="shared" si="4"/>
        <v>100</v>
      </c>
      <c r="AF45" s="87">
        <v>95.38</v>
      </c>
      <c r="AG45" s="87">
        <v>95.4</v>
      </c>
      <c r="AH45" s="63">
        <f t="shared" si="5"/>
        <v>100.02096875655275</v>
      </c>
      <c r="AI45" s="87">
        <v>0</v>
      </c>
      <c r="AJ45" s="87">
        <v>0</v>
      </c>
      <c r="AK45" s="63"/>
      <c r="AL45" s="87">
        <v>0</v>
      </c>
      <c r="AM45" s="87">
        <v>0</v>
      </c>
      <c r="AN45" s="63"/>
      <c r="AO45" s="87">
        <v>100</v>
      </c>
      <c r="AP45" s="87">
        <v>100</v>
      </c>
      <c r="AQ45" s="63">
        <f t="shared" si="8"/>
        <v>100</v>
      </c>
      <c r="AR45" s="87">
        <v>0</v>
      </c>
      <c r="AS45" s="87">
        <v>0</v>
      </c>
      <c r="AT45" s="63"/>
      <c r="AU45" s="87"/>
      <c r="AV45" s="87"/>
      <c r="AW45" s="63"/>
      <c r="AX45" s="87">
        <v>0</v>
      </c>
      <c r="AY45" s="87">
        <v>0</v>
      </c>
      <c r="AZ45" s="63"/>
      <c r="BA45" s="87"/>
      <c r="BB45" s="87"/>
      <c r="BC45" s="63"/>
      <c r="BD45" s="87"/>
      <c r="BE45" s="87"/>
      <c r="BF45" s="63"/>
      <c r="BG45" s="87"/>
      <c r="BH45" s="87"/>
      <c r="BI45" s="63"/>
      <c r="BJ45" s="87"/>
      <c r="BK45" s="87"/>
      <c r="BL45" s="63"/>
      <c r="BM45" s="87">
        <v>0</v>
      </c>
      <c r="BN45" s="87">
        <v>0</v>
      </c>
      <c r="BO45" s="63"/>
      <c r="BP45" s="63">
        <v>0</v>
      </c>
      <c r="BQ45" s="63">
        <v>0</v>
      </c>
      <c r="BR45" s="63"/>
      <c r="BS45" s="63">
        <v>4695.6000000000004</v>
      </c>
      <c r="BT45" s="63">
        <v>0</v>
      </c>
      <c r="BU45" s="63"/>
      <c r="BV45" s="87">
        <v>18195</v>
      </c>
      <c r="BW45" s="87">
        <v>8551.7000000000007</v>
      </c>
      <c r="BX45" s="63">
        <v>47</v>
      </c>
      <c r="BY45" s="87">
        <v>6351.1</v>
      </c>
      <c r="BZ45" s="87">
        <v>859.9</v>
      </c>
      <c r="CA45" s="63">
        <v>13.5</v>
      </c>
      <c r="CB45" s="63"/>
      <c r="CC45" s="63"/>
      <c r="CD45" s="63"/>
      <c r="CE45" s="87">
        <v>0</v>
      </c>
      <c r="CF45" s="87"/>
      <c r="CG45" s="63"/>
      <c r="CH45" s="87">
        <v>0</v>
      </c>
      <c r="CI45" s="87">
        <v>0</v>
      </c>
      <c r="CJ45" s="63"/>
      <c r="CK45" s="87">
        <v>14899.4</v>
      </c>
      <c r="CL45" s="87">
        <v>0</v>
      </c>
      <c r="CM45" s="63">
        <v>0</v>
      </c>
      <c r="CN45" s="87">
        <v>0</v>
      </c>
      <c r="CO45" s="87">
        <v>0</v>
      </c>
      <c r="CP45" s="63"/>
      <c r="CQ45" s="87"/>
      <c r="CR45" s="87"/>
      <c r="CS45" s="63"/>
      <c r="CT45" s="87"/>
      <c r="CU45" s="87"/>
      <c r="CV45" s="63"/>
      <c r="CW45" s="87"/>
      <c r="CX45" s="87"/>
      <c r="CY45" s="63"/>
    </row>
    <row r="46" spans="1:103" ht="15.75" x14ac:dyDescent="0.25">
      <c r="A46" s="62" t="s">
        <v>289</v>
      </c>
      <c r="B46" s="63">
        <f t="shared" si="2"/>
        <v>1470039</v>
      </c>
      <c r="C46" s="63">
        <f t="shared" si="2"/>
        <v>116280.79999999999</v>
      </c>
      <c r="D46" s="63">
        <f t="shared" si="3"/>
        <v>7.9100486449679224</v>
      </c>
      <c r="E46" s="87"/>
      <c r="F46" s="87"/>
      <c r="G46" s="63"/>
      <c r="H46" s="63">
        <v>1853.9</v>
      </c>
      <c r="I46" s="63">
        <v>451.1</v>
      </c>
      <c r="J46" s="63">
        <f>I46/H46*100</f>
        <v>24.33248826797562</v>
      </c>
      <c r="K46" s="87">
        <v>1300</v>
      </c>
      <c r="L46" s="87">
        <v>0</v>
      </c>
      <c r="M46" s="63"/>
      <c r="N46" s="87">
        <v>372897.4</v>
      </c>
      <c r="O46" s="87">
        <v>0</v>
      </c>
      <c r="P46" s="63">
        <v>0</v>
      </c>
      <c r="Q46" s="87">
        <v>560151.30000000005</v>
      </c>
      <c r="R46" s="87">
        <v>0</v>
      </c>
      <c r="S46" s="63">
        <v>0</v>
      </c>
      <c r="T46" s="87">
        <v>123258.9</v>
      </c>
      <c r="U46" s="87">
        <v>0</v>
      </c>
      <c r="V46" s="63">
        <v>0</v>
      </c>
      <c r="W46" s="87">
        <v>14775.5</v>
      </c>
      <c r="X46" s="87">
        <v>0</v>
      </c>
      <c r="Y46" s="63">
        <v>0</v>
      </c>
      <c r="Z46" s="87">
        <v>0</v>
      </c>
      <c r="AA46" s="87">
        <v>0</v>
      </c>
      <c r="AB46" s="63"/>
      <c r="AC46" s="87">
        <v>161</v>
      </c>
      <c r="AD46" s="87">
        <v>160.9</v>
      </c>
      <c r="AE46" s="63">
        <f t="shared" si="4"/>
        <v>99.937888198757761</v>
      </c>
      <c r="AF46" s="87">
        <v>190.8</v>
      </c>
      <c r="AG46" s="87">
        <v>190.8</v>
      </c>
      <c r="AH46" s="63">
        <f t="shared" si="5"/>
        <v>100</v>
      </c>
      <c r="AI46" s="87">
        <v>0</v>
      </c>
      <c r="AJ46" s="87">
        <v>0</v>
      </c>
      <c r="AK46" s="63"/>
      <c r="AL46" s="87">
        <v>0</v>
      </c>
      <c r="AM46" s="87">
        <v>0</v>
      </c>
      <c r="AN46" s="63"/>
      <c r="AO46" s="87">
        <v>200</v>
      </c>
      <c r="AP46" s="87">
        <v>200</v>
      </c>
      <c r="AQ46" s="63">
        <f t="shared" si="8"/>
        <v>100</v>
      </c>
      <c r="AR46" s="87">
        <v>50</v>
      </c>
      <c r="AS46" s="87">
        <v>50</v>
      </c>
      <c r="AT46" s="63">
        <f t="shared" si="6"/>
        <v>100</v>
      </c>
      <c r="AU46" s="87"/>
      <c r="AV46" s="87"/>
      <c r="AW46" s="63"/>
      <c r="AX46" s="87">
        <v>0</v>
      </c>
      <c r="AY46" s="87">
        <v>0</v>
      </c>
      <c r="AZ46" s="63"/>
      <c r="BA46" s="87"/>
      <c r="BB46" s="87"/>
      <c r="BC46" s="63"/>
      <c r="BD46" s="87"/>
      <c r="BE46" s="87"/>
      <c r="BF46" s="63"/>
      <c r="BG46" s="87"/>
      <c r="BH46" s="87"/>
      <c r="BI46" s="63"/>
      <c r="BJ46" s="87"/>
      <c r="BK46" s="87"/>
      <c r="BL46" s="63"/>
      <c r="BM46" s="87">
        <v>0</v>
      </c>
      <c r="BN46" s="87">
        <v>0</v>
      </c>
      <c r="BO46" s="63"/>
      <c r="BP46" s="63">
        <v>149630</v>
      </c>
      <c r="BQ46" s="63">
        <v>38584.6</v>
      </c>
      <c r="BR46" s="63">
        <v>25.8</v>
      </c>
      <c r="BS46" s="63">
        <v>13377.3</v>
      </c>
      <c r="BT46" s="63">
        <v>0</v>
      </c>
      <c r="BU46" s="63"/>
      <c r="BV46" s="87">
        <v>24016</v>
      </c>
      <c r="BW46" s="87">
        <v>11464.3</v>
      </c>
      <c r="BX46" s="63">
        <v>47.7</v>
      </c>
      <c r="BY46" s="87">
        <v>66203</v>
      </c>
      <c r="BZ46" s="87">
        <v>11662.4</v>
      </c>
      <c r="CA46" s="63">
        <v>17.600000000000001</v>
      </c>
      <c r="CB46" s="63"/>
      <c r="CC46" s="63"/>
      <c r="CD46" s="63"/>
      <c r="CE46" s="87">
        <v>0</v>
      </c>
      <c r="CF46" s="87"/>
      <c r="CG46" s="63"/>
      <c r="CH46" s="87">
        <v>0</v>
      </c>
      <c r="CI46" s="87">
        <v>0</v>
      </c>
      <c r="CJ46" s="63"/>
      <c r="CK46" s="87">
        <v>100000</v>
      </c>
      <c r="CL46" s="87">
        <v>11542.8</v>
      </c>
      <c r="CM46" s="63">
        <v>11.5</v>
      </c>
      <c r="CN46" s="87">
        <v>4617.2</v>
      </c>
      <c r="CO46" s="87">
        <v>4617.2</v>
      </c>
      <c r="CP46" s="63">
        <v>100</v>
      </c>
      <c r="CQ46" s="87"/>
      <c r="CR46" s="87"/>
      <c r="CS46" s="63"/>
      <c r="CT46" s="87">
        <v>37356.699999999997</v>
      </c>
      <c r="CU46" s="87">
        <v>37356.699999999997</v>
      </c>
      <c r="CV46" s="63">
        <v>100</v>
      </c>
      <c r="CW46" s="87"/>
      <c r="CX46" s="87"/>
      <c r="CY46" s="63"/>
    </row>
    <row r="47" spans="1:103" ht="15.75" x14ac:dyDescent="0.25">
      <c r="A47" s="105" t="s">
        <v>290</v>
      </c>
      <c r="B47" s="106">
        <f t="shared" si="2"/>
        <v>2129846.7999999998</v>
      </c>
      <c r="C47" s="106">
        <f t="shared" si="2"/>
        <v>487708.4</v>
      </c>
      <c r="D47" s="106">
        <f t="shared" si="3"/>
        <v>22.898754971484337</v>
      </c>
      <c r="E47" s="106">
        <f>SUM(E48:E51)</f>
        <v>1734</v>
      </c>
      <c r="F47" s="106">
        <f t="shared" ref="F47:BQ47" si="12">SUM(F48:F51)</f>
        <v>73</v>
      </c>
      <c r="G47" s="106">
        <f>F47/E47*100</f>
        <v>4.2099192618223755</v>
      </c>
      <c r="H47" s="106">
        <f t="shared" si="12"/>
        <v>0</v>
      </c>
      <c r="I47" s="106">
        <f t="shared" si="12"/>
        <v>0</v>
      </c>
      <c r="J47" s="106"/>
      <c r="K47" s="106">
        <f t="shared" si="12"/>
        <v>0</v>
      </c>
      <c r="L47" s="106">
        <f t="shared" si="12"/>
        <v>0</v>
      </c>
      <c r="M47" s="106"/>
      <c r="N47" s="106">
        <f t="shared" si="12"/>
        <v>279352.90000000002</v>
      </c>
      <c r="O47" s="106">
        <f t="shared" si="12"/>
        <v>32364.1</v>
      </c>
      <c r="P47" s="106">
        <f>O47/N47*100</f>
        <v>11.585381787695777</v>
      </c>
      <c r="Q47" s="106">
        <f t="shared" si="12"/>
        <v>0</v>
      </c>
      <c r="R47" s="106">
        <f t="shared" si="12"/>
        <v>0</v>
      </c>
      <c r="S47" s="106"/>
      <c r="T47" s="106">
        <f t="shared" si="12"/>
        <v>188524.3</v>
      </c>
      <c r="U47" s="106">
        <f t="shared" si="12"/>
        <v>0</v>
      </c>
      <c r="V47" s="106"/>
      <c r="W47" s="106">
        <f t="shared" si="12"/>
        <v>5460.6</v>
      </c>
      <c r="X47" s="106">
        <f t="shared" si="12"/>
        <v>0</v>
      </c>
      <c r="Y47" s="106"/>
      <c r="Z47" s="106">
        <f t="shared" si="12"/>
        <v>0</v>
      </c>
      <c r="AA47" s="106">
        <f t="shared" si="12"/>
        <v>0</v>
      </c>
      <c r="AB47" s="106"/>
      <c r="AC47" s="106">
        <f t="shared" si="12"/>
        <v>442.5</v>
      </c>
      <c r="AD47" s="106">
        <f t="shared" si="12"/>
        <v>442.5</v>
      </c>
      <c r="AE47" s="106">
        <f>AD47/AC47*100</f>
        <v>100</v>
      </c>
      <c r="AF47" s="106">
        <f t="shared" si="12"/>
        <v>0</v>
      </c>
      <c r="AG47" s="106">
        <f t="shared" si="12"/>
        <v>0</v>
      </c>
      <c r="AH47" s="106"/>
      <c r="AI47" s="106">
        <f t="shared" si="12"/>
        <v>0</v>
      </c>
      <c r="AJ47" s="106">
        <f t="shared" si="12"/>
        <v>0</v>
      </c>
      <c r="AK47" s="106"/>
      <c r="AL47" s="106">
        <f t="shared" si="12"/>
        <v>0</v>
      </c>
      <c r="AM47" s="106">
        <f t="shared" si="12"/>
        <v>0</v>
      </c>
      <c r="AN47" s="106"/>
      <c r="AO47" s="106">
        <f t="shared" si="12"/>
        <v>0</v>
      </c>
      <c r="AP47" s="106">
        <f t="shared" si="12"/>
        <v>0</v>
      </c>
      <c r="AQ47" s="106"/>
      <c r="AR47" s="106">
        <f t="shared" si="12"/>
        <v>0</v>
      </c>
      <c r="AS47" s="106">
        <f t="shared" si="12"/>
        <v>0</v>
      </c>
      <c r="AT47" s="106"/>
      <c r="AU47" s="106">
        <f t="shared" si="12"/>
        <v>0</v>
      </c>
      <c r="AV47" s="106">
        <f t="shared" si="12"/>
        <v>0</v>
      </c>
      <c r="AW47" s="106"/>
      <c r="AX47" s="106">
        <f t="shared" si="12"/>
        <v>0</v>
      </c>
      <c r="AY47" s="106">
        <f t="shared" si="12"/>
        <v>0</v>
      </c>
      <c r="AZ47" s="106"/>
      <c r="BA47" s="106">
        <f t="shared" si="12"/>
        <v>0</v>
      </c>
      <c r="BB47" s="106">
        <f t="shared" si="12"/>
        <v>0</v>
      </c>
      <c r="BC47" s="106"/>
      <c r="BD47" s="106">
        <f t="shared" si="12"/>
        <v>0</v>
      </c>
      <c r="BE47" s="106">
        <f t="shared" si="12"/>
        <v>0</v>
      </c>
      <c r="BF47" s="106"/>
      <c r="BG47" s="106">
        <f t="shared" si="12"/>
        <v>100000</v>
      </c>
      <c r="BH47" s="106">
        <f t="shared" si="12"/>
        <v>100000</v>
      </c>
      <c r="BI47" s="106">
        <f>BH47/BG47*100</f>
        <v>100</v>
      </c>
      <c r="BJ47" s="106">
        <f t="shared" si="12"/>
        <v>850170</v>
      </c>
      <c r="BK47" s="106">
        <f t="shared" si="12"/>
        <v>245000</v>
      </c>
      <c r="BL47" s="106">
        <f>BK47/BJ47*100</f>
        <v>28.817765858592985</v>
      </c>
      <c r="BM47" s="106">
        <f t="shared" si="12"/>
        <v>0</v>
      </c>
      <c r="BN47" s="106">
        <f t="shared" si="12"/>
        <v>0</v>
      </c>
      <c r="BO47" s="106"/>
      <c r="BP47" s="106">
        <f t="shared" si="12"/>
        <v>0</v>
      </c>
      <c r="BQ47" s="106">
        <f t="shared" si="12"/>
        <v>0</v>
      </c>
      <c r="BR47" s="106"/>
      <c r="BS47" s="106">
        <f t="shared" ref="BS47:CX47" si="13">SUM(BS48:BS51)</f>
        <v>0</v>
      </c>
      <c r="BT47" s="106">
        <f t="shared" si="13"/>
        <v>0</v>
      </c>
      <c r="BU47" s="106"/>
      <c r="BV47" s="106">
        <f t="shared" si="13"/>
        <v>23590</v>
      </c>
      <c r="BW47" s="106">
        <f t="shared" si="13"/>
        <v>10230.200000000001</v>
      </c>
      <c r="BX47" s="106">
        <f>BW47/BV47*100</f>
        <v>43.366680796947861</v>
      </c>
      <c r="BY47" s="106">
        <f t="shared" si="13"/>
        <v>200402.2</v>
      </c>
      <c r="BZ47" s="106">
        <f t="shared" si="13"/>
        <v>66298.600000000006</v>
      </c>
      <c r="CA47" s="106">
        <f>BZ47/BY47*100</f>
        <v>33.082770548427114</v>
      </c>
      <c r="CB47" s="106">
        <f t="shared" si="13"/>
        <v>0</v>
      </c>
      <c r="CC47" s="106">
        <f t="shared" si="13"/>
        <v>0</v>
      </c>
      <c r="CD47" s="106"/>
      <c r="CE47" s="106">
        <f t="shared" si="13"/>
        <v>281055.7</v>
      </c>
      <c r="CF47" s="106">
        <f t="shared" si="13"/>
        <v>0</v>
      </c>
      <c r="CG47" s="106"/>
      <c r="CH47" s="106">
        <f t="shared" si="13"/>
        <v>0</v>
      </c>
      <c r="CI47" s="106">
        <f t="shared" si="13"/>
        <v>0</v>
      </c>
      <c r="CJ47" s="106"/>
      <c r="CK47" s="106">
        <f t="shared" si="13"/>
        <v>100000</v>
      </c>
      <c r="CL47" s="106">
        <f t="shared" si="13"/>
        <v>33300</v>
      </c>
      <c r="CM47" s="106">
        <f>CL47/CK47*100</f>
        <v>33.300000000000004</v>
      </c>
      <c r="CN47" s="106">
        <f t="shared" si="13"/>
        <v>0</v>
      </c>
      <c r="CO47" s="106">
        <f t="shared" si="13"/>
        <v>0</v>
      </c>
      <c r="CP47" s="106"/>
      <c r="CQ47" s="106">
        <f t="shared" si="13"/>
        <v>99114.6</v>
      </c>
      <c r="CR47" s="106">
        <f t="shared" si="13"/>
        <v>0</v>
      </c>
      <c r="CS47" s="106"/>
      <c r="CT47" s="106">
        <f t="shared" si="13"/>
        <v>0</v>
      </c>
      <c r="CU47" s="106">
        <f t="shared" si="13"/>
        <v>0</v>
      </c>
      <c r="CV47" s="106"/>
      <c r="CW47" s="106">
        <f t="shared" si="13"/>
        <v>0</v>
      </c>
      <c r="CX47" s="106">
        <f t="shared" si="13"/>
        <v>0</v>
      </c>
      <c r="CY47" s="106"/>
    </row>
    <row r="48" spans="1:103" ht="20.25" customHeight="1" x14ac:dyDescent="0.25">
      <c r="A48" s="62" t="s">
        <v>291</v>
      </c>
      <c r="B48" s="63">
        <f t="shared" si="2"/>
        <v>2108300.2000000002</v>
      </c>
      <c r="C48" s="63">
        <f t="shared" si="2"/>
        <v>482252.19999999995</v>
      </c>
      <c r="D48" s="63">
        <f t="shared" si="3"/>
        <v>22.873981608501477</v>
      </c>
      <c r="E48" s="87">
        <v>1734</v>
      </c>
      <c r="F48" s="87">
        <v>73</v>
      </c>
      <c r="G48" s="63">
        <f>F48/E48*100</f>
        <v>4.2099192618223755</v>
      </c>
      <c r="H48" s="63"/>
      <c r="I48" s="63"/>
      <c r="J48" s="63"/>
      <c r="K48" s="87"/>
      <c r="L48" s="87"/>
      <c r="M48" s="63"/>
      <c r="N48" s="87">
        <v>279352.90000000002</v>
      </c>
      <c r="O48" s="87">
        <v>32364.1</v>
      </c>
      <c r="P48" s="63">
        <f>O48/N48*100</f>
        <v>11.585381787695777</v>
      </c>
      <c r="Q48" s="87"/>
      <c r="R48" s="87"/>
      <c r="S48" s="63"/>
      <c r="T48" s="87">
        <v>188524.3</v>
      </c>
      <c r="U48" s="87">
        <v>0</v>
      </c>
      <c r="V48" s="63">
        <v>0</v>
      </c>
      <c r="W48" s="87">
        <v>5460.6</v>
      </c>
      <c r="X48" s="87">
        <v>0</v>
      </c>
      <c r="Y48" s="63">
        <v>0</v>
      </c>
      <c r="Z48" s="87"/>
      <c r="AA48" s="87"/>
      <c r="AB48" s="63"/>
      <c r="AC48" s="87">
        <v>442.5</v>
      </c>
      <c r="AD48" s="87">
        <v>442.5</v>
      </c>
      <c r="AE48" s="63">
        <f>AD48/AC48*100</f>
        <v>100</v>
      </c>
      <c r="AF48" s="87"/>
      <c r="AG48" s="87"/>
      <c r="AH48" s="63"/>
      <c r="AI48" s="87"/>
      <c r="AJ48" s="87"/>
      <c r="AK48" s="63"/>
      <c r="AL48" s="87"/>
      <c r="AM48" s="87"/>
      <c r="AN48" s="63"/>
      <c r="AO48" s="87"/>
      <c r="AP48" s="87"/>
      <c r="AQ48" s="63"/>
      <c r="AR48" s="87"/>
      <c r="AS48" s="87"/>
      <c r="AT48" s="63"/>
      <c r="AU48" s="87"/>
      <c r="AV48" s="87"/>
      <c r="AW48" s="63"/>
      <c r="AX48" s="87"/>
      <c r="AY48" s="87"/>
      <c r="AZ48" s="63"/>
      <c r="BA48" s="87"/>
      <c r="BB48" s="87"/>
      <c r="BC48" s="63"/>
      <c r="BD48" s="87"/>
      <c r="BE48" s="87"/>
      <c r="BF48" s="63"/>
      <c r="BG48" s="87">
        <v>100000</v>
      </c>
      <c r="BH48" s="87">
        <v>100000</v>
      </c>
      <c r="BI48" s="63">
        <v>100</v>
      </c>
      <c r="BJ48" s="87">
        <v>850170</v>
      </c>
      <c r="BK48" s="87">
        <v>245000</v>
      </c>
      <c r="BL48" s="63">
        <v>28.8</v>
      </c>
      <c r="BM48" s="87"/>
      <c r="BN48" s="87"/>
      <c r="BO48" s="63"/>
      <c r="BP48" s="63"/>
      <c r="BQ48" s="63"/>
      <c r="BR48" s="63"/>
      <c r="BS48" s="63"/>
      <c r="BT48" s="63"/>
      <c r="BU48" s="63"/>
      <c r="BV48" s="87">
        <v>15626</v>
      </c>
      <c r="BW48" s="87">
        <v>6949.1</v>
      </c>
      <c r="BX48" s="63">
        <v>44.5</v>
      </c>
      <c r="BY48" s="87">
        <v>189654.3</v>
      </c>
      <c r="BZ48" s="87">
        <v>64123.5</v>
      </c>
      <c r="CA48" s="63">
        <v>33.799999999999997</v>
      </c>
      <c r="CB48" s="63"/>
      <c r="CC48" s="63"/>
      <c r="CD48" s="63"/>
      <c r="CE48" s="87">
        <v>278221</v>
      </c>
      <c r="CF48" s="87">
        <v>0</v>
      </c>
      <c r="CG48" s="63"/>
      <c r="CH48" s="87"/>
      <c r="CI48" s="87"/>
      <c r="CJ48" s="63"/>
      <c r="CK48" s="87">
        <v>100000</v>
      </c>
      <c r="CL48" s="87">
        <v>33300</v>
      </c>
      <c r="CM48" s="63">
        <v>33.299999999999997</v>
      </c>
      <c r="CN48" s="87">
        <v>0</v>
      </c>
      <c r="CO48" s="87">
        <v>0</v>
      </c>
      <c r="CP48" s="63"/>
      <c r="CQ48" s="87">
        <v>99114.6</v>
      </c>
      <c r="CR48" s="87">
        <v>0</v>
      </c>
      <c r="CS48" s="63"/>
      <c r="CT48" s="87"/>
      <c r="CU48" s="87"/>
      <c r="CV48" s="63"/>
      <c r="CW48" s="87"/>
      <c r="CX48" s="87"/>
      <c r="CY48" s="63"/>
    </row>
    <row r="49" spans="1:103" ht="20.25" customHeight="1" x14ac:dyDescent="0.25">
      <c r="A49" s="62" t="s">
        <v>292</v>
      </c>
      <c r="B49" s="63">
        <f t="shared" si="2"/>
        <v>5076</v>
      </c>
      <c r="C49" s="63">
        <f t="shared" si="2"/>
        <v>451.1</v>
      </c>
      <c r="D49" s="63">
        <f t="shared" si="3"/>
        <v>8.8869188337273446</v>
      </c>
      <c r="E49" s="87">
        <v>0</v>
      </c>
      <c r="F49" s="87">
        <v>0</v>
      </c>
      <c r="G49" s="63"/>
      <c r="H49" s="63"/>
      <c r="I49" s="63"/>
      <c r="J49" s="63"/>
      <c r="K49" s="87"/>
      <c r="L49" s="87"/>
      <c r="M49" s="63"/>
      <c r="N49" s="87">
        <v>0</v>
      </c>
      <c r="O49" s="87">
        <v>0</v>
      </c>
      <c r="P49" s="63"/>
      <c r="Q49" s="87"/>
      <c r="R49" s="87"/>
      <c r="S49" s="63"/>
      <c r="T49" s="87">
        <v>0</v>
      </c>
      <c r="U49" s="87">
        <v>0</v>
      </c>
      <c r="V49" s="63"/>
      <c r="W49" s="87">
        <v>0</v>
      </c>
      <c r="X49" s="87">
        <v>0</v>
      </c>
      <c r="Y49" s="63"/>
      <c r="Z49" s="87"/>
      <c r="AA49" s="87"/>
      <c r="AB49" s="63"/>
      <c r="AC49" s="87">
        <v>0</v>
      </c>
      <c r="AD49" s="87">
        <v>0</v>
      </c>
      <c r="AE49" s="63"/>
      <c r="AF49" s="87"/>
      <c r="AG49" s="87"/>
      <c r="AH49" s="63"/>
      <c r="AI49" s="87"/>
      <c r="AJ49" s="87"/>
      <c r="AK49" s="63"/>
      <c r="AL49" s="87"/>
      <c r="AM49" s="87"/>
      <c r="AN49" s="63"/>
      <c r="AO49" s="87"/>
      <c r="AP49" s="87"/>
      <c r="AQ49" s="63"/>
      <c r="AR49" s="87"/>
      <c r="AS49" s="87"/>
      <c r="AT49" s="63"/>
      <c r="AU49" s="87"/>
      <c r="AV49" s="87"/>
      <c r="AW49" s="63"/>
      <c r="AX49" s="87"/>
      <c r="AY49" s="87"/>
      <c r="AZ49" s="63"/>
      <c r="BA49" s="87"/>
      <c r="BB49" s="87"/>
      <c r="BC49" s="63"/>
      <c r="BD49" s="87"/>
      <c r="BE49" s="87"/>
      <c r="BF49" s="63"/>
      <c r="BG49" s="87"/>
      <c r="BH49" s="87"/>
      <c r="BI49" s="63"/>
      <c r="BJ49" s="87"/>
      <c r="BK49" s="87"/>
      <c r="BL49" s="63"/>
      <c r="BM49" s="87"/>
      <c r="BN49" s="87"/>
      <c r="BO49" s="63"/>
      <c r="BP49" s="63"/>
      <c r="BQ49" s="63"/>
      <c r="BR49" s="63"/>
      <c r="BS49" s="63"/>
      <c r="BT49" s="63"/>
      <c r="BU49" s="63"/>
      <c r="BV49" s="87">
        <v>307</v>
      </c>
      <c r="BW49" s="87">
        <v>122.8</v>
      </c>
      <c r="BX49" s="63">
        <v>40</v>
      </c>
      <c r="BY49" s="87">
        <v>4769</v>
      </c>
      <c r="BZ49" s="87">
        <v>328.3</v>
      </c>
      <c r="CA49" s="63">
        <v>6.9</v>
      </c>
      <c r="CB49" s="63"/>
      <c r="CC49" s="63"/>
      <c r="CD49" s="63"/>
      <c r="CE49" s="87">
        <v>0</v>
      </c>
      <c r="CF49" s="87">
        <v>0</v>
      </c>
      <c r="CG49" s="63"/>
      <c r="CH49" s="87"/>
      <c r="CI49" s="87"/>
      <c r="CJ49" s="63"/>
      <c r="CK49" s="87"/>
      <c r="CL49" s="87"/>
      <c r="CM49" s="63"/>
      <c r="CN49" s="87"/>
      <c r="CO49" s="87"/>
      <c r="CP49" s="63"/>
      <c r="CQ49" s="87"/>
      <c r="CR49" s="87"/>
      <c r="CS49" s="63"/>
      <c r="CT49" s="87"/>
      <c r="CU49" s="87"/>
      <c r="CV49" s="63"/>
      <c r="CW49" s="87"/>
      <c r="CX49" s="87"/>
      <c r="CY49" s="63"/>
    </row>
    <row r="50" spans="1:103" ht="15.75" x14ac:dyDescent="0.25">
      <c r="A50" s="62" t="s">
        <v>293</v>
      </c>
      <c r="B50" s="63">
        <f t="shared" si="2"/>
        <v>7425.7</v>
      </c>
      <c r="C50" s="63">
        <f t="shared" si="2"/>
        <v>2984.6</v>
      </c>
      <c r="D50" s="63">
        <f t="shared" si="3"/>
        <v>40.192843772304293</v>
      </c>
      <c r="E50" s="87">
        <v>0</v>
      </c>
      <c r="F50" s="87">
        <v>0</v>
      </c>
      <c r="G50" s="63"/>
      <c r="H50" s="63"/>
      <c r="I50" s="63"/>
      <c r="J50" s="63"/>
      <c r="K50" s="87"/>
      <c r="L50" s="87"/>
      <c r="M50" s="63"/>
      <c r="N50" s="87">
        <v>0</v>
      </c>
      <c r="O50" s="87">
        <v>0</v>
      </c>
      <c r="P50" s="63"/>
      <c r="Q50" s="87"/>
      <c r="R50" s="87"/>
      <c r="S50" s="63"/>
      <c r="T50" s="87">
        <v>0</v>
      </c>
      <c r="U50" s="87">
        <v>0</v>
      </c>
      <c r="V50" s="63"/>
      <c r="W50" s="87">
        <v>0</v>
      </c>
      <c r="X50" s="87">
        <v>0</v>
      </c>
      <c r="Y50" s="63"/>
      <c r="Z50" s="87"/>
      <c r="AA50" s="87"/>
      <c r="AB50" s="63"/>
      <c r="AC50" s="87">
        <v>0</v>
      </c>
      <c r="AD50" s="87">
        <v>0</v>
      </c>
      <c r="AE50" s="63"/>
      <c r="AF50" s="87"/>
      <c r="AG50" s="87"/>
      <c r="AH50" s="63"/>
      <c r="AI50" s="87"/>
      <c r="AJ50" s="87"/>
      <c r="AK50" s="63"/>
      <c r="AL50" s="87"/>
      <c r="AM50" s="87"/>
      <c r="AN50" s="63"/>
      <c r="AO50" s="87"/>
      <c r="AP50" s="87"/>
      <c r="AQ50" s="63"/>
      <c r="AR50" s="87"/>
      <c r="AS50" s="87"/>
      <c r="AT50" s="63"/>
      <c r="AU50" s="87"/>
      <c r="AV50" s="87"/>
      <c r="AW50" s="63"/>
      <c r="AX50" s="87"/>
      <c r="AY50" s="87"/>
      <c r="AZ50" s="63"/>
      <c r="BA50" s="87"/>
      <c r="BB50" s="87"/>
      <c r="BC50" s="63"/>
      <c r="BD50" s="87"/>
      <c r="BE50" s="87"/>
      <c r="BF50" s="63"/>
      <c r="BG50" s="87"/>
      <c r="BH50" s="87"/>
      <c r="BI50" s="63"/>
      <c r="BJ50" s="87"/>
      <c r="BK50" s="87"/>
      <c r="BL50" s="63"/>
      <c r="BM50" s="87"/>
      <c r="BN50" s="87"/>
      <c r="BO50" s="63"/>
      <c r="BP50" s="63"/>
      <c r="BQ50" s="63"/>
      <c r="BR50" s="63"/>
      <c r="BS50" s="63"/>
      <c r="BT50" s="63"/>
      <c r="BU50" s="63"/>
      <c r="BV50" s="87">
        <v>3679</v>
      </c>
      <c r="BW50" s="87">
        <v>1839.5</v>
      </c>
      <c r="BX50" s="63">
        <v>50</v>
      </c>
      <c r="BY50" s="87">
        <v>3746.7</v>
      </c>
      <c r="BZ50" s="87">
        <v>1145.0999999999999</v>
      </c>
      <c r="CA50" s="63">
        <v>30.6</v>
      </c>
      <c r="CB50" s="63"/>
      <c r="CC50" s="63"/>
      <c r="CD50" s="63"/>
      <c r="CE50" s="87">
        <v>0</v>
      </c>
      <c r="CF50" s="87">
        <v>0</v>
      </c>
      <c r="CG50" s="63"/>
      <c r="CH50" s="87"/>
      <c r="CI50" s="87"/>
      <c r="CJ50" s="63"/>
      <c r="CK50" s="87"/>
      <c r="CL50" s="87"/>
      <c r="CM50" s="63"/>
      <c r="CN50" s="87"/>
      <c r="CO50" s="87"/>
      <c r="CP50" s="63"/>
      <c r="CQ50" s="87"/>
      <c r="CR50" s="87"/>
      <c r="CS50" s="63"/>
      <c r="CT50" s="87"/>
      <c r="CU50" s="87"/>
      <c r="CV50" s="63"/>
      <c r="CW50" s="87"/>
      <c r="CX50" s="87"/>
      <c r="CY50" s="63"/>
    </row>
    <row r="51" spans="1:103" ht="15.75" x14ac:dyDescent="0.25">
      <c r="A51" s="62" t="s">
        <v>294</v>
      </c>
      <c r="B51" s="63">
        <f t="shared" si="2"/>
        <v>9044.9</v>
      </c>
      <c r="C51" s="63">
        <f t="shared" si="2"/>
        <v>2020.5</v>
      </c>
      <c r="D51" s="63">
        <f t="shared" si="3"/>
        <v>22.338555429026304</v>
      </c>
      <c r="E51" s="87">
        <v>0</v>
      </c>
      <c r="F51" s="87">
        <v>0</v>
      </c>
      <c r="G51" s="63"/>
      <c r="H51" s="63"/>
      <c r="I51" s="63"/>
      <c r="J51" s="63"/>
      <c r="K51" s="87"/>
      <c r="L51" s="87"/>
      <c r="M51" s="63"/>
      <c r="N51" s="87">
        <v>0</v>
      </c>
      <c r="O51" s="87">
        <v>0</v>
      </c>
      <c r="P51" s="63"/>
      <c r="Q51" s="87"/>
      <c r="R51" s="87"/>
      <c r="S51" s="63"/>
      <c r="T51" s="87">
        <v>0</v>
      </c>
      <c r="U51" s="87">
        <v>0</v>
      </c>
      <c r="V51" s="63"/>
      <c r="W51" s="87">
        <v>0</v>
      </c>
      <c r="X51" s="87">
        <v>0</v>
      </c>
      <c r="Y51" s="63"/>
      <c r="Z51" s="87"/>
      <c r="AA51" s="87"/>
      <c r="AB51" s="63"/>
      <c r="AC51" s="87">
        <v>0</v>
      </c>
      <c r="AD51" s="87">
        <v>0</v>
      </c>
      <c r="AE51" s="63"/>
      <c r="AF51" s="87"/>
      <c r="AG51" s="87"/>
      <c r="AH51" s="63"/>
      <c r="AI51" s="87"/>
      <c r="AJ51" s="87"/>
      <c r="AK51" s="63"/>
      <c r="AL51" s="87"/>
      <c r="AM51" s="87"/>
      <c r="AN51" s="63"/>
      <c r="AO51" s="87"/>
      <c r="AP51" s="87"/>
      <c r="AQ51" s="63"/>
      <c r="AR51" s="87"/>
      <c r="AS51" s="87"/>
      <c r="AT51" s="63"/>
      <c r="AU51" s="87"/>
      <c r="AV51" s="87"/>
      <c r="AW51" s="63"/>
      <c r="AX51" s="87"/>
      <c r="AY51" s="87"/>
      <c r="AZ51" s="63"/>
      <c r="BA51" s="87"/>
      <c r="BB51" s="87"/>
      <c r="BC51" s="63"/>
      <c r="BD51" s="87"/>
      <c r="BE51" s="87"/>
      <c r="BF51" s="63"/>
      <c r="BG51" s="87"/>
      <c r="BH51" s="87"/>
      <c r="BI51" s="63"/>
      <c r="BJ51" s="87"/>
      <c r="BK51" s="87"/>
      <c r="BL51" s="63"/>
      <c r="BM51" s="87"/>
      <c r="BN51" s="87"/>
      <c r="BO51" s="63"/>
      <c r="BP51" s="63"/>
      <c r="BQ51" s="63"/>
      <c r="BR51" s="63"/>
      <c r="BS51" s="63"/>
      <c r="BT51" s="63"/>
      <c r="BU51" s="63"/>
      <c r="BV51" s="87">
        <v>3978</v>
      </c>
      <c r="BW51" s="87">
        <v>1318.8</v>
      </c>
      <c r="BX51" s="63">
        <v>33.200000000000003</v>
      </c>
      <c r="BY51" s="87">
        <v>2232.1999999999998</v>
      </c>
      <c r="BZ51" s="87">
        <v>701.7</v>
      </c>
      <c r="CA51" s="63">
        <v>31.4</v>
      </c>
      <c r="CB51" s="63"/>
      <c r="CC51" s="63"/>
      <c r="CD51" s="63"/>
      <c r="CE51" s="87">
        <v>2834.7</v>
      </c>
      <c r="CF51" s="87">
        <v>0</v>
      </c>
      <c r="CG51" s="63"/>
      <c r="CH51" s="87"/>
      <c r="CI51" s="87"/>
      <c r="CJ51" s="63"/>
      <c r="CK51" s="87"/>
      <c r="CL51" s="87"/>
      <c r="CM51" s="63"/>
      <c r="CN51" s="87"/>
      <c r="CO51" s="87"/>
      <c r="CP51" s="63"/>
      <c r="CQ51" s="87"/>
      <c r="CR51" s="87"/>
      <c r="CS51" s="63"/>
      <c r="CT51" s="87"/>
      <c r="CU51" s="87"/>
      <c r="CV51" s="63"/>
      <c r="CW51" s="87"/>
      <c r="CX51" s="87"/>
      <c r="CY51" s="63"/>
    </row>
    <row r="52" spans="1:103" ht="15.75" x14ac:dyDescent="0.25">
      <c r="A52" s="105" t="s">
        <v>295</v>
      </c>
      <c r="B52" s="106">
        <f t="shared" si="2"/>
        <v>378132.2</v>
      </c>
      <c r="C52" s="106">
        <f t="shared" si="2"/>
        <v>5582.5999999999995</v>
      </c>
      <c r="D52" s="106">
        <f t="shared" si="3"/>
        <v>1.4763619707604905</v>
      </c>
      <c r="E52" s="107"/>
      <c r="F52" s="107"/>
      <c r="G52" s="106"/>
      <c r="H52" s="106"/>
      <c r="I52" s="106"/>
      <c r="J52" s="106"/>
      <c r="K52" s="107"/>
      <c r="L52" s="107"/>
      <c r="M52" s="106"/>
      <c r="N52" s="107"/>
      <c r="O52" s="107"/>
      <c r="P52" s="106"/>
      <c r="Q52" s="107"/>
      <c r="R52" s="107"/>
      <c r="S52" s="106"/>
      <c r="T52" s="107"/>
      <c r="U52" s="107"/>
      <c r="V52" s="106"/>
      <c r="W52" s="107"/>
      <c r="X52" s="107"/>
      <c r="Y52" s="106"/>
      <c r="Z52" s="107">
        <f>SUM(Z53:Z75)</f>
        <v>5658.3</v>
      </c>
      <c r="AA52" s="107">
        <f t="shared" ref="AA52:CL52" si="14">SUM(AA53:AA75)</f>
        <v>4613.3999999999996</v>
      </c>
      <c r="AB52" s="107">
        <f>AA52/Z52*100</f>
        <v>81.533322729441693</v>
      </c>
      <c r="AC52" s="107">
        <f t="shared" si="14"/>
        <v>0</v>
      </c>
      <c r="AD52" s="107">
        <f t="shared" si="14"/>
        <v>0</v>
      </c>
      <c r="AE52" s="107"/>
      <c r="AF52" s="107">
        <f t="shared" si="14"/>
        <v>0</v>
      </c>
      <c r="AG52" s="107">
        <f t="shared" si="14"/>
        <v>0</v>
      </c>
      <c r="AH52" s="107"/>
      <c r="AI52" s="107">
        <f t="shared" si="14"/>
        <v>5464</v>
      </c>
      <c r="AJ52" s="107">
        <f t="shared" si="14"/>
        <v>769.2</v>
      </c>
      <c r="AK52" s="107">
        <f>AJ52/AI52*100</f>
        <v>14.077598828696928</v>
      </c>
      <c r="AL52" s="107">
        <f t="shared" si="14"/>
        <v>0</v>
      </c>
      <c r="AM52" s="107">
        <f t="shared" si="14"/>
        <v>0</v>
      </c>
      <c r="AN52" s="107">
        <f t="shared" si="14"/>
        <v>0</v>
      </c>
      <c r="AO52" s="107">
        <f t="shared" si="14"/>
        <v>100</v>
      </c>
      <c r="AP52" s="107">
        <f t="shared" si="14"/>
        <v>100</v>
      </c>
      <c r="AQ52" s="107">
        <f>AP52/AO52*100</f>
        <v>100</v>
      </c>
      <c r="AR52" s="107">
        <f t="shared" si="14"/>
        <v>100</v>
      </c>
      <c r="AS52" s="107">
        <f t="shared" si="14"/>
        <v>100</v>
      </c>
      <c r="AT52" s="107">
        <f>AS52/AR52*100</f>
        <v>100</v>
      </c>
      <c r="AU52" s="107">
        <f t="shared" si="14"/>
        <v>33252.300000000003</v>
      </c>
      <c r="AV52" s="107">
        <f t="shared" si="14"/>
        <v>0</v>
      </c>
      <c r="AW52" s="107"/>
      <c r="AX52" s="107">
        <f t="shared" si="14"/>
        <v>0</v>
      </c>
      <c r="AY52" s="107">
        <f t="shared" si="14"/>
        <v>0</v>
      </c>
      <c r="AZ52" s="107"/>
      <c r="BA52" s="107">
        <f t="shared" si="14"/>
        <v>0</v>
      </c>
      <c r="BB52" s="107">
        <f t="shared" si="14"/>
        <v>0</v>
      </c>
      <c r="BC52" s="107"/>
      <c r="BD52" s="107">
        <f t="shared" si="14"/>
        <v>6152.1</v>
      </c>
      <c r="BE52" s="107">
        <f t="shared" si="14"/>
        <v>0</v>
      </c>
      <c r="BF52" s="107"/>
      <c r="BG52" s="107">
        <f t="shared" si="14"/>
        <v>0</v>
      </c>
      <c r="BH52" s="107">
        <f t="shared" si="14"/>
        <v>0</v>
      </c>
      <c r="BI52" s="107"/>
      <c r="BJ52" s="107">
        <f t="shared" si="14"/>
        <v>0</v>
      </c>
      <c r="BK52" s="107">
        <f t="shared" si="14"/>
        <v>0</v>
      </c>
      <c r="BL52" s="107"/>
      <c r="BM52" s="107">
        <f t="shared" si="14"/>
        <v>19000.099999999999</v>
      </c>
      <c r="BN52" s="107">
        <f t="shared" si="14"/>
        <v>0</v>
      </c>
      <c r="BO52" s="107"/>
      <c r="BP52" s="107">
        <f t="shared" si="14"/>
        <v>0</v>
      </c>
      <c r="BQ52" s="107">
        <f t="shared" si="14"/>
        <v>0</v>
      </c>
      <c r="BR52" s="107"/>
      <c r="BS52" s="107">
        <f t="shared" si="14"/>
        <v>0</v>
      </c>
      <c r="BT52" s="107">
        <f t="shared" si="14"/>
        <v>0</v>
      </c>
      <c r="BU52" s="107"/>
      <c r="BV52" s="107">
        <f t="shared" si="14"/>
        <v>0</v>
      </c>
      <c r="BW52" s="107">
        <f t="shared" si="14"/>
        <v>0</v>
      </c>
      <c r="BX52" s="107"/>
      <c r="BY52" s="107">
        <f t="shared" si="14"/>
        <v>0</v>
      </c>
      <c r="BZ52" s="107">
        <f t="shared" si="14"/>
        <v>0</v>
      </c>
      <c r="CA52" s="107"/>
      <c r="CB52" s="107">
        <f t="shared" si="14"/>
        <v>0</v>
      </c>
      <c r="CC52" s="107">
        <f t="shared" si="14"/>
        <v>0</v>
      </c>
      <c r="CD52" s="107"/>
      <c r="CE52" s="107">
        <f t="shared" si="14"/>
        <v>308405.40000000002</v>
      </c>
      <c r="CF52" s="107">
        <f t="shared" si="14"/>
        <v>0</v>
      </c>
      <c r="CG52" s="107"/>
      <c r="CH52" s="107">
        <f t="shared" si="14"/>
        <v>0</v>
      </c>
      <c r="CI52" s="107">
        <f t="shared" si="14"/>
        <v>0</v>
      </c>
      <c r="CJ52" s="107"/>
      <c r="CK52" s="107">
        <f t="shared" si="14"/>
        <v>0</v>
      </c>
      <c r="CL52" s="107">
        <f t="shared" si="14"/>
        <v>0</v>
      </c>
      <c r="CM52" s="107"/>
      <c r="CN52" s="107">
        <f t="shared" ref="CN52:CX52" si="15">SUM(CN53:CN75)</f>
        <v>0</v>
      </c>
      <c r="CO52" s="107">
        <f t="shared" si="15"/>
        <v>0</v>
      </c>
      <c r="CP52" s="107"/>
      <c r="CQ52" s="107">
        <f t="shared" si="15"/>
        <v>0</v>
      </c>
      <c r="CR52" s="107">
        <f t="shared" si="15"/>
        <v>0</v>
      </c>
      <c r="CS52" s="107"/>
      <c r="CT52" s="107">
        <f t="shared" si="15"/>
        <v>0</v>
      </c>
      <c r="CU52" s="107">
        <f t="shared" si="15"/>
        <v>0</v>
      </c>
      <c r="CV52" s="107"/>
      <c r="CW52" s="107">
        <f t="shared" si="15"/>
        <v>0</v>
      </c>
      <c r="CX52" s="107">
        <f t="shared" si="15"/>
        <v>0</v>
      </c>
      <c r="CY52" s="107"/>
    </row>
    <row r="53" spans="1:103" ht="47.25" x14ac:dyDescent="0.25">
      <c r="A53" s="108" t="s">
        <v>670</v>
      </c>
      <c r="B53" s="63">
        <f t="shared" si="2"/>
        <v>5721.9</v>
      </c>
      <c r="C53" s="63">
        <f t="shared" si="2"/>
        <v>0</v>
      </c>
      <c r="D53" s="63">
        <f t="shared" si="3"/>
        <v>0</v>
      </c>
      <c r="E53" s="109"/>
      <c r="F53" s="109"/>
      <c r="G53" s="63"/>
      <c r="H53" s="63"/>
      <c r="I53" s="63"/>
      <c r="J53" s="63"/>
      <c r="K53" s="109"/>
      <c r="L53" s="109"/>
      <c r="M53" s="63"/>
      <c r="N53" s="109"/>
      <c r="O53" s="109"/>
      <c r="P53" s="63"/>
      <c r="Q53" s="109"/>
      <c r="R53" s="109"/>
      <c r="S53" s="63"/>
      <c r="T53" s="109"/>
      <c r="U53" s="109"/>
      <c r="V53" s="63"/>
      <c r="W53" s="109"/>
      <c r="X53" s="109"/>
      <c r="Y53" s="63"/>
      <c r="Z53" s="109"/>
      <c r="AA53" s="109"/>
      <c r="AB53" s="63"/>
      <c r="AC53" s="109"/>
      <c r="AD53" s="109"/>
      <c r="AE53" s="63"/>
      <c r="AF53" s="109"/>
      <c r="AG53" s="109"/>
      <c r="AH53" s="63"/>
      <c r="AI53" s="109"/>
      <c r="AJ53" s="109"/>
      <c r="AK53" s="110"/>
      <c r="AL53" s="109"/>
      <c r="AM53" s="109"/>
      <c r="AN53" s="63"/>
      <c r="AO53" s="111"/>
      <c r="AP53" s="111"/>
      <c r="AQ53" s="63"/>
      <c r="AR53" s="111"/>
      <c r="AS53" s="111"/>
      <c r="AT53" s="63"/>
      <c r="AU53" s="109"/>
      <c r="AV53" s="109"/>
      <c r="AW53" s="63"/>
      <c r="AX53" s="109"/>
      <c r="AY53" s="109"/>
      <c r="AZ53" s="63"/>
      <c r="BA53" s="109"/>
      <c r="BB53" s="109"/>
      <c r="BC53" s="63"/>
      <c r="BD53" s="109"/>
      <c r="BE53" s="109"/>
      <c r="BF53" s="63"/>
      <c r="BG53" s="109"/>
      <c r="BH53" s="109"/>
      <c r="BI53" s="63"/>
      <c r="BJ53" s="109"/>
      <c r="BK53" s="109"/>
      <c r="BL53" s="63"/>
      <c r="BM53" s="109"/>
      <c r="BN53" s="109"/>
      <c r="BO53" s="63"/>
      <c r="BP53" s="63"/>
      <c r="BQ53" s="63"/>
      <c r="BR53" s="63"/>
      <c r="BS53" s="63"/>
      <c r="BT53" s="63"/>
      <c r="BU53" s="63"/>
      <c r="BV53" s="109"/>
      <c r="BW53" s="109"/>
      <c r="BX53" s="63"/>
      <c r="BY53" s="109"/>
      <c r="BZ53" s="109"/>
      <c r="CA53" s="63"/>
      <c r="CB53" s="63"/>
      <c r="CC53" s="63"/>
      <c r="CD53" s="63"/>
      <c r="CE53" s="109">
        <v>5721.9</v>
      </c>
      <c r="CF53" s="109">
        <v>0</v>
      </c>
      <c r="CG53" s="63"/>
      <c r="CH53" s="109"/>
      <c r="CI53" s="109"/>
      <c r="CJ53" s="63"/>
      <c r="CK53" s="109"/>
      <c r="CL53" s="109"/>
      <c r="CM53" s="63"/>
      <c r="CN53" s="109"/>
      <c r="CO53" s="109"/>
      <c r="CP53" s="63"/>
      <c r="CQ53" s="109"/>
      <c r="CR53" s="109"/>
      <c r="CS53" s="63"/>
      <c r="CT53" s="109"/>
      <c r="CU53" s="109"/>
      <c r="CV53" s="63"/>
      <c r="CW53" s="109"/>
      <c r="CX53" s="109"/>
      <c r="CY53" s="63"/>
    </row>
    <row r="54" spans="1:103" ht="47.25" x14ac:dyDescent="0.25">
      <c r="A54" s="108" t="s">
        <v>305</v>
      </c>
      <c r="B54" s="63">
        <f t="shared" si="2"/>
        <v>7559.2</v>
      </c>
      <c r="C54" s="63">
        <f t="shared" si="2"/>
        <v>0</v>
      </c>
      <c r="D54" s="63">
        <f t="shared" si="3"/>
        <v>0</v>
      </c>
      <c r="E54" s="109"/>
      <c r="F54" s="109"/>
      <c r="G54" s="63"/>
      <c r="H54" s="63"/>
      <c r="I54" s="63"/>
      <c r="J54" s="63"/>
      <c r="K54" s="109"/>
      <c r="L54" s="109"/>
      <c r="M54" s="63"/>
      <c r="N54" s="109"/>
      <c r="O54" s="109"/>
      <c r="P54" s="63"/>
      <c r="Q54" s="109"/>
      <c r="R54" s="109"/>
      <c r="S54" s="63"/>
      <c r="T54" s="109"/>
      <c r="U54" s="109"/>
      <c r="V54" s="63"/>
      <c r="W54" s="109"/>
      <c r="X54" s="109"/>
      <c r="Y54" s="63"/>
      <c r="Z54" s="109"/>
      <c r="AA54" s="109"/>
      <c r="AB54" s="63"/>
      <c r="AC54" s="109"/>
      <c r="AD54" s="109"/>
      <c r="AE54" s="63"/>
      <c r="AF54" s="109"/>
      <c r="AG54" s="109"/>
      <c r="AH54" s="63"/>
      <c r="AI54" s="109"/>
      <c r="AJ54" s="109"/>
      <c r="AK54" s="110"/>
      <c r="AL54" s="109"/>
      <c r="AM54" s="109"/>
      <c r="AN54" s="63"/>
      <c r="AO54" s="111"/>
      <c r="AP54" s="111"/>
      <c r="AQ54" s="63"/>
      <c r="AR54" s="111"/>
      <c r="AS54" s="111"/>
      <c r="AT54" s="63"/>
      <c r="AU54" s="109"/>
      <c r="AV54" s="109"/>
      <c r="AW54" s="63"/>
      <c r="AX54" s="109"/>
      <c r="AY54" s="109"/>
      <c r="AZ54" s="63"/>
      <c r="BA54" s="109"/>
      <c r="BB54" s="109"/>
      <c r="BC54" s="63"/>
      <c r="BD54" s="109"/>
      <c r="BE54" s="109"/>
      <c r="BF54" s="63"/>
      <c r="BG54" s="109"/>
      <c r="BH54" s="109"/>
      <c r="BI54" s="63"/>
      <c r="BJ54" s="109"/>
      <c r="BK54" s="109"/>
      <c r="BL54" s="63"/>
      <c r="BM54" s="109"/>
      <c r="BN54" s="109"/>
      <c r="BO54" s="63"/>
      <c r="BP54" s="63"/>
      <c r="BQ54" s="63"/>
      <c r="BR54" s="63"/>
      <c r="BS54" s="63"/>
      <c r="BT54" s="63"/>
      <c r="BU54" s="63"/>
      <c r="BV54" s="109"/>
      <c r="BW54" s="109"/>
      <c r="BX54" s="63"/>
      <c r="BY54" s="109"/>
      <c r="BZ54" s="109"/>
      <c r="CA54" s="63"/>
      <c r="CB54" s="63"/>
      <c r="CC54" s="63"/>
      <c r="CD54" s="63"/>
      <c r="CE54" s="109">
        <v>7559.2</v>
      </c>
      <c r="CF54" s="109">
        <v>0</v>
      </c>
      <c r="CG54" s="63"/>
      <c r="CH54" s="109"/>
      <c r="CI54" s="109"/>
      <c r="CJ54" s="63"/>
      <c r="CK54" s="109"/>
      <c r="CL54" s="109"/>
      <c r="CM54" s="63"/>
      <c r="CN54" s="109"/>
      <c r="CO54" s="109"/>
      <c r="CP54" s="63"/>
      <c r="CQ54" s="109"/>
      <c r="CR54" s="109"/>
      <c r="CS54" s="63"/>
      <c r="CT54" s="109"/>
      <c r="CU54" s="109"/>
      <c r="CV54" s="63"/>
      <c r="CW54" s="109"/>
      <c r="CX54" s="109"/>
      <c r="CY54" s="63"/>
    </row>
    <row r="55" spans="1:103" ht="63" x14ac:dyDescent="0.25">
      <c r="A55" s="108" t="s">
        <v>330</v>
      </c>
      <c r="B55" s="63">
        <f t="shared" si="2"/>
        <v>2900</v>
      </c>
      <c r="C55" s="63">
        <f t="shared" si="2"/>
        <v>0</v>
      </c>
      <c r="D55" s="63">
        <f t="shared" si="3"/>
        <v>0</v>
      </c>
      <c r="E55" s="87"/>
      <c r="F55" s="87"/>
      <c r="G55" s="63"/>
      <c r="H55" s="63"/>
      <c r="I55" s="63"/>
      <c r="J55" s="63"/>
      <c r="K55" s="87"/>
      <c r="L55" s="87"/>
      <c r="M55" s="63"/>
      <c r="N55" s="87"/>
      <c r="O55" s="87"/>
      <c r="P55" s="63"/>
      <c r="Q55" s="87"/>
      <c r="R55" s="87"/>
      <c r="S55" s="63"/>
      <c r="T55" s="87"/>
      <c r="U55" s="87"/>
      <c r="V55" s="63"/>
      <c r="W55" s="87"/>
      <c r="X55" s="87"/>
      <c r="Y55" s="63"/>
      <c r="Z55" s="87"/>
      <c r="AA55" s="87"/>
      <c r="AB55" s="63"/>
      <c r="AC55" s="87"/>
      <c r="AD55" s="87"/>
      <c r="AE55" s="63"/>
      <c r="AF55" s="87"/>
      <c r="AG55" s="87"/>
      <c r="AH55" s="63"/>
      <c r="AI55" s="87">
        <v>2900</v>
      </c>
      <c r="AJ55" s="87">
        <v>0</v>
      </c>
      <c r="AK55" s="63"/>
      <c r="AL55" s="87"/>
      <c r="AM55" s="87"/>
      <c r="AN55" s="63"/>
      <c r="AO55" s="87"/>
      <c r="AP55" s="87"/>
      <c r="AQ55" s="63"/>
      <c r="AR55" s="87"/>
      <c r="AS55" s="87"/>
      <c r="AT55" s="63"/>
      <c r="AU55" s="87"/>
      <c r="AV55" s="87"/>
      <c r="AW55" s="63"/>
      <c r="AX55" s="87"/>
      <c r="AY55" s="87"/>
      <c r="AZ55" s="63"/>
      <c r="BA55" s="87"/>
      <c r="BB55" s="87"/>
      <c r="BC55" s="63"/>
      <c r="BD55" s="87"/>
      <c r="BE55" s="87"/>
      <c r="BF55" s="63"/>
      <c r="BG55" s="87"/>
      <c r="BH55" s="87"/>
      <c r="BI55" s="63"/>
      <c r="BJ55" s="87"/>
      <c r="BK55" s="87"/>
      <c r="BL55" s="63"/>
      <c r="BM55" s="87"/>
      <c r="BN55" s="87"/>
      <c r="BO55" s="63"/>
      <c r="BP55" s="63"/>
      <c r="BQ55" s="63"/>
      <c r="BR55" s="63"/>
      <c r="BS55" s="63"/>
      <c r="BT55" s="63"/>
      <c r="BU55" s="63"/>
      <c r="BV55" s="87"/>
      <c r="BW55" s="87"/>
      <c r="BX55" s="63"/>
      <c r="BY55" s="87"/>
      <c r="BZ55" s="87"/>
      <c r="CA55" s="63"/>
      <c r="CB55" s="63"/>
      <c r="CC55" s="63"/>
      <c r="CD55" s="63"/>
      <c r="CE55" s="109"/>
      <c r="CF55" s="109"/>
      <c r="CG55" s="63"/>
      <c r="CH55" s="87"/>
      <c r="CI55" s="87"/>
      <c r="CJ55" s="63"/>
      <c r="CK55" s="87"/>
      <c r="CL55" s="87"/>
      <c r="CM55" s="63"/>
      <c r="CN55" s="87"/>
      <c r="CO55" s="87"/>
      <c r="CP55" s="63"/>
      <c r="CQ55" s="87"/>
      <c r="CR55" s="87"/>
      <c r="CS55" s="63"/>
      <c r="CT55" s="87"/>
      <c r="CU55" s="87"/>
      <c r="CV55" s="63"/>
      <c r="CW55" s="87"/>
      <c r="CX55" s="87"/>
      <c r="CY55" s="63"/>
    </row>
    <row r="56" spans="1:103" ht="47.25" x14ac:dyDescent="0.25">
      <c r="A56" s="108" t="s">
        <v>329</v>
      </c>
      <c r="B56" s="63">
        <f t="shared" si="2"/>
        <v>64452.200000000004</v>
      </c>
      <c r="C56" s="63">
        <f t="shared" si="2"/>
        <v>4613.3999999999996</v>
      </c>
      <c r="D56" s="63">
        <f t="shared" si="3"/>
        <v>7.1578627261753667</v>
      </c>
      <c r="E56" s="87"/>
      <c r="F56" s="87"/>
      <c r="G56" s="63"/>
      <c r="H56" s="63"/>
      <c r="I56" s="63"/>
      <c r="J56" s="63"/>
      <c r="K56" s="87"/>
      <c r="L56" s="87"/>
      <c r="M56" s="63"/>
      <c r="N56" s="87"/>
      <c r="O56" s="87"/>
      <c r="P56" s="63"/>
      <c r="Q56" s="87"/>
      <c r="R56" s="87"/>
      <c r="S56" s="63"/>
      <c r="T56" s="87"/>
      <c r="U56" s="87"/>
      <c r="V56" s="63"/>
      <c r="W56" s="87"/>
      <c r="X56" s="87"/>
      <c r="Y56" s="63"/>
      <c r="Z56" s="87">
        <v>5658.3</v>
      </c>
      <c r="AA56" s="87">
        <v>4613.3999999999996</v>
      </c>
      <c r="AB56" s="63">
        <f>AA56/Z56*100</f>
        <v>81.533322729441693</v>
      </c>
      <c r="AC56" s="87"/>
      <c r="AD56" s="87"/>
      <c r="AE56" s="63"/>
      <c r="AF56" s="87"/>
      <c r="AG56" s="87"/>
      <c r="AH56" s="63"/>
      <c r="AI56" s="87"/>
      <c r="AJ56" s="87"/>
      <c r="AK56" s="63"/>
      <c r="AL56" s="87"/>
      <c r="AM56" s="87"/>
      <c r="AN56" s="63"/>
      <c r="AO56" s="87"/>
      <c r="AP56" s="87"/>
      <c r="AQ56" s="63"/>
      <c r="AR56" s="87"/>
      <c r="AS56" s="87"/>
      <c r="AT56" s="63"/>
      <c r="AU56" s="87"/>
      <c r="AV56" s="87"/>
      <c r="AW56" s="63"/>
      <c r="AX56" s="87"/>
      <c r="AY56" s="87"/>
      <c r="AZ56" s="63"/>
      <c r="BA56" s="87"/>
      <c r="BB56" s="87"/>
      <c r="BC56" s="63"/>
      <c r="BD56" s="87"/>
      <c r="BE56" s="87"/>
      <c r="BF56" s="63"/>
      <c r="BG56" s="87"/>
      <c r="BH56" s="87"/>
      <c r="BI56" s="63"/>
      <c r="BJ56" s="87"/>
      <c r="BK56" s="87"/>
      <c r="BL56" s="63"/>
      <c r="BM56" s="87"/>
      <c r="BN56" s="87"/>
      <c r="BO56" s="63"/>
      <c r="BP56" s="63"/>
      <c r="BQ56" s="63"/>
      <c r="BR56" s="63"/>
      <c r="BS56" s="63"/>
      <c r="BT56" s="63"/>
      <c r="BU56" s="63"/>
      <c r="BV56" s="87"/>
      <c r="BW56" s="87"/>
      <c r="BX56" s="63"/>
      <c r="BY56" s="87"/>
      <c r="BZ56" s="87"/>
      <c r="CA56" s="63"/>
      <c r="CB56" s="63"/>
      <c r="CC56" s="63"/>
      <c r="CD56" s="63"/>
      <c r="CE56" s="109">
        <v>58793.9</v>
      </c>
      <c r="CF56" s="109"/>
      <c r="CG56" s="63"/>
      <c r="CH56" s="87"/>
      <c r="CI56" s="87"/>
      <c r="CJ56" s="63"/>
      <c r="CK56" s="87"/>
      <c r="CL56" s="87"/>
      <c r="CM56" s="63"/>
      <c r="CN56" s="87"/>
      <c r="CO56" s="87"/>
      <c r="CP56" s="63"/>
      <c r="CQ56" s="87"/>
      <c r="CR56" s="87"/>
      <c r="CS56" s="63"/>
      <c r="CT56" s="87"/>
      <c r="CU56" s="87"/>
      <c r="CV56" s="63"/>
      <c r="CW56" s="87"/>
      <c r="CX56" s="87"/>
      <c r="CY56" s="63"/>
    </row>
    <row r="57" spans="1:103" ht="61.5" customHeight="1" x14ac:dyDescent="0.25">
      <c r="A57" s="108" t="s">
        <v>332</v>
      </c>
      <c r="B57" s="63">
        <f t="shared" si="2"/>
        <v>26142.3</v>
      </c>
      <c r="C57" s="63">
        <f t="shared" si="2"/>
        <v>0</v>
      </c>
      <c r="D57" s="63">
        <f t="shared" si="3"/>
        <v>0</v>
      </c>
      <c r="E57" s="87"/>
      <c r="F57" s="87"/>
      <c r="G57" s="63"/>
      <c r="H57" s="63"/>
      <c r="I57" s="63"/>
      <c r="J57" s="63"/>
      <c r="K57" s="87"/>
      <c r="L57" s="87"/>
      <c r="M57" s="63"/>
      <c r="N57" s="87"/>
      <c r="O57" s="87"/>
      <c r="P57" s="63"/>
      <c r="Q57" s="87"/>
      <c r="R57" s="87"/>
      <c r="S57" s="63"/>
      <c r="T57" s="87"/>
      <c r="U57" s="87"/>
      <c r="V57" s="63"/>
      <c r="W57" s="87"/>
      <c r="X57" s="87"/>
      <c r="Y57" s="63"/>
      <c r="Z57" s="87"/>
      <c r="AA57" s="87"/>
      <c r="AB57" s="63"/>
      <c r="AC57" s="87"/>
      <c r="AD57" s="87"/>
      <c r="AE57" s="63"/>
      <c r="AF57" s="87"/>
      <c r="AG57" s="87"/>
      <c r="AH57" s="63"/>
      <c r="AI57" s="87"/>
      <c r="AJ57" s="87"/>
      <c r="AK57" s="63"/>
      <c r="AL57" s="87"/>
      <c r="AM57" s="87"/>
      <c r="AN57" s="63"/>
      <c r="AO57" s="87"/>
      <c r="AP57" s="87"/>
      <c r="AQ57" s="63"/>
      <c r="AR57" s="87"/>
      <c r="AS57" s="87"/>
      <c r="AT57" s="63"/>
      <c r="AU57" s="87"/>
      <c r="AV57" s="87"/>
      <c r="AW57" s="63"/>
      <c r="AX57" s="87"/>
      <c r="AY57" s="87"/>
      <c r="AZ57" s="63"/>
      <c r="BA57" s="87"/>
      <c r="BB57" s="87"/>
      <c r="BC57" s="63"/>
      <c r="BD57" s="87"/>
      <c r="BE57" s="87"/>
      <c r="BF57" s="63"/>
      <c r="BG57" s="87"/>
      <c r="BH57" s="87"/>
      <c r="BI57" s="63"/>
      <c r="BJ57" s="87"/>
      <c r="BK57" s="87"/>
      <c r="BL57" s="63"/>
      <c r="BM57" s="87"/>
      <c r="BN57" s="87"/>
      <c r="BO57" s="63"/>
      <c r="BP57" s="63"/>
      <c r="BQ57" s="63"/>
      <c r="BR57" s="63"/>
      <c r="BS57" s="63"/>
      <c r="BT57" s="63"/>
      <c r="BU57" s="63"/>
      <c r="BV57" s="87"/>
      <c r="BW57" s="87"/>
      <c r="BX57" s="63"/>
      <c r="BY57" s="87"/>
      <c r="BZ57" s="87"/>
      <c r="CA57" s="63"/>
      <c r="CB57" s="63"/>
      <c r="CC57" s="63"/>
      <c r="CD57" s="63"/>
      <c r="CE57" s="109">
        <v>26142.3</v>
      </c>
      <c r="CF57" s="109">
        <v>0</v>
      </c>
      <c r="CG57" s="63"/>
      <c r="CH57" s="87"/>
      <c r="CI57" s="87"/>
      <c r="CJ57" s="63"/>
      <c r="CK57" s="87"/>
      <c r="CL57" s="87"/>
      <c r="CM57" s="63"/>
      <c r="CN57" s="87"/>
      <c r="CO57" s="87"/>
      <c r="CP57" s="63"/>
      <c r="CQ57" s="87"/>
      <c r="CR57" s="87"/>
      <c r="CS57" s="63"/>
      <c r="CT57" s="87"/>
      <c r="CU57" s="87"/>
      <c r="CV57" s="63"/>
      <c r="CW57" s="87"/>
      <c r="CX57" s="87"/>
      <c r="CY57" s="63"/>
    </row>
    <row r="58" spans="1:103" ht="53.25" customHeight="1" x14ac:dyDescent="0.25">
      <c r="A58" s="108" t="s">
        <v>352</v>
      </c>
      <c r="B58" s="63">
        <f t="shared" si="2"/>
        <v>41222.299999999996</v>
      </c>
      <c r="C58" s="63">
        <f t="shared" si="2"/>
        <v>0</v>
      </c>
      <c r="D58" s="63">
        <f t="shared" si="3"/>
        <v>0</v>
      </c>
      <c r="E58" s="87"/>
      <c r="F58" s="87"/>
      <c r="G58" s="63"/>
      <c r="H58" s="63"/>
      <c r="I58" s="63"/>
      <c r="J58" s="63"/>
      <c r="K58" s="87"/>
      <c r="L58" s="87"/>
      <c r="M58" s="63"/>
      <c r="N58" s="87"/>
      <c r="O58" s="87"/>
      <c r="P58" s="63"/>
      <c r="Q58" s="87"/>
      <c r="R58" s="87"/>
      <c r="S58" s="63"/>
      <c r="T58" s="87"/>
      <c r="U58" s="87"/>
      <c r="V58" s="63"/>
      <c r="W58" s="87"/>
      <c r="X58" s="87"/>
      <c r="Y58" s="63"/>
      <c r="Z58" s="87"/>
      <c r="AA58" s="87"/>
      <c r="AB58" s="63"/>
      <c r="AC58" s="87"/>
      <c r="AD58" s="87"/>
      <c r="AE58" s="63"/>
      <c r="AF58" s="87"/>
      <c r="AG58" s="87"/>
      <c r="AH58" s="63"/>
      <c r="AI58" s="87"/>
      <c r="AJ58" s="87"/>
      <c r="AK58" s="63"/>
      <c r="AL58" s="87"/>
      <c r="AM58" s="87"/>
      <c r="AN58" s="63"/>
      <c r="AO58" s="87"/>
      <c r="AP58" s="87"/>
      <c r="AQ58" s="63"/>
      <c r="AR58" s="87"/>
      <c r="AS58" s="87"/>
      <c r="AT58" s="63"/>
      <c r="AU58" s="87"/>
      <c r="AV58" s="87"/>
      <c r="AW58" s="63"/>
      <c r="AX58" s="87"/>
      <c r="AY58" s="87"/>
      <c r="AZ58" s="63"/>
      <c r="BA58" s="87"/>
      <c r="BB58" s="87"/>
      <c r="BC58" s="63"/>
      <c r="BD58" s="87">
        <v>3373.7</v>
      </c>
      <c r="BE58" s="87">
        <v>0</v>
      </c>
      <c r="BF58" s="63"/>
      <c r="BG58" s="87"/>
      <c r="BH58" s="87"/>
      <c r="BI58" s="63"/>
      <c r="BJ58" s="87"/>
      <c r="BK58" s="87"/>
      <c r="BL58" s="63"/>
      <c r="BM58" s="87"/>
      <c r="BN58" s="87"/>
      <c r="BO58" s="63"/>
      <c r="BP58" s="63"/>
      <c r="BQ58" s="63"/>
      <c r="BR58" s="63"/>
      <c r="BS58" s="63"/>
      <c r="BT58" s="63"/>
      <c r="BU58" s="63"/>
      <c r="BV58" s="87"/>
      <c r="BW58" s="87"/>
      <c r="BX58" s="63"/>
      <c r="BY58" s="87"/>
      <c r="BZ58" s="87"/>
      <c r="CA58" s="63"/>
      <c r="CB58" s="63"/>
      <c r="CC58" s="63"/>
      <c r="CD58" s="63"/>
      <c r="CE58" s="109">
        <v>37848.6</v>
      </c>
      <c r="CF58" s="109">
        <v>0</v>
      </c>
      <c r="CG58" s="63"/>
      <c r="CH58" s="87"/>
      <c r="CI58" s="87"/>
      <c r="CJ58" s="63"/>
      <c r="CK58" s="87"/>
      <c r="CL58" s="87"/>
      <c r="CM58" s="63"/>
      <c r="CN58" s="87"/>
      <c r="CO58" s="87"/>
      <c r="CP58" s="63"/>
      <c r="CQ58" s="87"/>
      <c r="CR58" s="87"/>
      <c r="CS58" s="63"/>
      <c r="CT58" s="87"/>
      <c r="CU58" s="87"/>
      <c r="CV58" s="63"/>
      <c r="CW58" s="87"/>
      <c r="CX58" s="87"/>
      <c r="CY58" s="63"/>
    </row>
    <row r="59" spans="1:103" ht="53.25" customHeight="1" x14ac:dyDescent="0.25">
      <c r="A59" s="108" t="s">
        <v>398</v>
      </c>
      <c r="B59" s="63">
        <f t="shared" si="2"/>
        <v>50948.200000000004</v>
      </c>
      <c r="C59" s="63">
        <f t="shared" si="2"/>
        <v>0</v>
      </c>
      <c r="D59" s="63">
        <f t="shared" si="3"/>
        <v>0</v>
      </c>
      <c r="E59" s="87"/>
      <c r="F59" s="87"/>
      <c r="G59" s="63"/>
      <c r="H59" s="63"/>
      <c r="I59" s="63"/>
      <c r="J59" s="63"/>
      <c r="K59" s="87"/>
      <c r="L59" s="87"/>
      <c r="M59" s="63"/>
      <c r="N59" s="87"/>
      <c r="O59" s="87"/>
      <c r="P59" s="63"/>
      <c r="Q59" s="87"/>
      <c r="R59" s="87"/>
      <c r="S59" s="63"/>
      <c r="T59" s="87"/>
      <c r="U59" s="87"/>
      <c r="V59" s="63"/>
      <c r="W59" s="87"/>
      <c r="X59" s="87"/>
      <c r="Y59" s="63"/>
      <c r="Z59" s="87"/>
      <c r="AA59" s="87"/>
      <c r="AB59" s="63"/>
      <c r="AC59" s="87"/>
      <c r="AD59" s="87"/>
      <c r="AE59" s="63"/>
      <c r="AF59" s="87"/>
      <c r="AG59" s="87"/>
      <c r="AH59" s="63"/>
      <c r="AI59" s="87"/>
      <c r="AJ59" s="87"/>
      <c r="AK59" s="63"/>
      <c r="AL59" s="87"/>
      <c r="AM59" s="87"/>
      <c r="AN59" s="63"/>
      <c r="AO59" s="87"/>
      <c r="AP59" s="87"/>
      <c r="AQ59" s="63"/>
      <c r="AR59" s="87"/>
      <c r="AS59" s="87"/>
      <c r="AT59" s="63"/>
      <c r="AU59" s="87">
        <v>33252.300000000003</v>
      </c>
      <c r="AV59" s="87">
        <v>0</v>
      </c>
      <c r="AW59" s="63"/>
      <c r="AX59" s="87"/>
      <c r="AY59" s="87"/>
      <c r="AZ59" s="63"/>
      <c r="BA59" s="87"/>
      <c r="BB59" s="87"/>
      <c r="BC59" s="63"/>
      <c r="BD59" s="87"/>
      <c r="BE59" s="87"/>
      <c r="BF59" s="63"/>
      <c r="BG59" s="87"/>
      <c r="BH59" s="87"/>
      <c r="BI59" s="63"/>
      <c r="BJ59" s="87"/>
      <c r="BK59" s="87"/>
      <c r="BL59" s="63"/>
      <c r="BM59" s="109">
        <v>4677.3</v>
      </c>
      <c r="BN59" s="87">
        <v>0</v>
      </c>
      <c r="BO59" s="63"/>
      <c r="BP59" s="63"/>
      <c r="BQ59" s="63"/>
      <c r="BR59" s="63"/>
      <c r="BS59" s="63"/>
      <c r="BT59" s="63"/>
      <c r="BU59" s="63"/>
      <c r="BV59" s="87"/>
      <c r="BW59" s="87"/>
      <c r="BX59" s="63"/>
      <c r="BY59" s="87"/>
      <c r="BZ59" s="87"/>
      <c r="CA59" s="63"/>
      <c r="CB59" s="63"/>
      <c r="CC59" s="63"/>
      <c r="CD59" s="63"/>
      <c r="CE59" s="109">
        <v>13018.6</v>
      </c>
      <c r="CF59" s="109">
        <v>0</v>
      </c>
      <c r="CG59" s="63"/>
      <c r="CH59" s="87"/>
      <c r="CI59" s="87"/>
      <c r="CJ59" s="63"/>
      <c r="CK59" s="87"/>
      <c r="CL59" s="87"/>
      <c r="CM59" s="63"/>
      <c r="CN59" s="87"/>
      <c r="CO59" s="87"/>
      <c r="CP59" s="63"/>
      <c r="CQ59" s="87"/>
      <c r="CR59" s="87"/>
      <c r="CS59" s="63"/>
      <c r="CT59" s="87"/>
      <c r="CU59" s="87"/>
      <c r="CV59" s="63"/>
      <c r="CW59" s="87"/>
      <c r="CX59" s="87"/>
      <c r="CY59" s="63"/>
    </row>
    <row r="60" spans="1:103" ht="66" customHeight="1" x14ac:dyDescent="0.25">
      <c r="A60" s="108" t="s">
        <v>418</v>
      </c>
      <c r="B60" s="63">
        <f t="shared" si="2"/>
        <v>5092</v>
      </c>
      <c r="C60" s="63">
        <f t="shared" si="2"/>
        <v>0</v>
      </c>
      <c r="D60" s="63">
        <f t="shared" si="3"/>
        <v>0</v>
      </c>
      <c r="E60" s="87"/>
      <c r="F60" s="87"/>
      <c r="G60" s="63"/>
      <c r="H60" s="63"/>
      <c r="I60" s="63"/>
      <c r="J60" s="63"/>
      <c r="K60" s="87"/>
      <c r="L60" s="87"/>
      <c r="M60" s="63"/>
      <c r="N60" s="87"/>
      <c r="O60" s="87"/>
      <c r="P60" s="63"/>
      <c r="Q60" s="87"/>
      <c r="R60" s="87"/>
      <c r="S60" s="63"/>
      <c r="T60" s="87"/>
      <c r="U60" s="87"/>
      <c r="V60" s="63"/>
      <c r="W60" s="87"/>
      <c r="X60" s="87"/>
      <c r="Y60" s="63"/>
      <c r="Z60" s="87"/>
      <c r="AA60" s="87"/>
      <c r="AB60" s="63"/>
      <c r="AC60" s="87"/>
      <c r="AD60" s="87"/>
      <c r="AE60" s="63"/>
      <c r="AF60" s="87"/>
      <c r="AG60" s="87"/>
      <c r="AH60" s="63"/>
      <c r="AI60" s="87"/>
      <c r="AJ60" s="87"/>
      <c r="AK60" s="63"/>
      <c r="AL60" s="87"/>
      <c r="AM60" s="87"/>
      <c r="AN60" s="63"/>
      <c r="AO60" s="87"/>
      <c r="AP60" s="87"/>
      <c r="AQ60" s="63"/>
      <c r="AR60" s="87"/>
      <c r="AS60" s="87"/>
      <c r="AT60" s="63"/>
      <c r="AU60" s="87"/>
      <c r="AV60" s="87"/>
      <c r="AW60" s="63"/>
      <c r="AX60" s="87"/>
      <c r="AY60" s="87"/>
      <c r="AZ60" s="63"/>
      <c r="BA60" s="87"/>
      <c r="BB60" s="87"/>
      <c r="BC60" s="63"/>
      <c r="BD60" s="87"/>
      <c r="BE60" s="87"/>
      <c r="BF60" s="63"/>
      <c r="BG60" s="87"/>
      <c r="BH60" s="87"/>
      <c r="BI60" s="63"/>
      <c r="BJ60" s="87"/>
      <c r="BK60" s="87"/>
      <c r="BL60" s="63"/>
      <c r="BM60" s="87"/>
      <c r="BN60" s="87"/>
      <c r="BO60" s="63"/>
      <c r="BP60" s="63"/>
      <c r="BQ60" s="63"/>
      <c r="BR60" s="63"/>
      <c r="BS60" s="63"/>
      <c r="BT60" s="63"/>
      <c r="BU60" s="63"/>
      <c r="BV60" s="87"/>
      <c r="BW60" s="87"/>
      <c r="BX60" s="63"/>
      <c r="BY60" s="87"/>
      <c r="BZ60" s="87"/>
      <c r="CA60" s="63"/>
      <c r="CB60" s="63"/>
      <c r="CC60" s="63"/>
      <c r="CD60" s="63"/>
      <c r="CE60" s="109">
        <v>5092</v>
      </c>
      <c r="CF60" s="109">
        <v>0</v>
      </c>
      <c r="CG60" s="63"/>
      <c r="CH60" s="87"/>
      <c r="CI60" s="87"/>
      <c r="CJ60" s="63"/>
      <c r="CK60" s="87"/>
      <c r="CL60" s="87"/>
      <c r="CM60" s="63"/>
      <c r="CN60" s="87"/>
      <c r="CO60" s="87"/>
      <c r="CP60" s="63"/>
      <c r="CQ60" s="87"/>
      <c r="CR60" s="87"/>
      <c r="CS60" s="63"/>
      <c r="CT60" s="87"/>
      <c r="CU60" s="87"/>
      <c r="CV60" s="63"/>
      <c r="CW60" s="87"/>
      <c r="CX60" s="87"/>
      <c r="CY60" s="63"/>
    </row>
    <row r="61" spans="1:103" ht="66" customHeight="1" x14ac:dyDescent="0.25">
      <c r="A61" s="108" t="s">
        <v>429</v>
      </c>
      <c r="B61" s="63">
        <f t="shared" si="2"/>
        <v>11968.7</v>
      </c>
      <c r="C61" s="63">
        <f t="shared" si="2"/>
        <v>0</v>
      </c>
      <c r="D61" s="63">
        <f t="shared" si="3"/>
        <v>0</v>
      </c>
      <c r="E61" s="87"/>
      <c r="F61" s="87"/>
      <c r="G61" s="63"/>
      <c r="H61" s="63"/>
      <c r="I61" s="63"/>
      <c r="J61" s="63"/>
      <c r="K61" s="87"/>
      <c r="L61" s="87"/>
      <c r="M61" s="63"/>
      <c r="N61" s="87"/>
      <c r="O61" s="87"/>
      <c r="P61" s="63"/>
      <c r="Q61" s="87"/>
      <c r="R61" s="87"/>
      <c r="S61" s="63"/>
      <c r="T61" s="87"/>
      <c r="U61" s="87"/>
      <c r="V61" s="63"/>
      <c r="W61" s="87"/>
      <c r="X61" s="87"/>
      <c r="Y61" s="63"/>
      <c r="Z61" s="87"/>
      <c r="AA61" s="87"/>
      <c r="AB61" s="63"/>
      <c r="AC61" s="87"/>
      <c r="AD61" s="87"/>
      <c r="AE61" s="63"/>
      <c r="AF61" s="87"/>
      <c r="AG61" s="87"/>
      <c r="AH61" s="63"/>
      <c r="AI61" s="87"/>
      <c r="AJ61" s="87"/>
      <c r="AK61" s="63"/>
      <c r="AL61" s="87"/>
      <c r="AM61" s="87"/>
      <c r="AN61" s="63"/>
      <c r="AO61" s="87"/>
      <c r="AP61" s="87"/>
      <c r="AQ61" s="63"/>
      <c r="AR61" s="87"/>
      <c r="AS61" s="87"/>
      <c r="AT61" s="63"/>
      <c r="AU61" s="87"/>
      <c r="AV61" s="87"/>
      <c r="AW61" s="63"/>
      <c r="AX61" s="87"/>
      <c r="AY61" s="87"/>
      <c r="AZ61" s="63"/>
      <c r="BA61" s="87"/>
      <c r="BB61" s="87"/>
      <c r="BC61" s="63"/>
      <c r="BD61" s="87"/>
      <c r="BE61" s="87"/>
      <c r="BF61" s="63"/>
      <c r="BG61" s="87"/>
      <c r="BH61" s="87"/>
      <c r="BI61" s="63"/>
      <c r="BJ61" s="87"/>
      <c r="BK61" s="87"/>
      <c r="BL61" s="63"/>
      <c r="BM61" s="87"/>
      <c r="BN61" s="87"/>
      <c r="BO61" s="63"/>
      <c r="BP61" s="63"/>
      <c r="BQ61" s="63"/>
      <c r="BR61" s="63"/>
      <c r="BS61" s="63"/>
      <c r="BT61" s="63"/>
      <c r="BU61" s="63"/>
      <c r="BV61" s="87"/>
      <c r="BW61" s="87"/>
      <c r="BX61" s="63"/>
      <c r="BY61" s="87"/>
      <c r="BZ61" s="87"/>
      <c r="CA61" s="63"/>
      <c r="CB61" s="63"/>
      <c r="CC61" s="63"/>
      <c r="CD61" s="63"/>
      <c r="CE61" s="109">
        <v>11968.7</v>
      </c>
      <c r="CF61" s="109">
        <v>0</v>
      </c>
      <c r="CG61" s="63"/>
      <c r="CH61" s="87"/>
      <c r="CI61" s="87"/>
      <c r="CJ61" s="63"/>
      <c r="CK61" s="87"/>
      <c r="CL61" s="87"/>
      <c r="CM61" s="63"/>
      <c r="CN61" s="87"/>
      <c r="CO61" s="87"/>
      <c r="CP61" s="63"/>
      <c r="CQ61" s="87"/>
      <c r="CR61" s="87"/>
      <c r="CS61" s="63"/>
      <c r="CT61" s="87"/>
      <c r="CU61" s="87"/>
      <c r="CV61" s="63"/>
      <c r="CW61" s="87"/>
      <c r="CX61" s="87"/>
      <c r="CY61" s="63"/>
    </row>
    <row r="62" spans="1:103" ht="66" customHeight="1" x14ac:dyDescent="0.25">
      <c r="A62" s="108" t="s">
        <v>440</v>
      </c>
      <c r="B62" s="63">
        <f t="shared" si="2"/>
        <v>10603.9</v>
      </c>
      <c r="C62" s="63">
        <f t="shared" si="2"/>
        <v>0</v>
      </c>
      <c r="D62" s="63">
        <f t="shared" si="3"/>
        <v>0</v>
      </c>
      <c r="E62" s="87"/>
      <c r="F62" s="87"/>
      <c r="G62" s="63"/>
      <c r="H62" s="63"/>
      <c r="I62" s="63"/>
      <c r="J62" s="63"/>
      <c r="K62" s="87"/>
      <c r="L62" s="87"/>
      <c r="M62" s="63"/>
      <c r="N62" s="87"/>
      <c r="O62" s="87"/>
      <c r="P62" s="63"/>
      <c r="Q62" s="87"/>
      <c r="R62" s="87"/>
      <c r="S62" s="63"/>
      <c r="T62" s="87"/>
      <c r="U62" s="87"/>
      <c r="V62" s="63"/>
      <c r="W62" s="87"/>
      <c r="X62" s="87"/>
      <c r="Y62" s="63"/>
      <c r="Z62" s="87"/>
      <c r="AA62" s="87"/>
      <c r="AB62" s="63"/>
      <c r="AC62" s="87"/>
      <c r="AD62" s="87"/>
      <c r="AE62" s="63"/>
      <c r="AF62" s="87"/>
      <c r="AG62" s="87"/>
      <c r="AH62" s="63"/>
      <c r="AI62" s="87"/>
      <c r="AJ62" s="87"/>
      <c r="AK62" s="63"/>
      <c r="AL62" s="87"/>
      <c r="AM62" s="87"/>
      <c r="AN62" s="63"/>
      <c r="AO62" s="87"/>
      <c r="AP62" s="87"/>
      <c r="AQ62" s="63"/>
      <c r="AR62" s="87"/>
      <c r="AS62" s="87"/>
      <c r="AT62" s="63"/>
      <c r="AU62" s="87"/>
      <c r="AV62" s="87"/>
      <c r="AW62" s="63"/>
      <c r="AX62" s="87"/>
      <c r="AY62" s="87"/>
      <c r="AZ62" s="63"/>
      <c r="BA62" s="87"/>
      <c r="BB62" s="87"/>
      <c r="BC62" s="63"/>
      <c r="BD62" s="87"/>
      <c r="BE62" s="87"/>
      <c r="BF62" s="63"/>
      <c r="BG62" s="87"/>
      <c r="BH62" s="87"/>
      <c r="BI62" s="63"/>
      <c r="BJ62" s="87"/>
      <c r="BK62" s="87"/>
      <c r="BL62" s="63"/>
      <c r="BM62" s="87"/>
      <c r="BN62" s="87"/>
      <c r="BO62" s="63"/>
      <c r="BP62" s="63"/>
      <c r="BQ62" s="63"/>
      <c r="BR62" s="63"/>
      <c r="BS62" s="63"/>
      <c r="BT62" s="63"/>
      <c r="BU62" s="63"/>
      <c r="BV62" s="87"/>
      <c r="BW62" s="87"/>
      <c r="BX62" s="63"/>
      <c r="BY62" s="87"/>
      <c r="BZ62" s="87"/>
      <c r="CA62" s="63"/>
      <c r="CB62" s="63"/>
      <c r="CC62" s="63"/>
      <c r="CD62" s="63"/>
      <c r="CE62" s="109">
        <v>10603.9</v>
      </c>
      <c r="CF62" s="109">
        <v>0</v>
      </c>
      <c r="CG62" s="63"/>
      <c r="CH62" s="87"/>
      <c r="CI62" s="87"/>
      <c r="CJ62" s="63"/>
      <c r="CK62" s="87"/>
      <c r="CL62" s="87"/>
      <c r="CM62" s="63"/>
      <c r="CN62" s="87"/>
      <c r="CO62" s="87"/>
      <c r="CP62" s="63"/>
      <c r="CQ62" s="87"/>
      <c r="CR62" s="87"/>
      <c r="CS62" s="63"/>
      <c r="CT62" s="87"/>
      <c r="CU62" s="87"/>
      <c r="CV62" s="63"/>
      <c r="CW62" s="87"/>
      <c r="CX62" s="87"/>
      <c r="CY62" s="63"/>
    </row>
    <row r="63" spans="1:103" ht="51.75" customHeight="1" x14ac:dyDescent="0.25">
      <c r="A63" s="108" t="s">
        <v>464</v>
      </c>
      <c r="B63" s="63">
        <f t="shared" si="2"/>
        <v>15538.4</v>
      </c>
      <c r="C63" s="63">
        <f t="shared" si="2"/>
        <v>0</v>
      </c>
      <c r="D63" s="63">
        <f t="shared" si="3"/>
        <v>0</v>
      </c>
      <c r="E63" s="87"/>
      <c r="F63" s="87"/>
      <c r="G63" s="63"/>
      <c r="H63" s="63"/>
      <c r="I63" s="63"/>
      <c r="J63" s="63"/>
      <c r="K63" s="87"/>
      <c r="L63" s="87"/>
      <c r="M63" s="63"/>
      <c r="N63" s="87"/>
      <c r="O63" s="87"/>
      <c r="P63" s="63"/>
      <c r="Q63" s="87"/>
      <c r="R63" s="87"/>
      <c r="S63" s="63"/>
      <c r="T63" s="87"/>
      <c r="U63" s="87"/>
      <c r="V63" s="63"/>
      <c r="W63" s="87"/>
      <c r="X63" s="87"/>
      <c r="Y63" s="63"/>
      <c r="Z63" s="87"/>
      <c r="AA63" s="87"/>
      <c r="AB63" s="63"/>
      <c r="AC63" s="87"/>
      <c r="AD63" s="87"/>
      <c r="AE63" s="63"/>
      <c r="AF63" s="87"/>
      <c r="AG63" s="87"/>
      <c r="AH63" s="63"/>
      <c r="AI63" s="87"/>
      <c r="AJ63" s="87"/>
      <c r="AK63" s="63"/>
      <c r="AL63" s="87"/>
      <c r="AM63" s="87"/>
      <c r="AN63" s="63"/>
      <c r="AO63" s="87"/>
      <c r="AP63" s="87"/>
      <c r="AQ63" s="63"/>
      <c r="AR63" s="87"/>
      <c r="AS63" s="87"/>
      <c r="AT63" s="63"/>
      <c r="AU63" s="87"/>
      <c r="AV63" s="87"/>
      <c r="AW63" s="63"/>
      <c r="AX63" s="87"/>
      <c r="AY63" s="87"/>
      <c r="AZ63" s="63"/>
      <c r="BA63" s="87"/>
      <c r="BB63" s="87"/>
      <c r="BC63" s="63"/>
      <c r="BD63" s="87"/>
      <c r="BE63" s="87"/>
      <c r="BF63" s="63"/>
      <c r="BG63" s="87"/>
      <c r="BH63" s="87"/>
      <c r="BI63" s="63"/>
      <c r="BJ63" s="87"/>
      <c r="BK63" s="87"/>
      <c r="BL63" s="63"/>
      <c r="BM63" s="87"/>
      <c r="BN63" s="87"/>
      <c r="BO63" s="63"/>
      <c r="BP63" s="63"/>
      <c r="BQ63" s="63"/>
      <c r="BR63" s="63"/>
      <c r="BS63" s="63"/>
      <c r="BT63" s="63"/>
      <c r="BU63" s="63"/>
      <c r="BV63" s="87"/>
      <c r="BW63" s="87"/>
      <c r="BX63" s="63"/>
      <c r="BY63" s="87"/>
      <c r="BZ63" s="87"/>
      <c r="CA63" s="63"/>
      <c r="CB63" s="63"/>
      <c r="CC63" s="63"/>
      <c r="CD63" s="63"/>
      <c r="CE63" s="109">
        <v>15538.4</v>
      </c>
      <c r="CF63" s="109">
        <v>0</v>
      </c>
      <c r="CG63" s="63"/>
      <c r="CH63" s="87"/>
      <c r="CI63" s="87"/>
      <c r="CJ63" s="63"/>
      <c r="CK63" s="87"/>
      <c r="CL63" s="87"/>
      <c r="CM63" s="63"/>
      <c r="CN63" s="87"/>
      <c r="CO63" s="87"/>
      <c r="CP63" s="63"/>
      <c r="CQ63" s="87"/>
      <c r="CR63" s="87"/>
      <c r="CS63" s="63"/>
      <c r="CT63" s="87"/>
      <c r="CU63" s="87"/>
      <c r="CV63" s="63"/>
      <c r="CW63" s="87"/>
      <c r="CX63" s="87"/>
      <c r="CY63" s="63"/>
    </row>
    <row r="64" spans="1:103" ht="47.25" x14ac:dyDescent="0.25">
      <c r="A64" s="108" t="s">
        <v>466</v>
      </c>
      <c r="B64" s="63">
        <f t="shared" si="2"/>
        <v>2564</v>
      </c>
      <c r="C64" s="63">
        <f t="shared" si="2"/>
        <v>769.2</v>
      </c>
      <c r="D64" s="63">
        <f t="shared" si="3"/>
        <v>30.000000000000004</v>
      </c>
      <c r="E64" s="87"/>
      <c r="F64" s="87"/>
      <c r="G64" s="63"/>
      <c r="H64" s="63"/>
      <c r="I64" s="63"/>
      <c r="J64" s="63"/>
      <c r="K64" s="87"/>
      <c r="L64" s="87"/>
      <c r="M64" s="63"/>
      <c r="N64" s="87"/>
      <c r="O64" s="87"/>
      <c r="P64" s="63"/>
      <c r="Q64" s="87"/>
      <c r="R64" s="87"/>
      <c r="S64" s="63"/>
      <c r="T64" s="87"/>
      <c r="U64" s="87"/>
      <c r="V64" s="63"/>
      <c r="W64" s="87"/>
      <c r="X64" s="87"/>
      <c r="Y64" s="63"/>
      <c r="Z64" s="87"/>
      <c r="AA64" s="87"/>
      <c r="AB64" s="63"/>
      <c r="AC64" s="87"/>
      <c r="AD64" s="87"/>
      <c r="AE64" s="63"/>
      <c r="AF64" s="87"/>
      <c r="AG64" s="87"/>
      <c r="AH64" s="63"/>
      <c r="AI64" s="87">
        <v>2564</v>
      </c>
      <c r="AJ64" s="87">
        <v>769.2</v>
      </c>
      <c r="AK64" s="63">
        <f>AJ64/AI64*100</f>
        <v>30.000000000000004</v>
      </c>
      <c r="AL64" s="87"/>
      <c r="AM64" s="87"/>
      <c r="AN64" s="63"/>
      <c r="AO64" s="87"/>
      <c r="AP64" s="87"/>
      <c r="AQ64" s="63"/>
      <c r="AR64" s="87"/>
      <c r="AS64" s="87"/>
      <c r="AT64" s="63"/>
      <c r="AU64" s="87"/>
      <c r="AV64" s="87"/>
      <c r="AW64" s="63"/>
      <c r="AX64" s="87"/>
      <c r="AY64" s="87"/>
      <c r="AZ64" s="63"/>
      <c r="BA64" s="87"/>
      <c r="BB64" s="87"/>
      <c r="BC64" s="63"/>
      <c r="BD64" s="87"/>
      <c r="BE64" s="87"/>
      <c r="BF64" s="63"/>
      <c r="BG64" s="87"/>
      <c r="BH64" s="87"/>
      <c r="BI64" s="63"/>
      <c r="BJ64" s="87"/>
      <c r="BK64" s="87"/>
      <c r="BL64" s="63"/>
      <c r="BM64" s="87"/>
      <c r="BN64" s="87"/>
      <c r="BO64" s="63"/>
      <c r="BP64" s="63"/>
      <c r="BQ64" s="63"/>
      <c r="BR64" s="63"/>
      <c r="BS64" s="63"/>
      <c r="BT64" s="63"/>
      <c r="BU64" s="63"/>
      <c r="BV64" s="87"/>
      <c r="BW64" s="87"/>
      <c r="BX64" s="63"/>
      <c r="BY64" s="87"/>
      <c r="BZ64" s="87"/>
      <c r="CA64" s="63"/>
      <c r="CB64" s="63"/>
      <c r="CC64" s="63"/>
      <c r="CD64" s="63"/>
      <c r="CE64" s="109"/>
      <c r="CF64" s="109"/>
      <c r="CG64" s="63"/>
      <c r="CH64" s="87"/>
      <c r="CI64" s="87"/>
      <c r="CJ64" s="63"/>
      <c r="CK64" s="87"/>
      <c r="CL64" s="87"/>
      <c r="CM64" s="63"/>
      <c r="CN64" s="87"/>
      <c r="CO64" s="87"/>
      <c r="CP64" s="63"/>
      <c r="CQ64" s="87"/>
      <c r="CR64" s="87"/>
      <c r="CS64" s="63"/>
      <c r="CT64" s="87"/>
      <c r="CU64" s="87"/>
      <c r="CV64" s="63"/>
      <c r="CW64" s="87"/>
      <c r="CX64" s="87"/>
      <c r="CY64" s="63"/>
    </row>
    <row r="65" spans="1:103" ht="47.25" x14ac:dyDescent="0.25">
      <c r="A65" s="108" t="s">
        <v>470</v>
      </c>
      <c r="B65" s="63">
        <f t="shared" si="2"/>
        <v>100</v>
      </c>
      <c r="C65" s="63">
        <f t="shared" si="2"/>
        <v>100</v>
      </c>
      <c r="D65" s="63">
        <f t="shared" si="3"/>
        <v>100</v>
      </c>
      <c r="E65" s="87"/>
      <c r="F65" s="87"/>
      <c r="G65" s="63"/>
      <c r="H65" s="63"/>
      <c r="I65" s="63"/>
      <c r="J65" s="63"/>
      <c r="K65" s="87"/>
      <c r="L65" s="87"/>
      <c r="M65" s="63"/>
      <c r="N65" s="87"/>
      <c r="O65" s="87"/>
      <c r="P65" s="63"/>
      <c r="Q65" s="87"/>
      <c r="R65" s="87"/>
      <c r="S65" s="63"/>
      <c r="T65" s="87"/>
      <c r="U65" s="87"/>
      <c r="V65" s="63"/>
      <c r="W65" s="87"/>
      <c r="X65" s="87"/>
      <c r="Y65" s="63"/>
      <c r="Z65" s="87"/>
      <c r="AA65" s="87"/>
      <c r="AB65" s="63"/>
      <c r="AC65" s="87"/>
      <c r="AD65" s="87"/>
      <c r="AE65" s="63"/>
      <c r="AF65" s="87"/>
      <c r="AG65" s="87"/>
      <c r="AH65" s="63"/>
      <c r="AI65" s="87"/>
      <c r="AJ65" s="87">
        <v>0</v>
      </c>
      <c r="AK65" s="63"/>
      <c r="AL65" s="87"/>
      <c r="AM65" s="87"/>
      <c r="AN65" s="63"/>
      <c r="AO65" s="87">
        <v>100</v>
      </c>
      <c r="AP65" s="87">
        <v>100</v>
      </c>
      <c r="AQ65" s="63">
        <f>AP65/AO65*100</f>
        <v>100</v>
      </c>
      <c r="AR65" s="87"/>
      <c r="AS65" s="87"/>
      <c r="AT65" s="63"/>
      <c r="AU65" s="87"/>
      <c r="AV65" s="87"/>
      <c r="AW65" s="63"/>
      <c r="AX65" s="87"/>
      <c r="AY65" s="87"/>
      <c r="AZ65" s="63"/>
      <c r="BA65" s="87"/>
      <c r="BB65" s="87"/>
      <c r="BC65" s="63"/>
      <c r="BD65" s="87"/>
      <c r="BE65" s="87"/>
      <c r="BF65" s="63"/>
      <c r="BG65" s="87"/>
      <c r="BH65" s="87"/>
      <c r="BI65" s="63"/>
      <c r="BJ65" s="87"/>
      <c r="BK65" s="87"/>
      <c r="BL65" s="63"/>
      <c r="BM65" s="87"/>
      <c r="BN65" s="87"/>
      <c r="BO65" s="63"/>
      <c r="BP65" s="63"/>
      <c r="BQ65" s="63"/>
      <c r="BR65" s="63"/>
      <c r="BS65" s="63"/>
      <c r="BT65" s="63"/>
      <c r="BU65" s="63"/>
      <c r="BV65" s="87"/>
      <c r="BW65" s="87"/>
      <c r="BX65" s="63"/>
      <c r="BY65" s="87"/>
      <c r="BZ65" s="87"/>
      <c r="CA65" s="63"/>
      <c r="CB65" s="63"/>
      <c r="CC65" s="63"/>
      <c r="CD65" s="63"/>
      <c r="CE65" s="109"/>
      <c r="CF65" s="109"/>
      <c r="CG65" s="63"/>
      <c r="CH65" s="87"/>
      <c r="CI65" s="87"/>
      <c r="CJ65" s="63"/>
      <c r="CK65" s="87"/>
      <c r="CL65" s="87"/>
      <c r="CM65" s="63"/>
      <c r="CN65" s="87"/>
      <c r="CO65" s="87"/>
      <c r="CP65" s="63"/>
      <c r="CQ65" s="87"/>
      <c r="CR65" s="87"/>
      <c r="CS65" s="63"/>
      <c r="CT65" s="87"/>
      <c r="CU65" s="87"/>
      <c r="CV65" s="63"/>
      <c r="CW65" s="87"/>
      <c r="CX65" s="87"/>
      <c r="CY65" s="63"/>
    </row>
    <row r="66" spans="1:103" ht="63" x14ac:dyDescent="0.25">
      <c r="A66" s="108" t="s">
        <v>476</v>
      </c>
      <c r="B66" s="63">
        <f t="shared" si="2"/>
        <v>8189.1</v>
      </c>
      <c r="C66" s="63">
        <f t="shared" si="2"/>
        <v>0</v>
      </c>
      <c r="D66" s="63">
        <f t="shared" si="3"/>
        <v>0</v>
      </c>
      <c r="E66" s="87"/>
      <c r="F66" s="87"/>
      <c r="G66" s="63"/>
      <c r="H66" s="63"/>
      <c r="I66" s="63"/>
      <c r="J66" s="63"/>
      <c r="K66" s="87"/>
      <c r="L66" s="87"/>
      <c r="M66" s="63"/>
      <c r="N66" s="87"/>
      <c r="O66" s="87"/>
      <c r="P66" s="63"/>
      <c r="Q66" s="87"/>
      <c r="R66" s="87"/>
      <c r="S66" s="63"/>
      <c r="T66" s="87"/>
      <c r="U66" s="87"/>
      <c r="V66" s="63"/>
      <c r="W66" s="87"/>
      <c r="X66" s="87"/>
      <c r="Y66" s="63"/>
      <c r="Z66" s="87"/>
      <c r="AA66" s="87"/>
      <c r="AB66" s="63"/>
      <c r="AC66" s="87"/>
      <c r="AD66" s="87"/>
      <c r="AE66" s="63"/>
      <c r="AF66" s="87"/>
      <c r="AG66" s="87"/>
      <c r="AH66" s="63"/>
      <c r="AI66" s="87"/>
      <c r="AJ66" s="87">
        <v>0</v>
      </c>
      <c r="AK66" s="63"/>
      <c r="AL66" s="87"/>
      <c r="AM66" s="87"/>
      <c r="AN66" s="63"/>
      <c r="AO66" s="87"/>
      <c r="AP66" s="87"/>
      <c r="AQ66" s="63"/>
      <c r="AR66" s="87"/>
      <c r="AS66" s="87"/>
      <c r="AT66" s="63"/>
      <c r="AU66" s="87"/>
      <c r="AV66" s="87"/>
      <c r="AW66" s="63"/>
      <c r="AX66" s="87"/>
      <c r="AY66" s="87"/>
      <c r="AZ66" s="63"/>
      <c r="BA66" s="87"/>
      <c r="BB66" s="87"/>
      <c r="BC66" s="63"/>
      <c r="BD66" s="87"/>
      <c r="BE66" s="87"/>
      <c r="BF66" s="63"/>
      <c r="BG66" s="87"/>
      <c r="BH66" s="87"/>
      <c r="BI66" s="63"/>
      <c r="BJ66" s="87"/>
      <c r="BK66" s="87"/>
      <c r="BL66" s="63"/>
      <c r="BM66" s="87"/>
      <c r="BN66" s="87"/>
      <c r="BO66" s="63"/>
      <c r="BP66" s="63"/>
      <c r="BQ66" s="63"/>
      <c r="BR66" s="63"/>
      <c r="BS66" s="63"/>
      <c r="BT66" s="63"/>
      <c r="BU66" s="63"/>
      <c r="BV66" s="87"/>
      <c r="BW66" s="87"/>
      <c r="BX66" s="63"/>
      <c r="BY66" s="87"/>
      <c r="BZ66" s="87"/>
      <c r="CA66" s="63"/>
      <c r="CB66" s="63"/>
      <c r="CC66" s="63"/>
      <c r="CD66" s="63"/>
      <c r="CE66" s="109">
        <v>8189.1</v>
      </c>
      <c r="CF66" s="109">
        <v>0</v>
      </c>
      <c r="CG66" s="63"/>
      <c r="CH66" s="87"/>
      <c r="CI66" s="87"/>
      <c r="CJ66" s="63"/>
      <c r="CK66" s="87"/>
      <c r="CL66" s="87"/>
      <c r="CM66" s="63"/>
      <c r="CN66" s="87"/>
      <c r="CO66" s="87"/>
      <c r="CP66" s="63"/>
      <c r="CQ66" s="87"/>
      <c r="CR66" s="87"/>
      <c r="CS66" s="63"/>
      <c r="CT66" s="87"/>
      <c r="CU66" s="87"/>
      <c r="CV66" s="63"/>
      <c r="CW66" s="87"/>
      <c r="CX66" s="87"/>
      <c r="CY66" s="63"/>
    </row>
    <row r="67" spans="1:103" ht="47.25" x14ac:dyDescent="0.25">
      <c r="A67" s="108" t="s">
        <v>510</v>
      </c>
      <c r="B67" s="63">
        <f t="shared" si="2"/>
        <v>8972.7999999999993</v>
      </c>
      <c r="C67" s="63">
        <f t="shared" si="2"/>
        <v>0</v>
      </c>
      <c r="D67" s="63">
        <f t="shared" si="3"/>
        <v>0</v>
      </c>
      <c r="E67" s="87"/>
      <c r="F67" s="87"/>
      <c r="G67" s="63"/>
      <c r="H67" s="63"/>
      <c r="I67" s="63"/>
      <c r="J67" s="63"/>
      <c r="K67" s="87"/>
      <c r="L67" s="87"/>
      <c r="M67" s="63"/>
      <c r="N67" s="87"/>
      <c r="O67" s="87"/>
      <c r="P67" s="63"/>
      <c r="Q67" s="87"/>
      <c r="R67" s="87"/>
      <c r="S67" s="63"/>
      <c r="T67" s="87"/>
      <c r="U67" s="87"/>
      <c r="V67" s="63"/>
      <c r="W67" s="87"/>
      <c r="X67" s="87"/>
      <c r="Y67" s="63"/>
      <c r="Z67" s="87"/>
      <c r="AA67" s="87"/>
      <c r="AB67" s="63"/>
      <c r="AC67" s="87"/>
      <c r="AD67" s="87"/>
      <c r="AE67" s="63"/>
      <c r="AF67" s="87"/>
      <c r="AG67" s="87"/>
      <c r="AH67" s="63"/>
      <c r="AI67" s="87"/>
      <c r="AJ67" s="87"/>
      <c r="AK67" s="63"/>
      <c r="AL67" s="87"/>
      <c r="AM67" s="87"/>
      <c r="AN67" s="63"/>
      <c r="AO67" s="87"/>
      <c r="AP67" s="87"/>
      <c r="AQ67" s="63"/>
      <c r="AR67" s="87"/>
      <c r="AS67" s="87"/>
      <c r="AT67" s="63"/>
      <c r="AU67" s="87"/>
      <c r="AV67" s="87"/>
      <c r="AW67" s="63"/>
      <c r="AX67" s="87"/>
      <c r="AY67" s="87"/>
      <c r="AZ67" s="63"/>
      <c r="BA67" s="87"/>
      <c r="BB67" s="87"/>
      <c r="BC67" s="63"/>
      <c r="BD67" s="87">
        <v>2778.4</v>
      </c>
      <c r="BE67" s="87">
        <v>0</v>
      </c>
      <c r="BF67" s="63"/>
      <c r="BG67" s="87"/>
      <c r="BH67" s="87"/>
      <c r="BI67" s="63"/>
      <c r="BJ67" s="87"/>
      <c r="BK67" s="87"/>
      <c r="BL67" s="63"/>
      <c r="BM67" s="87"/>
      <c r="BN67" s="87"/>
      <c r="BO67" s="63"/>
      <c r="BP67" s="63"/>
      <c r="BQ67" s="63"/>
      <c r="BR67" s="63"/>
      <c r="BS67" s="63"/>
      <c r="BT67" s="63"/>
      <c r="BU67" s="63"/>
      <c r="BV67" s="87"/>
      <c r="BW67" s="87"/>
      <c r="BX67" s="63"/>
      <c r="BY67" s="87"/>
      <c r="BZ67" s="87"/>
      <c r="CA67" s="63"/>
      <c r="CB67" s="63"/>
      <c r="CC67" s="63"/>
      <c r="CD67" s="63"/>
      <c r="CE67" s="109">
        <v>6194.4</v>
      </c>
      <c r="CF67" s="109">
        <v>0</v>
      </c>
      <c r="CG67" s="63"/>
      <c r="CH67" s="87"/>
      <c r="CI67" s="87"/>
      <c r="CJ67" s="63"/>
      <c r="CK67" s="87"/>
      <c r="CL67" s="87"/>
      <c r="CM67" s="63"/>
      <c r="CN67" s="87"/>
      <c r="CO67" s="87"/>
      <c r="CP67" s="63"/>
      <c r="CQ67" s="87"/>
      <c r="CR67" s="87"/>
      <c r="CS67" s="63"/>
      <c r="CT67" s="87"/>
      <c r="CU67" s="87"/>
      <c r="CV67" s="63"/>
      <c r="CW67" s="87"/>
      <c r="CX67" s="87"/>
      <c r="CY67" s="63"/>
    </row>
    <row r="68" spans="1:103" ht="47.25" x14ac:dyDescent="0.25">
      <c r="A68" s="108" t="s">
        <v>565</v>
      </c>
      <c r="B68" s="63">
        <f t="shared" si="2"/>
        <v>50</v>
      </c>
      <c r="C68" s="63">
        <f t="shared" si="2"/>
        <v>50</v>
      </c>
      <c r="D68" s="63">
        <f t="shared" si="3"/>
        <v>100</v>
      </c>
      <c r="E68" s="87"/>
      <c r="F68" s="87"/>
      <c r="G68" s="63"/>
      <c r="H68" s="63"/>
      <c r="I68" s="63"/>
      <c r="J68" s="63"/>
      <c r="K68" s="87"/>
      <c r="L68" s="87"/>
      <c r="M68" s="63"/>
      <c r="N68" s="87"/>
      <c r="O68" s="87"/>
      <c r="P68" s="63"/>
      <c r="Q68" s="87"/>
      <c r="R68" s="87"/>
      <c r="S68" s="63"/>
      <c r="T68" s="87"/>
      <c r="U68" s="87"/>
      <c r="V68" s="63"/>
      <c r="W68" s="87"/>
      <c r="X68" s="87"/>
      <c r="Y68" s="63"/>
      <c r="Z68" s="87"/>
      <c r="AA68" s="87"/>
      <c r="AB68" s="63"/>
      <c r="AC68" s="87"/>
      <c r="AD68" s="87"/>
      <c r="AE68" s="63"/>
      <c r="AF68" s="87"/>
      <c r="AG68" s="87"/>
      <c r="AH68" s="63"/>
      <c r="AI68" s="87"/>
      <c r="AJ68" s="87">
        <v>0</v>
      </c>
      <c r="AK68" s="63"/>
      <c r="AL68" s="87"/>
      <c r="AM68" s="87"/>
      <c r="AN68" s="63"/>
      <c r="AO68" s="87"/>
      <c r="AP68" s="87"/>
      <c r="AQ68" s="63"/>
      <c r="AR68" s="87">
        <v>50</v>
      </c>
      <c r="AS68" s="87">
        <v>50</v>
      </c>
      <c r="AT68" s="63">
        <f>AS68/AR68*100</f>
        <v>100</v>
      </c>
      <c r="AU68" s="87"/>
      <c r="AV68" s="87"/>
      <c r="AW68" s="63"/>
      <c r="AX68" s="87"/>
      <c r="AY68" s="87"/>
      <c r="AZ68" s="63"/>
      <c r="BA68" s="87"/>
      <c r="BB68" s="87"/>
      <c r="BC68" s="63"/>
      <c r="BD68" s="87"/>
      <c r="BE68" s="87"/>
      <c r="BF68" s="63"/>
      <c r="BG68" s="87"/>
      <c r="BH68" s="87"/>
      <c r="BI68" s="63"/>
      <c r="BJ68" s="87"/>
      <c r="BK68" s="87"/>
      <c r="BL68" s="63"/>
      <c r="BM68" s="87"/>
      <c r="BN68" s="87"/>
      <c r="BO68" s="63"/>
      <c r="BP68" s="63"/>
      <c r="BQ68" s="63"/>
      <c r="BR68" s="63"/>
      <c r="BS68" s="63"/>
      <c r="BT68" s="63"/>
      <c r="BU68" s="63"/>
      <c r="BV68" s="87"/>
      <c r="BW68" s="87"/>
      <c r="BX68" s="63"/>
      <c r="BY68" s="87"/>
      <c r="BZ68" s="87"/>
      <c r="CA68" s="63"/>
      <c r="CB68" s="63"/>
      <c r="CC68" s="63"/>
      <c r="CD68" s="63"/>
      <c r="CE68" s="109"/>
      <c r="CF68" s="109"/>
      <c r="CG68" s="63"/>
      <c r="CH68" s="87"/>
      <c r="CI68" s="87"/>
      <c r="CJ68" s="63"/>
      <c r="CK68" s="87"/>
      <c r="CL68" s="87"/>
      <c r="CM68" s="63"/>
      <c r="CN68" s="87"/>
      <c r="CO68" s="87"/>
      <c r="CP68" s="63"/>
      <c r="CQ68" s="87"/>
      <c r="CR68" s="87"/>
      <c r="CS68" s="63"/>
      <c r="CT68" s="87"/>
      <c r="CU68" s="87"/>
      <c r="CV68" s="63"/>
      <c r="CW68" s="87"/>
      <c r="CX68" s="87"/>
      <c r="CY68" s="63"/>
    </row>
    <row r="69" spans="1:103" ht="47.25" x14ac:dyDescent="0.25">
      <c r="A69" s="108" t="s">
        <v>524</v>
      </c>
      <c r="B69" s="63">
        <f t="shared" si="2"/>
        <v>14646</v>
      </c>
      <c r="C69" s="63">
        <f t="shared" si="2"/>
        <v>0</v>
      </c>
      <c r="D69" s="63">
        <f t="shared" si="3"/>
        <v>0</v>
      </c>
      <c r="E69" s="87"/>
      <c r="F69" s="87"/>
      <c r="G69" s="63"/>
      <c r="H69" s="63"/>
      <c r="I69" s="63"/>
      <c r="J69" s="63"/>
      <c r="K69" s="87"/>
      <c r="L69" s="87"/>
      <c r="M69" s="63"/>
      <c r="N69" s="87"/>
      <c r="O69" s="87"/>
      <c r="P69" s="63"/>
      <c r="Q69" s="87"/>
      <c r="R69" s="87"/>
      <c r="S69" s="63"/>
      <c r="T69" s="87"/>
      <c r="U69" s="87"/>
      <c r="V69" s="63"/>
      <c r="W69" s="87"/>
      <c r="X69" s="87"/>
      <c r="Y69" s="63"/>
      <c r="Z69" s="87"/>
      <c r="AA69" s="87"/>
      <c r="AB69" s="63"/>
      <c r="AC69" s="87"/>
      <c r="AD69" s="87"/>
      <c r="AE69" s="63"/>
      <c r="AF69" s="87"/>
      <c r="AG69" s="87"/>
      <c r="AH69" s="63"/>
      <c r="AI69" s="87"/>
      <c r="AJ69" s="87">
        <v>0</v>
      </c>
      <c r="AK69" s="63"/>
      <c r="AL69" s="87"/>
      <c r="AM69" s="87"/>
      <c r="AN69" s="63"/>
      <c r="AO69" s="87"/>
      <c r="AP69" s="87"/>
      <c r="AQ69" s="63"/>
      <c r="AR69" s="87"/>
      <c r="AS69" s="87"/>
      <c r="AT69" s="63"/>
      <c r="AU69" s="87"/>
      <c r="AV69" s="87"/>
      <c r="AW69" s="63"/>
      <c r="AX69" s="87"/>
      <c r="AY69" s="87"/>
      <c r="AZ69" s="63"/>
      <c r="BA69" s="87"/>
      <c r="BB69" s="87"/>
      <c r="BC69" s="63"/>
      <c r="BD69" s="87"/>
      <c r="BE69" s="87"/>
      <c r="BF69" s="63"/>
      <c r="BG69" s="87"/>
      <c r="BH69" s="87"/>
      <c r="BI69" s="63"/>
      <c r="BJ69" s="87"/>
      <c r="BK69" s="87"/>
      <c r="BL69" s="63"/>
      <c r="BM69" s="87"/>
      <c r="BN69" s="87"/>
      <c r="BO69" s="63"/>
      <c r="BP69" s="63"/>
      <c r="BQ69" s="63"/>
      <c r="BR69" s="63"/>
      <c r="BS69" s="63"/>
      <c r="BT69" s="63"/>
      <c r="BU69" s="63"/>
      <c r="BV69" s="87"/>
      <c r="BW69" s="87"/>
      <c r="BX69" s="63"/>
      <c r="BY69" s="87"/>
      <c r="BZ69" s="87"/>
      <c r="CA69" s="63"/>
      <c r="CB69" s="63"/>
      <c r="CC69" s="63"/>
      <c r="CD69" s="63"/>
      <c r="CE69" s="109">
        <v>14646</v>
      </c>
      <c r="CF69" s="109">
        <v>0</v>
      </c>
      <c r="CG69" s="63"/>
      <c r="CH69" s="87"/>
      <c r="CI69" s="87"/>
      <c r="CJ69" s="63"/>
      <c r="CK69" s="87"/>
      <c r="CL69" s="87"/>
      <c r="CM69" s="63"/>
      <c r="CN69" s="87"/>
      <c r="CO69" s="87"/>
      <c r="CP69" s="63"/>
      <c r="CQ69" s="87"/>
      <c r="CR69" s="87"/>
      <c r="CS69" s="63"/>
      <c r="CT69" s="87"/>
      <c r="CU69" s="87"/>
      <c r="CV69" s="63"/>
      <c r="CW69" s="87"/>
      <c r="CX69" s="87"/>
      <c r="CY69" s="63"/>
    </row>
    <row r="70" spans="1:103" ht="49.5" customHeight="1" x14ac:dyDescent="0.25">
      <c r="A70" s="108" t="s">
        <v>525</v>
      </c>
      <c r="B70" s="63">
        <f t="shared" si="2"/>
        <v>13740.7</v>
      </c>
      <c r="C70" s="63">
        <f t="shared" si="2"/>
        <v>0</v>
      </c>
      <c r="D70" s="63">
        <f t="shared" si="3"/>
        <v>0</v>
      </c>
      <c r="E70" s="87"/>
      <c r="F70" s="87"/>
      <c r="G70" s="63"/>
      <c r="H70" s="63"/>
      <c r="I70" s="63"/>
      <c r="J70" s="63"/>
      <c r="K70" s="87"/>
      <c r="L70" s="87"/>
      <c r="M70" s="63"/>
      <c r="N70" s="87"/>
      <c r="O70" s="87"/>
      <c r="P70" s="63"/>
      <c r="Q70" s="87"/>
      <c r="R70" s="87"/>
      <c r="S70" s="63"/>
      <c r="T70" s="87"/>
      <c r="U70" s="87"/>
      <c r="V70" s="63"/>
      <c r="W70" s="87"/>
      <c r="X70" s="87"/>
      <c r="Y70" s="63"/>
      <c r="Z70" s="87"/>
      <c r="AA70" s="87"/>
      <c r="AB70" s="63"/>
      <c r="AC70" s="87"/>
      <c r="AD70" s="87"/>
      <c r="AE70" s="63"/>
      <c r="AF70" s="87"/>
      <c r="AG70" s="87"/>
      <c r="AH70" s="63"/>
      <c r="AI70" s="87"/>
      <c r="AJ70" s="87">
        <v>0</v>
      </c>
      <c r="AK70" s="63"/>
      <c r="AL70" s="87"/>
      <c r="AM70" s="87"/>
      <c r="AN70" s="63"/>
      <c r="AO70" s="87"/>
      <c r="AP70" s="87"/>
      <c r="AQ70" s="63"/>
      <c r="AR70" s="87"/>
      <c r="AS70" s="87"/>
      <c r="AT70" s="63"/>
      <c r="AU70" s="87"/>
      <c r="AV70" s="87"/>
      <c r="AW70" s="63"/>
      <c r="AX70" s="87"/>
      <c r="AY70" s="87"/>
      <c r="AZ70" s="63"/>
      <c r="BA70" s="87"/>
      <c r="BB70" s="87"/>
      <c r="BC70" s="63"/>
      <c r="BD70" s="87"/>
      <c r="BE70" s="87"/>
      <c r="BF70" s="63"/>
      <c r="BG70" s="87"/>
      <c r="BH70" s="87"/>
      <c r="BI70" s="63"/>
      <c r="BJ70" s="87"/>
      <c r="BK70" s="87"/>
      <c r="BL70" s="63"/>
      <c r="BM70" s="109">
        <v>13740.7</v>
      </c>
      <c r="BN70" s="87"/>
      <c r="BO70" s="63"/>
      <c r="BP70" s="63"/>
      <c r="BQ70" s="63"/>
      <c r="BR70" s="63"/>
      <c r="BS70" s="63"/>
      <c r="BT70" s="63"/>
      <c r="BU70" s="63"/>
      <c r="BV70" s="87"/>
      <c r="BW70" s="87"/>
      <c r="BX70" s="63"/>
      <c r="BY70" s="87"/>
      <c r="BZ70" s="87"/>
      <c r="CA70" s="63"/>
      <c r="CB70" s="63"/>
      <c r="CC70" s="63"/>
      <c r="CD70" s="63"/>
      <c r="CE70" s="109"/>
      <c r="CF70" s="109"/>
      <c r="CG70" s="63"/>
      <c r="CH70" s="87"/>
      <c r="CI70" s="87"/>
      <c r="CJ70" s="63"/>
      <c r="CK70" s="87"/>
      <c r="CL70" s="87"/>
      <c r="CM70" s="63"/>
      <c r="CN70" s="87"/>
      <c r="CO70" s="87"/>
      <c r="CP70" s="63"/>
      <c r="CQ70" s="87"/>
      <c r="CR70" s="87"/>
      <c r="CS70" s="63"/>
      <c r="CT70" s="87"/>
      <c r="CU70" s="87"/>
      <c r="CV70" s="63"/>
      <c r="CW70" s="87"/>
      <c r="CX70" s="87"/>
      <c r="CY70" s="63"/>
    </row>
    <row r="71" spans="1:103" ht="63" x14ac:dyDescent="0.25">
      <c r="A71" s="108" t="s">
        <v>532</v>
      </c>
      <c r="B71" s="63">
        <f t="shared" si="2"/>
        <v>582.1</v>
      </c>
      <c r="C71" s="63">
        <f t="shared" si="2"/>
        <v>0</v>
      </c>
      <c r="D71" s="63">
        <f t="shared" si="3"/>
        <v>0</v>
      </c>
      <c r="E71" s="87"/>
      <c r="F71" s="87"/>
      <c r="G71" s="63"/>
      <c r="H71" s="63"/>
      <c r="I71" s="63"/>
      <c r="J71" s="63"/>
      <c r="K71" s="87"/>
      <c r="L71" s="87"/>
      <c r="M71" s="63"/>
      <c r="N71" s="87"/>
      <c r="O71" s="87"/>
      <c r="P71" s="63"/>
      <c r="Q71" s="87"/>
      <c r="R71" s="87"/>
      <c r="S71" s="63"/>
      <c r="T71" s="87"/>
      <c r="U71" s="87"/>
      <c r="V71" s="63"/>
      <c r="W71" s="87"/>
      <c r="X71" s="87"/>
      <c r="Y71" s="63"/>
      <c r="Z71" s="87"/>
      <c r="AA71" s="87"/>
      <c r="AB71" s="63"/>
      <c r="AC71" s="87"/>
      <c r="AD71" s="87"/>
      <c r="AE71" s="63"/>
      <c r="AF71" s="87"/>
      <c r="AG71" s="87"/>
      <c r="AH71" s="63"/>
      <c r="AI71" s="87"/>
      <c r="AJ71" s="87">
        <v>0</v>
      </c>
      <c r="AK71" s="63"/>
      <c r="AL71" s="87"/>
      <c r="AM71" s="87"/>
      <c r="AN71" s="63"/>
      <c r="AO71" s="87"/>
      <c r="AP71" s="87"/>
      <c r="AQ71" s="63"/>
      <c r="AR71" s="87"/>
      <c r="AS71" s="87"/>
      <c r="AT71" s="63"/>
      <c r="AU71" s="87"/>
      <c r="AV71" s="87"/>
      <c r="AW71" s="63"/>
      <c r="AX71" s="87"/>
      <c r="AY71" s="87"/>
      <c r="AZ71" s="63"/>
      <c r="BA71" s="87"/>
      <c r="BB71" s="87"/>
      <c r="BC71" s="63"/>
      <c r="BD71" s="87"/>
      <c r="BE71" s="87"/>
      <c r="BF71" s="63"/>
      <c r="BG71" s="87"/>
      <c r="BH71" s="87"/>
      <c r="BI71" s="63"/>
      <c r="BJ71" s="87"/>
      <c r="BK71" s="87"/>
      <c r="BL71" s="63"/>
      <c r="BM71" s="109">
        <v>582.1</v>
      </c>
      <c r="BN71" s="87"/>
      <c r="BO71" s="63"/>
      <c r="BP71" s="63"/>
      <c r="BQ71" s="63"/>
      <c r="BR71" s="63"/>
      <c r="BS71" s="63"/>
      <c r="BT71" s="63"/>
      <c r="BU71" s="63"/>
      <c r="BV71" s="87"/>
      <c r="BW71" s="87"/>
      <c r="BX71" s="63"/>
      <c r="BY71" s="87"/>
      <c r="BZ71" s="87"/>
      <c r="CA71" s="63"/>
      <c r="CB71" s="63"/>
      <c r="CC71" s="63"/>
      <c r="CD71" s="63"/>
      <c r="CE71" s="109"/>
      <c r="CF71" s="109"/>
      <c r="CG71" s="63"/>
      <c r="CH71" s="87"/>
      <c r="CI71" s="87"/>
      <c r="CJ71" s="63"/>
      <c r="CK71" s="87"/>
      <c r="CL71" s="87"/>
      <c r="CM71" s="63"/>
      <c r="CN71" s="87"/>
      <c r="CO71" s="87"/>
      <c r="CP71" s="63"/>
      <c r="CQ71" s="87"/>
      <c r="CR71" s="87"/>
      <c r="CS71" s="63"/>
      <c r="CT71" s="87"/>
      <c r="CU71" s="87"/>
      <c r="CV71" s="63"/>
      <c r="CW71" s="87"/>
      <c r="CX71" s="87"/>
      <c r="CY71" s="63"/>
    </row>
    <row r="72" spans="1:103" ht="47.25" x14ac:dyDescent="0.25">
      <c r="A72" s="108" t="s">
        <v>547</v>
      </c>
      <c r="B72" s="63">
        <f t="shared" si="2"/>
        <v>13858.6</v>
      </c>
      <c r="C72" s="63">
        <f t="shared" si="2"/>
        <v>0</v>
      </c>
      <c r="D72" s="63">
        <f t="shared" si="3"/>
        <v>0</v>
      </c>
      <c r="E72" s="87"/>
      <c r="F72" s="87"/>
      <c r="G72" s="63"/>
      <c r="H72" s="63"/>
      <c r="I72" s="63"/>
      <c r="J72" s="63"/>
      <c r="K72" s="87"/>
      <c r="L72" s="87"/>
      <c r="M72" s="63"/>
      <c r="N72" s="87"/>
      <c r="O72" s="87"/>
      <c r="P72" s="63"/>
      <c r="Q72" s="87"/>
      <c r="R72" s="87"/>
      <c r="S72" s="63"/>
      <c r="T72" s="87"/>
      <c r="U72" s="87"/>
      <c r="V72" s="63"/>
      <c r="W72" s="87"/>
      <c r="X72" s="87"/>
      <c r="Y72" s="63"/>
      <c r="Z72" s="87"/>
      <c r="AA72" s="87"/>
      <c r="AB72" s="63"/>
      <c r="AC72" s="87"/>
      <c r="AD72" s="87"/>
      <c r="AE72" s="63"/>
      <c r="AF72" s="87"/>
      <c r="AG72" s="87"/>
      <c r="AH72" s="63"/>
      <c r="AI72" s="87"/>
      <c r="AJ72" s="87">
        <v>0</v>
      </c>
      <c r="AK72" s="63"/>
      <c r="AL72" s="87"/>
      <c r="AM72" s="87"/>
      <c r="AN72" s="63"/>
      <c r="AO72" s="87"/>
      <c r="AP72" s="87"/>
      <c r="AQ72" s="63"/>
      <c r="AR72" s="87"/>
      <c r="AS72" s="87"/>
      <c r="AT72" s="63"/>
      <c r="AU72" s="87"/>
      <c r="AV72" s="87"/>
      <c r="AW72" s="63"/>
      <c r="AX72" s="87"/>
      <c r="AY72" s="87"/>
      <c r="AZ72" s="63"/>
      <c r="BA72" s="87"/>
      <c r="BB72" s="87"/>
      <c r="BC72" s="63"/>
      <c r="BD72" s="87"/>
      <c r="BE72" s="87"/>
      <c r="BF72" s="63"/>
      <c r="BG72" s="87"/>
      <c r="BH72" s="87"/>
      <c r="BI72" s="63"/>
      <c r="BJ72" s="87"/>
      <c r="BK72" s="87"/>
      <c r="BL72" s="63"/>
      <c r="BM72" s="87"/>
      <c r="BN72" s="87"/>
      <c r="BO72" s="63"/>
      <c r="BP72" s="63"/>
      <c r="BQ72" s="63"/>
      <c r="BR72" s="63"/>
      <c r="BS72" s="63"/>
      <c r="BT72" s="63"/>
      <c r="BU72" s="63"/>
      <c r="BV72" s="87"/>
      <c r="BW72" s="87"/>
      <c r="BX72" s="63"/>
      <c r="BY72" s="87"/>
      <c r="BZ72" s="87"/>
      <c r="CA72" s="63"/>
      <c r="CB72" s="63"/>
      <c r="CC72" s="63"/>
      <c r="CD72" s="63"/>
      <c r="CE72" s="109">
        <v>13858.6</v>
      </c>
      <c r="CF72" s="109">
        <v>0</v>
      </c>
      <c r="CG72" s="63"/>
      <c r="CH72" s="87"/>
      <c r="CI72" s="87"/>
      <c r="CJ72" s="63"/>
      <c r="CK72" s="87"/>
      <c r="CL72" s="87"/>
      <c r="CM72" s="63"/>
      <c r="CN72" s="87"/>
      <c r="CO72" s="87"/>
      <c r="CP72" s="63"/>
      <c r="CQ72" s="87"/>
      <c r="CR72" s="87"/>
      <c r="CS72" s="63"/>
      <c r="CT72" s="87"/>
      <c r="CU72" s="87"/>
      <c r="CV72" s="63"/>
      <c r="CW72" s="87"/>
      <c r="CX72" s="87"/>
      <c r="CY72" s="63"/>
    </row>
    <row r="73" spans="1:103" ht="47.25" x14ac:dyDescent="0.25">
      <c r="A73" s="108" t="s">
        <v>671</v>
      </c>
      <c r="B73" s="63">
        <f t="shared" ref="B73:C77" si="16">E73+H73+K73+N73+Q73+T73+W73+Z73+AC73+AF73+AI73+AL73+AO73+AR73+AU73+AX73+BA73+BD73+BG73+BJ73+BM73+BP73+BS73+BV73+BY73+CB73+CE73+CH73+CK73+CN73+CQ73+CT73+CW73</f>
        <v>5301.9</v>
      </c>
      <c r="C73" s="63">
        <f t="shared" si="16"/>
        <v>0</v>
      </c>
      <c r="D73" s="63">
        <f t="shared" ref="D73:D76" si="17">C73/B73*100</f>
        <v>0</v>
      </c>
      <c r="E73" s="87"/>
      <c r="F73" s="87"/>
      <c r="G73" s="63"/>
      <c r="H73" s="63"/>
      <c r="I73" s="63"/>
      <c r="J73" s="63"/>
      <c r="K73" s="87"/>
      <c r="L73" s="87"/>
      <c r="M73" s="63"/>
      <c r="N73" s="87"/>
      <c r="O73" s="87"/>
      <c r="P73" s="63"/>
      <c r="Q73" s="87"/>
      <c r="R73" s="87"/>
      <c r="S73" s="63"/>
      <c r="T73" s="87"/>
      <c r="U73" s="87"/>
      <c r="V73" s="63"/>
      <c r="W73" s="87"/>
      <c r="X73" s="87"/>
      <c r="Y73" s="63"/>
      <c r="Z73" s="87"/>
      <c r="AA73" s="87"/>
      <c r="AB73" s="63"/>
      <c r="AC73" s="87"/>
      <c r="AD73" s="87"/>
      <c r="AE73" s="63"/>
      <c r="AF73" s="87"/>
      <c r="AG73" s="87"/>
      <c r="AH73" s="63"/>
      <c r="AI73" s="87"/>
      <c r="AJ73" s="87">
        <v>0</v>
      </c>
      <c r="AK73" s="63"/>
      <c r="AL73" s="87"/>
      <c r="AM73" s="87"/>
      <c r="AN73" s="63"/>
      <c r="AO73" s="87"/>
      <c r="AP73" s="87"/>
      <c r="AQ73" s="63"/>
      <c r="AR73" s="87"/>
      <c r="AS73" s="87"/>
      <c r="AT73" s="63"/>
      <c r="AU73" s="87"/>
      <c r="AV73" s="87"/>
      <c r="AW73" s="63"/>
      <c r="AX73" s="87"/>
      <c r="AY73" s="87"/>
      <c r="AZ73" s="63"/>
      <c r="BA73" s="87"/>
      <c r="BB73" s="87"/>
      <c r="BC73" s="63"/>
      <c r="BD73" s="87"/>
      <c r="BE73" s="87"/>
      <c r="BF73" s="63"/>
      <c r="BG73" s="87"/>
      <c r="BH73" s="87"/>
      <c r="BI73" s="63"/>
      <c r="BJ73" s="87"/>
      <c r="BK73" s="87"/>
      <c r="BL73" s="63"/>
      <c r="BM73" s="87"/>
      <c r="BN73" s="87"/>
      <c r="BO73" s="63"/>
      <c r="BP73" s="63"/>
      <c r="BQ73" s="63"/>
      <c r="BR73" s="63"/>
      <c r="BS73" s="63"/>
      <c r="BT73" s="63"/>
      <c r="BU73" s="63"/>
      <c r="BV73" s="87"/>
      <c r="BW73" s="87"/>
      <c r="BX73" s="63"/>
      <c r="BY73" s="87"/>
      <c r="BZ73" s="87"/>
      <c r="CA73" s="63"/>
      <c r="CB73" s="63"/>
      <c r="CC73" s="63"/>
      <c r="CD73" s="63"/>
      <c r="CE73" s="109">
        <v>5301.9</v>
      </c>
      <c r="CF73" s="109">
        <v>0</v>
      </c>
      <c r="CG73" s="63"/>
      <c r="CH73" s="87"/>
      <c r="CI73" s="87"/>
      <c r="CJ73" s="63"/>
      <c r="CK73" s="87"/>
      <c r="CL73" s="87"/>
      <c r="CM73" s="63"/>
      <c r="CN73" s="87"/>
      <c r="CO73" s="87"/>
      <c r="CP73" s="63"/>
      <c r="CQ73" s="87"/>
      <c r="CR73" s="87"/>
      <c r="CS73" s="63"/>
      <c r="CT73" s="87"/>
      <c r="CU73" s="87"/>
      <c r="CV73" s="63"/>
      <c r="CW73" s="87"/>
      <c r="CX73" s="87"/>
      <c r="CY73" s="63"/>
    </row>
    <row r="74" spans="1:103" ht="63" x14ac:dyDescent="0.25">
      <c r="A74" s="108" t="s">
        <v>611</v>
      </c>
      <c r="B74" s="63">
        <f t="shared" si="16"/>
        <v>50</v>
      </c>
      <c r="C74" s="63">
        <f t="shared" si="16"/>
        <v>50</v>
      </c>
      <c r="D74" s="63">
        <f t="shared" si="17"/>
        <v>100</v>
      </c>
      <c r="E74" s="87"/>
      <c r="F74" s="87"/>
      <c r="G74" s="63"/>
      <c r="H74" s="63"/>
      <c r="I74" s="63"/>
      <c r="J74" s="63"/>
      <c r="K74" s="87"/>
      <c r="L74" s="87"/>
      <c r="M74" s="63"/>
      <c r="N74" s="87"/>
      <c r="O74" s="87"/>
      <c r="P74" s="63"/>
      <c r="Q74" s="87"/>
      <c r="R74" s="87"/>
      <c r="S74" s="63"/>
      <c r="T74" s="87"/>
      <c r="U74" s="87"/>
      <c r="V74" s="63"/>
      <c r="W74" s="87"/>
      <c r="X74" s="87"/>
      <c r="Y74" s="63"/>
      <c r="Z74" s="87"/>
      <c r="AA74" s="87"/>
      <c r="AB74" s="63"/>
      <c r="AC74" s="87"/>
      <c r="AD74" s="87"/>
      <c r="AE74" s="63"/>
      <c r="AF74" s="87"/>
      <c r="AG74" s="87"/>
      <c r="AH74" s="63"/>
      <c r="AI74" s="87"/>
      <c r="AJ74" s="87">
        <v>0</v>
      </c>
      <c r="AK74" s="63"/>
      <c r="AL74" s="87"/>
      <c r="AM74" s="87"/>
      <c r="AN74" s="63"/>
      <c r="AO74" s="87"/>
      <c r="AP74" s="87"/>
      <c r="AQ74" s="63"/>
      <c r="AR74" s="87">
        <v>50</v>
      </c>
      <c r="AS74" s="87">
        <v>50</v>
      </c>
      <c r="AT74" s="63">
        <f t="shared" ref="AT74" si="18">AS74/AR74*100</f>
        <v>100</v>
      </c>
      <c r="AU74" s="87"/>
      <c r="AV74" s="87"/>
      <c r="AW74" s="63"/>
      <c r="AX74" s="87"/>
      <c r="AY74" s="87"/>
      <c r="AZ74" s="63"/>
      <c r="BA74" s="87"/>
      <c r="BB74" s="87"/>
      <c r="BC74" s="63"/>
      <c r="BD74" s="87"/>
      <c r="BE74" s="87"/>
      <c r="BF74" s="63"/>
      <c r="BG74" s="87"/>
      <c r="BH74" s="87"/>
      <c r="BI74" s="63"/>
      <c r="BJ74" s="87"/>
      <c r="BK74" s="87"/>
      <c r="BL74" s="63"/>
      <c r="BM74" s="87"/>
      <c r="BN74" s="87"/>
      <c r="BO74" s="63"/>
      <c r="BP74" s="63"/>
      <c r="BQ74" s="63"/>
      <c r="BR74" s="63"/>
      <c r="BS74" s="63"/>
      <c r="BT74" s="63"/>
      <c r="BU74" s="63"/>
      <c r="BV74" s="87"/>
      <c r="BW74" s="87"/>
      <c r="BX74" s="63"/>
      <c r="BY74" s="87"/>
      <c r="BZ74" s="87"/>
      <c r="CA74" s="63"/>
      <c r="CB74" s="63"/>
      <c r="CC74" s="63"/>
      <c r="CD74" s="63"/>
      <c r="CE74" s="109"/>
      <c r="CF74" s="109"/>
      <c r="CG74" s="63"/>
      <c r="CH74" s="87"/>
      <c r="CI74" s="87"/>
      <c r="CJ74" s="63"/>
      <c r="CK74" s="87"/>
      <c r="CL74" s="87"/>
      <c r="CM74" s="63"/>
      <c r="CN74" s="87"/>
      <c r="CO74" s="87"/>
      <c r="CP74" s="63"/>
      <c r="CQ74" s="87"/>
      <c r="CR74" s="87"/>
      <c r="CS74" s="63"/>
      <c r="CT74" s="87"/>
      <c r="CU74" s="87"/>
      <c r="CV74" s="63"/>
      <c r="CW74" s="87"/>
      <c r="CX74" s="87"/>
      <c r="CY74" s="63"/>
    </row>
    <row r="75" spans="1:103" ht="47.25" x14ac:dyDescent="0.25">
      <c r="A75" s="108" t="s">
        <v>617</v>
      </c>
      <c r="B75" s="63">
        <f t="shared" si="16"/>
        <v>67927.899999999994</v>
      </c>
      <c r="C75" s="63">
        <f t="shared" si="16"/>
        <v>0</v>
      </c>
      <c r="D75" s="63">
        <f t="shared" si="17"/>
        <v>0</v>
      </c>
      <c r="E75" s="87"/>
      <c r="F75" s="87"/>
      <c r="G75" s="63"/>
      <c r="H75" s="63"/>
      <c r="I75" s="63"/>
      <c r="J75" s="63"/>
      <c r="K75" s="87"/>
      <c r="L75" s="87"/>
      <c r="M75" s="63"/>
      <c r="N75" s="87"/>
      <c r="O75" s="87"/>
      <c r="P75" s="63"/>
      <c r="Q75" s="87"/>
      <c r="R75" s="87"/>
      <c r="S75" s="63"/>
      <c r="T75" s="87"/>
      <c r="U75" s="87"/>
      <c r="V75" s="63"/>
      <c r="W75" s="87"/>
      <c r="X75" s="87"/>
      <c r="Y75" s="63"/>
      <c r="Z75" s="87"/>
      <c r="AA75" s="87"/>
      <c r="AB75" s="63"/>
      <c r="AC75" s="87"/>
      <c r="AD75" s="87"/>
      <c r="AE75" s="63"/>
      <c r="AF75" s="87"/>
      <c r="AG75" s="87"/>
      <c r="AH75" s="63"/>
      <c r="AI75" s="87"/>
      <c r="AJ75" s="87">
        <v>0</v>
      </c>
      <c r="AK75" s="63"/>
      <c r="AL75" s="87"/>
      <c r="AM75" s="87"/>
      <c r="AN75" s="63"/>
      <c r="AO75" s="87"/>
      <c r="AP75" s="87"/>
      <c r="AQ75" s="63"/>
      <c r="AR75" s="87"/>
      <c r="AS75" s="87"/>
      <c r="AT75" s="63"/>
      <c r="AU75" s="87"/>
      <c r="AV75" s="87"/>
      <c r="AW75" s="63"/>
      <c r="AX75" s="87"/>
      <c r="AY75" s="87"/>
      <c r="AZ75" s="63"/>
      <c r="BA75" s="87"/>
      <c r="BB75" s="87"/>
      <c r="BC75" s="63"/>
      <c r="BD75" s="87"/>
      <c r="BE75" s="87"/>
      <c r="BF75" s="63"/>
      <c r="BG75" s="87"/>
      <c r="BH75" s="87"/>
      <c r="BI75" s="63"/>
      <c r="BJ75" s="87"/>
      <c r="BK75" s="87"/>
      <c r="BL75" s="63"/>
      <c r="BM75" s="87"/>
      <c r="BN75" s="87"/>
      <c r="BO75" s="63"/>
      <c r="BP75" s="63"/>
      <c r="BQ75" s="63"/>
      <c r="BR75" s="63"/>
      <c r="BS75" s="63"/>
      <c r="BT75" s="63"/>
      <c r="BU75" s="63"/>
      <c r="BV75" s="87"/>
      <c r="BW75" s="87"/>
      <c r="BX75" s="63"/>
      <c r="BY75" s="87"/>
      <c r="BZ75" s="87"/>
      <c r="CA75" s="63"/>
      <c r="CB75" s="63"/>
      <c r="CC75" s="63"/>
      <c r="CD75" s="63"/>
      <c r="CE75" s="109">
        <v>67927.899999999994</v>
      </c>
      <c r="CF75" s="109">
        <v>0</v>
      </c>
      <c r="CG75" s="63"/>
      <c r="CH75" s="87"/>
      <c r="CI75" s="87"/>
      <c r="CJ75" s="63"/>
      <c r="CK75" s="87"/>
      <c r="CL75" s="87"/>
      <c r="CM75" s="63"/>
      <c r="CN75" s="87"/>
      <c r="CO75" s="87"/>
      <c r="CP75" s="63"/>
      <c r="CQ75" s="87"/>
      <c r="CR75" s="87"/>
      <c r="CS75" s="63"/>
      <c r="CT75" s="87"/>
      <c r="CU75" s="87"/>
      <c r="CV75" s="63"/>
      <c r="CW75" s="87"/>
      <c r="CX75" s="87"/>
      <c r="CY75" s="63"/>
    </row>
    <row r="76" spans="1:103" ht="31.5" x14ac:dyDescent="0.25">
      <c r="A76" s="105" t="s">
        <v>618</v>
      </c>
      <c r="B76" s="106">
        <f t="shared" si="16"/>
        <v>50000</v>
      </c>
      <c r="C76" s="106">
        <f t="shared" si="16"/>
        <v>0</v>
      </c>
      <c r="D76" s="106">
        <f t="shared" si="17"/>
        <v>0</v>
      </c>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c r="AV76" s="112"/>
      <c r="AW76" s="112"/>
      <c r="AX76" s="112"/>
      <c r="AY76" s="112"/>
      <c r="AZ76" s="112"/>
      <c r="BA76" s="112"/>
      <c r="BB76" s="112"/>
      <c r="BC76" s="112"/>
      <c r="BD76" s="112"/>
      <c r="BE76" s="112"/>
      <c r="BF76" s="112"/>
      <c r="BG76" s="113"/>
      <c r="BH76" s="112"/>
      <c r="BI76" s="112"/>
      <c r="BJ76" s="112"/>
      <c r="BK76" s="112"/>
      <c r="BL76" s="112"/>
      <c r="BM76" s="112"/>
      <c r="BN76" s="112"/>
      <c r="BO76" s="112"/>
      <c r="BP76" s="112"/>
      <c r="BQ76" s="112"/>
      <c r="BR76" s="112"/>
      <c r="BS76" s="112"/>
      <c r="BT76" s="112"/>
      <c r="BU76" s="112"/>
      <c r="BV76" s="112"/>
      <c r="BW76" s="112"/>
      <c r="BX76" s="112"/>
      <c r="BY76" s="112"/>
      <c r="BZ76" s="112"/>
      <c r="CA76" s="112"/>
      <c r="CB76" s="112">
        <v>50000</v>
      </c>
      <c r="CC76" s="112"/>
      <c r="CD76" s="112"/>
      <c r="CE76" s="112"/>
      <c r="CF76" s="112"/>
      <c r="CG76" s="112"/>
      <c r="CH76" s="112"/>
      <c r="CI76" s="112"/>
      <c r="CJ76" s="112"/>
      <c r="CK76" s="112"/>
      <c r="CL76" s="112"/>
      <c r="CM76" s="112"/>
      <c r="CN76" s="112"/>
      <c r="CO76" s="112"/>
      <c r="CP76" s="112"/>
      <c r="CQ76" s="112"/>
      <c r="CR76" s="112"/>
      <c r="CS76" s="112"/>
      <c r="CT76" s="112"/>
      <c r="CU76" s="112"/>
      <c r="CV76" s="112"/>
      <c r="CW76" s="112"/>
      <c r="CX76" s="112"/>
      <c r="CY76" s="112"/>
    </row>
    <row r="77" spans="1:103" ht="15.75" x14ac:dyDescent="0.25">
      <c r="A77" s="114" t="s">
        <v>619</v>
      </c>
      <c r="B77" s="106">
        <f t="shared" si="16"/>
        <v>5903131.8799999999</v>
      </c>
      <c r="C77" s="115">
        <v>999452.2</v>
      </c>
      <c r="D77" s="115">
        <v>16.899999999999999</v>
      </c>
      <c r="E77" s="115">
        <f>E8+E47+E52+E76</f>
        <v>1734</v>
      </c>
      <c r="F77" s="115">
        <f t="shared" ref="F77:BQ77" si="19">F8+F47+F52+F76</f>
        <v>73</v>
      </c>
      <c r="G77" s="115">
        <f>F77/E77*100</f>
        <v>4.2099192618223755</v>
      </c>
      <c r="H77" s="115">
        <f t="shared" si="19"/>
        <v>1853.9</v>
      </c>
      <c r="I77" s="115">
        <f t="shared" si="19"/>
        <v>451.1</v>
      </c>
      <c r="J77" s="115">
        <f>I77/H77*100</f>
        <v>24.33248826797562</v>
      </c>
      <c r="K77" s="115">
        <f t="shared" si="19"/>
        <v>19123.3</v>
      </c>
      <c r="L77" s="115">
        <f t="shared" si="19"/>
        <v>0</v>
      </c>
      <c r="M77" s="115"/>
      <c r="N77" s="115">
        <f t="shared" si="19"/>
        <v>652250.30000000005</v>
      </c>
      <c r="O77" s="115">
        <f t="shared" si="19"/>
        <v>32364.1</v>
      </c>
      <c r="P77" s="115">
        <f>O77/N77*100</f>
        <v>4.9619141608673836</v>
      </c>
      <c r="Q77" s="115">
        <f t="shared" si="19"/>
        <v>560151.30000000005</v>
      </c>
      <c r="R77" s="115">
        <f t="shared" si="19"/>
        <v>0</v>
      </c>
      <c r="S77" s="115"/>
      <c r="T77" s="115">
        <f t="shared" si="19"/>
        <v>311783.19999999995</v>
      </c>
      <c r="U77" s="115">
        <f t="shared" si="19"/>
        <v>0</v>
      </c>
      <c r="V77" s="115"/>
      <c r="W77" s="115">
        <f t="shared" si="19"/>
        <v>64605.5</v>
      </c>
      <c r="X77" s="115">
        <f t="shared" si="19"/>
        <v>0</v>
      </c>
      <c r="Y77" s="115"/>
      <c r="Z77" s="115">
        <f t="shared" si="19"/>
        <v>11316.7</v>
      </c>
      <c r="AA77" s="115">
        <f t="shared" si="19"/>
        <v>10096</v>
      </c>
      <c r="AB77" s="115">
        <f>AA77/Z77*100</f>
        <v>89.21328655880248</v>
      </c>
      <c r="AC77" s="115">
        <f t="shared" si="19"/>
        <v>1289.4000000000001</v>
      </c>
      <c r="AD77" s="115">
        <f t="shared" si="19"/>
        <v>959.4</v>
      </c>
      <c r="AE77" s="115">
        <f>AD77/AC77*100</f>
        <v>74.406700791065603</v>
      </c>
      <c r="AF77" s="115">
        <f t="shared" si="19"/>
        <v>4482.9800000000032</v>
      </c>
      <c r="AG77" s="115">
        <f t="shared" si="19"/>
        <v>2995.8000000000015</v>
      </c>
      <c r="AH77" s="115">
        <f>AG77/AF77*100</f>
        <v>66.826084434907131</v>
      </c>
      <c r="AI77" s="115">
        <f t="shared" si="19"/>
        <v>47678.8</v>
      </c>
      <c r="AJ77" s="115">
        <f t="shared" si="19"/>
        <v>7208.9999999999991</v>
      </c>
      <c r="AK77" s="115">
        <f>AJ77/AI77*100</f>
        <v>15.119927514954231</v>
      </c>
      <c r="AL77" s="115">
        <f t="shared" si="19"/>
        <v>352</v>
      </c>
      <c r="AM77" s="115">
        <f t="shared" si="19"/>
        <v>50</v>
      </c>
      <c r="AN77" s="115">
        <f>AM77/AL77*100</f>
        <v>14.204545454545455</v>
      </c>
      <c r="AO77" s="115">
        <f t="shared" si="19"/>
        <v>2400</v>
      </c>
      <c r="AP77" s="115">
        <f t="shared" si="19"/>
        <v>1745.6</v>
      </c>
      <c r="AQ77" s="115">
        <f>AP77/AO77*100</f>
        <v>72.733333333333334</v>
      </c>
      <c r="AR77" s="115">
        <f t="shared" si="19"/>
        <v>1050</v>
      </c>
      <c r="AS77" s="115">
        <f t="shared" si="19"/>
        <v>800</v>
      </c>
      <c r="AT77" s="115">
        <f>AS77/AR77*100</f>
        <v>76.19047619047619</v>
      </c>
      <c r="AU77" s="115">
        <f t="shared" si="19"/>
        <v>33252.300000000003</v>
      </c>
      <c r="AV77" s="115">
        <f t="shared" si="19"/>
        <v>0</v>
      </c>
      <c r="AW77" s="115"/>
      <c r="AX77" s="115">
        <f t="shared" si="19"/>
        <v>10810.8</v>
      </c>
      <c r="AY77" s="115">
        <f t="shared" si="19"/>
        <v>0</v>
      </c>
      <c r="AZ77" s="115"/>
      <c r="BA77" s="115">
        <f t="shared" si="19"/>
        <v>4860</v>
      </c>
      <c r="BB77" s="115">
        <f t="shared" si="19"/>
        <v>2430</v>
      </c>
      <c r="BC77" s="115">
        <f>BB77/BA77*100</f>
        <v>50</v>
      </c>
      <c r="BD77" s="115">
        <f t="shared" si="19"/>
        <v>6152.1</v>
      </c>
      <c r="BE77" s="115">
        <f t="shared" si="19"/>
        <v>0</v>
      </c>
      <c r="BF77" s="115"/>
      <c r="BG77" s="115">
        <f t="shared" si="19"/>
        <v>100000</v>
      </c>
      <c r="BH77" s="115">
        <f t="shared" si="19"/>
        <v>100000</v>
      </c>
      <c r="BI77" s="115">
        <f>BH77/BG77*100</f>
        <v>100</v>
      </c>
      <c r="BJ77" s="115">
        <f t="shared" si="19"/>
        <v>850170</v>
      </c>
      <c r="BK77" s="115">
        <f t="shared" si="19"/>
        <v>245000</v>
      </c>
      <c r="BL77" s="115">
        <f>BK77/BJ77*100</f>
        <v>28.817765858592985</v>
      </c>
      <c r="BM77" s="115">
        <f t="shared" si="19"/>
        <v>22756.3</v>
      </c>
      <c r="BN77" s="115">
        <f t="shared" si="19"/>
        <v>0</v>
      </c>
      <c r="BO77" s="115"/>
      <c r="BP77" s="115">
        <f t="shared" si="19"/>
        <v>149630</v>
      </c>
      <c r="BQ77" s="115">
        <f t="shared" si="19"/>
        <v>38584.6</v>
      </c>
      <c r="BR77" s="115">
        <f>BQ77/BP77*100</f>
        <v>25.786673795361892</v>
      </c>
      <c r="BS77" s="115">
        <f t="shared" ref="BS77:CX77" si="20">BS8+BS47+BS52+BS76</f>
        <v>258000.00000000003</v>
      </c>
      <c r="BT77" s="115">
        <f t="shared" si="20"/>
        <v>0</v>
      </c>
      <c r="BU77" s="115"/>
      <c r="BV77" s="115">
        <f t="shared" si="20"/>
        <v>565108</v>
      </c>
      <c r="BW77" s="115">
        <f t="shared" si="20"/>
        <v>228219.90000000002</v>
      </c>
      <c r="BX77" s="115">
        <f>BW77/BV77*100</f>
        <v>40.385183009265489</v>
      </c>
      <c r="BY77" s="115">
        <f t="shared" si="20"/>
        <v>696076.10000000009</v>
      </c>
      <c r="BZ77" s="115">
        <f t="shared" si="20"/>
        <v>175574.5</v>
      </c>
      <c r="CA77" s="115">
        <f>BZ77/BY77*100</f>
        <v>25.223463354078667</v>
      </c>
      <c r="CB77" s="115">
        <f t="shared" si="20"/>
        <v>50000</v>
      </c>
      <c r="CC77" s="115">
        <f t="shared" si="20"/>
        <v>0</v>
      </c>
      <c r="CD77" s="115"/>
      <c r="CE77" s="115">
        <f t="shared" si="20"/>
        <v>589461.10000000009</v>
      </c>
      <c r="CF77" s="115">
        <f t="shared" si="20"/>
        <v>0</v>
      </c>
      <c r="CG77" s="115"/>
      <c r="CH77" s="115">
        <f t="shared" si="20"/>
        <v>16274.5</v>
      </c>
      <c r="CI77" s="115">
        <f t="shared" si="20"/>
        <v>0</v>
      </c>
      <c r="CJ77" s="115"/>
      <c r="CK77" s="115">
        <f t="shared" si="20"/>
        <v>727825.10000000009</v>
      </c>
      <c r="CL77" s="115">
        <f t="shared" si="20"/>
        <v>110925.3</v>
      </c>
      <c r="CM77" s="115">
        <f>CL77/CK77*100</f>
        <v>15.24065328332315</v>
      </c>
      <c r="CN77" s="115">
        <f t="shared" si="20"/>
        <v>4617.2</v>
      </c>
      <c r="CO77" s="115">
        <f t="shared" si="20"/>
        <v>4617.2</v>
      </c>
      <c r="CP77" s="115">
        <f>CO77/CN77*100</f>
        <v>100</v>
      </c>
      <c r="CQ77" s="115">
        <f t="shared" si="20"/>
        <v>99114.6</v>
      </c>
      <c r="CR77" s="115">
        <f t="shared" si="20"/>
        <v>0</v>
      </c>
      <c r="CS77" s="115"/>
      <c r="CT77" s="115">
        <f t="shared" si="20"/>
        <v>37356.699999999997</v>
      </c>
      <c r="CU77" s="115">
        <f t="shared" si="20"/>
        <v>37356.699999999997</v>
      </c>
      <c r="CV77" s="115">
        <f>CU77/CT77*100</f>
        <v>100</v>
      </c>
      <c r="CW77" s="115">
        <f t="shared" si="20"/>
        <v>1595.7</v>
      </c>
      <c r="CX77" s="115">
        <f t="shared" si="20"/>
        <v>0</v>
      </c>
      <c r="CY77" s="115"/>
    </row>
    <row r="78" spans="1:103" x14ac:dyDescent="0.2">
      <c r="AX78" s="116"/>
      <c r="AY78" s="116"/>
    </row>
    <row r="79" spans="1:103" ht="15.75" x14ac:dyDescent="0.25">
      <c r="A79" s="199" t="s">
        <v>672</v>
      </c>
      <c r="B79" s="199"/>
      <c r="C79" s="199"/>
      <c r="D79" s="199"/>
      <c r="E79" s="199"/>
      <c r="F79" s="199"/>
      <c r="G79" s="199"/>
      <c r="H79" s="199"/>
      <c r="I79" s="199"/>
      <c r="J79" s="199"/>
      <c r="K79" s="199"/>
      <c r="L79" s="199"/>
      <c r="M79" s="199"/>
      <c r="N79" s="199"/>
      <c r="O79" s="199"/>
      <c r="P79" s="199"/>
      <c r="Q79" s="199"/>
      <c r="R79" s="199"/>
      <c r="S79" s="199"/>
      <c r="T79" s="199"/>
      <c r="U79" s="199"/>
      <c r="V79" s="199"/>
    </row>
    <row r="80" spans="1:103" ht="33.75" customHeight="1" x14ac:dyDescent="0.2">
      <c r="A80" s="147" t="s">
        <v>232</v>
      </c>
      <c r="B80" s="147"/>
      <c r="C80" s="147"/>
      <c r="D80" s="147"/>
      <c r="E80" s="147"/>
      <c r="F80" s="147"/>
      <c r="G80" s="147"/>
      <c r="H80" s="147"/>
      <c r="I80" s="147"/>
      <c r="J80" s="147"/>
      <c r="K80" s="147"/>
      <c r="L80" s="147"/>
      <c r="M80" s="147"/>
      <c r="N80" s="147"/>
      <c r="O80" s="147"/>
      <c r="P80" s="147"/>
      <c r="Q80" s="147"/>
      <c r="R80" s="147"/>
      <c r="S80" s="147"/>
      <c r="T80" s="147"/>
      <c r="U80" s="147"/>
      <c r="V80" s="147"/>
    </row>
    <row r="81" spans="1:22" s="3" customFormat="1" ht="42" customHeight="1" x14ac:dyDescent="0.2">
      <c r="A81" s="147" t="s">
        <v>233</v>
      </c>
      <c r="B81" s="147"/>
      <c r="C81" s="147"/>
      <c r="D81" s="147"/>
      <c r="E81" s="147"/>
      <c r="F81" s="147"/>
      <c r="G81" s="147"/>
      <c r="H81" s="147"/>
      <c r="I81" s="147"/>
      <c r="J81" s="147"/>
      <c r="K81" s="147"/>
      <c r="L81" s="147"/>
      <c r="M81" s="147"/>
      <c r="N81" s="147"/>
      <c r="O81" s="147"/>
      <c r="P81" s="147"/>
      <c r="Q81" s="147"/>
      <c r="R81" s="147"/>
      <c r="S81" s="147"/>
      <c r="T81" s="147"/>
      <c r="U81" s="147"/>
      <c r="V81" s="147"/>
    </row>
    <row r="82" spans="1:22" ht="20.25" customHeight="1" x14ac:dyDescent="0.2">
      <c r="A82" s="147" t="s">
        <v>623</v>
      </c>
      <c r="B82" s="147"/>
      <c r="C82" s="147"/>
      <c r="D82" s="147"/>
      <c r="E82" s="147"/>
      <c r="F82" s="147"/>
      <c r="G82" s="147"/>
      <c r="H82" s="147"/>
      <c r="I82" s="147"/>
      <c r="J82" s="147"/>
      <c r="K82" s="147"/>
      <c r="L82" s="147"/>
      <c r="M82" s="147"/>
      <c r="N82" s="147"/>
      <c r="O82" s="147"/>
      <c r="P82" s="147"/>
      <c r="Q82" s="147"/>
      <c r="R82" s="147"/>
      <c r="S82" s="147"/>
      <c r="T82" s="147"/>
      <c r="U82" s="147"/>
      <c r="V82" s="147"/>
    </row>
    <row r="85" spans="1:22" x14ac:dyDescent="0.2">
      <c r="B85" s="117"/>
      <c r="C85" s="117"/>
    </row>
    <row r="87" spans="1:22" x14ac:dyDescent="0.2">
      <c r="B87" s="79"/>
      <c r="C87" s="79"/>
    </row>
  </sheetData>
  <mergeCells count="69">
    <mergeCell ref="CI1:CJ1"/>
    <mergeCell ref="AG1:AH1"/>
    <mergeCell ref="AP1:AQ1"/>
    <mergeCell ref="AV1:AW1"/>
    <mergeCell ref="BK1:BL1"/>
    <mergeCell ref="CF1:CG1"/>
    <mergeCell ref="B2:V2"/>
    <mergeCell ref="W2:AQ2"/>
    <mergeCell ref="AR2:BL2"/>
    <mergeCell ref="BM2:CG2"/>
    <mergeCell ref="CH2:CY2"/>
    <mergeCell ref="CL1:CM1"/>
    <mergeCell ref="CO1:CP1"/>
    <mergeCell ref="CR1:CS1"/>
    <mergeCell ref="CU1:CV1"/>
    <mergeCell ref="CX1:CY1"/>
    <mergeCell ref="CR4:CS4"/>
    <mergeCell ref="CU4:CV4"/>
    <mergeCell ref="CX4:CY4"/>
    <mergeCell ref="A5:A7"/>
    <mergeCell ref="B5:D6"/>
    <mergeCell ref="E5:V5"/>
    <mergeCell ref="W5:AQ5"/>
    <mergeCell ref="AR5:BL5"/>
    <mergeCell ref="BM5:CG5"/>
    <mergeCell ref="CH5:CY5"/>
    <mergeCell ref="U4:V4"/>
    <mergeCell ref="AP4:AQ4"/>
    <mergeCell ref="BK4:BL4"/>
    <mergeCell ref="CF4:CG4"/>
    <mergeCell ref="CI4:CJ4"/>
    <mergeCell ref="CO4:CP4"/>
    <mergeCell ref="AL6:AN6"/>
    <mergeCell ref="E6:G6"/>
    <mergeCell ref="H6:J6"/>
    <mergeCell ref="K6:M6"/>
    <mergeCell ref="N6:P6"/>
    <mergeCell ref="Q6:S6"/>
    <mergeCell ref="T6:V6"/>
    <mergeCell ref="W6:Y6"/>
    <mergeCell ref="Z6:AB6"/>
    <mergeCell ref="AC6:AE6"/>
    <mergeCell ref="AF6:AH6"/>
    <mergeCell ref="AI6:AK6"/>
    <mergeCell ref="BP6:BR6"/>
    <mergeCell ref="BS6:BU6"/>
    <mergeCell ref="BV6:BX6"/>
    <mergeCell ref="AO6:AQ6"/>
    <mergeCell ref="AR6:AT6"/>
    <mergeCell ref="AU6:AW6"/>
    <mergeCell ref="AX6:AZ6"/>
    <mergeCell ref="BA6:BC6"/>
    <mergeCell ref="BD6:BF6"/>
    <mergeCell ref="A82:V82"/>
    <mergeCell ref="CQ6:CS6"/>
    <mergeCell ref="CT6:CV6"/>
    <mergeCell ref="CW6:CY6"/>
    <mergeCell ref="A79:V79"/>
    <mergeCell ref="A80:V80"/>
    <mergeCell ref="A81:V81"/>
    <mergeCell ref="BY6:CA6"/>
    <mergeCell ref="CB6:CD6"/>
    <mergeCell ref="CE6:CG6"/>
    <mergeCell ref="CH6:CJ6"/>
    <mergeCell ref="CK6:CM6"/>
    <mergeCell ref="CN6:CP6"/>
    <mergeCell ref="BG6:BI6"/>
    <mergeCell ref="BJ6:BL6"/>
    <mergeCell ref="BM6:BO6"/>
  </mergeCells>
  <pageMargins left="0.31496062992125984" right="0.31496062992125984" top="0.74803149606299213" bottom="0.74803149606299213" header="0.31496062992125984" footer="0.31496062992125984"/>
  <pageSetup paperSize="9" scale="28" fitToWidth="5" fitToHeight="2" orientation="portrait" r:id="rId1"/>
  <colBreaks count="2" manualBreakCount="2">
    <brk id="22" max="82" man="1"/>
    <brk id="43" max="8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A373"/>
  <sheetViews>
    <sheetView showZeros="0" view="pageBreakPreview" zoomScale="115" zoomScaleNormal="55" zoomScaleSheetLayoutView="115" workbookViewId="0">
      <pane xSplit="1" ySplit="9" topLeftCell="B362" activePane="bottomRight" state="frozen"/>
      <selection activeCell="B29" sqref="B29"/>
      <selection pane="topRight" activeCell="B29" sqref="B29"/>
      <selection pane="bottomLeft" activeCell="B29" sqref="B29"/>
      <selection pane="bottomRight" activeCell="B29" sqref="B29"/>
    </sheetView>
  </sheetViews>
  <sheetFormatPr defaultRowHeight="14.25" x14ac:dyDescent="0.2"/>
  <cols>
    <col min="1" max="1" width="25.25" customWidth="1"/>
    <col min="2" max="3" width="17.375" customWidth="1"/>
    <col min="4" max="4" width="13" customWidth="1"/>
    <col min="5" max="5" width="16" customWidth="1"/>
    <col min="6" max="6" width="15.875" customWidth="1"/>
    <col min="7" max="7" width="12.125" customWidth="1"/>
    <col min="8" max="8" width="13.625" customWidth="1"/>
    <col min="9" max="9" width="13" customWidth="1"/>
    <col min="10" max="10" width="12.5" customWidth="1"/>
    <col min="11" max="11" width="15.625" customWidth="1"/>
    <col min="12" max="12" width="14" customWidth="1"/>
    <col min="13" max="13" width="11.75" customWidth="1"/>
    <col min="14" max="14" width="17.125" customWidth="1"/>
    <col min="15" max="15" width="15.375" customWidth="1"/>
    <col min="16" max="16" width="13" customWidth="1"/>
    <col min="17" max="17" width="15.125" customWidth="1"/>
    <col min="18" max="18" width="14" customWidth="1"/>
    <col min="19" max="19" width="12.375" customWidth="1"/>
    <col min="20" max="20" width="13.5" customWidth="1"/>
    <col min="21" max="21" width="11.25" customWidth="1"/>
    <col min="22" max="22" width="12.25" customWidth="1"/>
    <col min="23" max="23" width="13.25" customWidth="1"/>
    <col min="24" max="24" width="12.375" customWidth="1"/>
    <col min="25" max="25" width="12.25" customWidth="1"/>
    <col min="26" max="26" width="15" customWidth="1"/>
    <col min="27" max="27" width="12.875" customWidth="1"/>
    <col min="28" max="28" width="12.5" customWidth="1"/>
    <col min="29" max="30" width="14" customWidth="1"/>
    <col min="31" max="31" width="11.75" customWidth="1"/>
    <col min="32" max="32" width="14" customWidth="1"/>
    <col min="33" max="33" width="12.875" customWidth="1"/>
    <col min="34" max="34" width="12.625" customWidth="1"/>
    <col min="35" max="35" width="15.875" customWidth="1"/>
    <col min="36" max="36" width="13.375" customWidth="1"/>
    <col min="37" max="37" width="12.625" customWidth="1"/>
    <col min="38" max="38" width="15.25" customWidth="1"/>
    <col min="39" max="39" width="12.5" customWidth="1"/>
    <col min="40" max="40" width="12.25" customWidth="1"/>
    <col min="41" max="41" width="14.75" customWidth="1"/>
    <col min="42" max="42" width="11.25" customWidth="1"/>
    <col min="43" max="43" width="12" customWidth="1"/>
    <col min="44" max="44" width="14.25" customWidth="1"/>
    <col min="45" max="45" width="12.375" customWidth="1"/>
    <col min="46" max="46" width="11.75" customWidth="1"/>
    <col min="47" max="47" width="14.375" customWidth="1"/>
    <col min="48" max="48" width="12.875" customWidth="1"/>
    <col min="49" max="49" width="13.125" customWidth="1"/>
    <col min="50" max="50" width="14.125" customWidth="1"/>
    <col min="51" max="51" width="12.125" customWidth="1"/>
    <col min="52" max="52" width="12.75" customWidth="1"/>
    <col min="53" max="53" width="15.125" customWidth="1"/>
    <col min="54" max="54" width="12.125" customWidth="1"/>
    <col min="55" max="55" width="13" customWidth="1"/>
    <col min="56" max="56" width="15.875" customWidth="1"/>
    <col min="57" max="57" width="12" customWidth="1"/>
    <col min="58" max="58" width="11.625" customWidth="1"/>
    <col min="59" max="59" width="14.375" customWidth="1"/>
    <col min="60" max="60" width="10.625" customWidth="1"/>
    <col min="61" max="61" width="13.5" customWidth="1"/>
    <col min="62" max="62" width="16.375" customWidth="1"/>
    <col min="63" max="63" width="11" customWidth="1"/>
    <col min="64" max="64" width="12.875" customWidth="1"/>
    <col min="65" max="65" width="16.25" customWidth="1"/>
    <col min="66" max="66" width="11.375" customWidth="1"/>
    <col min="67" max="67" width="12" customWidth="1"/>
    <col min="68" max="68" width="15" customWidth="1"/>
    <col min="69" max="70" width="11.25" customWidth="1"/>
    <col min="71" max="71" width="14.5" customWidth="1"/>
    <col min="72" max="72" width="12.375" customWidth="1"/>
    <col min="73" max="73" width="12" customWidth="1"/>
    <col min="74" max="74" width="14.625" customWidth="1"/>
    <col min="75" max="75" width="12.125" customWidth="1"/>
    <col min="76" max="76" width="13.5" customWidth="1"/>
    <col min="77" max="77" width="16.875" customWidth="1"/>
    <col min="78" max="79" width="11.875" customWidth="1"/>
  </cols>
  <sheetData>
    <row r="1" spans="1:79" ht="18.75" x14ac:dyDescent="0.3">
      <c r="AJ1" s="213"/>
      <c r="AK1" s="213"/>
      <c r="AP1" s="100"/>
      <c r="AQ1" s="100"/>
      <c r="BA1" s="213"/>
      <c r="BB1" s="213"/>
      <c r="BC1" s="213"/>
      <c r="BK1" s="214"/>
      <c r="BL1" s="214"/>
      <c r="BM1" s="100"/>
      <c r="BT1" s="215"/>
      <c r="BU1" s="215"/>
      <c r="BZ1" s="215" t="s">
        <v>634</v>
      </c>
      <c r="CA1" s="215"/>
    </row>
    <row r="2" spans="1:79" x14ac:dyDescent="0.2">
      <c r="BA2" s="118"/>
      <c r="BB2" s="118"/>
      <c r="BC2" s="118"/>
      <c r="BZ2" s="119"/>
      <c r="CA2" s="119"/>
    </row>
    <row r="3" spans="1:79" ht="20.25" x14ac:dyDescent="0.2">
      <c r="B3" s="152" t="s">
        <v>236</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t="s">
        <v>236</v>
      </c>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c r="BT3" s="152"/>
      <c r="BU3" s="152"/>
      <c r="BV3" s="152"/>
      <c r="BW3" s="152"/>
      <c r="BX3" s="152"/>
      <c r="BY3" s="152"/>
      <c r="BZ3" s="152"/>
      <c r="CA3" s="120"/>
    </row>
    <row r="4" spans="1:79" ht="20.25" x14ac:dyDescent="0.2">
      <c r="B4" s="121"/>
      <c r="C4" s="121"/>
      <c r="D4" s="121"/>
      <c r="E4" s="121"/>
      <c r="F4" s="121"/>
      <c r="G4" s="121"/>
      <c r="H4" s="121"/>
      <c r="I4" s="121"/>
      <c r="J4" s="121"/>
      <c r="K4" s="121"/>
      <c r="L4" s="121"/>
      <c r="M4" s="121"/>
      <c r="N4" s="121"/>
      <c r="O4" s="121"/>
      <c r="P4" s="121"/>
      <c r="Q4" s="121"/>
      <c r="R4" s="121"/>
      <c r="S4" s="120"/>
      <c r="T4" s="120"/>
      <c r="U4" s="121"/>
      <c r="V4" s="121"/>
      <c r="W4" s="121"/>
      <c r="X4" s="121"/>
      <c r="Y4" s="121"/>
      <c r="Z4" s="121"/>
      <c r="AA4" s="121"/>
      <c r="AB4" s="121"/>
      <c r="AC4" s="121"/>
      <c r="AD4" s="121"/>
      <c r="AE4" s="121"/>
      <c r="AF4" s="121"/>
      <c r="AG4" s="121"/>
      <c r="AH4" s="121"/>
      <c r="AI4" s="121"/>
      <c r="AJ4" s="121"/>
      <c r="AK4" s="120"/>
      <c r="AL4" s="121"/>
      <c r="AM4" s="121"/>
      <c r="AN4" s="121"/>
      <c r="AO4" s="121"/>
      <c r="AP4" s="121"/>
      <c r="AQ4" s="121"/>
      <c r="AR4" s="121"/>
      <c r="AS4" s="121"/>
      <c r="AT4" s="121"/>
      <c r="AU4" s="121"/>
      <c r="AV4" s="121"/>
      <c r="AW4" s="121"/>
      <c r="AX4" s="121"/>
      <c r="AY4" s="121"/>
      <c r="AZ4" s="121"/>
      <c r="BA4" s="121"/>
      <c r="BB4" s="121"/>
      <c r="BC4" s="120"/>
      <c r="BD4" s="121"/>
      <c r="BE4" s="121"/>
      <c r="BF4" s="121"/>
      <c r="BG4" s="121"/>
      <c r="BH4" s="121"/>
      <c r="BI4" s="121"/>
      <c r="BJ4" s="121"/>
      <c r="BK4" s="121"/>
      <c r="BL4" s="121"/>
      <c r="BM4" s="121"/>
      <c r="BN4" s="121"/>
      <c r="BO4" s="121"/>
      <c r="BP4" s="121"/>
      <c r="BQ4" s="121"/>
      <c r="BR4" s="121"/>
      <c r="BS4" s="121"/>
      <c r="BT4" s="121"/>
      <c r="BU4" s="120"/>
      <c r="BV4" s="152"/>
      <c r="BW4" s="152"/>
      <c r="BX4" s="152"/>
      <c r="BY4" s="152"/>
      <c r="BZ4" s="152"/>
      <c r="CA4" s="152"/>
    </row>
    <row r="5" spans="1:79" ht="14.25" customHeight="1" x14ac:dyDescent="0.3">
      <c r="A5" s="192"/>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c r="BC5" s="192"/>
      <c r="BD5" s="192"/>
      <c r="BE5" s="192"/>
      <c r="BF5" s="192"/>
      <c r="BG5" s="192"/>
      <c r="BH5" s="192"/>
      <c r="BI5" s="192"/>
      <c r="BJ5" s="192"/>
      <c r="BK5" s="192"/>
      <c r="BL5" s="192"/>
      <c r="BM5" s="192"/>
      <c r="BN5" s="192"/>
      <c r="BO5" s="192"/>
      <c r="BP5" s="192"/>
      <c r="BQ5" s="192"/>
      <c r="BR5" s="192"/>
      <c r="BS5" s="192"/>
      <c r="BT5" s="192"/>
      <c r="BU5" s="192"/>
      <c r="BV5" s="192"/>
      <c r="BW5" s="192"/>
      <c r="BX5" s="192"/>
    </row>
    <row r="6" spans="1:79" x14ac:dyDescent="0.2">
      <c r="AM6" s="203" t="s">
        <v>237</v>
      </c>
      <c r="AN6" s="203"/>
      <c r="AP6" s="122"/>
      <c r="AQ6" s="122"/>
      <c r="BK6" s="203"/>
      <c r="BL6" s="203"/>
      <c r="BT6" s="203"/>
      <c r="BU6" s="203"/>
      <c r="BZ6" s="203" t="s">
        <v>237</v>
      </c>
      <c r="CA6" s="203"/>
    </row>
    <row r="7" spans="1:79" ht="17.25" customHeight="1" x14ac:dyDescent="0.2">
      <c r="A7" s="212" t="s">
        <v>238</v>
      </c>
      <c r="B7" s="212" t="s">
        <v>673</v>
      </c>
      <c r="C7" s="212"/>
      <c r="D7" s="212"/>
      <c r="E7" s="212" t="s">
        <v>240</v>
      </c>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t="s">
        <v>240</v>
      </c>
      <c r="AP7" s="212"/>
      <c r="AQ7" s="212"/>
      <c r="AR7" s="212"/>
      <c r="AS7" s="212"/>
      <c r="AT7" s="212"/>
      <c r="AU7" s="212"/>
      <c r="AV7" s="212"/>
      <c r="AW7" s="212"/>
      <c r="AX7" s="212"/>
      <c r="AY7" s="212"/>
      <c r="AZ7" s="212"/>
      <c r="BA7" s="212"/>
      <c r="BB7" s="212"/>
      <c r="BC7" s="212"/>
      <c r="BD7" s="212"/>
      <c r="BE7" s="212"/>
      <c r="BF7" s="212"/>
      <c r="BG7" s="212"/>
      <c r="BH7" s="212"/>
      <c r="BI7" s="212"/>
      <c r="BJ7" s="212"/>
      <c r="BK7" s="212"/>
      <c r="BL7" s="212"/>
      <c r="BM7" s="212"/>
      <c r="BN7" s="212"/>
      <c r="BO7" s="212"/>
      <c r="BP7" s="212"/>
      <c r="BQ7" s="212"/>
      <c r="BR7" s="212"/>
      <c r="BS7" s="212"/>
      <c r="BT7" s="212"/>
      <c r="BU7" s="212"/>
      <c r="BV7" s="212"/>
      <c r="BW7" s="212"/>
      <c r="BX7" s="212"/>
      <c r="BY7" s="212"/>
      <c r="BZ7" s="212"/>
      <c r="CA7" s="212"/>
    </row>
    <row r="8" spans="1:79" ht="251.25" customHeight="1" x14ac:dyDescent="0.2">
      <c r="A8" s="212"/>
      <c r="B8" s="212"/>
      <c r="C8" s="212"/>
      <c r="D8" s="212"/>
      <c r="E8" s="211" t="s">
        <v>674</v>
      </c>
      <c r="F8" s="211"/>
      <c r="G8" s="211"/>
      <c r="H8" s="211" t="s">
        <v>675</v>
      </c>
      <c r="I8" s="211"/>
      <c r="J8" s="211"/>
      <c r="K8" s="211" t="s">
        <v>676</v>
      </c>
      <c r="L8" s="211"/>
      <c r="M8" s="211"/>
      <c r="N8" s="211" t="s">
        <v>677</v>
      </c>
      <c r="O8" s="211"/>
      <c r="P8" s="211"/>
      <c r="Q8" s="211" t="s">
        <v>678</v>
      </c>
      <c r="R8" s="211"/>
      <c r="S8" s="211"/>
      <c r="T8" s="211" t="s">
        <v>679</v>
      </c>
      <c r="U8" s="211"/>
      <c r="V8" s="211"/>
      <c r="W8" s="211" t="s">
        <v>680</v>
      </c>
      <c r="X8" s="211"/>
      <c r="Y8" s="211"/>
      <c r="Z8" s="211" t="s">
        <v>681</v>
      </c>
      <c r="AA8" s="211"/>
      <c r="AB8" s="211"/>
      <c r="AC8" s="211" t="s">
        <v>682</v>
      </c>
      <c r="AD8" s="211"/>
      <c r="AE8" s="211"/>
      <c r="AF8" s="211" t="s">
        <v>683</v>
      </c>
      <c r="AG8" s="211"/>
      <c r="AH8" s="211"/>
      <c r="AI8" s="211" t="s">
        <v>684</v>
      </c>
      <c r="AJ8" s="211"/>
      <c r="AK8" s="211"/>
      <c r="AL8" s="211" t="s">
        <v>685</v>
      </c>
      <c r="AM8" s="211"/>
      <c r="AN8" s="211"/>
      <c r="AO8" s="211" t="s">
        <v>686</v>
      </c>
      <c r="AP8" s="211"/>
      <c r="AQ8" s="211"/>
      <c r="AR8" s="211" t="s">
        <v>687</v>
      </c>
      <c r="AS8" s="211"/>
      <c r="AT8" s="211"/>
      <c r="AU8" s="211" t="s">
        <v>688</v>
      </c>
      <c r="AV8" s="211"/>
      <c r="AW8" s="211"/>
      <c r="AX8" s="211" t="s">
        <v>689</v>
      </c>
      <c r="AY8" s="211"/>
      <c r="AZ8" s="211"/>
      <c r="BA8" s="211" t="s">
        <v>690</v>
      </c>
      <c r="BB8" s="211"/>
      <c r="BC8" s="211"/>
      <c r="BD8" s="211" t="s">
        <v>691</v>
      </c>
      <c r="BE8" s="211"/>
      <c r="BF8" s="211"/>
      <c r="BG8" s="211" t="s">
        <v>692</v>
      </c>
      <c r="BH8" s="211"/>
      <c r="BI8" s="211"/>
      <c r="BJ8" s="211" t="s">
        <v>693</v>
      </c>
      <c r="BK8" s="211"/>
      <c r="BL8" s="211"/>
      <c r="BM8" s="211" t="s">
        <v>694</v>
      </c>
      <c r="BN8" s="211"/>
      <c r="BO8" s="211"/>
      <c r="BP8" s="211" t="s">
        <v>695</v>
      </c>
      <c r="BQ8" s="211"/>
      <c r="BR8" s="211"/>
      <c r="BS8" s="211" t="s">
        <v>696</v>
      </c>
      <c r="BT8" s="211"/>
      <c r="BU8" s="211"/>
      <c r="BV8" s="211" t="s">
        <v>697</v>
      </c>
      <c r="BW8" s="211"/>
      <c r="BX8" s="211"/>
      <c r="BY8" s="210" t="s">
        <v>698</v>
      </c>
      <c r="BZ8" s="210"/>
      <c r="CA8" s="210"/>
    </row>
    <row r="9" spans="1:79" ht="47.25" x14ac:dyDescent="0.2">
      <c r="A9" s="212"/>
      <c r="B9" s="57" t="s">
        <v>699</v>
      </c>
      <c r="C9" s="57" t="s">
        <v>246</v>
      </c>
      <c r="D9" s="57" t="s">
        <v>247</v>
      </c>
      <c r="E9" s="123" t="s">
        <v>629</v>
      </c>
      <c r="F9" s="123" t="s">
        <v>246</v>
      </c>
      <c r="G9" s="123" t="s">
        <v>247</v>
      </c>
      <c r="H9" s="123" t="s">
        <v>629</v>
      </c>
      <c r="I9" s="123" t="s">
        <v>246</v>
      </c>
      <c r="J9" s="123" t="s">
        <v>247</v>
      </c>
      <c r="K9" s="123" t="s">
        <v>629</v>
      </c>
      <c r="L9" s="123" t="s">
        <v>246</v>
      </c>
      <c r="M9" s="123" t="s">
        <v>247</v>
      </c>
      <c r="N9" s="123" t="s">
        <v>629</v>
      </c>
      <c r="O9" s="123" t="s">
        <v>246</v>
      </c>
      <c r="P9" s="123" t="s">
        <v>247</v>
      </c>
      <c r="Q9" s="123" t="s">
        <v>629</v>
      </c>
      <c r="R9" s="123" t="s">
        <v>246</v>
      </c>
      <c r="S9" s="123" t="s">
        <v>247</v>
      </c>
      <c r="T9" s="123" t="s">
        <v>629</v>
      </c>
      <c r="U9" s="123" t="s">
        <v>246</v>
      </c>
      <c r="V9" s="123" t="s">
        <v>247</v>
      </c>
      <c r="W9" s="123" t="s">
        <v>629</v>
      </c>
      <c r="X9" s="123" t="s">
        <v>246</v>
      </c>
      <c r="Y9" s="123" t="s">
        <v>247</v>
      </c>
      <c r="Z9" s="123" t="s">
        <v>629</v>
      </c>
      <c r="AA9" s="123" t="s">
        <v>246</v>
      </c>
      <c r="AB9" s="123" t="s">
        <v>247</v>
      </c>
      <c r="AC9" s="123" t="s">
        <v>629</v>
      </c>
      <c r="AD9" s="123" t="s">
        <v>246</v>
      </c>
      <c r="AE9" s="123" t="s">
        <v>247</v>
      </c>
      <c r="AF9" s="123" t="s">
        <v>629</v>
      </c>
      <c r="AG9" s="123" t="s">
        <v>246</v>
      </c>
      <c r="AH9" s="123" t="s">
        <v>247</v>
      </c>
      <c r="AI9" s="123" t="s">
        <v>629</v>
      </c>
      <c r="AJ9" s="123" t="s">
        <v>246</v>
      </c>
      <c r="AK9" s="123" t="s">
        <v>247</v>
      </c>
      <c r="AL9" s="123" t="s">
        <v>629</v>
      </c>
      <c r="AM9" s="123" t="s">
        <v>246</v>
      </c>
      <c r="AN9" s="123" t="s">
        <v>247</v>
      </c>
      <c r="AO9" s="123" t="s">
        <v>629</v>
      </c>
      <c r="AP9" s="123" t="s">
        <v>246</v>
      </c>
      <c r="AQ9" s="123" t="s">
        <v>247</v>
      </c>
      <c r="AR9" s="123" t="s">
        <v>629</v>
      </c>
      <c r="AS9" s="123" t="s">
        <v>246</v>
      </c>
      <c r="AT9" s="123" t="s">
        <v>247</v>
      </c>
      <c r="AU9" s="123" t="s">
        <v>629</v>
      </c>
      <c r="AV9" s="123" t="s">
        <v>246</v>
      </c>
      <c r="AW9" s="123" t="s">
        <v>247</v>
      </c>
      <c r="AX9" s="123" t="s">
        <v>629</v>
      </c>
      <c r="AY9" s="123" t="s">
        <v>246</v>
      </c>
      <c r="AZ9" s="123" t="s">
        <v>247</v>
      </c>
      <c r="BA9" s="123" t="s">
        <v>629</v>
      </c>
      <c r="BB9" s="123" t="s">
        <v>246</v>
      </c>
      <c r="BC9" s="123" t="s">
        <v>247</v>
      </c>
      <c r="BD9" s="123" t="s">
        <v>629</v>
      </c>
      <c r="BE9" s="123" t="s">
        <v>246</v>
      </c>
      <c r="BF9" s="123" t="s">
        <v>247</v>
      </c>
      <c r="BG9" s="123" t="s">
        <v>629</v>
      </c>
      <c r="BH9" s="123" t="s">
        <v>246</v>
      </c>
      <c r="BI9" s="123" t="s">
        <v>247</v>
      </c>
      <c r="BJ9" s="123" t="s">
        <v>629</v>
      </c>
      <c r="BK9" s="123" t="s">
        <v>246</v>
      </c>
      <c r="BL9" s="123" t="s">
        <v>247</v>
      </c>
      <c r="BM9" s="123" t="s">
        <v>629</v>
      </c>
      <c r="BN9" s="123" t="s">
        <v>246</v>
      </c>
      <c r="BO9" s="123" t="s">
        <v>247</v>
      </c>
      <c r="BP9" s="123" t="s">
        <v>629</v>
      </c>
      <c r="BQ9" s="123" t="s">
        <v>246</v>
      </c>
      <c r="BR9" s="123" t="s">
        <v>247</v>
      </c>
      <c r="BS9" s="123" t="s">
        <v>629</v>
      </c>
      <c r="BT9" s="123" t="s">
        <v>246</v>
      </c>
      <c r="BU9" s="123" t="s">
        <v>247</v>
      </c>
      <c r="BV9" s="123" t="s">
        <v>629</v>
      </c>
      <c r="BW9" s="123" t="s">
        <v>246</v>
      </c>
      <c r="BX9" s="123" t="s">
        <v>247</v>
      </c>
      <c r="BY9" s="123" t="s">
        <v>629</v>
      </c>
      <c r="BZ9" s="123" t="s">
        <v>246</v>
      </c>
      <c r="CA9" s="123" t="s">
        <v>247</v>
      </c>
    </row>
    <row r="10" spans="1:79" ht="30.75" customHeight="1" x14ac:dyDescent="0.25">
      <c r="A10" s="124" t="s">
        <v>251</v>
      </c>
      <c r="B10" s="125">
        <f>SUM(B11:B48)</f>
        <v>12033217.199999997</v>
      </c>
      <c r="C10" s="125">
        <f>SUM(C11:C48)</f>
        <v>6516183.0428700019</v>
      </c>
      <c r="D10" s="125">
        <f t="shared" ref="D10:D73" si="0">C10/B10*100</f>
        <v>54.151628235132357</v>
      </c>
      <c r="E10" s="125">
        <f>SUM(E11:E48)</f>
        <v>59505.30000000001</v>
      </c>
      <c r="F10" s="125">
        <f>SUM(F11:F48)</f>
        <v>23858.099999999995</v>
      </c>
      <c r="G10" s="125">
        <f>F10/E10*100</f>
        <v>40.09407565376528</v>
      </c>
      <c r="H10" s="125">
        <f t="shared" ref="H10:BQ10" si="1">SUM(H11:H48)</f>
        <v>9692.7999999999993</v>
      </c>
      <c r="I10" s="125">
        <f t="shared" si="1"/>
        <v>4137.5</v>
      </c>
      <c r="J10" s="125">
        <f>I10/H10*100</f>
        <v>42.686323869263788</v>
      </c>
      <c r="K10" s="125">
        <f t="shared" si="1"/>
        <v>181737</v>
      </c>
      <c r="L10" s="125">
        <f t="shared" si="1"/>
        <v>125679.49999999999</v>
      </c>
      <c r="M10" s="125">
        <f>L10/K10*100</f>
        <v>69.154602530029649</v>
      </c>
      <c r="N10" s="125">
        <f t="shared" si="1"/>
        <v>2777759.4999999991</v>
      </c>
      <c r="O10" s="125">
        <f t="shared" si="1"/>
        <v>1331983.9999999998</v>
      </c>
      <c r="P10" s="125">
        <f>O10/N10*100</f>
        <v>47.951739522446061</v>
      </c>
      <c r="Q10" s="125">
        <f t="shared" si="1"/>
        <v>9487.2999999999993</v>
      </c>
      <c r="R10" s="125">
        <f t="shared" si="1"/>
        <v>3943</v>
      </c>
      <c r="S10" s="125">
        <f>R10/Q10*100</f>
        <v>41.560823416567416</v>
      </c>
      <c r="T10" s="125">
        <f t="shared" si="1"/>
        <v>94.9</v>
      </c>
      <c r="U10" s="125">
        <f t="shared" si="1"/>
        <v>31.7</v>
      </c>
      <c r="V10" s="125">
        <f>U10/T10*100</f>
        <v>33.403582718651208</v>
      </c>
      <c r="W10" s="125">
        <f t="shared" si="1"/>
        <v>196026.3</v>
      </c>
      <c r="X10" s="125">
        <f t="shared" si="1"/>
        <v>85267.4</v>
      </c>
      <c r="Y10" s="125">
        <f>X10/W10*100</f>
        <v>43.497938796987953</v>
      </c>
      <c r="Z10" s="125">
        <f t="shared" si="1"/>
        <v>11241.899999999996</v>
      </c>
      <c r="AA10" s="125">
        <f t="shared" si="1"/>
        <v>4365.4428700000008</v>
      </c>
      <c r="AB10" s="125">
        <f>AA10/Z10*100</f>
        <v>38.831895587044919</v>
      </c>
      <c r="AC10" s="125">
        <f t="shared" si="1"/>
        <v>8148867.9000000022</v>
      </c>
      <c r="AD10" s="125">
        <f t="shared" si="1"/>
        <v>4621143.9000000022</v>
      </c>
      <c r="AE10" s="125">
        <f>AD10/AC10*100</f>
        <v>56.70902948371517</v>
      </c>
      <c r="AF10" s="125">
        <f t="shared" si="1"/>
        <v>27706.599999999995</v>
      </c>
      <c r="AG10" s="125">
        <f t="shared" si="1"/>
        <v>11425.4</v>
      </c>
      <c r="AH10" s="125">
        <f>AG10/AF10*100</f>
        <v>41.237105960312711</v>
      </c>
      <c r="AI10" s="125">
        <f t="shared" si="1"/>
        <v>277.09999999999997</v>
      </c>
      <c r="AJ10" s="125">
        <f t="shared" si="1"/>
        <v>104.69999999999999</v>
      </c>
      <c r="AK10" s="125">
        <f>AJ10/AI10*100</f>
        <v>37.784193431974018</v>
      </c>
      <c r="AL10" s="125">
        <f>SUM(AL11:AL48)</f>
        <v>29361.299999999992</v>
      </c>
      <c r="AM10" s="125">
        <f t="shared" si="1"/>
        <v>12637.199999999997</v>
      </c>
      <c r="AN10" s="125">
        <f>AM10/AL10*100</f>
        <v>43.040328595804681</v>
      </c>
      <c r="AO10" s="125">
        <f t="shared" si="1"/>
        <v>1173.0999999999999</v>
      </c>
      <c r="AP10" s="125">
        <f>SUM(AP11:AP48)</f>
        <v>217.9</v>
      </c>
      <c r="AQ10" s="125">
        <f>AP10/AO10*100</f>
        <v>18.574716562952862</v>
      </c>
      <c r="AR10" s="125">
        <f t="shared" si="1"/>
        <v>23615.200000000008</v>
      </c>
      <c r="AS10" s="125">
        <f t="shared" si="1"/>
        <v>10195.5</v>
      </c>
      <c r="AT10" s="125">
        <f>AS10/AR10*100</f>
        <v>43.173464548257037</v>
      </c>
      <c r="AU10" s="125">
        <f t="shared" si="1"/>
        <v>430281.20000000007</v>
      </c>
      <c r="AV10" s="125">
        <f t="shared" si="1"/>
        <v>222489.10000000003</v>
      </c>
      <c r="AW10" s="125">
        <f>AV10/AU10*100</f>
        <v>51.707836642642071</v>
      </c>
      <c r="AX10" s="125">
        <f t="shared" si="1"/>
        <v>13765.600000000002</v>
      </c>
      <c r="AY10" s="125">
        <f t="shared" si="1"/>
        <v>6022.8000000000011</v>
      </c>
      <c r="AZ10" s="125">
        <f t="shared" ref="AZ10:AZ53" si="2">AY10/AX10*100</f>
        <v>43.752542569884348</v>
      </c>
      <c r="BA10" s="125">
        <f t="shared" si="1"/>
        <v>9105.9000000000069</v>
      </c>
      <c r="BB10" s="125">
        <f t="shared" si="1"/>
        <v>3695.7999999999997</v>
      </c>
      <c r="BC10" s="125">
        <f t="shared" ref="BC10:BC53" si="3">BB10/BA10*100</f>
        <v>40.586872247663571</v>
      </c>
      <c r="BD10" s="125">
        <f t="shared" si="1"/>
        <v>71120.100000000006</v>
      </c>
      <c r="BE10" s="125">
        <f t="shared" si="1"/>
        <v>35779.1</v>
      </c>
      <c r="BF10" s="125">
        <f t="shared" ref="BF10:BF48" si="4">BE10/BD10*100</f>
        <v>50.308000129358646</v>
      </c>
      <c r="BG10" s="125">
        <f t="shared" si="1"/>
        <v>7375.4999999999991</v>
      </c>
      <c r="BH10" s="125">
        <f t="shared" si="1"/>
        <v>3293.4</v>
      </c>
      <c r="BI10" s="125">
        <f t="shared" ref="BI10:BI35" si="5">BH10/BG10*100</f>
        <v>44.653243847874727</v>
      </c>
      <c r="BJ10" s="125">
        <f t="shared" si="1"/>
        <v>0</v>
      </c>
      <c r="BK10" s="125">
        <f t="shared" si="1"/>
        <v>0</v>
      </c>
      <c r="BL10" s="125"/>
      <c r="BM10" s="125">
        <f t="shared" si="1"/>
        <v>1938.7000000000003</v>
      </c>
      <c r="BN10" s="125">
        <f t="shared" si="1"/>
        <v>1420.4</v>
      </c>
      <c r="BO10" s="125">
        <f t="shared" ref="BO10:BO52" si="6">BN10/BM10*100</f>
        <v>73.265590344044966</v>
      </c>
      <c r="BP10" s="125">
        <f t="shared" si="1"/>
        <v>8220.0000000000018</v>
      </c>
      <c r="BQ10" s="125">
        <f t="shared" si="1"/>
        <v>3622.3</v>
      </c>
      <c r="BR10" s="125">
        <f t="shared" ref="BR10:BR53" si="7">BQ10/BP10*100</f>
        <v>44.066909975669091</v>
      </c>
      <c r="BS10" s="125">
        <f t="shared" ref="BS10:BZ10" si="8">SUM(BS11:BS48)</f>
        <v>11178.799999999994</v>
      </c>
      <c r="BT10" s="125">
        <f t="shared" si="8"/>
        <v>4579.7999999999993</v>
      </c>
      <c r="BU10" s="125">
        <f t="shared" ref="BU10:BU53" si="9">BT10/BS10*100</f>
        <v>40.968619172004168</v>
      </c>
      <c r="BV10" s="125">
        <f t="shared" si="8"/>
        <v>55.600000000000009</v>
      </c>
      <c r="BW10" s="125">
        <f t="shared" si="8"/>
        <v>2.7</v>
      </c>
      <c r="BX10" s="125">
        <f t="shared" ref="BX10" si="10">BW10/BV10*100</f>
        <v>4.8561151079136691</v>
      </c>
      <c r="BY10" s="125">
        <f t="shared" si="8"/>
        <v>3629.599999999999</v>
      </c>
      <c r="BZ10" s="125">
        <f t="shared" si="8"/>
        <v>286.39999999999998</v>
      </c>
      <c r="CA10" s="125">
        <f t="shared" ref="CA10" si="11">BZ10/BY10*100</f>
        <v>7.8906766585849688</v>
      </c>
    </row>
    <row r="11" spans="1:79" ht="19.5" customHeight="1" x14ac:dyDescent="0.25">
      <c r="A11" s="62" t="s">
        <v>252</v>
      </c>
      <c r="B11" s="64">
        <f>E11+H11+K11+N11+Q11+T11+W11+Z11+AC11+AF11+AI11+AL11+AO11+AR11+AU11+AX11+BA11+BD11+BG11+BJ11+BM11+BP11+BS11+BV11+BY11</f>
        <v>184708.8</v>
      </c>
      <c r="C11" s="64">
        <f>F11+I11+L11+O11+R11+U11+X11+AA11+AD11+AG11+AJ11+AM11+AP11+AS11+AV11+AY11+BB11+BE11+BH11+BK11+BN11+BQ11+BT11+BW11+BZ11</f>
        <v>102463.66161</v>
      </c>
      <c r="D11" s="64">
        <f t="shared" si="0"/>
        <v>55.473080659936066</v>
      </c>
      <c r="E11" s="87">
        <v>926.3</v>
      </c>
      <c r="F11" s="87">
        <v>339.9</v>
      </c>
      <c r="G11" s="63">
        <f t="shared" ref="G11:G53" si="12">F11/E11*100</f>
        <v>36.69437547230919</v>
      </c>
      <c r="H11" s="87">
        <v>68.5</v>
      </c>
      <c r="I11" s="87">
        <v>24.9</v>
      </c>
      <c r="J11" s="63">
        <f t="shared" ref="J11:J53" si="13">I11/H11*100</f>
        <v>36.350364963503644</v>
      </c>
      <c r="K11" s="87">
        <v>982.8</v>
      </c>
      <c r="L11" s="87">
        <v>398.5</v>
      </c>
      <c r="M11" s="63">
        <f t="shared" ref="M11:M53" si="14">L11/K11*100</f>
        <v>40.547415547415547</v>
      </c>
      <c r="N11" s="87">
        <v>23650</v>
      </c>
      <c r="O11" s="87">
        <v>9517.2000000000007</v>
      </c>
      <c r="P11" s="63">
        <f t="shared" ref="P11:P53" si="15">O11/N11*100</f>
        <v>40.241860465116282</v>
      </c>
      <c r="Q11" s="87"/>
      <c r="R11" s="87"/>
      <c r="S11" s="64"/>
      <c r="T11" s="87"/>
      <c r="U11" s="87"/>
      <c r="V11" s="64"/>
      <c r="W11" s="87">
        <v>3464.1</v>
      </c>
      <c r="X11" s="87">
        <v>1235.3</v>
      </c>
      <c r="Y11" s="63">
        <f t="shared" ref="Y11:Y53" si="16">X11/W11*100</f>
        <v>35.660056003002225</v>
      </c>
      <c r="Z11" s="87">
        <v>163.19999999999999</v>
      </c>
      <c r="AA11" s="87">
        <v>76.361609999999999</v>
      </c>
      <c r="AB11" s="63">
        <f t="shared" ref="AB11:AB53" si="17">AA11/Z11*100</f>
        <v>46.790202205882352</v>
      </c>
      <c r="AC11" s="87">
        <v>151665.29999999999</v>
      </c>
      <c r="AD11" s="87">
        <v>89070.8</v>
      </c>
      <c r="AE11" s="63">
        <f t="shared" ref="AE11:AE53" si="18">AD11/AC11*100</f>
        <v>58.728529202131277</v>
      </c>
      <c r="AF11" s="87">
        <v>0</v>
      </c>
      <c r="AG11" s="87">
        <v>0</v>
      </c>
      <c r="AH11" s="64"/>
      <c r="AI11" s="87">
        <v>0</v>
      </c>
      <c r="AJ11" s="87">
        <v>0</v>
      </c>
      <c r="AK11" s="64"/>
      <c r="AL11" s="87">
        <v>435.2</v>
      </c>
      <c r="AM11" s="87">
        <v>200.7</v>
      </c>
      <c r="AN11" s="63">
        <f t="shared" ref="AN11:AN53" si="19">AM11/AL11*100</f>
        <v>46.116727941176471</v>
      </c>
      <c r="AO11" s="87">
        <v>0</v>
      </c>
      <c r="AP11" s="87">
        <v>0</v>
      </c>
      <c r="AQ11" s="63"/>
      <c r="AR11" s="87">
        <v>229.6</v>
      </c>
      <c r="AS11" s="87">
        <v>111.2</v>
      </c>
      <c r="AT11" s="63">
        <f t="shared" ref="AT11:AT53" si="20">AS11/AR11*100</f>
        <v>48.432055749128921</v>
      </c>
      <c r="AU11" s="87">
        <v>1418.8</v>
      </c>
      <c r="AV11" s="87">
        <v>673.6</v>
      </c>
      <c r="AW11" s="63">
        <f t="shared" ref="AW11:AW53" si="21">AV11/AU11*100</f>
        <v>47.476740907809415</v>
      </c>
      <c r="AX11" s="87">
        <v>236.4</v>
      </c>
      <c r="AY11" s="87">
        <v>111.7</v>
      </c>
      <c r="AZ11" s="63">
        <f t="shared" si="2"/>
        <v>47.250423011844333</v>
      </c>
      <c r="BA11" s="87">
        <v>227.8</v>
      </c>
      <c r="BB11" s="87">
        <v>101.9</v>
      </c>
      <c r="BC11" s="63">
        <f t="shared" si="3"/>
        <v>44.732221246707638</v>
      </c>
      <c r="BD11" s="87">
        <v>708.9</v>
      </c>
      <c r="BE11" s="87">
        <v>354</v>
      </c>
      <c r="BF11" s="63">
        <f t="shared" si="4"/>
        <v>49.93652137113839</v>
      </c>
      <c r="BG11" s="87">
        <v>0</v>
      </c>
      <c r="BH11" s="87">
        <v>0</v>
      </c>
      <c r="BI11" s="63"/>
      <c r="BJ11" s="87"/>
      <c r="BK11" s="87"/>
      <c r="BL11" s="64"/>
      <c r="BM11" s="87">
        <v>19.3</v>
      </c>
      <c r="BN11" s="87">
        <v>19.3</v>
      </c>
      <c r="BO11" s="63">
        <f t="shared" si="6"/>
        <v>100</v>
      </c>
      <c r="BP11" s="87">
        <v>227.6</v>
      </c>
      <c r="BQ11" s="87">
        <v>112</v>
      </c>
      <c r="BR11" s="63">
        <f t="shared" si="7"/>
        <v>49.209138840070295</v>
      </c>
      <c r="BS11" s="87">
        <v>239.7</v>
      </c>
      <c r="BT11" s="87">
        <v>116.3</v>
      </c>
      <c r="BU11" s="63">
        <f t="shared" si="9"/>
        <v>48.518982060909472</v>
      </c>
      <c r="BV11" s="87">
        <v>0.7</v>
      </c>
      <c r="BW11" s="87">
        <v>0</v>
      </c>
      <c r="BX11" s="64">
        <v>0</v>
      </c>
      <c r="BY11" s="87">
        <v>44.6</v>
      </c>
      <c r="BZ11" s="87">
        <v>0</v>
      </c>
      <c r="CA11" s="64">
        <v>0</v>
      </c>
    </row>
    <row r="12" spans="1:79" ht="15.75" x14ac:dyDescent="0.25">
      <c r="A12" s="62" t="s">
        <v>253</v>
      </c>
      <c r="B12" s="64">
        <f t="shared" ref="B12:C48" si="22">E12+H12+K12+N12+Q12+T12+W12+Z12+AC12+AF12+AI12+AL12+AO12+AR12+AU12+AX12+BA12+BD12+BG12+BJ12+BM12+BP12+BS12+BV12+BY12</f>
        <v>175586.40000000005</v>
      </c>
      <c r="C12" s="64">
        <f t="shared" si="22"/>
        <v>99171.486459999986</v>
      </c>
      <c r="D12" s="64">
        <f t="shared" si="0"/>
        <v>56.480163873739627</v>
      </c>
      <c r="E12" s="87">
        <v>1035.5</v>
      </c>
      <c r="F12" s="87">
        <v>517.79999999999995</v>
      </c>
      <c r="G12" s="63">
        <f t="shared" si="12"/>
        <v>50.004828585224523</v>
      </c>
      <c r="H12" s="87">
        <v>109.4</v>
      </c>
      <c r="I12" s="87">
        <v>47.4</v>
      </c>
      <c r="J12" s="63">
        <f t="shared" si="13"/>
        <v>43.327239488116994</v>
      </c>
      <c r="K12" s="87">
        <v>1133.2</v>
      </c>
      <c r="L12" s="87">
        <v>941.1</v>
      </c>
      <c r="M12" s="63">
        <f t="shared" si="14"/>
        <v>83.048005647723258</v>
      </c>
      <c r="N12" s="87">
        <v>26516.2</v>
      </c>
      <c r="O12" s="87">
        <v>12850</v>
      </c>
      <c r="P12" s="63">
        <f t="shared" si="15"/>
        <v>48.460940858795752</v>
      </c>
      <c r="Q12" s="87"/>
      <c r="R12" s="87"/>
      <c r="S12" s="64"/>
      <c r="T12" s="87"/>
      <c r="U12" s="87"/>
      <c r="V12" s="64"/>
      <c r="W12" s="87">
        <v>3630</v>
      </c>
      <c r="X12" s="87">
        <v>1968.4</v>
      </c>
      <c r="Y12" s="63">
        <f t="shared" si="16"/>
        <v>54.225895316804404</v>
      </c>
      <c r="Z12" s="87">
        <v>143.9</v>
      </c>
      <c r="AA12" s="87">
        <v>45.38646</v>
      </c>
      <c r="AB12" s="63">
        <f t="shared" si="17"/>
        <v>31.540277970813062</v>
      </c>
      <c r="AC12" s="87">
        <v>136218.79999999999</v>
      </c>
      <c r="AD12" s="87">
        <v>79397.5</v>
      </c>
      <c r="AE12" s="63">
        <f t="shared" si="18"/>
        <v>58.28674162450411</v>
      </c>
      <c r="AF12" s="87">
        <v>0</v>
      </c>
      <c r="AG12" s="87">
        <v>0</v>
      </c>
      <c r="AH12" s="64"/>
      <c r="AI12" s="87">
        <v>0</v>
      </c>
      <c r="AJ12" s="87">
        <v>0</v>
      </c>
      <c r="AK12" s="64"/>
      <c r="AL12" s="87">
        <v>383.7</v>
      </c>
      <c r="AM12" s="87">
        <v>169.9</v>
      </c>
      <c r="AN12" s="63">
        <f t="shared" si="19"/>
        <v>44.279384936148034</v>
      </c>
      <c r="AO12" s="87">
        <v>12.7</v>
      </c>
      <c r="AP12" s="87">
        <v>2.2999999999999998</v>
      </c>
      <c r="AQ12" s="63">
        <f t="shared" ref="AQ12:AQ50" si="23">AP12/AO12*100</f>
        <v>18.110236220472441</v>
      </c>
      <c r="AR12" s="87">
        <v>203.9</v>
      </c>
      <c r="AS12" s="87">
        <v>92.5</v>
      </c>
      <c r="AT12" s="63">
        <f t="shared" si="20"/>
        <v>45.365375183913685</v>
      </c>
      <c r="AU12" s="87">
        <v>4245.7</v>
      </c>
      <c r="AV12" s="87">
        <v>2243</v>
      </c>
      <c r="AW12" s="63">
        <f t="shared" si="21"/>
        <v>52.829922038768643</v>
      </c>
      <c r="AX12" s="87">
        <v>210.7</v>
      </c>
      <c r="AY12" s="87">
        <v>94.2</v>
      </c>
      <c r="AZ12" s="63">
        <f t="shared" si="2"/>
        <v>44.708115804461322</v>
      </c>
      <c r="BA12" s="87">
        <v>202.1</v>
      </c>
      <c r="BB12" s="87">
        <v>81.3</v>
      </c>
      <c r="BC12" s="63">
        <f t="shared" si="3"/>
        <v>40.227610094012867</v>
      </c>
      <c r="BD12" s="87">
        <v>1025.5</v>
      </c>
      <c r="BE12" s="87">
        <v>510</v>
      </c>
      <c r="BF12" s="63">
        <f t="shared" si="4"/>
        <v>49.73183812774257</v>
      </c>
      <c r="BG12" s="87">
        <v>0</v>
      </c>
      <c r="BH12" s="87">
        <v>0</v>
      </c>
      <c r="BI12" s="63"/>
      <c r="BJ12" s="87"/>
      <c r="BK12" s="87"/>
      <c r="BL12" s="64"/>
      <c r="BM12" s="87">
        <v>54.1</v>
      </c>
      <c r="BN12" s="87">
        <v>54.1</v>
      </c>
      <c r="BO12" s="63">
        <f t="shared" si="6"/>
        <v>100</v>
      </c>
      <c r="BP12" s="87">
        <v>201.8</v>
      </c>
      <c r="BQ12" s="87">
        <v>83.7</v>
      </c>
      <c r="BR12" s="63">
        <f t="shared" si="7"/>
        <v>41.47670961347869</v>
      </c>
      <c r="BS12" s="87">
        <v>213.9</v>
      </c>
      <c r="BT12" s="87">
        <v>72.900000000000006</v>
      </c>
      <c r="BU12" s="63">
        <f t="shared" si="9"/>
        <v>34.081346423562415</v>
      </c>
      <c r="BV12" s="87">
        <v>0.7</v>
      </c>
      <c r="BW12" s="87">
        <v>0</v>
      </c>
      <c r="BX12" s="64">
        <v>0</v>
      </c>
      <c r="BY12" s="87">
        <v>44.6</v>
      </c>
      <c r="BZ12" s="87">
        <v>0</v>
      </c>
      <c r="CA12" s="64">
        <v>0</v>
      </c>
    </row>
    <row r="13" spans="1:79" ht="15.75" x14ac:dyDescent="0.25">
      <c r="A13" s="62" t="s">
        <v>254</v>
      </c>
      <c r="B13" s="64">
        <f t="shared" si="22"/>
        <v>288848</v>
      </c>
      <c r="C13" s="64">
        <f t="shared" si="22"/>
        <v>162161.55142999999</v>
      </c>
      <c r="D13" s="64">
        <f t="shared" si="0"/>
        <v>56.140790806929594</v>
      </c>
      <c r="E13" s="87">
        <v>983.6</v>
      </c>
      <c r="F13" s="87">
        <v>418.7</v>
      </c>
      <c r="G13" s="63">
        <f t="shared" si="12"/>
        <v>42.568117120780805</v>
      </c>
      <c r="H13" s="87">
        <v>186.3</v>
      </c>
      <c r="I13" s="87">
        <v>71.599999999999994</v>
      </c>
      <c r="J13" s="63">
        <f t="shared" si="13"/>
        <v>38.432635534084802</v>
      </c>
      <c r="K13" s="87">
        <v>2769.7</v>
      </c>
      <c r="L13" s="87">
        <v>1570.8</v>
      </c>
      <c r="M13" s="63">
        <f t="shared" si="14"/>
        <v>56.713723507961156</v>
      </c>
      <c r="N13" s="87">
        <v>30342.7</v>
      </c>
      <c r="O13" s="87">
        <v>14343.8</v>
      </c>
      <c r="P13" s="63">
        <f t="shared" si="15"/>
        <v>47.27265536685924</v>
      </c>
      <c r="Q13" s="87"/>
      <c r="R13" s="87"/>
      <c r="S13" s="64"/>
      <c r="T13" s="87"/>
      <c r="U13" s="87"/>
      <c r="V13" s="64"/>
      <c r="W13" s="87">
        <v>5096.8</v>
      </c>
      <c r="X13" s="87">
        <v>2238.1</v>
      </c>
      <c r="Y13" s="63">
        <f t="shared" si="16"/>
        <v>43.911866269031549</v>
      </c>
      <c r="Z13" s="87">
        <v>191.8</v>
      </c>
      <c r="AA13" s="87">
        <v>62.751429999999999</v>
      </c>
      <c r="AB13" s="63">
        <f t="shared" si="17"/>
        <v>32.717116788321164</v>
      </c>
      <c r="AC13" s="87">
        <v>238884.6</v>
      </c>
      <c r="AD13" s="87">
        <v>138713.60000000001</v>
      </c>
      <c r="AE13" s="63">
        <f t="shared" si="18"/>
        <v>58.067200648346528</v>
      </c>
      <c r="AF13" s="87">
        <v>0</v>
      </c>
      <c r="AG13" s="87">
        <v>0</v>
      </c>
      <c r="AH13" s="64"/>
      <c r="AI13" s="87">
        <v>0</v>
      </c>
      <c r="AJ13" s="87">
        <v>0</v>
      </c>
      <c r="AK13" s="64"/>
      <c r="AL13" s="87">
        <v>767.3</v>
      </c>
      <c r="AM13" s="87">
        <v>291.10000000000002</v>
      </c>
      <c r="AN13" s="63">
        <f t="shared" si="19"/>
        <v>37.93822494461098</v>
      </c>
      <c r="AO13" s="87">
        <v>151.4</v>
      </c>
      <c r="AP13" s="87">
        <v>0</v>
      </c>
      <c r="AQ13" s="63">
        <f t="shared" si="23"/>
        <v>0</v>
      </c>
      <c r="AR13" s="87">
        <v>203.9</v>
      </c>
      <c r="AS13" s="87">
        <v>98.8</v>
      </c>
      <c r="AT13" s="63">
        <f t="shared" si="20"/>
        <v>48.455125061304557</v>
      </c>
      <c r="AU13" s="87">
        <v>6030</v>
      </c>
      <c r="AV13" s="87">
        <v>2915.8</v>
      </c>
      <c r="AW13" s="63">
        <f t="shared" si="21"/>
        <v>48.354892205638478</v>
      </c>
      <c r="AX13" s="87">
        <v>395.7</v>
      </c>
      <c r="AY13" s="87">
        <v>171.5</v>
      </c>
      <c r="AZ13" s="63">
        <f t="shared" si="2"/>
        <v>43.34091483447056</v>
      </c>
      <c r="BA13" s="87">
        <v>202.1</v>
      </c>
      <c r="BB13" s="87">
        <v>98.5</v>
      </c>
      <c r="BC13" s="63">
        <f t="shared" si="3"/>
        <v>48.738248391885207</v>
      </c>
      <c r="BD13" s="87">
        <v>1822</v>
      </c>
      <c r="BE13" s="87">
        <v>912</v>
      </c>
      <c r="BF13" s="63">
        <f t="shared" si="4"/>
        <v>50.054884742041715</v>
      </c>
      <c r="BG13" s="87">
        <v>0</v>
      </c>
      <c r="BH13" s="87">
        <v>0</v>
      </c>
      <c r="BI13" s="63"/>
      <c r="BJ13" s="87"/>
      <c r="BK13" s="87"/>
      <c r="BL13" s="64"/>
      <c r="BM13" s="87">
        <v>72.599999999999994</v>
      </c>
      <c r="BN13" s="87">
        <v>0</v>
      </c>
      <c r="BO13" s="63">
        <f t="shared" si="6"/>
        <v>0</v>
      </c>
      <c r="BP13" s="87">
        <v>201.8</v>
      </c>
      <c r="BQ13" s="87">
        <v>95.8</v>
      </c>
      <c r="BR13" s="63">
        <f t="shared" si="7"/>
        <v>47.472745292368678</v>
      </c>
      <c r="BS13" s="87">
        <v>427.9</v>
      </c>
      <c r="BT13" s="87">
        <v>158.69999999999999</v>
      </c>
      <c r="BU13" s="63">
        <f t="shared" si="9"/>
        <v>37.088104697359199</v>
      </c>
      <c r="BV13" s="87">
        <v>1.8</v>
      </c>
      <c r="BW13" s="87">
        <v>0</v>
      </c>
      <c r="BX13" s="64">
        <v>0</v>
      </c>
      <c r="BY13" s="87">
        <v>116</v>
      </c>
      <c r="BZ13" s="87">
        <v>0</v>
      </c>
      <c r="CA13" s="64">
        <v>0</v>
      </c>
    </row>
    <row r="14" spans="1:79" ht="15.75" x14ac:dyDescent="0.25">
      <c r="A14" s="62" t="s">
        <v>255</v>
      </c>
      <c r="B14" s="64">
        <f t="shared" si="22"/>
        <v>245272.30000000008</v>
      </c>
      <c r="C14" s="64">
        <f t="shared" si="22"/>
        <v>133320.68797</v>
      </c>
      <c r="D14" s="64">
        <f t="shared" si="0"/>
        <v>54.356194307306595</v>
      </c>
      <c r="E14" s="87">
        <v>1757.9</v>
      </c>
      <c r="F14" s="87">
        <v>677.4</v>
      </c>
      <c r="G14" s="63">
        <f t="shared" si="12"/>
        <v>38.534615165822856</v>
      </c>
      <c r="H14" s="87">
        <v>166.4</v>
      </c>
      <c r="I14" s="87">
        <v>76.099999999999994</v>
      </c>
      <c r="J14" s="63">
        <f t="shared" si="13"/>
        <v>45.733173076923073</v>
      </c>
      <c r="K14" s="87">
        <v>2563.3000000000002</v>
      </c>
      <c r="L14" s="87">
        <v>2327</v>
      </c>
      <c r="M14" s="63">
        <f t="shared" si="14"/>
        <v>90.781414582764398</v>
      </c>
      <c r="N14" s="87">
        <v>53817.5</v>
      </c>
      <c r="O14" s="87">
        <v>25554.6</v>
      </c>
      <c r="P14" s="63">
        <f t="shared" si="15"/>
        <v>47.483811028011331</v>
      </c>
      <c r="Q14" s="87"/>
      <c r="R14" s="87"/>
      <c r="S14" s="64"/>
      <c r="T14" s="87"/>
      <c r="U14" s="87"/>
      <c r="V14" s="64"/>
      <c r="W14" s="87">
        <v>5781.9</v>
      </c>
      <c r="X14" s="87">
        <v>2282.1</v>
      </c>
      <c r="Y14" s="63">
        <f t="shared" si="16"/>
        <v>39.469724485030873</v>
      </c>
      <c r="Z14" s="87">
        <v>191.8</v>
      </c>
      <c r="AA14" s="87">
        <v>60.087969999999999</v>
      </c>
      <c r="AB14" s="63">
        <f t="shared" si="17"/>
        <v>31.328451511991656</v>
      </c>
      <c r="AC14" s="87">
        <v>172888.1</v>
      </c>
      <c r="AD14" s="87">
        <v>97946.9</v>
      </c>
      <c r="AE14" s="63">
        <f t="shared" si="18"/>
        <v>56.653349767855623</v>
      </c>
      <c r="AF14" s="87">
        <v>0</v>
      </c>
      <c r="AG14" s="87">
        <v>0</v>
      </c>
      <c r="AH14" s="64"/>
      <c r="AI14" s="87">
        <v>0</v>
      </c>
      <c r="AJ14" s="87">
        <v>0</v>
      </c>
      <c r="AK14" s="64"/>
      <c r="AL14" s="87">
        <v>383.7</v>
      </c>
      <c r="AM14" s="87">
        <v>169.9</v>
      </c>
      <c r="AN14" s="63">
        <f t="shared" si="19"/>
        <v>44.279384936148034</v>
      </c>
      <c r="AO14" s="87">
        <v>0</v>
      </c>
      <c r="AP14" s="87">
        <v>0</v>
      </c>
      <c r="AQ14" s="63"/>
      <c r="AR14" s="87">
        <v>203.9</v>
      </c>
      <c r="AS14" s="87">
        <v>98.8</v>
      </c>
      <c r="AT14" s="63">
        <f t="shared" si="20"/>
        <v>48.455125061304557</v>
      </c>
      <c r="AU14" s="87">
        <v>4851.1000000000004</v>
      </c>
      <c r="AV14" s="87">
        <v>2827.3</v>
      </c>
      <c r="AW14" s="63">
        <f t="shared" si="21"/>
        <v>58.281626847519121</v>
      </c>
      <c r="AX14" s="87">
        <v>210.7</v>
      </c>
      <c r="AY14" s="87">
        <v>103.7</v>
      </c>
      <c r="AZ14" s="63">
        <f t="shared" si="2"/>
        <v>49.216896060749889</v>
      </c>
      <c r="BA14" s="87">
        <v>202.1</v>
      </c>
      <c r="BB14" s="87">
        <v>75.099999999999994</v>
      </c>
      <c r="BC14" s="63">
        <f t="shared" si="3"/>
        <v>37.159821870361206</v>
      </c>
      <c r="BD14" s="87">
        <v>1304.7</v>
      </c>
      <c r="BE14" s="87">
        <v>654</v>
      </c>
      <c r="BF14" s="63">
        <f t="shared" si="4"/>
        <v>50.126465854219362</v>
      </c>
      <c r="BG14" s="87">
        <v>0</v>
      </c>
      <c r="BH14" s="87">
        <v>0</v>
      </c>
      <c r="BI14" s="63"/>
      <c r="BJ14" s="87"/>
      <c r="BK14" s="87"/>
      <c r="BL14" s="64"/>
      <c r="BM14" s="87">
        <v>60.4</v>
      </c>
      <c r="BN14" s="87">
        <v>60.4</v>
      </c>
      <c r="BO14" s="63">
        <f t="shared" si="6"/>
        <v>100</v>
      </c>
      <c r="BP14" s="87">
        <v>201.8</v>
      </c>
      <c r="BQ14" s="87">
        <v>99.3</v>
      </c>
      <c r="BR14" s="63">
        <f t="shared" si="7"/>
        <v>49.207135777998012</v>
      </c>
      <c r="BS14" s="87">
        <v>641.70000000000005</v>
      </c>
      <c r="BT14" s="87">
        <v>308</v>
      </c>
      <c r="BU14" s="63">
        <f t="shared" si="9"/>
        <v>47.997506623032564</v>
      </c>
      <c r="BV14" s="87">
        <v>0.7</v>
      </c>
      <c r="BW14" s="87">
        <v>0</v>
      </c>
      <c r="BX14" s="64">
        <v>0</v>
      </c>
      <c r="BY14" s="87">
        <v>44.6</v>
      </c>
      <c r="BZ14" s="87">
        <v>0</v>
      </c>
      <c r="CA14" s="64">
        <v>0</v>
      </c>
    </row>
    <row r="15" spans="1:79" ht="15.75" x14ac:dyDescent="0.25">
      <c r="A15" s="62" t="s">
        <v>256</v>
      </c>
      <c r="B15" s="64">
        <f t="shared" si="22"/>
        <v>1382813.4000000001</v>
      </c>
      <c r="C15" s="64">
        <f t="shared" si="22"/>
        <v>755183.27682999987</v>
      </c>
      <c r="D15" s="64">
        <f t="shared" si="0"/>
        <v>54.612088430007965</v>
      </c>
      <c r="E15" s="87">
        <v>7269.6</v>
      </c>
      <c r="F15" s="87">
        <v>3334.1</v>
      </c>
      <c r="G15" s="63">
        <f t="shared" si="12"/>
        <v>45.863596346428956</v>
      </c>
      <c r="H15" s="87">
        <v>1506.5</v>
      </c>
      <c r="I15" s="87">
        <v>656</v>
      </c>
      <c r="J15" s="63">
        <f t="shared" si="13"/>
        <v>43.544639893793565</v>
      </c>
      <c r="K15" s="87">
        <v>35532.9</v>
      </c>
      <c r="L15" s="87">
        <v>27101.5</v>
      </c>
      <c r="M15" s="63">
        <f t="shared" si="14"/>
        <v>76.271568039760325</v>
      </c>
      <c r="N15" s="87">
        <v>409802.3</v>
      </c>
      <c r="O15" s="87">
        <v>228359.9</v>
      </c>
      <c r="P15" s="63">
        <f t="shared" si="15"/>
        <v>55.724406622412801</v>
      </c>
      <c r="Q15" s="87"/>
      <c r="R15" s="87"/>
      <c r="S15" s="64"/>
      <c r="T15" s="87"/>
      <c r="U15" s="87"/>
      <c r="V15" s="64"/>
      <c r="W15" s="87">
        <v>19956.8</v>
      </c>
      <c r="X15" s="87">
        <v>7671.3</v>
      </c>
      <c r="Y15" s="63">
        <f t="shared" si="16"/>
        <v>38.439529383468297</v>
      </c>
      <c r="Z15" s="87">
        <v>1758.7</v>
      </c>
      <c r="AA15" s="87">
        <v>628.87682999999993</v>
      </c>
      <c r="AB15" s="63">
        <f t="shared" si="17"/>
        <v>35.758050264399834</v>
      </c>
      <c r="AC15" s="87">
        <v>773917</v>
      </c>
      <c r="AD15" s="87">
        <v>423739.1</v>
      </c>
      <c r="AE15" s="63">
        <f t="shared" si="18"/>
        <v>54.752525141584954</v>
      </c>
      <c r="AF15" s="87">
        <v>0</v>
      </c>
      <c r="AG15" s="87">
        <v>0</v>
      </c>
      <c r="AH15" s="64"/>
      <c r="AI15" s="87">
        <v>0</v>
      </c>
      <c r="AJ15" s="87">
        <v>0</v>
      </c>
      <c r="AK15" s="64"/>
      <c r="AL15" s="87">
        <v>4050.3</v>
      </c>
      <c r="AM15" s="87">
        <v>1437.9</v>
      </c>
      <c r="AN15" s="63">
        <f t="shared" si="19"/>
        <v>35.501073994518926</v>
      </c>
      <c r="AO15" s="87">
        <v>233.9</v>
      </c>
      <c r="AP15" s="87">
        <v>0</v>
      </c>
      <c r="AQ15" s="63">
        <f t="shared" si="23"/>
        <v>0</v>
      </c>
      <c r="AR15" s="87">
        <v>5400.6</v>
      </c>
      <c r="AS15" s="87">
        <v>2000</v>
      </c>
      <c r="AT15" s="63">
        <f t="shared" si="20"/>
        <v>37.032922267896154</v>
      </c>
      <c r="AU15" s="87">
        <v>109479</v>
      </c>
      <c r="AV15" s="87">
        <v>53780.2</v>
      </c>
      <c r="AW15" s="63">
        <f t="shared" si="21"/>
        <v>49.123758894399842</v>
      </c>
      <c r="AX15" s="87">
        <v>902.3</v>
      </c>
      <c r="AY15" s="87">
        <v>376</v>
      </c>
      <c r="AZ15" s="63">
        <f t="shared" si="2"/>
        <v>41.671284495178988</v>
      </c>
      <c r="BA15" s="87">
        <v>670.1</v>
      </c>
      <c r="BB15" s="87">
        <v>257.2</v>
      </c>
      <c r="BC15" s="63">
        <f t="shared" si="3"/>
        <v>38.38233099537382</v>
      </c>
      <c r="BD15" s="87">
        <v>9515.7000000000007</v>
      </c>
      <c r="BE15" s="87">
        <v>4758</v>
      </c>
      <c r="BF15" s="63">
        <f t="shared" si="4"/>
        <v>50.001576342255426</v>
      </c>
      <c r="BG15" s="87">
        <v>1296.5</v>
      </c>
      <c r="BH15" s="87">
        <v>579.5</v>
      </c>
      <c r="BI15" s="63">
        <f t="shared" si="5"/>
        <v>44.697261858850752</v>
      </c>
      <c r="BJ15" s="87"/>
      <c r="BK15" s="87"/>
      <c r="BL15" s="64"/>
      <c r="BM15" s="87">
        <v>185.7</v>
      </c>
      <c r="BN15" s="87">
        <v>89.6</v>
      </c>
      <c r="BO15" s="63">
        <f t="shared" si="6"/>
        <v>48.249865374259556</v>
      </c>
      <c r="BP15" s="87">
        <v>446.3</v>
      </c>
      <c r="BQ15" s="87">
        <v>173.7</v>
      </c>
      <c r="BR15" s="63">
        <f t="shared" si="7"/>
        <v>38.920008962581221</v>
      </c>
      <c r="BS15" s="87">
        <v>705.7</v>
      </c>
      <c r="BT15" s="87">
        <v>240.4</v>
      </c>
      <c r="BU15" s="63">
        <f t="shared" si="9"/>
        <v>34.065466912285672</v>
      </c>
      <c r="BV15" s="87">
        <v>2.8</v>
      </c>
      <c r="BW15" s="87">
        <v>0</v>
      </c>
      <c r="BX15" s="64">
        <v>0</v>
      </c>
      <c r="BY15" s="87">
        <v>180.7</v>
      </c>
      <c r="BZ15" s="87">
        <v>0</v>
      </c>
      <c r="CA15" s="64">
        <v>0</v>
      </c>
    </row>
    <row r="16" spans="1:79" ht="15.75" x14ac:dyDescent="0.25">
      <c r="A16" s="62" t="s">
        <v>257</v>
      </c>
      <c r="B16" s="64">
        <f t="shared" si="22"/>
        <v>730615.99999999988</v>
      </c>
      <c r="C16" s="64">
        <f t="shared" si="22"/>
        <v>401111.75000999996</v>
      </c>
      <c r="D16" s="64">
        <f t="shared" si="0"/>
        <v>54.900488082659017</v>
      </c>
      <c r="E16" s="87">
        <v>5696.4</v>
      </c>
      <c r="F16" s="87">
        <v>1167.9000000000001</v>
      </c>
      <c r="G16" s="63">
        <f t="shared" si="12"/>
        <v>20.502422582683803</v>
      </c>
      <c r="H16" s="87">
        <v>476.4</v>
      </c>
      <c r="I16" s="87">
        <v>229.1</v>
      </c>
      <c r="J16" s="63">
        <f t="shared" si="13"/>
        <v>48.089840470193117</v>
      </c>
      <c r="K16" s="87">
        <v>7701.6</v>
      </c>
      <c r="L16" s="87">
        <v>3639.6</v>
      </c>
      <c r="M16" s="63">
        <f t="shared" si="14"/>
        <v>47.257712683078843</v>
      </c>
      <c r="N16" s="87">
        <v>187106.4</v>
      </c>
      <c r="O16" s="87">
        <v>92329</v>
      </c>
      <c r="P16" s="63">
        <f t="shared" si="15"/>
        <v>49.345719868481254</v>
      </c>
      <c r="Q16" s="87"/>
      <c r="R16" s="87"/>
      <c r="S16" s="64"/>
      <c r="T16" s="87"/>
      <c r="U16" s="87"/>
      <c r="V16" s="64"/>
      <c r="W16" s="87">
        <v>13569.7</v>
      </c>
      <c r="X16" s="87">
        <v>5289.1</v>
      </c>
      <c r="Y16" s="63">
        <f t="shared" si="16"/>
        <v>38.977280264117852</v>
      </c>
      <c r="Z16" s="87">
        <v>713.9</v>
      </c>
      <c r="AA16" s="87">
        <v>269.15001000000001</v>
      </c>
      <c r="AB16" s="63">
        <f t="shared" si="17"/>
        <v>37.701360134472615</v>
      </c>
      <c r="AC16" s="87">
        <v>452484.3</v>
      </c>
      <c r="AD16" s="87">
        <v>264823.8</v>
      </c>
      <c r="AE16" s="63">
        <f t="shared" si="18"/>
        <v>58.526627332705239</v>
      </c>
      <c r="AF16" s="87">
        <v>0</v>
      </c>
      <c r="AG16" s="87">
        <v>0</v>
      </c>
      <c r="AH16" s="64"/>
      <c r="AI16" s="87">
        <v>0</v>
      </c>
      <c r="AJ16" s="87">
        <v>0</v>
      </c>
      <c r="AK16" s="64"/>
      <c r="AL16" s="87">
        <v>1835.7</v>
      </c>
      <c r="AM16" s="87">
        <v>864.3</v>
      </c>
      <c r="AN16" s="63">
        <f t="shared" si="19"/>
        <v>47.082856675927438</v>
      </c>
      <c r="AO16" s="87">
        <v>117.8</v>
      </c>
      <c r="AP16" s="87">
        <v>0</v>
      </c>
      <c r="AQ16" s="63">
        <f t="shared" si="23"/>
        <v>0</v>
      </c>
      <c r="AR16" s="87">
        <v>2727.6</v>
      </c>
      <c r="AS16" s="87">
        <v>1182.7</v>
      </c>
      <c r="AT16" s="63">
        <f t="shared" si="20"/>
        <v>43.360463411057346</v>
      </c>
      <c r="AU16" s="87">
        <v>50104.5</v>
      </c>
      <c r="AV16" s="87">
        <v>27533.200000000001</v>
      </c>
      <c r="AW16" s="63">
        <f t="shared" si="21"/>
        <v>54.95155125787106</v>
      </c>
      <c r="AX16" s="87">
        <v>610.6</v>
      </c>
      <c r="AY16" s="87">
        <v>268</v>
      </c>
      <c r="AZ16" s="63">
        <f t="shared" si="2"/>
        <v>43.891254503766788</v>
      </c>
      <c r="BA16" s="87">
        <v>428.3</v>
      </c>
      <c r="BB16" s="87">
        <v>163.30000000000001</v>
      </c>
      <c r="BC16" s="63">
        <f t="shared" si="3"/>
        <v>38.127480737800603</v>
      </c>
      <c r="BD16" s="87">
        <v>4841.1000000000004</v>
      </c>
      <c r="BE16" s="87">
        <v>2418</v>
      </c>
      <c r="BF16" s="63">
        <f t="shared" si="4"/>
        <v>49.947326020945646</v>
      </c>
      <c r="BG16" s="87">
        <v>1241.2</v>
      </c>
      <c r="BH16" s="87">
        <v>553.1</v>
      </c>
      <c r="BI16" s="63">
        <f t="shared" si="5"/>
        <v>44.561714469867866</v>
      </c>
      <c r="BJ16" s="87"/>
      <c r="BK16" s="87"/>
      <c r="BL16" s="64"/>
      <c r="BM16" s="87">
        <v>110.8</v>
      </c>
      <c r="BN16" s="87">
        <v>110.8</v>
      </c>
      <c r="BO16" s="63">
        <f t="shared" si="6"/>
        <v>100</v>
      </c>
      <c r="BP16" s="87">
        <v>214</v>
      </c>
      <c r="BQ16" s="87">
        <v>93.2</v>
      </c>
      <c r="BR16" s="63">
        <f t="shared" si="7"/>
        <v>43.55140186915888</v>
      </c>
      <c r="BS16" s="87">
        <v>452.2</v>
      </c>
      <c r="BT16" s="87">
        <v>177.5</v>
      </c>
      <c r="BU16" s="63">
        <f t="shared" si="9"/>
        <v>39.252543122512165</v>
      </c>
      <c r="BV16" s="87">
        <v>2.8</v>
      </c>
      <c r="BW16" s="87">
        <v>0</v>
      </c>
      <c r="BX16" s="64">
        <v>0</v>
      </c>
      <c r="BY16" s="87">
        <v>180.7</v>
      </c>
      <c r="BZ16" s="87">
        <v>0</v>
      </c>
      <c r="CA16" s="64">
        <v>0</v>
      </c>
    </row>
    <row r="17" spans="1:79" ht="15.75" x14ac:dyDescent="0.25">
      <c r="A17" s="62" t="s">
        <v>258</v>
      </c>
      <c r="B17" s="64">
        <f t="shared" si="22"/>
        <v>104772.3</v>
      </c>
      <c r="C17" s="64">
        <f t="shared" si="22"/>
        <v>60207.21676000001</v>
      </c>
      <c r="D17" s="64">
        <f t="shared" si="0"/>
        <v>57.464823011425736</v>
      </c>
      <c r="E17" s="87">
        <v>582.5</v>
      </c>
      <c r="F17" s="87">
        <v>243.5</v>
      </c>
      <c r="G17" s="63">
        <f t="shared" si="12"/>
        <v>41.802575107296136</v>
      </c>
      <c r="H17" s="87">
        <v>70.099999999999994</v>
      </c>
      <c r="I17" s="87">
        <v>22.2</v>
      </c>
      <c r="J17" s="63">
        <f t="shared" si="13"/>
        <v>31.669044222539235</v>
      </c>
      <c r="K17" s="87">
        <v>1064.7</v>
      </c>
      <c r="L17" s="87">
        <v>677.8</v>
      </c>
      <c r="M17" s="63">
        <f t="shared" si="14"/>
        <v>63.661125199586735</v>
      </c>
      <c r="N17" s="87">
        <v>18454.099999999999</v>
      </c>
      <c r="O17" s="87">
        <v>9984.4</v>
      </c>
      <c r="P17" s="63">
        <f t="shared" si="15"/>
        <v>54.103966056323529</v>
      </c>
      <c r="Q17" s="87"/>
      <c r="R17" s="87"/>
      <c r="S17" s="64"/>
      <c r="T17" s="87"/>
      <c r="U17" s="87"/>
      <c r="V17" s="64"/>
      <c r="W17" s="87">
        <v>1942.7</v>
      </c>
      <c r="X17" s="87">
        <v>903.9</v>
      </c>
      <c r="Y17" s="63">
        <f t="shared" si="16"/>
        <v>46.52802800226489</v>
      </c>
      <c r="Z17" s="87">
        <v>48</v>
      </c>
      <c r="AA17" s="87">
        <v>17.516759999999998</v>
      </c>
      <c r="AB17" s="63">
        <f t="shared" si="17"/>
        <v>36.493249999999996</v>
      </c>
      <c r="AC17" s="87">
        <v>77950</v>
      </c>
      <c r="AD17" s="87">
        <v>46157.4</v>
      </c>
      <c r="AE17" s="63">
        <f t="shared" si="18"/>
        <v>59.214111610006412</v>
      </c>
      <c r="AF17" s="87">
        <v>0</v>
      </c>
      <c r="AG17" s="87">
        <v>0</v>
      </c>
      <c r="AH17" s="64"/>
      <c r="AI17" s="87">
        <v>0</v>
      </c>
      <c r="AJ17" s="87">
        <v>0</v>
      </c>
      <c r="AK17" s="64"/>
      <c r="AL17" s="87">
        <v>191.8</v>
      </c>
      <c r="AM17" s="87">
        <v>80</v>
      </c>
      <c r="AN17" s="63">
        <f t="shared" si="19"/>
        <v>41.710114702815432</v>
      </c>
      <c r="AO17" s="87">
        <v>0</v>
      </c>
      <c r="AP17" s="87">
        <v>0</v>
      </c>
      <c r="AQ17" s="63"/>
      <c r="AR17" s="87">
        <v>203.9</v>
      </c>
      <c r="AS17" s="87">
        <v>81.599999999999994</v>
      </c>
      <c r="AT17" s="63">
        <f t="shared" si="20"/>
        <v>40.019617459538985</v>
      </c>
      <c r="AU17" s="87">
        <v>2865.7</v>
      </c>
      <c r="AV17" s="87">
        <v>1411.4</v>
      </c>
      <c r="AW17" s="63">
        <f t="shared" si="21"/>
        <v>49.251491782112581</v>
      </c>
      <c r="AX17" s="87">
        <v>210.7</v>
      </c>
      <c r="AY17" s="87">
        <v>101.8</v>
      </c>
      <c r="AZ17" s="63">
        <f t="shared" si="2"/>
        <v>48.315140009492168</v>
      </c>
      <c r="BA17" s="87">
        <v>202.1</v>
      </c>
      <c r="BB17" s="87">
        <v>87.4</v>
      </c>
      <c r="BC17" s="63">
        <f t="shared" si="3"/>
        <v>43.245917862444337</v>
      </c>
      <c r="BD17" s="87">
        <v>510.2</v>
      </c>
      <c r="BE17" s="87">
        <v>258</v>
      </c>
      <c r="BF17" s="63">
        <f t="shared" si="4"/>
        <v>50.568404547236376</v>
      </c>
      <c r="BG17" s="87">
        <v>0</v>
      </c>
      <c r="BH17" s="87">
        <v>0</v>
      </c>
      <c r="BI17" s="63"/>
      <c r="BJ17" s="87"/>
      <c r="BK17" s="87"/>
      <c r="BL17" s="64"/>
      <c r="BM17" s="87">
        <v>14.8</v>
      </c>
      <c r="BN17" s="87">
        <v>14.8</v>
      </c>
      <c r="BO17" s="63">
        <f t="shared" si="6"/>
        <v>100</v>
      </c>
      <c r="BP17" s="87">
        <v>201.8</v>
      </c>
      <c r="BQ17" s="87">
        <v>93.4</v>
      </c>
      <c r="BR17" s="63">
        <f t="shared" si="7"/>
        <v>46.283448959365707</v>
      </c>
      <c r="BS17" s="87">
        <v>213.9</v>
      </c>
      <c r="BT17" s="87">
        <v>72.099999999999994</v>
      </c>
      <c r="BU17" s="63">
        <f t="shared" si="9"/>
        <v>33.707339878447868</v>
      </c>
      <c r="BV17" s="87">
        <v>0.7</v>
      </c>
      <c r="BW17" s="87">
        <v>0</v>
      </c>
      <c r="BX17" s="64">
        <v>0</v>
      </c>
      <c r="BY17" s="87">
        <v>44.6</v>
      </c>
      <c r="BZ17" s="87">
        <v>0</v>
      </c>
      <c r="CA17" s="64">
        <v>0</v>
      </c>
    </row>
    <row r="18" spans="1:79" ht="15.75" x14ac:dyDescent="0.25">
      <c r="A18" s="62" t="s">
        <v>259</v>
      </c>
      <c r="B18" s="64">
        <f t="shared" si="22"/>
        <v>635936.69999999995</v>
      </c>
      <c r="C18" s="64">
        <f t="shared" si="22"/>
        <v>342459.46882999991</v>
      </c>
      <c r="D18" s="64">
        <f t="shared" si="0"/>
        <v>53.851188149701059</v>
      </c>
      <c r="E18" s="87">
        <v>5130.8</v>
      </c>
      <c r="F18" s="87">
        <v>2564.6</v>
      </c>
      <c r="G18" s="63">
        <f t="shared" si="12"/>
        <v>49.984407889607859</v>
      </c>
      <c r="H18" s="87">
        <v>691.4</v>
      </c>
      <c r="I18" s="87">
        <v>343.1</v>
      </c>
      <c r="J18" s="63">
        <f t="shared" si="13"/>
        <v>49.623951402950539</v>
      </c>
      <c r="K18" s="87">
        <v>11678.4</v>
      </c>
      <c r="L18" s="87">
        <v>8572.7999999999993</v>
      </c>
      <c r="M18" s="63">
        <f t="shared" si="14"/>
        <v>73.40731607069462</v>
      </c>
      <c r="N18" s="87">
        <v>209526.6</v>
      </c>
      <c r="O18" s="87">
        <v>103256.1</v>
      </c>
      <c r="P18" s="63">
        <f t="shared" si="15"/>
        <v>49.280664125700504</v>
      </c>
      <c r="Q18" s="87"/>
      <c r="R18" s="87"/>
      <c r="S18" s="64"/>
      <c r="T18" s="87"/>
      <c r="U18" s="87"/>
      <c r="V18" s="64"/>
      <c r="W18" s="87">
        <v>10772.4</v>
      </c>
      <c r="X18" s="87">
        <v>4450.5</v>
      </c>
      <c r="Y18" s="63">
        <f t="shared" si="16"/>
        <v>41.313913334075977</v>
      </c>
      <c r="Z18" s="87">
        <v>662.9</v>
      </c>
      <c r="AA18" s="87">
        <v>240.66882999999999</v>
      </c>
      <c r="AB18" s="63">
        <f t="shared" si="17"/>
        <v>36.305450294162014</v>
      </c>
      <c r="AC18" s="87">
        <v>353287.3</v>
      </c>
      <c r="AD18" s="87">
        <v>200022.6</v>
      </c>
      <c r="AE18" s="63">
        <f t="shared" si="18"/>
        <v>56.617546116149661</v>
      </c>
      <c r="AF18" s="87">
        <v>0</v>
      </c>
      <c r="AG18" s="87">
        <v>0</v>
      </c>
      <c r="AH18" s="64"/>
      <c r="AI18" s="87">
        <v>0</v>
      </c>
      <c r="AJ18" s="87">
        <v>0</v>
      </c>
      <c r="AK18" s="64"/>
      <c r="AL18" s="87">
        <v>1631.7</v>
      </c>
      <c r="AM18" s="87">
        <v>788.8</v>
      </c>
      <c r="AN18" s="63">
        <f t="shared" si="19"/>
        <v>48.342219770791196</v>
      </c>
      <c r="AO18" s="87">
        <v>165.3</v>
      </c>
      <c r="AP18" s="87">
        <v>87.7</v>
      </c>
      <c r="AQ18" s="63">
        <f t="shared" si="23"/>
        <v>53.055051421657595</v>
      </c>
      <c r="AR18" s="87">
        <v>1735.8</v>
      </c>
      <c r="AS18" s="87">
        <v>865.9</v>
      </c>
      <c r="AT18" s="63">
        <f t="shared" si="20"/>
        <v>49.884779352459965</v>
      </c>
      <c r="AU18" s="87">
        <v>33238</v>
      </c>
      <c r="AV18" s="87">
        <v>17766.099999999999</v>
      </c>
      <c r="AW18" s="63">
        <f t="shared" si="21"/>
        <v>53.451170347192964</v>
      </c>
      <c r="AX18" s="87">
        <v>610.6</v>
      </c>
      <c r="AY18" s="87">
        <v>296.60000000000002</v>
      </c>
      <c r="AZ18" s="63">
        <f t="shared" si="2"/>
        <v>48.575171962004589</v>
      </c>
      <c r="BA18" s="87">
        <v>428.3</v>
      </c>
      <c r="BB18" s="87">
        <v>167.6</v>
      </c>
      <c r="BC18" s="63">
        <f t="shared" si="3"/>
        <v>39.131449918281575</v>
      </c>
      <c r="BD18" s="87">
        <v>4037.2</v>
      </c>
      <c r="BE18" s="87">
        <v>2016</v>
      </c>
      <c r="BF18" s="63">
        <f t="shared" si="4"/>
        <v>49.935598929951453</v>
      </c>
      <c r="BG18" s="87">
        <v>1241.2</v>
      </c>
      <c r="BH18" s="87">
        <v>616.5</v>
      </c>
      <c r="BI18" s="63">
        <f t="shared" si="5"/>
        <v>49.669674508540119</v>
      </c>
      <c r="BJ18" s="87"/>
      <c r="BK18" s="87"/>
      <c r="BL18" s="64"/>
      <c r="BM18" s="87">
        <v>93.4</v>
      </c>
      <c r="BN18" s="87">
        <v>31.6</v>
      </c>
      <c r="BO18" s="63">
        <f t="shared" si="6"/>
        <v>33.832976445396149</v>
      </c>
      <c r="BP18" s="87">
        <v>214</v>
      </c>
      <c r="BQ18" s="87">
        <v>80.099999999999994</v>
      </c>
      <c r="BR18" s="63">
        <f t="shared" si="7"/>
        <v>37.429906542056074</v>
      </c>
      <c r="BS18" s="87">
        <v>678.1</v>
      </c>
      <c r="BT18" s="87">
        <v>292.2</v>
      </c>
      <c r="BU18" s="63">
        <f t="shared" si="9"/>
        <v>43.090989529567906</v>
      </c>
      <c r="BV18" s="87">
        <v>1.7</v>
      </c>
      <c r="BW18" s="87">
        <v>0</v>
      </c>
      <c r="BX18" s="64">
        <v>0</v>
      </c>
      <c r="BY18" s="87">
        <v>111.6</v>
      </c>
      <c r="BZ18" s="87">
        <v>0</v>
      </c>
      <c r="CA18" s="64">
        <v>0</v>
      </c>
    </row>
    <row r="19" spans="1:79" ht="15.75" x14ac:dyDescent="0.25">
      <c r="A19" s="62" t="s">
        <v>260</v>
      </c>
      <c r="B19" s="64">
        <f t="shared" si="22"/>
        <v>106240.4</v>
      </c>
      <c r="C19" s="64">
        <f t="shared" si="22"/>
        <v>60765.987000000001</v>
      </c>
      <c r="D19" s="64">
        <f t="shared" si="0"/>
        <v>57.19668506519178</v>
      </c>
      <c r="E19" s="87">
        <v>444.5</v>
      </c>
      <c r="F19" s="87">
        <v>179.6</v>
      </c>
      <c r="G19" s="63">
        <f t="shared" si="12"/>
        <v>40.404949381327334</v>
      </c>
      <c r="H19" s="87">
        <v>63.1</v>
      </c>
      <c r="I19" s="87">
        <v>27.8</v>
      </c>
      <c r="J19" s="63">
        <f t="shared" si="13"/>
        <v>44.057052297939784</v>
      </c>
      <c r="K19" s="87">
        <v>764</v>
      </c>
      <c r="L19" s="87">
        <v>443.8</v>
      </c>
      <c r="M19" s="63">
        <f t="shared" si="14"/>
        <v>58.089005235602102</v>
      </c>
      <c r="N19" s="87">
        <v>16647.900000000001</v>
      </c>
      <c r="O19" s="87">
        <v>6756</v>
      </c>
      <c r="P19" s="63">
        <f t="shared" si="15"/>
        <v>40.581694988557111</v>
      </c>
      <c r="Q19" s="87"/>
      <c r="R19" s="87"/>
      <c r="S19" s="64"/>
      <c r="T19" s="87"/>
      <c r="U19" s="87"/>
      <c r="V19" s="64"/>
      <c r="W19" s="87">
        <v>1475.2</v>
      </c>
      <c r="X19" s="87">
        <v>600.29999999999995</v>
      </c>
      <c r="Y19" s="63">
        <f t="shared" si="16"/>
        <v>40.692787418655094</v>
      </c>
      <c r="Z19" s="87">
        <v>48</v>
      </c>
      <c r="AA19" s="87">
        <v>18.786999999999999</v>
      </c>
      <c r="AB19" s="63">
        <f t="shared" si="17"/>
        <v>39.139583333333334</v>
      </c>
      <c r="AC19" s="87">
        <v>84121.2</v>
      </c>
      <c r="AD19" s="87">
        <v>51511.3</v>
      </c>
      <c r="AE19" s="63">
        <f t="shared" si="18"/>
        <v>61.234623376746889</v>
      </c>
      <c r="AF19" s="87">
        <v>0</v>
      </c>
      <c r="AG19" s="87">
        <v>0</v>
      </c>
      <c r="AH19" s="64"/>
      <c r="AI19" s="87">
        <v>0</v>
      </c>
      <c r="AJ19" s="87">
        <v>0</v>
      </c>
      <c r="AK19" s="64"/>
      <c r="AL19" s="87">
        <v>191.8</v>
      </c>
      <c r="AM19" s="87">
        <v>90.6</v>
      </c>
      <c r="AN19" s="63">
        <f t="shared" si="19"/>
        <v>47.23670490093847</v>
      </c>
      <c r="AO19" s="87">
        <v>0</v>
      </c>
      <c r="AP19" s="87">
        <v>0</v>
      </c>
      <c r="AQ19" s="63"/>
      <c r="AR19" s="87">
        <v>203.9</v>
      </c>
      <c r="AS19" s="87">
        <v>93.8</v>
      </c>
      <c r="AT19" s="63">
        <f t="shared" si="20"/>
        <v>46.002942618930845</v>
      </c>
      <c r="AU19" s="87">
        <v>849.5</v>
      </c>
      <c r="AV19" s="87">
        <v>501.6</v>
      </c>
      <c r="AW19" s="63">
        <f t="shared" si="21"/>
        <v>59.046497939964695</v>
      </c>
      <c r="AX19" s="87">
        <v>210.7</v>
      </c>
      <c r="AY19" s="87">
        <v>63.9</v>
      </c>
      <c r="AZ19" s="63">
        <f t="shared" si="2"/>
        <v>30.327479829140959</v>
      </c>
      <c r="BA19" s="87">
        <v>202.1</v>
      </c>
      <c r="BB19" s="87">
        <v>0</v>
      </c>
      <c r="BC19" s="63">
        <f t="shared" si="3"/>
        <v>0</v>
      </c>
      <c r="BD19" s="87">
        <v>542.4</v>
      </c>
      <c r="BE19" s="87">
        <v>270</v>
      </c>
      <c r="BF19" s="63">
        <f t="shared" si="4"/>
        <v>49.778761061946902</v>
      </c>
      <c r="BG19" s="87">
        <v>0</v>
      </c>
      <c r="BH19" s="87">
        <v>0</v>
      </c>
      <c r="BI19" s="63"/>
      <c r="BJ19" s="87"/>
      <c r="BK19" s="87"/>
      <c r="BL19" s="64"/>
      <c r="BM19" s="87">
        <v>15.1</v>
      </c>
      <c r="BN19" s="87">
        <v>15.1</v>
      </c>
      <c r="BO19" s="63">
        <f t="shared" si="6"/>
        <v>100</v>
      </c>
      <c r="BP19" s="87">
        <v>201.8</v>
      </c>
      <c r="BQ19" s="87">
        <v>92.4</v>
      </c>
      <c r="BR19" s="63">
        <f t="shared" si="7"/>
        <v>45.787908820614469</v>
      </c>
      <c r="BS19" s="87">
        <v>213.9</v>
      </c>
      <c r="BT19" s="87">
        <v>101</v>
      </c>
      <c r="BU19" s="63">
        <f t="shared" si="9"/>
        <v>47.218326320710617</v>
      </c>
      <c r="BV19" s="87">
        <v>0.7</v>
      </c>
      <c r="BW19" s="87">
        <v>0</v>
      </c>
      <c r="BX19" s="64">
        <v>0</v>
      </c>
      <c r="BY19" s="87">
        <v>44.6</v>
      </c>
      <c r="BZ19" s="87">
        <v>0</v>
      </c>
      <c r="CA19" s="64">
        <v>0</v>
      </c>
    </row>
    <row r="20" spans="1:79" ht="15.75" x14ac:dyDescent="0.25">
      <c r="A20" s="62" t="s">
        <v>261</v>
      </c>
      <c r="B20" s="64">
        <f t="shared" si="22"/>
        <v>179918.60000000003</v>
      </c>
      <c r="C20" s="64">
        <f t="shared" si="22"/>
        <v>96223.034419999982</v>
      </c>
      <c r="D20" s="64">
        <f t="shared" si="0"/>
        <v>53.481426834134972</v>
      </c>
      <c r="E20" s="87">
        <v>761.2</v>
      </c>
      <c r="F20" s="87">
        <v>288.60000000000002</v>
      </c>
      <c r="G20" s="63">
        <f t="shared" si="12"/>
        <v>37.913820283762476</v>
      </c>
      <c r="H20" s="87">
        <v>151.80000000000001</v>
      </c>
      <c r="I20" s="87">
        <v>70.7</v>
      </c>
      <c r="J20" s="63">
        <f t="shared" si="13"/>
        <v>46.574440052700922</v>
      </c>
      <c r="K20" s="87">
        <v>2676.2</v>
      </c>
      <c r="L20" s="87">
        <v>1352.4</v>
      </c>
      <c r="M20" s="63">
        <f t="shared" si="14"/>
        <v>50.534339735445791</v>
      </c>
      <c r="N20" s="87">
        <v>31798.7</v>
      </c>
      <c r="O20" s="87">
        <v>14891.7</v>
      </c>
      <c r="P20" s="63">
        <f t="shared" si="15"/>
        <v>46.831159764392886</v>
      </c>
      <c r="Q20" s="87"/>
      <c r="R20" s="87"/>
      <c r="S20" s="64"/>
      <c r="T20" s="87"/>
      <c r="U20" s="87"/>
      <c r="V20" s="64"/>
      <c r="W20" s="87">
        <v>2539.8000000000002</v>
      </c>
      <c r="X20" s="87">
        <v>1396.5</v>
      </c>
      <c r="Y20" s="63">
        <f t="shared" si="16"/>
        <v>54.984644460193707</v>
      </c>
      <c r="Z20" s="87">
        <v>95.9</v>
      </c>
      <c r="AA20" s="87">
        <v>37.934419999999996</v>
      </c>
      <c r="AB20" s="63">
        <f t="shared" si="17"/>
        <v>39.55622523461939</v>
      </c>
      <c r="AC20" s="87">
        <v>134829.79999999999</v>
      </c>
      <c r="AD20" s="87">
        <v>75105.5</v>
      </c>
      <c r="AE20" s="63">
        <f t="shared" si="18"/>
        <v>55.703931920094817</v>
      </c>
      <c r="AF20" s="87">
        <v>0</v>
      </c>
      <c r="AG20" s="87">
        <v>0</v>
      </c>
      <c r="AH20" s="64"/>
      <c r="AI20" s="87">
        <v>0</v>
      </c>
      <c r="AJ20" s="87">
        <v>0</v>
      </c>
      <c r="AK20" s="64"/>
      <c r="AL20" s="87">
        <v>383.7</v>
      </c>
      <c r="AM20" s="87">
        <v>97</v>
      </c>
      <c r="AN20" s="63">
        <f t="shared" si="19"/>
        <v>25.280166796976804</v>
      </c>
      <c r="AO20" s="87">
        <v>0</v>
      </c>
      <c r="AP20" s="87">
        <v>0</v>
      </c>
      <c r="AQ20" s="63"/>
      <c r="AR20" s="87">
        <v>203.9</v>
      </c>
      <c r="AS20" s="87">
        <v>76.5</v>
      </c>
      <c r="AT20" s="63">
        <f t="shared" si="20"/>
        <v>37.518391368317801</v>
      </c>
      <c r="AU20" s="87">
        <v>4737.6000000000004</v>
      </c>
      <c r="AV20" s="87">
        <v>2293.9</v>
      </c>
      <c r="AW20" s="63">
        <f t="shared" si="21"/>
        <v>48.41903073286052</v>
      </c>
      <c r="AX20" s="87">
        <v>210.7</v>
      </c>
      <c r="AY20" s="87">
        <v>65.2</v>
      </c>
      <c r="AZ20" s="63">
        <f t="shared" si="2"/>
        <v>30.944470811580448</v>
      </c>
      <c r="BA20" s="87">
        <v>202.1</v>
      </c>
      <c r="BB20" s="87">
        <v>16.3</v>
      </c>
      <c r="BC20" s="63">
        <f t="shared" si="3"/>
        <v>8.0653142008906489</v>
      </c>
      <c r="BD20" s="87">
        <v>850.7</v>
      </c>
      <c r="BE20" s="87">
        <v>426</v>
      </c>
      <c r="BF20" s="63">
        <f t="shared" si="4"/>
        <v>50.076407664276481</v>
      </c>
      <c r="BG20" s="87">
        <v>0</v>
      </c>
      <c r="BH20" s="87">
        <v>0</v>
      </c>
      <c r="BI20" s="63"/>
      <c r="BJ20" s="87"/>
      <c r="BK20" s="87"/>
      <c r="BL20" s="64"/>
      <c r="BM20" s="87">
        <v>15.5</v>
      </c>
      <c r="BN20" s="87">
        <v>0</v>
      </c>
      <c r="BO20" s="63">
        <f t="shared" si="6"/>
        <v>0</v>
      </c>
      <c r="BP20" s="87">
        <v>201.8</v>
      </c>
      <c r="BQ20" s="87">
        <v>57.4</v>
      </c>
      <c r="BR20" s="63">
        <f t="shared" si="7"/>
        <v>28.444003964321109</v>
      </c>
      <c r="BS20" s="87">
        <v>213.9</v>
      </c>
      <c r="BT20" s="87">
        <v>47.4</v>
      </c>
      <c r="BU20" s="63">
        <f t="shared" si="9"/>
        <v>22.159887798036465</v>
      </c>
      <c r="BV20" s="87">
        <v>0.7</v>
      </c>
      <c r="BW20" s="87">
        <v>0</v>
      </c>
      <c r="BX20" s="64">
        <v>0</v>
      </c>
      <c r="BY20" s="87">
        <v>44.6</v>
      </c>
      <c r="BZ20" s="87">
        <v>0</v>
      </c>
      <c r="CA20" s="64">
        <v>0</v>
      </c>
    </row>
    <row r="21" spans="1:79" ht="15.75" x14ac:dyDescent="0.25">
      <c r="A21" s="62" t="s">
        <v>262</v>
      </c>
      <c r="B21" s="64">
        <f t="shared" si="22"/>
        <v>102404.3</v>
      </c>
      <c r="C21" s="64">
        <f t="shared" si="22"/>
        <v>58889.650499999996</v>
      </c>
      <c r="D21" s="64">
        <f t="shared" si="0"/>
        <v>57.507009471281968</v>
      </c>
      <c r="E21" s="87">
        <v>600.5</v>
      </c>
      <c r="F21" s="87">
        <v>300.3</v>
      </c>
      <c r="G21" s="63">
        <f t="shared" si="12"/>
        <v>50.008326394671109</v>
      </c>
      <c r="H21" s="87">
        <v>77.3</v>
      </c>
      <c r="I21" s="87">
        <v>34.299999999999997</v>
      </c>
      <c r="J21" s="63">
        <f t="shared" si="13"/>
        <v>44.372574385510994</v>
      </c>
      <c r="K21" s="87">
        <v>774.9</v>
      </c>
      <c r="L21" s="87">
        <v>417.7</v>
      </c>
      <c r="M21" s="63">
        <f t="shared" si="14"/>
        <v>53.903729513485608</v>
      </c>
      <c r="N21" s="87">
        <v>17638.3</v>
      </c>
      <c r="O21" s="87">
        <v>8747.7000000000007</v>
      </c>
      <c r="P21" s="63">
        <f t="shared" si="15"/>
        <v>49.59491560978099</v>
      </c>
      <c r="Q21" s="87"/>
      <c r="R21" s="87"/>
      <c r="S21" s="64"/>
      <c r="T21" s="87"/>
      <c r="U21" s="87"/>
      <c r="V21" s="64"/>
      <c r="W21" s="87">
        <v>1704.4</v>
      </c>
      <c r="X21" s="87">
        <v>937.4</v>
      </c>
      <c r="Y21" s="63">
        <f t="shared" si="16"/>
        <v>54.99882656653368</v>
      </c>
      <c r="Z21" s="87">
        <v>48</v>
      </c>
      <c r="AA21" s="87">
        <v>20.5505</v>
      </c>
      <c r="AB21" s="63">
        <f t="shared" si="17"/>
        <v>42.813541666666666</v>
      </c>
      <c r="AC21" s="87">
        <v>76791.5</v>
      </c>
      <c r="AD21" s="87">
        <v>46044.6</v>
      </c>
      <c r="AE21" s="63">
        <f t="shared" si="18"/>
        <v>59.960542507959872</v>
      </c>
      <c r="AF21" s="87">
        <v>0</v>
      </c>
      <c r="AG21" s="87">
        <v>0</v>
      </c>
      <c r="AH21" s="64"/>
      <c r="AI21" s="87">
        <v>0</v>
      </c>
      <c r="AJ21" s="87">
        <v>0</v>
      </c>
      <c r="AK21" s="64"/>
      <c r="AL21" s="87">
        <v>191.8</v>
      </c>
      <c r="AM21" s="87">
        <v>92.7</v>
      </c>
      <c r="AN21" s="63">
        <f t="shared" si="19"/>
        <v>48.331595411887378</v>
      </c>
      <c r="AO21" s="87">
        <v>0</v>
      </c>
      <c r="AP21" s="87">
        <v>0</v>
      </c>
      <c r="AQ21" s="63"/>
      <c r="AR21" s="87">
        <v>203.9</v>
      </c>
      <c r="AS21" s="87">
        <v>98.8</v>
      </c>
      <c r="AT21" s="63">
        <f t="shared" si="20"/>
        <v>48.455125061304557</v>
      </c>
      <c r="AU21" s="87">
        <v>2947.1</v>
      </c>
      <c r="AV21" s="87">
        <v>1520.4</v>
      </c>
      <c r="AW21" s="63">
        <f t="shared" si="21"/>
        <v>51.589698347528078</v>
      </c>
      <c r="AX21" s="87">
        <v>210.7</v>
      </c>
      <c r="AY21" s="87">
        <v>99.6</v>
      </c>
      <c r="AZ21" s="63">
        <f t="shared" si="2"/>
        <v>47.271001423825339</v>
      </c>
      <c r="BA21" s="87">
        <v>202.1</v>
      </c>
      <c r="BB21" s="87">
        <v>98.7</v>
      </c>
      <c r="BC21" s="63">
        <f t="shared" si="3"/>
        <v>48.837209302325583</v>
      </c>
      <c r="BD21" s="87">
        <v>537</v>
      </c>
      <c r="BE21" s="87">
        <v>270</v>
      </c>
      <c r="BF21" s="63">
        <f t="shared" si="4"/>
        <v>50.279329608938554</v>
      </c>
      <c r="BG21" s="87">
        <v>0</v>
      </c>
      <c r="BH21" s="87">
        <v>0</v>
      </c>
      <c r="BI21" s="63"/>
      <c r="BJ21" s="87"/>
      <c r="BK21" s="87"/>
      <c r="BL21" s="64"/>
      <c r="BM21" s="87">
        <v>9</v>
      </c>
      <c r="BN21" s="87">
        <v>4.5</v>
      </c>
      <c r="BO21" s="63">
        <f t="shared" si="6"/>
        <v>50</v>
      </c>
      <c r="BP21" s="87">
        <v>201.8</v>
      </c>
      <c r="BQ21" s="87">
        <v>99.3</v>
      </c>
      <c r="BR21" s="63">
        <f t="shared" si="7"/>
        <v>49.207135777998012</v>
      </c>
      <c r="BS21" s="87">
        <v>213.9</v>
      </c>
      <c r="BT21" s="87">
        <v>103.1</v>
      </c>
      <c r="BU21" s="63">
        <f t="shared" si="9"/>
        <v>48.200093501636275</v>
      </c>
      <c r="BV21" s="87">
        <v>0.8</v>
      </c>
      <c r="BW21" s="87">
        <v>0</v>
      </c>
      <c r="BX21" s="64">
        <v>0</v>
      </c>
      <c r="BY21" s="87">
        <v>51.3</v>
      </c>
      <c r="BZ21" s="87">
        <v>0</v>
      </c>
      <c r="CA21" s="64">
        <v>0</v>
      </c>
    </row>
    <row r="22" spans="1:79" ht="15.75" x14ac:dyDescent="0.25">
      <c r="A22" s="62" t="s">
        <v>263</v>
      </c>
      <c r="B22" s="64">
        <f t="shared" si="22"/>
        <v>162808.80000000002</v>
      </c>
      <c r="C22" s="64">
        <f t="shared" si="22"/>
        <v>99337.603509999972</v>
      </c>
      <c r="D22" s="64">
        <f t="shared" si="0"/>
        <v>61.014885872262411</v>
      </c>
      <c r="E22" s="87">
        <v>688.9</v>
      </c>
      <c r="F22" s="87">
        <v>249.6</v>
      </c>
      <c r="G22" s="63">
        <f t="shared" si="12"/>
        <v>36.231673682682533</v>
      </c>
      <c r="H22" s="87">
        <v>85.4</v>
      </c>
      <c r="I22" s="87">
        <v>36.4</v>
      </c>
      <c r="J22" s="63">
        <f t="shared" si="13"/>
        <v>42.622950819672127</v>
      </c>
      <c r="K22" s="87">
        <v>1391.6</v>
      </c>
      <c r="L22" s="87">
        <v>690</v>
      </c>
      <c r="M22" s="63">
        <f t="shared" si="14"/>
        <v>49.583213567116992</v>
      </c>
      <c r="N22" s="87">
        <v>17014.599999999999</v>
      </c>
      <c r="O22" s="87">
        <v>10119.5</v>
      </c>
      <c r="P22" s="63">
        <f t="shared" si="15"/>
        <v>59.475391722403117</v>
      </c>
      <c r="Q22" s="87"/>
      <c r="R22" s="87"/>
      <c r="S22" s="64"/>
      <c r="T22" s="87"/>
      <c r="U22" s="87"/>
      <c r="V22" s="64"/>
      <c r="W22" s="87">
        <v>3113.8</v>
      </c>
      <c r="X22" s="87">
        <v>1239.3</v>
      </c>
      <c r="Y22" s="63">
        <f t="shared" si="16"/>
        <v>39.800244074763953</v>
      </c>
      <c r="Z22" s="87">
        <v>95.9</v>
      </c>
      <c r="AA22" s="87">
        <v>33.703510000000001</v>
      </c>
      <c r="AB22" s="63">
        <f t="shared" si="17"/>
        <v>35.144431699687175</v>
      </c>
      <c r="AC22" s="87">
        <v>135805</v>
      </c>
      <c r="AD22" s="87">
        <v>85271.5</v>
      </c>
      <c r="AE22" s="63">
        <f t="shared" si="18"/>
        <v>62.789661647214757</v>
      </c>
      <c r="AF22" s="87">
        <v>0</v>
      </c>
      <c r="AG22" s="87">
        <v>0</v>
      </c>
      <c r="AH22" s="64"/>
      <c r="AI22" s="87">
        <v>0</v>
      </c>
      <c r="AJ22" s="87">
        <v>0</v>
      </c>
      <c r="AK22" s="64"/>
      <c r="AL22" s="87">
        <v>191.8</v>
      </c>
      <c r="AM22" s="87">
        <v>96.4</v>
      </c>
      <c r="AN22" s="63">
        <f t="shared" si="19"/>
        <v>50.260688216892603</v>
      </c>
      <c r="AO22" s="87">
        <v>48.3</v>
      </c>
      <c r="AP22" s="87">
        <v>0</v>
      </c>
      <c r="AQ22" s="63"/>
      <c r="AR22" s="87">
        <v>203.9</v>
      </c>
      <c r="AS22" s="87">
        <v>89.4</v>
      </c>
      <c r="AT22" s="63">
        <f t="shared" si="20"/>
        <v>43.845022069641985</v>
      </c>
      <c r="AU22" s="87">
        <v>2437.9</v>
      </c>
      <c r="AV22" s="87">
        <v>782.9</v>
      </c>
      <c r="AW22" s="63">
        <f t="shared" si="21"/>
        <v>32.113704417736578</v>
      </c>
      <c r="AX22" s="87">
        <v>210.7</v>
      </c>
      <c r="AY22" s="87">
        <v>78</v>
      </c>
      <c r="AZ22" s="63">
        <f t="shared" si="2"/>
        <v>37.019458946369248</v>
      </c>
      <c r="BA22" s="87">
        <v>202.1</v>
      </c>
      <c r="BB22" s="87">
        <v>47.9</v>
      </c>
      <c r="BC22" s="63">
        <f t="shared" si="3"/>
        <v>23.701138050470064</v>
      </c>
      <c r="BD22" s="87">
        <v>841.7</v>
      </c>
      <c r="BE22" s="87">
        <v>420</v>
      </c>
      <c r="BF22" s="63">
        <f t="shared" si="4"/>
        <v>49.899013900439584</v>
      </c>
      <c r="BG22" s="87">
        <v>0</v>
      </c>
      <c r="BH22" s="87">
        <v>0</v>
      </c>
      <c r="BI22" s="63"/>
      <c r="BJ22" s="87"/>
      <c r="BK22" s="87"/>
      <c r="BL22" s="64"/>
      <c r="BM22" s="87">
        <v>16.2</v>
      </c>
      <c r="BN22" s="87">
        <v>16.2</v>
      </c>
      <c r="BO22" s="63">
        <f t="shared" si="6"/>
        <v>100</v>
      </c>
      <c r="BP22" s="87">
        <v>201.8</v>
      </c>
      <c r="BQ22" s="87">
        <v>86.2</v>
      </c>
      <c r="BR22" s="63">
        <f t="shared" si="7"/>
        <v>42.715559960356785</v>
      </c>
      <c r="BS22" s="87">
        <v>213.9</v>
      </c>
      <c r="BT22" s="87">
        <v>80.599999999999994</v>
      </c>
      <c r="BU22" s="63">
        <f t="shared" si="9"/>
        <v>37.681159420289852</v>
      </c>
      <c r="BV22" s="87">
        <v>0.7</v>
      </c>
      <c r="BW22" s="87">
        <v>0</v>
      </c>
      <c r="BX22" s="64">
        <v>0</v>
      </c>
      <c r="BY22" s="87">
        <v>44.6</v>
      </c>
      <c r="BZ22" s="87">
        <v>0</v>
      </c>
      <c r="CA22" s="64">
        <v>0</v>
      </c>
    </row>
    <row r="23" spans="1:79" ht="15.75" x14ac:dyDescent="0.25">
      <c r="A23" s="62" t="s">
        <v>264</v>
      </c>
      <c r="B23" s="64">
        <f t="shared" si="22"/>
        <v>393418</v>
      </c>
      <c r="C23" s="64">
        <f t="shared" si="22"/>
        <v>200067.88646000001</v>
      </c>
      <c r="D23" s="64">
        <f t="shared" si="0"/>
        <v>50.853770407047975</v>
      </c>
      <c r="E23" s="87">
        <v>1487.6</v>
      </c>
      <c r="F23" s="87">
        <v>637.29999999999995</v>
      </c>
      <c r="G23" s="63">
        <f t="shared" si="12"/>
        <v>42.840817424038718</v>
      </c>
      <c r="H23" s="87">
        <v>248.9</v>
      </c>
      <c r="I23" s="87">
        <v>136.6</v>
      </c>
      <c r="J23" s="63">
        <f t="shared" si="13"/>
        <v>54.881478505423864</v>
      </c>
      <c r="K23" s="87">
        <v>4663.6000000000004</v>
      </c>
      <c r="L23" s="87">
        <v>3331.1</v>
      </c>
      <c r="M23" s="63">
        <f t="shared" si="14"/>
        <v>71.427652457329089</v>
      </c>
      <c r="N23" s="87">
        <v>79021.2</v>
      </c>
      <c r="O23" s="87">
        <v>33671.199999999997</v>
      </c>
      <c r="P23" s="63">
        <f t="shared" si="15"/>
        <v>42.610337479056255</v>
      </c>
      <c r="Q23" s="87"/>
      <c r="R23" s="87"/>
      <c r="S23" s="64"/>
      <c r="T23" s="87"/>
      <c r="U23" s="87"/>
      <c r="V23" s="64"/>
      <c r="W23" s="87">
        <v>5508.1</v>
      </c>
      <c r="X23" s="87">
        <v>2098.1</v>
      </c>
      <c r="Y23" s="63">
        <f t="shared" si="16"/>
        <v>38.091174815272048</v>
      </c>
      <c r="Z23" s="87">
        <v>335.7</v>
      </c>
      <c r="AA23" s="87">
        <v>135.68645999999998</v>
      </c>
      <c r="AB23" s="63">
        <f t="shared" si="17"/>
        <v>40.418963360142982</v>
      </c>
      <c r="AC23" s="87">
        <v>291395.20000000001</v>
      </c>
      <c r="AD23" s="87">
        <v>154456.4</v>
      </c>
      <c r="AE23" s="63">
        <f t="shared" si="18"/>
        <v>53.005814783496774</v>
      </c>
      <c r="AF23" s="87">
        <v>0</v>
      </c>
      <c r="AG23" s="87">
        <v>0</v>
      </c>
      <c r="AH23" s="64"/>
      <c r="AI23" s="87">
        <v>0</v>
      </c>
      <c r="AJ23" s="87">
        <v>0</v>
      </c>
      <c r="AK23" s="64"/>
      <c r="AL23" s="87">
        <v>767.3</v>
      </c>
      <c r="AM23" s="87">
        <v>332.7</v>
      </c>
      <c r="AN23" s="63">
        <f t="shared" si="19"/>
        <v>43.359833181285026</v>
      </c>
      <c r="AO23" s="87">
        <v>0</v>
      </c>
      <c r="AP23" s="87">
        <v>0</v>
      </c>
      <c r="AQ23" s="63"/>
      <c r="AR23" s="87">
        <v>585.79999999999995</v>
      </c>
      <c r="AS23" s="87">
        <v>219.7</v>
      </c>
      <c r="AT23" s="63">
        <f t="shared" si="20"/>
        <v>37.504267668146127</v>
      </c>
      <c r="AU23" s="87">
        <v>5825.8</v>
      </c>
      <c r="AV23" s="87">
        <v>3511</v>
      </c>
      <c r="AW23" s="63">
        <f t="shared" si="21"/>
        <v>60.266401180953686</v>
      </c>
      <c r="AX23" s="87">
        <v>395.7</v>
      </c>
      <c r="AY23" s="87">
        <v>127.7</v>
      </c>
      <c r="AZ23" s="63">
        <f t="shared" si="2"/>
        <v>32.271923174121817</v>
      </c>
      <c r="BA23" s="87">
        <v>202.1</v>
      </c>
      <c r="BB23" s="87">
        <v>92.5</v>
      </c>
      <c r="BC23" s="63">
        <f t="shared" si="3"/>
        <v>45.769421078673929</v>
      </c>
      <c r="BD23" s="87">
        <v>1694.4</v>
      </c>
      <c r="BE23" s="87">
        <v>846</v>
      </c>
      <c r="BF23" s="63">
        <f t="shared" si="4"/>
        <v>49.929178470254953</v>
      </c>
      <c r="BG23" s="87">
        <v>766.7</v>
      </c>
      <c r="BH23" s="87">
        <v>309.5</v>
      </c>
      <c r="BI23" s="63">
        <f t="shared" si="5"/>
        <v>40.367810095213244</v>
      </c>
      <c r="BJ23" s="87"/>
      <c r="BK23" s="87"/>
      <c r="BL23" s="64"/>
      <c r="BM23" s="87">
        <v>47.6</v>
      </c>
      <c r="BN23" s="87">
        <v>47.6</v>
      </c>
      <c r="BO23" s="63">
        <f t="shared" si="6"/>
        <v>100</v>
      </c>
      <c r="BP23" s="87">
        <v>201.8</v>
      </c>
      <c r="BQ23" s="87">
        <v>80.3</v>
      </c>
      <c r="BR23" s="63">
        <f t="shared" si="7"/>
        <v>39.79187314172448</v>
      </c>
      <c r="BS23" s="87">
        <v>213.9</v>
      </c>
      <c r="BT23" s="87">
        <v>34.5</v>
      </c>
      <c r="BU23" s="63">
        <f t="shared" si="9"/>
        <v>16.129032258064516</v>
      </c>
      <c r="BV23" s="87">
        <v>0.8</v>
      </c>
      <c r="BW23" s="87">
        <v>0</v>
      </c>
      <c r="BX23" s="64">
        <v>0</v>
      </c>
      <c r="BY23" s="87">
        <v>55.8</v>
      </c>
      <c r="BZ23" s="87">
        <v>0</v>
      </c>
      <c r="CA23" s="64">
        <v>0</v>
      </c>
    </row>
    <row r="24" spans="1:79" ht="15.75" x14ac:dyDescent="0.25">
      <c r="A24" s="62" t="s">
        <v>265</v>
      </c>
      <c r="B24" s="64">
        <f t="shared" si="22"/>
        <v>165721.99999999997</v>
      </c>
      <c r="C24" s="64">
        <f t="shared" si="22"/>
        <v>96287.671759999997</v>
      </c>
      <c r="D24" s="64">
        <f t="shared" si="0"/>
        <v>58.101924765571269</v>
      </c>
      <c r="E24" s="87">
        <v>1126.2</v>
      </c>
      <c r="F24" s="87">
        <v>527</v>
      </c>
      <c r="G24" s="63">
        <f t="shared" si="12"/>
        <v>46.79453027881371</v>
      </c>
      <c r="H24" s="87">
        <v>117.4</v>
      </c>
      <c r="I24" s="87">
        <v>43.9</v>
      </c>
      <c r="J24" s="63">
        <f t="shared" si="13"/>
        <v>37.393526405451446</v>
      </c>
      <c r="K24" s="87">
        <v>1896.6</v>
      </c>
      <c r="L24" s="87">
        <v>946.6</v>
      </c>
      <c r="M24" s="63">
        <f t="shared" si="14"/>
        <v>49.910365917958458</v>
      </c>
      <c r="N24" s="87">
        <v>32757.1</v>
      </c>
      <c r="O24" s="87">
        <v>17420</v>
      </c>
      <c r="P24" s="63">
        <f t="shared" si="15"/>
        <v>53.179310744846156</v>
      </c>
      <c r="Q24" s="87"/>
      <c r="R24" s="87"/>
      <c r="S24" s="64"/>
      <c r="T24" s="87"/>
      <c r="U24" s="87"/>
      <c r="V24" s="64"/>
      <c r="W24" s="87">
        <v>2602.5</v>
      </c>
      <c r="X24" s="87">
        <v>1083.4000000000001</v>
      </c>
      <c r="Y24" s="63">
        <f t="shared" si="16"/>
        <v>41.629202689721424</v>
      </c>
      <c r="Z24" s="87">
        <v>95.9</v>
      </c>
      <c r="AA24" s="87">
        <v>34.471760000000003</v>
      </c>
      <c r="AB24" s="63">
        <f t="shared" si="17"/>
        <v>35.945526590198121</v>
      </c>
      <c r="AC24" s="87">
        <v>124104.2</v>
      </c>
      <c r="AD24" s="87">
        <v>74962.3</v>
      </c>
      <c r="AE24" s="63">
        <f t="shared" si="18"/>
        <v>60.402709980806456</v>
      </c>
      <c r="AF24" s="87">
        <v>0</v>
      </c>
      <c r="AG24" s="87">
        <v>0</v>
      </c>
      <c r="AH24" s="64"/>
      <c r="AI24" s="87">
        <v>0</v>
      </c>
      <c r="AJ24" s="87">
        <v>0</v>
      </c>
      <c r="AK24" s="64"/>
      <c r="AL24" s="87">
        <v>191.8</v>
      </c>
      <c r="AM24" s="87">
        <v>76.2</v>
      </c>
      <c r="AN24" s="63">
        <f t="shared" si="19"/>
        <v>39.728884254431698</v>
      </c>
      <c r="AO24" s="87">
        <v>0</v>
      </c>
      <c r="AP24" s="87">
        <v>0</v>
      </c>
      <c r="AQ24" s="63"/>
      <c r="AR24" s="87">
        <v>203.9</v>
      </c>
      <c r="AS24" s="87">
        <v>96.4</v>
      </c>
      <c r="AT24" s="63">
        <f t="shared" si="20"/>
        <v>47.278077488965181</v>
      </c>
      <c r="AU24" s="87">
        <v>874.8</v>
      </c>
      <c r="AV24" s="87">
        <v>406.5</v>
      </c>
      <c r="AW24" s="63">
        <f t="shared" si="21"/>
        <v>46.46776406035665</v>
      </c>
      <c r="AX24" s="87">
        <v>210.7</v>
      </c>
      <c r="AY24" s="87">
        <v>75.099999999999994</v>
      </c>
      <c r="AZ24" s="63">
        <f t="shared" si="2"/>
        <v>35.643094447081161</v>
      </c>
      <c r="BA24" s="87">
        <v>202.1</v>
      </c>
      <c r="BB24" s="87">
        <v>96.9</v>
      </c>
      <c r="BC24" s="63">
        <f t="shared" si="3"/>
        <v>47.946561108362204</v>
      </c>
      <c r="BD24" s="87">
        <v>624.70000000000005</v>
      </c>
      <c r="BE24" s="87">
        <v>312</v>
      </c>
      <c r="BF24" s="63">
        <f t="shared" si="4"/>
        <v>49.943973107091402</v>
      </c>
      <c r="BG24" s="87">
        <v>0</v>
      </c>
      <c r="BH24" s="87">
        <v>0</v>
      </c>
      <c r="BI24" s="63"/>
      <c r="BJ24" s="87"/>
      <c r="BK24" s="87"/>
      <c r="BL24" s="64"/>
      <c r="BM24" s="87">
        <v>15.3</v>
      </c>
      <c r="BN24" s="87">
        <v>0</v>
      </c>
      <c r="BO24" s="63">
        <f t="shared" si="6"/>
        <v>0</v>
      </c>
      <c r="BP24" s="87">
        <v>201.8</v>
      </c>
      <c r="BQ24" s="87">
        <v>77</v>
      </c>
      <c r="BR24" s="63">
        <f t="shared" si="7"/>
        <v>38.156590683845387</v>
      </c>
      <c r="BS24" s="87">
        <v>213.9</v>
      </c>
      <c r="BT24" s="87">
        <v>83.7</v>
      </c>
      <c r="BU24" s="63">
        <f t="shared" si="9"/>
        <v>39.130434782608695</v>
      </c>
      <c r="BV24" s="87">
        <v>4.2</v>
      </c>
      <c r="BW24" s="87">
        <v>2.1</v>
      </c>
      <c r="BX24" s="64">
        <f>BW24/BV24*100</f>
        <v>50</v>
      </c>
      <c r="BY24" s="87">
        <v>278.89999999999998</v>
      </c>
      <c r="BZ24" s="87">
        <v>44.1</v>
      </c>
      <c r="CA24" s="64">
        <f>BZ24/BY24*100</f>
        <v>15.812119039082109</v>
      </c>
    </row>
    <row r="25" spans="1:79" ht="15.75" x14ac:dyDescent="0.25">
      <c r="A25" s="62" t="s">
        <v>266</v>
      </c>
      <c r="B25" s="64">
        <f t="shared" si="22"/>
        <v>264933.2</v>
      </c>
      <c r="C25" s="64">
        <f t="shared" si="22"/>
        <v>148010.51799999998</v>
      </c>
      <c r="D25" s="64">
        <f t="shared" si="0"/>
        <v>55.86710838807668</v>
      </c>
      <c r="E25" s="87">
        <v>1154.4000000000001</v>
      </c>
      <c r="F25" s="87">
        <v>527.6</v>
      </c>
      <c r="G25" s="63">
        <f t="shared" si="12"/>
        <v>45.703395703395699</v>
      </c>
      <c r="H25" s="87">
        <v>145.6</v>
      </c>
      <c r="I25" s="87">
        <v>72.8</v>
      </c>
      <c r="J25" s="63">
        <f t="shared" si="13"/>
        <v>50</v>
      </c>
      <c r="K25" s="87">
        <v>1711.5</v>
      </c>
      <c r="L25" s="87">
        <v>855.3</v>
      </c>
      <c r="M25" s="63">
        <f t="shared" si="14"/>
        <v>49.973707274320766</v>
      </c>
      <c r="N25" s="87">
        <v>33974.5</v>
      </c>
      <c r="O25" s="87">
        <v>15045.2</v>
      </c>
      <c r="P25" s="63">
        <f t="shared" si="15"/>
        <v>44.283801086108703</v>
      </c>
      <c r="Q25" s="87"/>
      <c r="R25" s="87"/>
      <c r="S25" s="64"/>
      <c r="T25" s="87"/>
      <c r="U25" s="87"/>
      <c r="V25" s="64"/>
      <c r="W25" s="87">
        <v>4070.7</v>
      </c>
      <c r="X25" s="87">
        <v>1598.6</v>
      </c>
      <c r="Y25" s="63">
        <f t="shared" si="16"/>
        <v>39.270887071019729</v>
      </c>
      <c r="Z25" s="87">
        <v>191.8</v>
      </c>
      <c r="AA25" s="87">
        <v>96.418000000000006</v>
      </c>
      <c r="AB25" s="63">
        <f t="shared" si="17"/>
        <v>50.270072992700733</v>
      </c>
      <c r="AC25" s="87">
        <v>216420.7</v>
      </c>
      <c r="AD25" s="87">
        <v>126673.9</v>
      </c>
      <c r="AE25" s="63">
        <f t="shared" si="18"/>
        <v>58.531323482457999</v>
      </c>
      <c r="AF25" s="87">
        <v>0</v>
      </c>
      <c r="AG25" s="87">
        <v>0</v>
      </c>
      <c r="AH25" s="64"/>
      <c r="AI25" s="87">
        <v>0</v>
      </c>
      <c r="AJ25" s="87">
        <v>0</v>
      </c>
      <c r="AK25" s="64"/>
      <c r="AL25" s="87">
        <v>575.5</v>
      </c>
      <c r="AM25" s="87">
        <v>268.39999999999998</v>
      </c>
      <c r="AN25" s="63">
        <f t="shared" si="19"/>
        <v>46.637706342311027</v>
      </c>
      <c r="AO25" s="87">
        <v>0</v>
      </c>
      <c r="AP25" s="87">
        <v>0</v>
      </c>
      <c r="AQ25" s="63"/>
      <c r="AR25" s="87">
        <v>203.9</v>
      </c>
      <c r="AS25" s="87">
        <v>98.8</v>
      </c>
      <c r="AT25" s="63">
        <f t="shared" si="20"/>
        <v>48.455125061304557</v>
      </c>
      <c r="AU25" s="87">
        <v>3975.1</v>
      </c>
      <c r="AV25" s="87">
        <v>1541.3</v>
      </c>
      <c r="AW25" s="63">
        <f t="shared" si="21"/>
        <v>38.773867324092478</v>
      </c>
      <c r="AX25" s="87">
        <v>395.7</v>
      </c>
      <c r="AY25" s="87">
        <v>190.7</v>
      </c>
      <c r="AZ25" s="63">
        <f t="shared" si="2"/>
        <v>48.193075562294666</v>
      </c>
      <c r="BA25" s="87">
        <v>202.1</v>
      </c>
      <c r="BB25" s="87">
        <v>96.7</v>
      </c>
      <c r="BC25" s="63">
        <f t="shared" si="3"/>
        <v>47.847600197921821</v>
      </c>
      <c r="BD25" s="87">
        <v>1397.8</v>
      </c>
      <c r="BE25" s="87">
        <v>696</v>
      </c>
      <c r="BF25" s="63">
        <f t="shared" si="4"/>
        <v>49.792531120331951</v>
      </c>
      <c r="BG25" s="87">
        <v>0</v>
      </c>
      <c r="BH25" s="87">
        <v>0</v>
      </c>
      <c r="BI25" s="63"/>
      <c r="BJ25" s="87"/>
      <c r="BK25" s="87"/>
      <c r="BL25" s="64"/>
      <c r="BM25" s="87">
        <v>52.9</v>
      </c>
      <c r="BN25" s="87">
        <v>52.9</v>
      </c>
      <c r="BO25" s="63">
        <f t="shared" si="6"/>
        <v>100</v>
      </c>
      <c r="BP25" s="87">
        <v>201.8</v>
      </c>
      <c r="BQ25" s="87">
        <v>92.1</v>
      </c>
      <c r="BR25" s="63">
        <f t="shared" si="7"/>
        <v>45.639246778989097</v>
      </c>
      <c r="BS25" s="87">
        <v>213.9</v>
      </c>
      <c r="BT25" s="87">
        <v>103.8</v>
      </c>
      <c r="BU25" s="63">
        <f t="shared" si="9"/>
        <v>48.527349228611499</v>
      </c>
      <c r="BV25" s="87">
        <v>0.7</v>
      </c>
      <c r="BW25" s="87">
        <v>0</v>
      </c>
      <c r="BX25" s="64">
        <v>0</v>
      </c>
      <c r="BY25" s="87">
        <v>44.6</v>
      </c>
      <c r="BZ25" s="87">
        <v>0</v>
      </c>
      <c r="CA25" s="64">
        <f t="shared" ref="CA25:CA50" si="24">BZ25/BY25*100</f>
        <v>0</v>
      </c>
    </row>
    <row r="26" spans="1:79" ht="15.75" x14ac:dyDescent="0.25">
      <c r="A26" s="62" t="s">
        <v>267</v>
      </c>
      <c r="B26" s="64">
        <f t="shared" si="22"/>
        <v>334799</v>
      </c>
      <c r="C26" s="64">
        <f t="shared" si="22"/>
        <v>175875.6635</v>
      </c>
      <c r="D26" s="64">
        <f t="shared" si="0"/>
        <v>52.531717089955464</v>
      </c>
      <c r="E26" s="87">
        <v>1951.9</v>
      </c>
      <c r="F26" s="87">
        <v>975.7</v>
      </c>
      <c r="G26" s="63">
        <f t="shared" si="12"/>
        <v>49.987191966801582</v>
      </c>
      <c r="H26" s="87">
        <v>241.7</v>
      </c>
      <c r="I26" s="87">
        <v>101.3</v>
      </c>
      <c r="J26" s="63">
        <f t="shared" si="13"/>
        <v>41.911460488208526</v>
      </c>
      <c r="K26" s="87">
        <v>4483.8999999999996</v>
      </c>
      <c r="L26" s="87">
        <v>1849.3</v>
      </c>
      <c r="M26" s="63">
        <f t="shared" si="14"/>
        <v>41.243114253217065</v>
      </c>
      <c r="N26" s="87">
        <v>56616.7</v>
      </c>
      <c r="O26" s="87">
        <v>27249.1</v>
      </c>
      <c r="P26" s="63">
        <f t="shared" si="15"/>
        <v>48.129085587821265</v>
      </c>
      <c r="Q26" s="87"/>
      <c r="R26" s="87"/>
      <c r="S26" s="64"/>
      <c r="T26" s="87"/>
      <c r="U26" s="87"/>
      <c r="V26" s="64"/>
      <c r="W26" s="87">
        <v>4701.8999999999996</v>
      </c>
      <c r="X26" s="87">
        <v>2374.9</v>
      </c>
      <c r="Y26" s="63">
        <f t="shared" si="16"/>
        <v>50.509368553138103</v>
      </c>
      <c r="Z26" s="87">
        <v>239.8</v>
      </c>
      <c r="AA26" s="87">
        <v>128.36349999999999</v>
      </c>
      <c r="AB26" s="63">
        <f t="shared" si="17"/>
        <v>53.529399499582972</v>
      </c>
      <c r="AC26" s="87">
        <v>241644</v>
      </c>
      <c r="AD26" s="87">
        <v>130057.5</v>
      </c>
      <c r="AE26" s="63">
        <f t="shared" si="18"/>
        <v>53.821944678949194</v>
      </c>
      <c r="AF26" s="87">
        <v>0</v>
      </c>
      <c r="AG26" s="87">
        <v>0</v>
      </c>
      <c r="AH26" s="64"/>
      <c r="AI26" s="87">
        <v>0</v>
      </c>
      <c r="AJ26" s="87">
        <v>0</v>
      </c>
      <c r="AK26" s="64"/>
      <c r="AL26" s="87">
        <v>767.3</v>
      </c>
      <c r="AM26" s="87">
        <v>259.89999999999998</v>
      </c>
      <c r="AN26" s="63">
        <f t="shared" si="19"/>
        <v>33.87201876710543</v>
      </c>
      <c r="AO26" s="87">
        <v>0</v>
      </c>
      <c r="AP26" s="87">
        <v>0</v>
      </c>
      <c r="AQ26" s="63"/>
      <c r="AR26" s="87">
        <v>1115</v>
      </c>
      <c r="AS26" s="87">
        <v>535.4</v>
      </c>
      <c r="AT26" s="63">
        <f t="shared" si="20"/>
        <v>48.017937219730939</v>
      </c>
      <c r="AU26" s="87">
        <v>19601.099999999999</v>
      </c>
      <c r="AV26" s="87">
        <v>10753.5</v>
      </c>
      <c r="AW26" s="63">
        <f t="shared" si="21"/>
        <v>54.861716944457207</v>
      </c>
      <c r="AX26" s="87">
        <v>395.7</v>
      </c>
      <c r="AY26" s="87">
        <v>186.9</v>
      </c>
      <c r="AZ26" s="63">
        <f t="shared" si="2"/>
        <v>47.232752084912818</v>
      </c>
      <c r="BA26" s="87">
        <v>202.1</v>
      </c>
      <c r="BB26" s="87">
        <v>93.7</v>
      </c>
      <c r="BC26" s="63">
        <f t="shared" si="3"/>
        <v>46.363186541316182</v>
      </c>
      <c r="BD26" s="87">
        <v>1954.1</v>
      </c>
      <c r="BE26" s="87">
        <v>991</v>
      </c>
      <c r="BF26" s="63">
        <f t="shared" si="4"/>
        <v>50.713883629292255</v>
      </c>
      <c r="BG26" s="87">
        <v>0</v>
      </c>
      <c r="BH26" s="87">
        <v>0</v>
      </c>
      <c r="BI26" s="63"/>
      <c r="BJ26" s="87"/>
      <c r="BK26" s="87"/>
      <c r="BL26" s="64"/>
      <c r="BM26" s="87">
        <v>72.900000000000006</v>
      </c>
      <c r="BN26" s="87">
        <v>66.7</v>
      </c>
      <c r="BO26" s="63">
        <f t="shared" si="6"/>
        <v>91.495198902606319</v>
      </c>
      <c r="BP26" s="87">
        <v>201.8</v>
      </c>
      <c r="BQ26" s="87">
        <v>65.099999999999994</v>
      </c>
      <c r="BR26" s="63">
        <f t="shared" si="7"/>
        <v>32.259663032705646</v>
      </c>
      <c r="BS26" s="87">
        <v>427.9</v>
      </c>
      <c r="BT26" s="87">
        <v>187.3</v>
      </c>
      <c r="BU26" s="63">
        <f t="shared" si="9"/>
        <v>43.771909324608558</v>
      </c>
      <c r="BV26" s="87">
        <v>2.7</v>
      </c>
      <c r="BW26" s="87">
        <v>0</v>
      </c>
      <c r="BX26" s="64">
        <v>0</v>
      </c>
      <c r="BY26" s="87">
        <v>178.5</v>
      </c>
      <c r="BZ26" s="87">
        <v>0</v>
      </c>
      <c r="CA26" s="64">
        <f t="shared" si="24"/>
        <v>0</v>
      </c>
    </row>
    <row r="27" spans="1:79" ht="15.75" x14ac:dyDescent="0.25">
      <c r="A27" s="62" t="s">
        <v>268</v>
      </c>
      <c r="B27" s="64">
        <f t="shared" si="22"/>
        <v>283739.39999999991</v>
      </c>
      <c r="C27" s="64">
        <f t="shared" si="22"/>
        <v>147367.51423</v>
      </c>
      <c r="D27" s="64">
        <f t="shared" si="0"/>
        <v>51.937628059409455</v>
      </c>
      <c r="E27" s="87">
        <v>2302.8000000000002</v>
      </c>
      <c r="F27" s="87">
        <v>719.9</v>
      </c>
      <c r="G27" s="63">
        <f t="shared" si="12"/>
        <v>31.261941983672049</v>
      </c>
      <c r="H27" s="87">
        <v>244.2</v>
      </c>
      <c r="I27" s="87">
        <v>116.6</v>
      </c>
      <c r="J27" s="63">
        <f t="shared" si="13"/>
        <v>47.747747747747752</v>
      </c>
      <c r="K27" s="87">
        <v>3837.3</v>
      </c>
      <c r="L27" s="87">
        <v>1589.8</v>
      </c>
      <c r="M27" s="63">
        <f t="shared" si="14"/>
        <v>41.43017225653454</v>
      </c>
      <c r="N27" s="87">
        <v>68528.7</v>
      </c>
      <c r="O27" s="87">
        <v>31266.3</v>
      </c>
      <c r="P27" s="63">
        <f t="shared" si="15"/>
        <v>45.625117651436554</v>
      </c>
      <c r="Q27" s="87"/>
      <c r="R27" s="87"/>
      <c r="S27" s="64"/>
      <c r="T27" s="87"/>
      <c r="U27" s="87"/>
      <c r="V27" s="64"/>
      <c r="W27" s="87">
        <v>4984.8999999999996</v>
      </c>
      <c r="X27" s="87">
        <v>2675.8</v>
      </c>
      <c r="Y27" s="63">
        <f t="shared" si="16"/>
        <v>53.678107885815173</v>
      </c>
      <c r="Z27" s="87">
        <v>239.8</v>
      </c>
      <c r="AA27" s="87">
        <v>63.714230000000001</v>
      </c>
      <c r="AB27" s="63">
        <f t="shared" si="17"/>
        <v>26.569737281067557</v>
      </c>
      <c r="AC27" s="87">
        <v>183354.1</v>
      </c>
      <c r="AD27" s="87">
        <v>102128.5</v>
      </c>
      <c r="AE27" s="63">
        <f t="shared" si="18"/>
        <v>55.700145238093931</v>
      </c>
      <c r="AF27" s="87">
        <v>11110.8</v>
      </c>
      <c r="AG27" s="87">
        <v>4530.2</v>
      </c>
      <c r="AH27" s="64">
        <f>AG27/AF27*100</f>
        <v>40.772941642365993</v>
      </c>
      <c r="AI27" s="87">
        <v>111.1</v>
      </c>
      <c r="AJ27" s="87">
        <v>51.8</v>
      </c>
      <c r="AK27" s="64">
        <f>AJ27/AI27*100</f>
        <v>46.624662466246626</v>
      </c>
      <c r="AL27" s="87">
        <v>575.5</v>
      </c>
      <c r="AM27" s="87">
        <v>245.6</v>
      </c>
      <c r="AN27" s="63">
        <f t="shared" si="19"/>
        <v>42.67593397046047</v>
      </c>
      <c r="AO27" s="87">
        <v>15.1</v>
      </c>
      <c r="AP27" s="87">
        <v>9.1</v>
      </c>
      <c r="AQ27" s="63">
        <f t="shared" si="23"/>
        <v>60.264900662251655</v>
      </c>
      <c r="AR27" s="87">
        <v>203.9</v>
      </c>
      <c r="AS27" s="87">
        <v>96.1</v>
      </c>
      <c r="AT27" s="63">
        <f t="shared" si="20"/>
        <v>47.130946542422755</v>
      </c>
      <c r="AU27" s="87">
        <v>5585.5</v>
      </c>
      <c r="AV27" s="87">
        <v>2627.7</v>
      </c>
      <c r="AW27" s="63">
        <f t="shared" si="21"/>
        <v>47.045027302837703</v>
      </c>
      <c r="AX27" s="87">
        <v>395.7</v>
      </c>
      <c r="AY27" s="87">
        <v>127.5</v>
      </c>
      <c r="AZ27" s="63">
        <f t="shared" si="2"/>
        <v>32.221379833206974</v>
      </c>
      <c r="BA27" s="87">
        <v>202.1</v>
      </c>
      <c r="BB27" s="87">
        <v>95.3</v>
      </c>
      <c r="BC27" s="63">
        <f t="shared" si="3"/>
        <v>47.154873824839186</v>
      </c>
      <c r="BD27" s="87">
        <v>1530.6</v>
      </c>
      <c r="BE27" s="87">
        <v>768</v>
      </c>
      <c r="BF27" s="63">
        <f t="shared" si="4"/>
        <v>50.176401411211287</v>
      </c>
      <c r="BG27" s="87">
        <v>0</v>
      </c>
      <c r="BH27" s="87">
        <v>0</v>
      </c>
      <c r="BI27" s="63"/>
      <c r="BJ27" s="87"/>
      <c r="BK27" s="87"/>
      <c r="BL27" s="64"/>
      <c r="BM27" s="87">
        <v>56.3</v>
      </c>
      <c r="BN27" s="87">
        <v>56.3</v>
      </c>
      <c r="BO27" s="63">
        <f t="shared" si="6"/>
        <v>100</v>
      </c>
      <c r="BP27" s="87">
        <v>201.8</v>
      </c>
      <c r="BQ27" s="87">
        <v>96.3</v>
      </c>
      <c r="BR27" s="63">
        <f t="shared" si="7"/>
        <v>47.720515361744297</v>
      </c>
      <c r="BS27" s="87">
        <v>213.9</v>
      </c>
      <c r="BT27" s="87">
        <v>103</v>
      </c>
      <c r="BU27" s="63">
        <f t="shared" si="9"/>
        <v>48.153342683496959</v>
      </c>
      <c r="BV27" s="87">
        <v>0.7</v>
      </c>
      <c r="BW27" s="87">
        <v>0</v>
      </c>
      <c r="BX27" s="64">
        <v>0</v>
      </c>
      <c r="BY27" s="87">
        <v>44.6</v>
      </c>
      <c r="BZ27" s="87">
        <v>0</v>
      </c>
      <c r="CA27" s="64">
        <f t="shared" si="24"/>
        <v>0</v>
      </c>
    </row>
    <row r="28" spans="1:79" ht="15.75" x14ac:dyDescent="0.25">
      <c r="A28" s="62" t="s">
        <v>269</v>
      </c>
      <c r="B28" s="64">
        <f t="shared" si="22"/>
        <v>106323.99999999999</v>
      </c>
      <c r="C28" s="64">
        <f t="shared" si="22"/>
        <v>61706.239099999999</v>
      </c>
      <c r="D28" s="64">
        <f t="shared" si="0"/>
        <v>58.036039934539716</v>
      </c>
      <c r="E28" s="87">
        <v>624.79999999999995</v>
      </c>
      <c r="F28" s="87">
        <v>148.9</v>
      </c>
      <c r="G28" s="63">
        <f t="shared" si="12"/>
        <v>23.831626120358518</v>
      </c>
      <c r="H28" s="87">
        <v>84.9</v>
      </c>
      <c r="I28" s="87">
        <v>14</v>
      </c>
      <c r="J28" s="63">
        <f t="shared" si="13"/>
        <v>16.489988221436981</v>
      </c>
      <c r="K28" s="87">
        <v>928.6</v>
      </c>
      <c r="L28" s="87">
        <v>463.5</v>
      </c>
      <c r="M28" s="63">
        <f t="shared" si="14"/>
        <v>49.913848804652162</v>
      </c>
      <c r="N28" s="87">
        <v>26864.1</v>
      </c>
      <c r="O28" s="87">
        <v>13493.2</v>
      </c>
      <c r="P28" s="63">
        <f t="shared" si="15"/>
        <v>50.227627205080395</v>
      </c>
      <c r="Q28" s="87"/>
      <c r="R28" s="87"/>
      <c r="S28" s="64"/>
      <c r="T28" s="87"/>
      <c r="U28" s="87"/>
      <c r="V28" s="64"/>
      <c r="W28" s="87">
        <v>1755.5</v>
      </c>
      <c r="X28" s="87">
        <v>391.7</v>
      </c>
      <c r="Y28" s="63">
        <f t="shared" si="16"/>
        <v>22.312731415551124</v>
      </c>
      <c r="Z28" s="87">
        <v>48</v>
      </c>
      <c r="AA28" s="87">
        <v>14.039100000000001</v>
      </c>
      <c r="AB28" s="63">
        <f t="shared" si="17"/>
        <v>29.248125000000002</v>
      </c>
      <c r="AC28" s="87">
        <v>70817.899999999994</v>
      </c>
      <c r="AD28" s="87">
        <v>45144.800000000003</v>
      </c>
      <c r="AE28" s="63">
        <f t="shared" si="18"/>
        <v>63.747724798391381</v>
      </c>
      <c r="AF28" s="87">
        <v>0</v>
      </c>
      <c r="AG28" s="87">
        <v>0</v>
      </c>
      <c r="AH28" s="64"/>
      <c r="AI28" s="87">
        <v>0</v>
      </c>
      <c r="AJ28" s="87">
        <v>0</v>
      </c>
      <c r="AK28" s="64"/>
      <c r="AL28" s="87">
        <v>191.8</v>
      </c>
      <c r="AM28" s="87">
        <v>95.1</v>
      </c>
      <c r="AN28" s="63">
        <f t="shared" si="19"/>
        <v>49.582898852971837</v>
      </c>
      <c r="AO28" s="87">
        <v>0</v>
      </c>
      <c r="AP28" s="87">
        <v>0</v>
      </c>
      <c r="AQ28" s="63"/>
      <c r="AR28" s="87">
        <v>203.9</v>
      </c>
      <c r="AS28" s="87">
        <v>91.3</v>
      </c>
      <c r="AT28" s="63">
        <f t="shared" si="20"/>
        <v>44.776851397743989</v>
      </c>
      <c r="AU28" s="87">
        <v>3498.5</v>
      </c>
      <c r="AV28" s="87">
        <v>1284</v>
      </c>
      <c r="AW28" s="63">
        <f t="shared" si="21"/>
        <v>36.701443475775328</v>
      </c>
      <c r="AX28" s="87">
        <v>210.7</v>
      </c>
      <c r="AY28" s="87">
        <v>76.7</v>
      </c>
      <c r="AZ28" s="63">
        <f t="shared" si="2"/>
        <v>36.402467963929766</v>
      </c>
      <c r="BA28" s="87">
        <v>202.1</v>
      </c>
      <c r="BB28" s="87">
        <v>82.1</v>
      </c>
      <c r="BC28" s="63">
        <f t="shared" si="3"/>
        <v>40.623453735774369</v>
      </c>
      <c r="BD28" s="87">
        <v>419.4</v>
      </c>
      <c r="BE28" s="87">
        <v>212.3</v>
      </c>
      <c r="BF28" s="63">
        <f t="shared" si="4"/>
        <v>50.619933237958989</v>
      </c>
      <c r="BG28" s="87">
        <v>0</v>
      </c>
      <c r="BH28" s="87">
        <v>0</v>
      </c>
      <c r="BI28" s="63"/>
      <c r="BJ28" s="87"/>
      <c r="BK28" s="87"/>
      <c r="BL28" s="64"/>
      <c r="BM28" s="87">
        <v>12.8</v>
      </c>
      <c r="BN28" s="87">
        <v>8</v>
      </c>
      <c r="BO28" s="63">
        <f t="shared" si="6"/>
        <v>62.5</v>
      </c>
      <c r="BP28" s="87">
        <v>201.8</v>
      </c>
      <c r="BQ28" s="87">
        <v>84</v>
      </c>
      <c r="BR28" s="63">
        <f t="shared" si="7"/>
        <v>41.625371655104061</v>
      </c>
      <c r="BS28" s="87">
        <v>213.9</v>
      </c>
      <c r="BT28" s="87">
        <v>102.6</v>
      </c>
      <c r="BU28" s="63">
        <f t="shared" si="9"/>
        <v>47.966339410939689</v>
      </c>
      <c r="BV28" s="87">
        <v>0.7</v>
      </c>
      <c r="BW28" s="87">
        <v>0</v>
      </c>
      <c r="BX28" s="64">
        <v>0</v>
      </c>
      <c r="BY28" s="87">
        <v>44.6</v>
      </c>
      <c r="BZ28" s="87">
        <v>0</v>
      </c>
      <c r="CA28" s="64">
        <f t="shared" si="24"/>
        <v>0</v>
      </c>
    </row>
    <row r="29" spans="1:79" ht="15.75" x14ac:dyDescent="0.25">
      <c r="A29" s="62" t="s">
        <v>270</v>
      </c>
      <c r="B29" s="64">
        <f t="shared" si="22"/>
        <v>186176.59999999998</v>
      </c>
      <c r="C29" s="64">
        <f t="shared" si="22"/>
        <v>90963.547359999982</v>
      </c>
      <c r="D29" s="64">
        <f t="shared" si="0"/>
        <v>48.858743451110392</v>
      </c>
      <c r="E29" s="87">
        <v>788.4</v>
      </c>
      <c r="F29" s="87">
        <v>382.9</v>
      </c>
      <c r="G29" s="63">
        <f t="shared" si="12"/>
        <v>48.566717402333836</v>
      </c>
      <c r="H29" s="87">
        <v>104.5</v>
      </c>
      <c r="I29" s="87">
        <v>37.200000000000003</v>
      </c>
      <c r="J29" s="63">
        <f t="shared" si="13"/>
        <v>35.598086124401917</v>
      </c>
      <c r="K29" s="87">
        <v>1033.0999999999999</v>
      </c>
      <c r="L29" s="87">
        <v>506</v>
      </c>
      <c r="M29" s="63">
        <f t="shared" si="14"/>
        <v>48.978801664892075</v>
      </c>
      <c r="N29" s="87">
        <v>27349.200000000001</v>
      </c>
      <c r="O29" s="87">
        <v>10425.1</v>
      </c>
      <c r="P29" s="63">
        <f t="shared" si="15"/>
        <v>38.11848244189958</v>
      </c>
      <c r="Q29" s="87"/>
      <c r="R29" s="87"/>
      <c r="S29" s="64"/>
      <c r="T29" s="87"/>
      <c r="U29" s="87"/>
      <c r="V29" s="64"/>
      <c r="W29" s="87">
        <v>3542.7</v>
      </c>
      <c r="X29" s="87">
        <v>1765</v>
      </c>
      <c r="Y29" s="63">
        <f t="shared" si="16"/>
        <v>49.820758178790193</v>
      </c>
      <c r="Z29" s="87">
        <v>95.9</v>
      </c>
      <c r="AA29" s="87">
        <v>41.24736</v>
      </c>
      <c r="AB29" s="63">
        <f t="shared" si="17"/>
        <v>43.010802919708027</v>
      </c>
      <c r="AC29" s="87">
        <v>149634.79999999999</v>
      </c>
      <c r="AD29" s="87">
        <v>76090.7</v>
      </c>
      <c r="AE29" s="63">
        <f t="shared" si="18"/>
        <v>50.850938418068523</v>
      </c>
      <c r="AF29" s="87">
        <v>0</v>
      </c>
      <c r="AG29" s="87">
        <v>0</v>
      </c>
      <c r="AH29" s="64"/>
      <c r="AI29" s="87">
        <v>0</v>
      </c>
      <c r="AJ29" s="87">
        <v>0</v>
      </c>
      <c r="AK29" s="64"/>
      <c r="AL29" s="87">
        <v>383.7</v>
      </c>
      <c r="AM29" s="87">
        <v>144.69999999999999</v>
      </c>
      <c r="AN29" s="63">
        <f t="shared" si="19"/>
        <v>37.711753974459214</v>
      </c>
      <c r="AO29" s="87">
        <v>0</v>
      </c>
      <c r="AP29" s="87">
        <v>0</v>
      </c>
      <c r="AQ29" s="63"/>
      <c r="AR29" s="87">
        <v>203.9</v>
      </c>
      <c r="AS29" s="87">
        <v>96.9</v>
      </c>
      <c r="AT29" s="63">
        <f t="shared" si="20"/>
        <v>47.523295733202552</v>
      </c>
      <c r="AU29" s="87">
        <v>1272.8</v>
      </c>
      <c r="AV29" s="87">
        <v>626</v>
      </c>
      <c r="AW29" s="63">
        <f t="shared" si="21"/>
        <v>49.182903834066629</v>
      </c>
      <c r="AX29" s="87">
        <v>210.7</v>
      </c>
      <c r="AY29" s="87">
        <v>101.5</v>
      </c>
      <c r="AZ29" s="63">
        <f t="shared" si="2"/>
        <v>48.17275747508306</v>
      </c>
      <c r="BA29" s="87">
        <v>202.1</v>
      </c>
      <c r="BB29" s="87">
        <v>95.2</v>
      </c>
      <c r="BC29" s="63">
        <f t="shared" si="3"/>
        <v>47.105393369619001</v>
      </c>
      <c r="BD29" s="87">
        <v>875.4</v>
      </c>
      <c r="BE29" s="87">
        <v>438</v>
      </c>
      <c r="BF29" s="63">
        <f t="shared" si="4"/>
        <v>50.034270047978069</v>
      </c>
      <c r="BG29" s="87">
        <v>0</v>
      </c>
      <c r="BH29" s="87">
        <v>0</v>
      </c>
      <c r="BI29" s="63"/>
      <c r="BJ29" s="87"/>
      <c r="BK29" s="87"/>
      <c r="BL29" s="64"/>
      <c r="BM29" s="87">
        <v>18.399999999999999</v>
      </c>
      <c r="BN29" s="87">
        <v>18.399999999999999</v>
      </c>
      <c r="BO29" s="63">
        <f t="shared" si="6"/>
        <v>100</v>
      </c>
      <c r="BP29" s="87">
        <v>201.8</v>
      </c>
      <c r="BQ29" s="87">
        <v>98.8</v>
      </c>
      <c r="BR29" s="63">
        <f t="shared" si="7"/>
        <v>48.959365708622393</v>
      </c>
      <c r="BS29" s="87">
        <v>213.9</v>
      </c>
      <c r="BT29" s="87">
        <v>95.9</v>
      </c>
      <c r="BU29" s="63">
        <f t="shared" si="9"/>
        <v>44.834034595605424</v>
      </c>
      <c r="BV29" s="87">
        <v>0.7</v>
      </c>
      <c r="BW29" s="87">
        <v>0</v>
      </c>
      <c r="BX29" s="64">
        <v>0</v>
      </c>
      <c r="BY29" s="87">
        <v>44.6</v>
      </c>
      <c r="BZ29" s="87">
        <v>0</v>
      </c>
      <c r="CA29" s="64">
        <f t="shared" si="24"/>
        <v>0</v>
      </c>
    </row>
    <row r="30" spans="1:79" ht="15.75" x14ac:dyDescent="0.25">
      <c r="A30" s="62" t="s">
        <v>271</v>
      </c>
      <c r="B30" s="64">
        <f t="shared" si="22"/>
        <v>524653.29999999993</v>
      </c>
      <c r="C30" s="64">
        <f t="shared" si="22"/>
        <v>279215.02723000001</v>
      </c>
      <c r="D30" s="64">
        <f t="shared" si="0"/>
        <v>53.218959497633968</v>
      </c>
      <c r="E30" s="87">
        <v>2681</v>
      </c>
      <c r="F30" s="87">
        <v>1340.5</v>
      </c>
      <c r="G30" s="63">
        <f t="shared" si="12"/>
        <v>50</v>
      </c>
      <c r="H30" s="87">
        <v>398.3</v>
      </c>
      <c r="I30" s="87">
        <v>176.3</v>
      </c>
      <c r="J30" s="63">
        <f t="shared" si="13"/>
        <v>44.263118252573442</v>
      </c>
      <c r="K30" s="87">
        <v>8177.6</v>
      </c>
      <c r="L30" s="87">
        <v>6315.4</v>
      </c>
      <c r="M30" s="63">
        <f t="shared" si="14"/>
        <v>77.228037566034033</v>
      </c>
      <c r="N30" s="87">
        <v>82806.600000000006</v>
      </c>
      <c r="O30" s="87">
        <v>37908.199999999997</v>
      </c>
      <c r="P30" s="63">
        <f t="shared" si="15"/>
        <v>45.779201174785577</v>
      </c>
      <c r="Q30" s="87"/>
      <c r="R30" s="87"/>
      <c r="S30" s="64"/>
      <c r="T30" s="87"/>
      <c r="U30" s="87"/>
      <c r="V30" s="64"/>
      <c r="W30" s="87">
        <v>8276.7000000000007</v>
      </c>
      <c r="X30" s="87">
        <v>4117.5</v>
      </c>
      <c r="Y30" s="63">
        <f t="shared" si="16"/>
        <v>49.748088006089382</v>
      </c>
      <c r="Z30" s="87">
        <v>487.3</v>
      </c>
      <c r="AA30" s="87">
        <v>213.12723</v>
      </c>
      <c r="AB30" s="63">
        <f t="shared" si="17"/>
        <v>43.736349271495996</v>
      </c>
      <c r="AC30" s="87">
        <v>402682.5</v>
      </c>
      <c r="AD30" s="87">
        <v>220703.5</v>
      </c>
      <c r="AE30" s="63">
        <f t="shared" si="18"/>
        <v>54.808316725956551</v>
      </c>
      <c r="AF30" s="87">
        <v>0</v>
      </c>
      <c r="AG30" s="87">
        <v>0</v>
      </c>
      <c r="AH30" s="64"/>
      <c r="AI30" s="87">
        <v>0</v>
      </c>
      <c r="AJ30" s="87">
        <v>0</v>
      </c>
      <c r="AK30" s="64"/>
      <c r="AL30" s="87">
        <v>1364.3</v>
      </c>
      <c r="AM30" s="87">
        <v>581</v>
      </c>
      <c r="AN30" s="63">
        <f t="shared" si="19"/>
        <v>42.585941508465879</v>
      </c>
      <c r="AO30" s="87">
        <v>103.1</v>
      </c>
      <c r="AP30" s="87">
        <v>23.2</v>
      </c>
      <c r="AQ30" s="63">
        <f t="shared" si="23"/>
        <v>22.502424830261884</v>
      </c>
      <c r="AR30" s="87">
        <v>1130.3</v>
      </c>
      <c r="AS30" s="87">
        <v>449.1</v>
      </c>
      <c r="AT30" s="63">
        <f t="shared" si="20"/>
        <v>39.73281429708927</v>
      </c>
      <c r="AU30" s="87">
        <v>12360</v>
      </c>
      <c r="AV30" s="87">
        <v>5365.2</v>
      </c>
      <c r="AW30" s="63">
        <f t="shared" si="21"/>
        <v>43.407766990291265</v>
      </c>
      <c r="AX30" s="87">
        <v>583.4</v>
      </c>
      <c r="AY30" s="87">
        <v>243.4</v>
      </c>
      <c r="AZ30" s="63">
        <f t="shared" si="2"/>
        <v>41.720946177579712</v>
      </c>
      <c r="BA30" s="87">
        <v>205.1</v>
      </c>
      <c r="BB30" s="87">
        <v>102.6</v>
      </c>
      <c r="BC30" s="63">
        <f t="shared" si="3"/>
        <v>50.024378352023405</v>
      </c>
      <c r="BD30" s="87">
        <v>2855</v>
      </c>
      <c r="BE30" s="87">
        <v>1428</v>
      </c>
      <c r="BF30" s="63">
        <f t="shared" si="4"/>
        <v>50.017513134851143</v>
      </c>
      <c r="BG30" s="87">
        <v>0</v>
      </c>
      <c r="BH30" s="87">
        <v>0</v>
      </c>
      <c r="BI30" s="63"/>
      <c r="BJ30" s="87"/>
      <c r="BK30" s="87"/>
      <c r="BL30" s="64"/>
      <c r="BM30" s="87">
        <v>74.900000000000006</v>
      </c>
      <c r="BN30" s="87">
        <v>74.900000000000006</v>
      </c>
      <c r="BO30" s="63">
        <f t="shared" si="6"/>
        <v>100</v>
      </c>
      <c r="BP30" s="87">
        <v>204.9</v>
      </c>
      <c r="BQ30" s="87">
        <v>78.3</v>
      </c>
      <c r="BR30" s="63">
        <f t="shared" si="7"/>
        <v>38.213762811127374</v>
      </c>
      <c r="BS30" s="87">
        <v>217</v>
      </c>
      <c r="BT30" s="87">
        <v>94.8</v>
      </c>
      <c r="BU30" s="63">
        <f t="shared" si="9"/>
        <v>43.686635944700456</v>
      </c>
      <c r="BV30" s="87">
        <v>0.7</v>
      </c>
      <c r="BW30" s="87">
        <v>0</v>
      </c>
      <c r="BX30" s="64">
        <v>0</v>
      </c>
      <c r="BY30" s="87">
        <v>44.6</v>
      </c>
      <c r="BZ30" s="87">
        <v>0</v>
      </c>
      <c r="CA30" s="64">
        <f t="shared" si="24"/>
        <v>0</v>
      </c>
    </row>
    <row r="31" spans="1:79" ht="15" customHeight="1" x14ac:dyDescent="0.25">
      <c r="A31" s="62" t="s">
        <v>272</v>
      </c>
      <c r="B31" s="64">
        <f t="shared" si="22"/>
        <v>147553.4</v>
      </c>
      <c r="C31" s="64">
        <f t="shared" si="22"/>
        <v>81635.430070000002</v>
      </c>
      <c r="D31" s="64">
        <f t="shared" si="0"/>
        <v>55.326024388458691</v>
      </c>
      <c r="E31" s="87">
        <v>788.1</v>
      </c>
      <c r="F31" s="87">
        <v>334.3</v>
      </c>
      <c r="G31" s="63">
        <f t="shared" si="12"/>
        <v>42.418474812841012</v>
      </c>
      <c r="H31" s="87">
        <v>87.3</v>
      </c>
      <c r="I31" s="87">
        <v>39.299999999999997</v>
      </c>
      <c r="J31" s="63">
        <f t="shared" si="13"/>
        <v>45.017182130584189</v>
      </c>
      <c r="K31" s="87">
        <v>1285.8</v>
      </c>
      <c r="L31" s="87">
        <v>710.2</v>
      </c>
      <c r="M31" s="63">
        <f t="shared" si="14"/>
        <v>55.234095504744133</v>
      </c>
      <c r="N31" s="87">
        <v>34474.400000000001</v>
      </c>
      <c r="O31" s="87">
        <v>13398.1</v>
      </c>
      <c r="P31" s="63">
        <f t="shared" si="15"/>
        <v>38.863910611932333</v>
      </c>
      <c r="Q31" s="87"/>
      <c r="R31" s="87"/>
      <c r="S31" s="64"/>
      <c r="T31" s="87"/>
      <c r="U31" s="87"/>
      <c r="V31" s="64"/>
      <c r="W31" s="87">
        <v>2381.5</v>
      </c>
      <c r="X31" s="87">
        <v>1262.2</v>
      </c>
      <c r="Y31" s="63">
        <f t="shared" si="16"/>
        <v>53.000209951711106</v>
      </c>
      <c r="Z31" s="87">
        <v>95.9</v>
      </c>
      <c r="AA31" s="87">
        <v>43.230069999999998</v>
      </c>
      <c r="AB31" s="63">
        <f t="shared" si="17"/>
        <v>45.078279457768502</v>
      </c>
      <c r="AC31" s="87">
        <v>103505.1</v>
      </c>
      <c r="AD31" s="87">
        <v>63289.7</v>
      </c>
      <c r="AE31" s="63">
        <f t="shared" si="18"/>
        <v>61.146455585280336</v>
      </c>
      <c r="AF31" s="87">
        <v>0</v>
      </c>
      <c r="AG31" s="87">
        <v>0</v>
      </c>
      <c r="AH31" s="64"/>
      <c r="AI31" s="87">
        <v>0</v>
      </c>
      <c r="AJ31" s="87">
        <v>0</v>
      </c>
      <c r="AK31" s="64"/>
      <c r="AL31" s="87">
        <v>191.8</v>
      </c>
      <c r="AM31" s="87">
        <v>93</v>
      </c>
      <c r="AN31" s="63">
        <f t="shared" si="19"/>
        <v>48.488008342022937</v>
      </c>
      <c r="AO31" s="87">
        <v>0</v>
      </c>
      <c r="AP31" s="87">
        <v>0</v>
      </c>
      <c r="AQ31" s="63"/>
      <c r="AR31" s="87">
        <v>203.9</v>
      </c>
      <c r="AS31" s="87">
        <v>78.900000000000006</v>
      </c>
      <c r="AT31" s="63">
        <f t="shared" si="20"/>
        <v>38.695438940657183</v>
      </c>
      <c r="AU31" s="87">
        <v>2942.8</v>
      </c>
      <c r="AV31" s="87">
        <v>1684</v>
      </c>
      <c r="AW31" s="63">
        <f t="shared" si="21"/>
        <v>57.224412124507275</v>
      </c>
      <c r="AX31" s="87">
        <v>210.7</v>
      </c>
      <c r="AY31" s="87">
        <v>79.099999999999994</v>
      </c>
      <c r="AZ31" s="63">
        <f t="shared" si="2"/>
        <v>37.541528239202663</v>
      </c>
      <c r="BA31" s="87">
        <v>202.1</v>
      </c>
      <c r="BB31" s="87">
        <v>90.5</v>
      </c>
      <c r="BC31" s="63">
        <f t="shared" si="3"/>
        <v>44.779811974270167</v>
      </c>
      <c r="BD31" s="87">
        <v>723.2</v>
      </c>
      <c r="BE31" s="87">
        <v>360</v>
      </c>
      <c r="BF31" s="63">
        <f t="shared" si="4"/>
        <v>49.778761061946895</v>
      </c>
      <c r="BG31" s="87">
        <v>0</v>
      </c>
      <c r="BH31" s="87">
        <v>0</v>
      </c>
      <c r="BI31" s="63"/>
      <c r="BJ31" s="87"/>
      <c r="BK31" s="87"/>
      <c r="BL31" s="64"/>
      <c r="BM31" s="87">
        <v>20.2</v>
      </c>
      <c r="BN31" s="87">
        <v>17.100000000000001</v>
      </c>
      <c r="BO31" s="63">
        <f t="shared" si="6"/>
        <v>84.653465346534659</v>
      </c>
      <c r="BP31" s="87">
        <v>201.8</v>
      </c>
      <c r="BQ31" s="87">
        <v>78.5</v>
      </c>
      <c r="BR31" s="63">
        <f t="shared" si="7"/>
        <v>38.899900891972251</v>
      </c>
      <c r="BS31" s="87">
        <v>213.9</v>
      </c>
      <c r="BT31" s="87">
        <v>77.3</v>
      </c>
      <c r="BU31" s="63">
        <f t="shared" si="9"/>
        <v>36.138382421692377</v>
      </c>
      <c r="BV31" s="87">
        <v>0.4</v>
      </c>
      <c r="BW31" s="87">
        <v>0</v>
      </c>
      <c r="BX31" s="64">
        <v>0</v>
      </c>
      <c r="BY31" s="87">
        <v>24.5</v>
      </c>
      <c r="BZ31" s="87">
        <v>0</v>
      </c>
      <c r="CA31" s="64">
        <f t="shared" si="24"/>
        <v>0</v>
      </c>
    </row>
    <row r="32" spans="1:79" ht="15.75" x14ac:dyDescent="0.25">
      <c r="A32" s="62" t="s">
        <v>273</v>
      </c>
      <c r="B32" s="64">
        <f t="shared" si="22"/>
        <v>253174.30000000002</v>
      </c>
      <c r="C32" s="64">
        <f t="shared" si="22"/>
        <v>134223.09999999995</v>
      </c>
      <c r="D32" s="64">
        <f t="shared" si="0"/>
        <v>53.016084176000469</v>
      </c>
      <c r="E32" s="87">
        <v>1196.2</v>
      </c>
      <c r="F32" s="87">
        <v>598.1</v>
      </c>
      <c r="G32" s="63">
        <f t="shared" si="12"/>
        <v>50</v>
      </c>
      <c r="H32" s="87">
        <v>199.1</v>
      </c>
      <c r="I32" s="87">
        <v>99.6</v>
      </c>
      <c r="J32" s="63">
        <f t="shared" si="13"/>
        <v>50.025113008538426</v>
      </c>
      <c r="K32" s="87">
        <v>2459.4</v>
      </c>
      <c r="L32" s="87">
        <v>1229.7</v>
      </c>
      <c r="M32" s="63">
        <f t="shared" si="14"/>
        <v>50</v>
      </c>
      <c r="N32" s="87">
        <v>65849.399999999994</v>
      </c>
      <c r="O32" s="87">
        <v>33217.300000000003</v>
      </c>
      <c r="P32" s="63">
        <f t="shared" si="15"/>
        <v>50.444347252974218</v>
      </c>
      <c r="Q32" s="87"/>
      <c r="R32" s="87"/>
      <c r="S32" s="64"/>
      <c r="T32" s="87"/>
      <c r="U32" s="87"/>
      <c r="V32" s="64"/>
      <c r="W32" s="87">
        <v>4451.8999999999996</v>
      </c>
      <c r="X32" s="87">
        <v>2448.5</v>
      </c>
      <c r="Y32" s="63">
        <f t="shared" si="16"/>
        <v>54.998989195624347</v>
      </c>
      <c r="Z32" s="87">
        <v>239.8</v>
      </c>
      <c r="AA32" s="87">
        <v>117.1</v>
      </c>
      <c r="AB32" s="63">
        <f t="shared" si="17"/>
        <v>48.832360300250208</v>
      </c>
      <c r="AC32" s="87">
        <v>170724.9</v>
      </c>
      <c r="AD32" s="87">
        <v>92084.5</v>
      </c>
      <c r="AE32" s="63">
        <f t="shared" si="18"/>
        <v>53.937357702362107</v>
      </c>
      <c r="AF32" s="87">
        <v>0</v>
      </c>
      <c r="AG32" s="87">
        <v>0</v>
      </c>
      <c r="AH32" s="64"/>
      <c r="AI32" s="87">
        <v>0</v>
      </c>
      <c r="AJ32" s="87">
        <v>0</v>
      </c>
      <c r="AK32" s="64"/>
      <c r="AL32" s="87">
        <v>575.5</v>
      </c>
      <c r="AM32" s="87">
        <v>256</v>
      </c>
      <c r="AN32" s="63">
        <f t="shared" si="19"/>
        <v>44.483058210251954</v>
      </c>
      <c r="AO32" s="87">
        <v>37.6</v>
      </c>
      <c r="AP32" s="87">
        <v>8.8000000000000007</v>
      </c>
      <c r="AQ32" s="63">
        <f t="shared" si="23"/>
        <v>23.404255319148938</v>
      </c>
      <c r="AR32" s="87">
        <v>203.9</v>
      </c>
      <c r="AS32" s="87">
        <v>94.2</v>
      </c>
      <c r="AT32" s="63">
        <f t="shared" si="20"/>
        <v>46.199117214320744</v>
      </c>
      <c r="AU32" s="87">
        <v>3895.2</v>
      </c>
      <c r="AV32" s="87">
        <v>2572.6999999999998</v>
      </c>
      <c r="AW32" s="63">
        <f t="shared" si="21"/>
        <v>66.04795645923187</v>
      </c>
      <c r="AX32" s="87">
        <v>395.7</v>
      </c>
      <c r="AY32" s="87">
        <v>194.8</v>
      </c>
      <c r="AZ32" s="63">
        <f t="shared" si="2"/>
        <v>49.229214051048778</v>
      </c>
      <c r="BA32" s="87">
        <v>202.1</v>
      </c>
      <c r="BB32" s="87">
        <v>81.3</v>
      </c>
      <c r="BC32" s="63">
        <f t="shared" si="3"/>
        <v>40.227610094012867</v>
      </c>
      <c r="BD32" s="87">
        <v>1348.6</v>
      </c>
      <c r="BE32" s="87">
        <v>672</v>
      </c>
      <c r="BF32" s="63">
        <f t="shared" si="4"/>
        <v>49.829452765831235</v>
      </c>
      <c r="BG32" s="87">
        <v>766.7</v>
      </c>
      <c r="BH32" s="87">
        <v>291.39999999999998</v>
      </c>
      <c r="BI32" s="63">
        <f t="shared" si="5"/>
        <v>38.007043172035992</v>
      </c>
      <c r="BJ32" s="87"/>
      <c r="BK32" s="87"/>
      <c r="BL32" s="64"/>
      <c r="BM32" s="87">
        <v>54</v>
      </c>
      <c r="BN32" s="87">
        <v>54</v>
      </c>
      <c r="BO32" s="63">
        <f t="shared" si="6"/>
        <v>100</v>
      </c>
      <c r="BP32" s="87">
        <v>201.8</v>
      </c>
      <c r="BQ32" s="87">
        <v>99.3</v>
      </c>
      <c r="BR32" s="63">
        <f t="shared" si="7"/>
        <v>49.207135777998012</v>
      </c>
      <c r="BS32" s="87">
        <v>213.9</v>
      </c>
      <c r="BT32" s="87">
        <v>103.8</v>
      </c>
      <c r="BU32" s="63">
        <f t="shared" si="9"/>
        <v>48.527349228611499</v>
      </c>
      <c r="BV32" s="87">
        <v>2.4</v>
      </c>
      <c r="BW32" s="87">
        <v>0</v>
      </c>
      <c r="BX32" s="64">
        <v>0</v>
      </c>
      <c r="BY32" s="87">
        <v>156.19999999999999</v>
      </c>
      <c r="BZ32" s="87">
        <v>0</v>
      </c>
      <c r="CA32" s="64">
        <f t="shared" si="24"/>
        <v>0</v>
      </c>
    </row>
    <row r="33" spans="1:79" ht="15.75" x14ac:dyDescent="0.25">
      <c r="A33" s="62" t="s">
        <v>274</v>
      </c>
      <c r="B33" s="64">
        <f t="shared" si="22"/>
        <v>186415.1</v>
      </c>
      <c r="C33" s="64">
        <f t="shared" si="22"/>
        <v>102678.99149000001</v>
      </c>
      <c r="D33" s="64">
        <f t="shared" si="0"/>
        <v>55.080833843395737</v>
      </c>
      <c r="E33" s="87">
        <v>1144.0999999999999</v>
      </c>
      <c r="F33" s="87">
        <v>398.7</v>
      </c>
      <c r="G33" s="63">
        <f t="shared" si="12"/>
        <v>34.848352416746792</v>
      </c>
      <c r="H33" s="87">
        <v>150.5</v>
      </c>
      <c r="I33" s="87">
        <v>49.9</v>
      </c>
      <c r="J33" s="63">
        <f t="shared" si="13"/>
        <v>33.156146179401993</v>
      </c>
      <c r="K33" s="87">
        <v>2357.6</v>
      </c>
      <c r="L33" s="87">
        <v>1532</v>
      </c>
      <c r="M33" s="63">
        <f t="shared" si="14"/>
        <v>64.981336952833388</v>
      </c>
      <c r="N33" s="87">
        <v>39917.4</v>
      </c>
      <c r="O33" s="87">
        <v>17566.099999999999</v>
      </c>
      <c r="P33" s="63">
        <f t="shared" si="15"/>
        <v>44.006122643258323</v>
      </c>
      <c r="Q33" s="87"/>
      <c r="R33" s="87"/>
      <c r="S33" s="64"/>
      <c r="T33" s="87"/>
      <c r="U33" s="87"/>
      <c r="V33" s="64"/>
      <c r="W33" s="87">
        <v>3520.8</v>
      </c>
      <c r="X33" s="87">
        <v>1790</v>
      </c>
      <c r="Y33" s="63">
        <f t="shared" si="16"/>
        <v>50.840718018632124</v>
      </c>
      <c r="Z33" s="87">
        <v>143.9</v>
      </c>
      <c r="AA33" s="87">
        <v>59.491489999999999</v>
      </c>
      <c r="AB33" s="63">
        <f t="shared" si="17"/>
        <v>41.34224461431549</v>
      </c>
      <c r="AC33" s="87">
        <v>134978.20000000001</v>
      </c>
      <c r="AD33" s="87">
        <v>79282.600000000006</v>
      </c>
      <c r="AE33" s="63">
        <f t="shared" si="18"/>
        <v>58.737336844023702</v>
      </c>
      <c r="AF33" s="87">
        <v>0</v>
      </c>
      <c r="AG33" s="87">
        <v>0</v>
      </c>
      <c r="AH33" s="64"/>
      <c r="AI33" s="87">
        <v>0</v>
      </c>
      <c r="AJ33" s="87">
        <v>0</v>
      </c>
      <c r="AK33" s="64"/>
      <c r="AL33" s="87">
        <v>383.7</v>
      </c>
      <c r="AM33" s="87">
        <v>182.6</v>
      </c>
      <c r="AN33" s="63">
        <f t="shared" si="19"/>
        <v>47.589262444618193</v>
      </c>
      <c r="AO33" s="87">
        <v>61.3</v>
      </c>
      <c r="AP33" s="87">
        <v>11.6</v>
      </c>
      <c r="AQ33" s="63">
        <f t="shared" si="23"/>
        <v>18.923327895595431</v>
      </c>
      <c r="AR33" s="87">
        <v>203.9</v>
      </c>
      <c r="AS33" s="87">
        <v>97.8</v>
      </c>
      <c r="AT33" s="63">
        <f t="shared" si="20"/>
        <v>47.964688572829814</v>
      </c>
      <c r="AU33" s="87">
        <v>1871.1</v>
      </c>
      <c r="AV33" s="87">
        <v>915.9</v>
      </c>
      <c r="AW33" s="63">
        <f t="shared" si="21"/>
        <v>48.949815616482283</v>
      </c>
      <c r="AX33" s="87">
        <v>210.7</v>
      </c>
      <c r="AY33" s="87">
        <v>98.6</v>
      </c>
      <c r="AZ33" s="63">
        <f t="shared" si="2"/>
        <v>46.796392975794973</v>
      </c>
      <c r="BA33" s="87">
        <v>202.1</v>
      </c>
      <c r="BB33" s="87">
        <v>93.2</v>
      </c>
      <c r="BC33" s="63">
        <f t="shared" si="3"/>
        <v>46.11578426521524</v>
      </c>
      <c r="BD33" s="87">
        <v>794.5</v>
      </c>
      <c r="BE33" s="87">
        <v>396</v>
      </c>
      <c r="BF33" s="63">
        <f t="shared" si="4"/>
        <v>49.842668344870987</v>
      </c>
      <c r="BG33" s="87">
        <v>0</v>
      </c>
      <c r="BH33" s="87">
        <v>0</v>
      </c>
      <c r="BI33" s="63"/>
      <c r="BJ33" s="87"/>
      <c r="BK33" s="87"/>
      <c r="BL33" s="64"/>
      <c r="BM33" s="87">
        <v>14.3</v>
      </c>
      <c r="BN33" s="87">
        <v>14.3</v>
      </c>
      <c r="BO33" s="63">
        <f t="shared" si="6"/>
        <v>100</v>
      </c>
      <c r="BP33" s="87">
        <v>201.8</v>
      </c>
      <c r="BQ33" s="87">
        <v>88.5</v>
      </c>
      <c r="BR33" s="63">
        <f t="shared" si="7"/>
        <v>43.85530227948464</v>
      </c>
      <c r="BS33" s="87">
        <v>213.9</v>
      </c>
      <c r="BT33" s="87">
        <v>101.7</v>
      </c>
      <c r="BU33" s="63">
        <f t="shared" si="9"/>
        <v>47.545582047685834</v>
      </c>
      <c r="BV33" s="87">
        <v>0.7</v>
      </c>
      <c r="BW33" s="87">
        <v>0</v>
      </c>
      <c r="BX33" s="64">
        <v>0</v>
      </c>
      <c r="BY33" s="87">
        <v>44.6</v>
      </c>
      <c r="BZ33" s="87">
        <v>0</v>
      </c>
      <c r="CA33" s="64">
        <f t="shared" si="24"/>
        <v>0</v>
      </c>
    </row>
    <row r="34" spans="1:79" ht="15.75" x14ac:dyDescent="0.25">
      <c r="A34" s="62" t="s">
        <v>275</v>
      </c>
      <c r="B34" s="64">
        <f t="shared" si="22"/>
        <v>173124.8</v>
      </c>
      <c r="C34" s="64">
        <f t="shared" si="22"/>
        <v>96127.279700000014</v>
      </c>
      <c r="D34" s="64">
        <f t="shared" si="0"/>
        <v>55.524846642422119</v>
      </c>
      <c r="E34" s="87">
        <v>987.1</v>
      </c>
      <c r="F34" s="87">
        <v>431.4</v>
      </c>
      <c r="G34" s="63">
        <f t="shared" si="12"/>
        <v>43.70377874582109</v>
      </c>
      <c r="H34" s="87">
        <v>100.9</v>
      </c>
      <c r="I34" s="87">
        <v>40.5</v>
      </c>
      <c r="J34" s="63">
        <f t="shared" si="13"/>
        <v>40.138751238850347</v>
      </c>
      <c r="K34" s="87">
        <v>1720</v>
      </c>
      <c r="L34" s="87">
        <v>1075.8</v>
      </c>
      <c r="M34" s="63">
        <f t="shared" si="14"/>
        <v>62.546511627906973</v>
      </c>
      <c r="N34" s="87">
        <v>35897.699999999997</v>
      </c>
      <c r="O34" s="87">
        <v>15194.2</v>
      </c>
      <c r="P34" s="63">
        <f t="shared" si="15"/>
        <v>42.326388598712455</v>
      </c>
      <c r="Q34" s="87"/>
      <c r="R34" s="87"/>
      <c r="S34" s="64"/>
      <c r="T34" s="87"/>
      <c r="U34" s="87"/>
      <c r="V34" s="64"/>
      <c r="W34" s="87">
        <v>3655.5</v>
      </c>
      <c r="X34" s="87">
        <v>1989.9</v>
      </c>
      <c r="Y34" s="63">
        <f t="shared" si="16"/>
        <v>54.435781698810018</v>
      </c>
      <c r="Z34" s="87">
        <v>95.9</v>
      </c>
      <c r="AA34" s="87">
        <v>31.579699999999999</v>
      </c>
      <c r="AB34" s="63">
        <f t="shared" si="17"/>
        <v>32.929822732012511</v>
      </c>
      <c r="AC34" s="87">
        <v>128212.7</v>
      </c>
      <c r="AD34" s="87">
        <v>76397.2</v>
      </c>
      <c r="AE34" s="63">
        <f t="shared" si="18"/>
        <v>59.586296833309028</v>
      </c>
      <c r="AF34" s="87">
        <v>0</v>
      </c>
      <c r="AG34" s="87">
        <v>0</v>
      </c>
      <c r="AH34" s="64"/>
      <c r="AI34" s="87">
        <v>0</v>
      </c>
      <c r="AJ34" s="87">
        <v>0</v>
      </c>
      <c r="AK34" s="64"/>
      <c r="AL34" s="87">
        <v>191.8</v>
      </c>
      <c r="AM34" s="87">
        <v>83.8</v>
      </c>
      <c r="AN34" s="63">
        <f t="shared" si="19"/>
        <v>43.691345151199165</v>
      </c>
      <c r="AO34" s="87">
        <v>0</v>
      </c>
      <c r="AP34" s="87">
        <v>0</v>
      </c>
      <c r="AQ34" s="63"/>
      <c r="AR34" s="87">
        <v>203.9</v>
      </c>
      <c r="AS34" s="87">
        <v>79.3</v>
      </c>
      <c r="AT34" s="63">
        <f t="shared" si="20"/>
        <v>38.891613536047082</v>
      </c>
      <c r="AU34" s="87">
        <v>562.4</v>
      </c>
      <c r="AV34" s="87">
        <v>183.6</v>
      </c>
      <c r="AW34" s="63">
        <f t="shared" si="21"/>
        <v>32.64580369843528</v>
      </c>
      <c r="AX34" s="87">
        <v>210.7</v>
      </c>
      <c r="AY34" s="87">
        <v>79.3</v>
      </c>
      <c r="AZ34" s="63">
        <f t="shared" si="2"/>
        <v>37.636449928808737</v>
      </c>
      <c r="BA34" s="87">
        <v>202.1</v>
      </c>
      <c r="BB34" s="87">
        <v>66.3</v>
      </c>
      <c r="BC34" s="63">
        <f t="shared" si="3"/>
        <v>32.805541810984664</v>
      </c>
      <c r="BD34" s="87">
        <v>608.1</v>
      </c>
      <c r="BE34" s="87">
        <v>306</v>
      </c>
      <c r="BF34" s="63">
        <f t="shared" si="4"/>
        <v>50.320670942279236</v>
      </c>
      <c r="BG34" s="87">
        <v>0</v>
      </c>
      <c r="BH34" s="87">
        <v>0</v>
      </c>
      <c r="BI34" s="63"/>
      <c r="BJ34" s="87"/>
      <c r="BK34" s="87"/>
      <c r="BL34" s="64"/>
      <c r="BM34" s="87">
        <v>15</v>
      </c>
      <c r="BN34" s="87">
        <v>0</v>
      </c>
      <c r="BO34" s="63">
        <f t="shared" si="6"/>
        <v>0</v>
      </c>
      <c r="BP34" s="87">
        <v>201.8</v>
      </c>
      <c r="BQ34" s="87">
        <v>83.5</v>
      </c>
      <c r="BR34" s="63">
        <f t="shared" si="7"/>
        <v>41.377601585728442</v>
      </c>
      <c r="BS34" s="87">
        <v>213.9</v>
      </c>
      <c r="BT34" s="87">
        <v>84.9</v>
      </c>
      <c r="BU34" s="63">
        <f t="shared" si="9"/>
        <v>39.691444600280505</v>
      </c>
      <c r="BV34" s="87">
        <v>0.7</v>
      </c>
      <c r="BW34" s="87">
        <v>0</v>
      </c>
      <c r="BX34" s="64">
        <v>0</v>
      </c>
      <c r="BY34" s="87">
        <v>44.6</v>
      </c>
      <c r="BZ34" s="87">
        <v>0</v>
      </c>
      <c r="CA34" s="64">
        <f t="shared" si="24"/>
        <v>0</v>
      </c>
    </row>
    <row r="35" spans="1:79" ht="15.75" x14ac:dyDescent="0.25">
      <c r="A35" s="62" t="s">
        <v>276</v>
      </c>
      <c r="B35" s="64">
        <f t="shared" si="22"/>
        <v>286582.8</v>
      </c>
      <c r="C35" s="64">
        <f t="shared" si="22"/>
        <v>156760.87251000004</v>
      </c>
      <c r="D35" s="64">
        <f t="shared" si="0"/>
        <v>54.700028232678321</v>
      </c>
      <c r="E35" s="87">
        <v>2335.8000000000002</v>
      </c>
      <c r="F35" s="87">
        <v>761.2</v>
      </c>
      <c r="G35" s="63">
        <f t="shared" si="12"/>
        <v>32.588406541655964</v>
      </c>
      <c r="H35" s="87">
        <v>232.8</v>
      </c>
      <c r="I35" s="87">
        <v>110.2</v>
      </c>
      <c r="J35" s="63">
        <f t="shared" si="13"/>
        <v>47.336769759450171</v>
      </c>
      <c r="K35" s="87">
        <v>3088.5</v>
      </c>
      <c r="L35" s="87">
        <v>2407.5</v>
      </c>
      <c r="M35" s="63">
        <f t="shared" si="14"/>
        <v>77.950461389023801</v>
      </c>
      <c r="N35" s="87">
        <v>61198.400000000001</v>
      </c>
      <c r="O35" s="87">
        <v>31435.200000000001</v>
      </c>
      <c r="P35" s="63">
        <f t="shared" si="15"/>
        <v>51.366048785589172</v>
      </c>
      <c r="Q35" s="87"/>
      <c r="R35" s="87"/>
      <c r="S35" s="64"/>
      <c r="T35" s="87"/>
      <c r="U35" s="87"/>
      <c r="V35" s="64"/>
      <c r="W35" s="87">
        <v>4528.8</v>
      </c>
      <c r="X35" s="87">
        <v>2054.6</v>
      </c>
      <c r="Y35" s="63">
        <f t="shared" si="16"/>
        <v>45.367426249779186</v>
      </c>
      <c r="Z35" s="87">
        <v>239.8</v>
      </c>
      <c r="AA35" s="87">
        <v>105.07250999999999</v>
      </c>
      <c r="AB35" s="63">
        <f t="shared" si="17"/>
        <v>43.816726438698907</v>
      </c>
      <c r="AC35" s="87">
        <v>197851.6</v>
      </c>
      <c r="AD35" s="87">
        <v>111515.6</v>
      </c>
      <c r="AE35" s="63">
        <f t="shared" si="18"/>
        <v>56.363254075276629</v>
      </c>
      <c r="AF35" s="87">
        <v>0</v>
      </c>
      <c r="AG35" s="87">
        <v>0</v>
      </c>
      <c r="AH35" s="64"/>
      <c r="AI35" s="87">
        <v>0</v>
      </c>
      <c r="AJ35" s="87">
        <v>0</v>
      </c>
      <c r="AK35" s="64"/>
      <c r="AL35" s="87">
        <v>767.3</v>
      </c>
      <c r="AM35" s="87">
        <v>370.2</v>
      </c>
      <c r="AN35" s="63">
        <f t="shared" si="19"/>
        <v>48.247100221556103</v>
      </c>
      <c r="AO35" s="87">
        <v>11.3</v>
      </c>
      <c r="AP35" s="87">
        <v>0</v>
      </c>
      <c r="AQ35" s="63">
        <f t="shared" si="23"/>
        <v>0</v>
      </c>
      <c r="AR35" s="87">
        <v>585.79999999999995</v>
      </c>
      <c r="AS35" s="87">
        <v>282.8</v>
      </c>
      <c r="AT35" s="63">
        <f t="shared" si="20"/>
        <v>48.275862068965523</v>
      </c>
      <c r="AU35" s="87">
        <v>11737.9</v>
      </c>
      <c r="AV35" s="87">
        <v>5805.2</v>
      </c>
      <c r="AW35" s="63">
        <f t="shared" si="21"/>
        <v>49.456887518210237</v>
      </c>
      <c r="AX35" s="87">
        <v>395.7</v>
      </c>
      <c r="AY35" s="87">
        <v>201.9</v>
      </c>
      <c r="AZ35" s="63">
        <f t="shared" si="2"/>
        <v>51.023502653525398</v>
      </c>
      <c r="BA35" s="87">
        <v>202.1</v>
      </c>
      <c r="BB35" s="87">
        <v>87.7</v>
      </c>
      <c r="BC35" s="63">
        <f t="shared" si="3"/>
        <v>43.394359228104904</v>
      </c>
      <c r="BD35" s="87">
        <v>1925.1</v>
      </c>
      <c r="BE35" s="87">
        <v>960</v>
      </c>
      <c r="BF35" s="63">
        <f t="shared" si="4"/>
        <v>49.86753934860527</v>
      </c>
      <c r="BG35" s="87">
        <v>766.7</v>
      </c>
      <c r="BH35" s="87">
        <v>373.5</v>
      </c>
      <c r="BI35" s="63">
        <f t="shared" si="5"/>
        <v>48.71527324898917</v>
      </c>
      <c r="BJ35" s="87"/>
      <c r="BK35" s="87"/>
      <c r="BL35" s="64"/>
      <c r="BM35" s="87">
        <v>73</v>
      </c>
      <c r="BN35" s="87">
        <v>43</v>
      </c>
      <c r="BO35" s="63">
        <f t="shared" si="6"/>
        <v>58.904109589041099</v>
      </c>
      <c r="BP35" s="87">
        <v>201.8</v>
      </c>
      <c r="BQ35" s="87">
        <v>98.2</v>
      </c>
      <c r="BR35" s="63">
        <f t="shared" si="7"/>
        <v>48.662041625371657</v>
      </c>
      <c r="BS35" s="87">
        <v>213.9</v>
      </c>
      <c r="BT35" s="87">
        <v>102.6</v>
      </c>
      <c r="BU35" s="63">
        <f t="shared" si="9"/>
        <v>47.966339410939689</v>
      </c>
      <c r="BV35" s="87">
        <v>3.4</v>
      </c>
      <c r="BW35" s="87">
        <v>0</v>
      </c>
      <c r="BX35" s="64">
        <v>0</v>
      </c>
      <c r="BY35" s="87">
        <v>223.1</v>
      </c>
      <c r="BZ35" s="87">
        <v>46.4</v>
      </c>
      <c r="CA35" s="64">
        <f t="shared" si="24"/>
        <v>20.797848498431197</v>
      </c>
    </row>
    <row r="36" spans="1:79" ht="15.75" x14ac:dyDescent="0.25">
      <c r="A36" s="62" t="s">
        <v>277</v>
      </c>
      <c r="B36" s="64">
        <f t="shared" si="22"/>
        <v>142526</v>
      </c>
      <c r="C36" s="64">
        <f t="shared" si="22"/>
        <v>80827.796499999997</v>
      </c>
      <c r="D36" s="64">
        <f t="shared" si="0"/>
        <v>56.710913447371006</v>
      </c>
      <c r="E36" s="87">
        <v>509.3</v>
      </c>
      <c r="F36" s="87">
        <v>198.8</v>
      </c>
      <c r="G36" s="63">
        <f t="shared" si="12"/>
        <v>39.03396819163558</v>
      </c>
      <c r="H36" s="87">
        <v>95.7</v>
      </c>
      <c r="I36" s="87">
        <v>36.9</v>
      </c>
      <c r="J36" s="63">
        <f t="shared" si="13"/>
        <v>38.557993730407517</v>
      </c>
      <c r="K36" s="87">
        <v>1014.3</v>
      </c>
      <c r="L36" s="87">
        <v>439.5</v>
      </c>
      <c r="M36" s="63">
        <f t="shared" si="14"/>
        <v>43.330375628512272</v>
      </c>
      <c r="N36" s="87">
        <v>35559.5</v>
      </c>
      <c r="O36" s="87">
        <v>16594.900000000001</v>
      </c>
      <c r="P36" s="63">
        <f t="shared" si="15"/>
        <v>46.667979021077358</v>
      </c>
      <c r="Q36" s="87"/>
      <c r="R36" s="87"/>
      <c r="S36" s="64"/>
      <c r="T36" s="87"/>
      <c r="U36" s="87"/>
      <c r="V36" s="64"/>
      <c r="W36" s="87">
        <v>2678.9</v>
      </c>
      <c r="X36" s="87">
        <v>1330.4</v>
      </c>
      <c r="Y36" s="63">
        <f t="shared" si="16"/>
        <v>49.662174773227818</v>
      </c>
      <c r="Z36" s="87">
        <v>95.9</v>
      </c>
      <c r="AA36" s="87">
        <v>37.596499999999999</v>
      </c>
      <c r="AB36" s="63">
        <f t="shared" si="17"/>
        <v>39.203858185610009</v>
      </c>
      <c r="AC36" s="87">
        <v>98635.199999999997</v>
      </c>
      <c r="AD36" s="87">
        <v>59980.2</v>
      </c>
      <c r="AE36" s="63">
        <f t="shared" si="18"/>
        <v>60.810136746313695</v>
      </c>
      <c r="AF36" s="87">
        <v>0</v>
      </c>
      <c r="AG36" s="87">
        <v>0</v>
      </c>
      <c r="AH36" s="64"/>
      <c r="AI36" s="87">
        <v>0</v>
      </c>
      <c r="AJ36" s="87">
        <v>0</v>
      </c>
      <c r="AK36" s="64"/>
      <c r="AL36" s="87">
        <v>191.8</v>
      </c>
      <c r="AM36" s="87">
        <v>49.2</v>
      </c>
      <c r="AN36" s="63">
        <f t="shared" si="19"/>
        <v>25.651720542231494</v>
      </c>
      <c r="AO36" s="87">
        <v>0</v>
      </c>
      <c r="AP36" s="87">
        <v>0</v>
      </c>
      <c r="AQ36" s="63"/>
      <c r="AR36" s="87">
        <v>203.9</v>
      </c>
      <c r="AS36" s="87">
        <v>80.5</v>
      </c>
      <c r="AT36" s="63">
        <f t="shared" si="20"/>
        <v>39.480137322216777</v>
      </c>
      <c r="AU36" s="87">
        <v>1902.6</v>
      </c>
      <c r="AV36" s="87">
        <v>1321</v>
      </c>
      <c r="AW36" s="63">
        <f t="shared" si="21"/>
        <v>69.431304530642279</v>
      </c>
      <c r="AX36" s="87">
        <v>210.7</v>
      </c>
      <c r="AY36" s="87">
        <v>99.8</v>
      </c>
      <c r="AZ36" s="63">
        <f t="shared" si="2"/>
        <v>47.365923113431421</v>
      </c>
      <c r="BA36" s="87">
        <v>202.1</v>
      </c>
      <c r="BB36" s="87">
        <v>92.4</v>
      </c>
      <c r="BC36" s="63">
        <f t="shared" si="3"/>
        <v>45.719940623453745</v>
      </c>
      <c r="BD36" s="87">
        <v>747.7</v>
      </c>
      <c r="BE36" s="87">
        <v>372</v>
      </c>
      <c r="BF36" s="63">
        <f t="shared" si="4"/>
        <v>49.752574561990102</v>
      </c>
      <c r="BG36" s="87">
        <v>0</v>
      </c>
      <c r="BH36" s="87">
        <v>0</v>
      </c>
      <c r="BI36" s="64"/>
      <c r="BJ36" s="87"/>
      <c r="BK36" s="87"/>
      <c r="BL36" s="64"/>
      <c r="BM36" s="87">
        <v>17.399999999999999</v>
      </c>
      <c r="BN36" s="87">
        <v>0</v>
      </c>
      <c r="BO36" s="63">
        <f t="shared" si="6"/>
        <v>0</v>
      </c>
      <c r="BP36" s="87">
        <v>201.8</v>
      </c>
      <c r="BQ36" s="87">
        <v>99.3</v>
      </c>
      <c r="BR36" s="63">
        <f t="shared" si="7"/>
        <v>49.207135777998012</v>
      </c>
      <c r="BS36" s="87">
        <v>213.9</v>
      </c>
      <c r="BT36" s="87">
        <v>95.3</v>
      </c>
      <c r="BU36" s="63">
        <f t="shared" si="9"/>
        <v>44.553529686769515</v>
      </c>
      <c r="BV36" s="87">
        <v>0.7</v>
      </c>
      <c r="BW36" s="87">
        <v>0</v>
      </c>
      <c r="BX36" s="64">
        <v>0</v>
      </c>
      <c r="BY36" s="87">
        <v>44.6</v>
      </c>
      <c r="BZ36" s="87">
        <v>0</v>
      </c>
      <c r="CA36" s="64">
        <f t="shared" si="24"/>
        <v>0</v>
      </c>
    </row>
    <row r="37" spans="1:79" ht="15.75" x14ac:dyDescent="0.25">
      <c r="A37" s="62" t="s">
        <v>278</v>
      </c>
      <c r="B37" s="64">
        <f t="shared" si="22"/>
        <v>425874</v>
      </c>
      <c r="C37" s="64">
        <f t="shared" si="22"/>
        <v>236607.47700999997</v>
      </c>
      <c r="D37" s="64">
        <f t="shared" si="0"/>
        <v>55.558093945627107</v>
      </c>
      <c r="E37" s="87">
        <v>1793.3</v>
      </c>
      <c r="F37" s="87">
        <v>685.9</v>
      </c>
      <c r="G37" s="63">
        <f t="shared" si="12"/>
        <v>38.247922823844313</v>
      </c>
      <c r="H37" s="87">
        <v>376.4</v>
      </c>
      <c r="I37" s="87">
        <v>162.69999999999999</v>
      </c>
      <c r="J37" s="63">
        <f t="shared" si="13"/>
        <v>43.225292242295431</v>
      </c>
      <c r="K37" s="87">
        <v>6604.9</v>
      </c>
      <c r="L37" s="87">
        <v>4500</v>
      </c>
      <c r="M37" s="63">
        <f t="shared" si="14"/>
        <v>68.131235900619231</v>
      </c>
      <c r="N37" s="87">
        <v>102710.2</v>
      </c>
      <c r="O37" s="87">
        <v>46570.2</v>
      </c>
      <c r="P37" s="63">
        <f t="shared" si="15"/>
        <v>45.341358501881999</v>
      </c>
      <c r="Q37" s="87"/>
      <c r="R37" s="87"/>
      <c r="S37" s="64"/>
      <c r="T37" s="87"/>
      <c r="U37" s="87"/>
      <c r="V37" s="64"/>
      <c r="W37" s="87">
        <v>6723.9</v>
      </c>
      <c r="X37" s="87">
        <v>3082.2</v>
      </c>
      <c r="Y37" s="63">
        <f t="shared" si="16"/>
        <v>45.839468165796639</v>
      </c>
      <c r="Z37" s="87">
        <v>438.5</v>
      </c>
      <c r="AA37" s="87">
        <v>151.07701</v>
      </c>
      <c r="AB37" s="63">
        <f t="shared" si="17"/>
        <v>34.453137970353474</v>
      </c>
      <c r="AC37" s="87">
        <v>294093.40000000002</v>
      </c>
      <c r="AD37" s="87">
        <v>174709.4</v>
      </c>
      <c r="AE37" s="63">
        <f t="shared" si="18"/>
        <v>59.406093438343056</v>
      </c>
      <c r="AF37" s="87">
        <v>0</v>
      </c>
      <c r="AG37" s="87">
        <v>0</v>
      </c>
      <c r="AH37" s="64"/>
      <c r="AI37" s="87">
        <v>0</v>
      </c>
      <c r="AJ37" s="87">
        <v>0</v>
      </c>
      <c r="AK37" s="64"/>
      <c r="AL37" s="87">
        <v>1172.5999999999999</v>
      </c>
      <c r="AM37" s="87">
        <v>508.7</v>
      </c>
      <c r="AN37" s="63">
        <f t="shared" si="19"/>
        <v>43.382227528568997</v>
      </c>
      <c r="AO37" s="87">
        <v>0</v>
      </c>
      <c r="AP37" s="87">
        <v>0</v>
      </c>
      <c r="AQ37" s="63"/>
      <c r="AR37" s="87">
        <v>401</v>
      </c>
      <c r="AS37" s="87">
        <v>182.8</v>
      </c>
      <c r="AT37" s="63">
        <f t="shared" si="20"/>
        <v>45.586034912718212</v>
      </c>
      <c r="AU37" s="87">
        <v>7560.4</v>
      </c>
      <c r="AV37" s="87">
        <v>4102.1000000000004</v>
      </c>
      <c r="AW37" s="63">
        <f t="shared" si="21"/>
        <v>54.25771123220995</v>
      </c>
      <c r="AX37" s="87">
        <v>583.4</v>
      </c>
      <c r="AY37" s="87">
        <v>260.5</v>
      </c>
      <c r="AZ37" s="63">
        <f t="shared" si="2"/>
        <v>44.652039766883789</v>
      </c>
      <c r="BA37" s="87">
        <v>205.1</v>
      </c>
      <c r="BB37" s="87">
        <v>90.6</v>
      </c>
      <c r="BC37" s="63">
        <f t="shared" si="3"/>
        <v>44.173573866406628</v>
      </c>
      <c r="BD37" s="87">
        <v>2652.9</v>
      </c>
      <c r="BE37" s="87">
        <v>1326</v>
      </c>
      <c r="BF37" s="63">
        <f t="shared" si="4"/>
        <v>49.983037430736168</v>
      </c>
      <c r="BG37" s="87">
        <v>0</v>
      </c>
      <c r="BH37" s="87">
        <v>0</v>
      </c>
      <c r="BI37" s="64"/>
      <c r="BJ37" s="87"/>
      <c r="BK37" s="87"/>
      <c r="BL37" s="64"/>
      <c r="BM37" s="87">
        <v>90.8</v>
      </c>
      <c r="BN37" s="87">
        <v>90.8</v>
      </c>
      <c r="BO37" s="63">
        <f t="shared" si="6"/>
        <v>100</v>
      </c>
      <c r="BP37" s="87">
        <v>204.9</v>
      </c>
      <c r="BQ37" s="87">
        <v>96.8</v>
      </c>
      <c r="BR37" s="63">
        <f t="shared" si="7"/>
        <v>47.242557345046357</v>
      </c>
      <c r="BS37" s="87">
        <v>217</v>
      </c>
      <c r="BT37" s="87">
        <v>87.7</v>
      </c>
      <c r="BU37" s="63">
        <f t="shared" si="9"/>
        <v>40.414746543778804</v>
      </c>
      <c r="BV37" s="87">
        <v>0.7</v>
      </c>
      <c r="BW37" s="87">
        <v>0</v>
      </c>
      <c r="BX37" s="64">
        <v>0</v>
      </c>
      <c r="BY37" s="87">
        <v>44.6</v>
      </c>
      <c r="BZ37" s="87">
        <v>0</v>
      </c>
      <c r="CA37" s="64">
        <f t="shared" si="24"/>
        <v>0</v>
      </c>
    </row>
    <row r="38" spans="1:79" ht="15.75" x14ac:dyDescent="0.25">
      <c r="A38" s="62" t="s">
        <v>279</v>
      </c>
      <c r="B38" s="64">
        <f t="shared" si="22"/>
        <v>155887.70000000004</v>
      </c>
      <c r="C38" s="64">
        <f t="shared" si="22"/>
        <v>77888.883549999984</v>
      </c>
      <c r="D38" s="64">
        <f t="shared" si="0"/>
        <v>49.964739713267925</v>
      </c>
      <c r="E38" s="87">
        <v>941.5</v>
      </c>
      <c r="F38" s="87">
        <v>468.1</v>
      </c>
      <c r="G38" s="63">
        <f t="shared" si="12"/>
        <v>49.718534253850244</v>
      </c>
      <c r="H38" s="87">
        <v>103.7</v>
      </c>
      <c r="I38" s="87">
        <v>30.8</v>
      </c>
      <c r="J38" s="63">
        <f t="shared" si="13"/>
        <v>29.701060752169724</v>
      </c>
      <c r="K38" s="87">
        <v>1568.8</v>
      </c>
      <c r="L38" s="87">
        <v>690.2</v>
      </c>
      <c r="M38" s="63">
        <f t="shared" si="14"/>
        <v>43.995410504844472</v>
      </c>
      <c r="N38" s="87">
        <v>32338.2</v>
      </c>
      <c r="O38" s="87">
        <v>12112.4</v>
      </c>
      <c r="P38" s="63">
        <f t="shared" si="15"/>
        <v>37.455393311934493</v>
      </c>
      <c r="Q38" s="87"/>
      <c r="R38" s="87"/>
      <c r="S38" s="64"/>
      <c r="T38" s="87"/>
      <c r="U38" s="87"/>
      <c r="V38" s="64"/>
      <c r="W38" s="87">
        <v>3669.8</v>
      </c>
      <c r="X38" s="87">
        <v>1709.1</v>
      </c>
      <c r="Y38" s="63">
        <f t="shared" si="16"/>
        <v>46.572020273584386</v>
      </c>
      <c r="Z38" s="87">
        <v>95.9</v>
      </c>
      <c r="AA38" s="87">
        <v>36.683550000000004</v>
      </c>
      <c r="AB38" s="63">
        <f t="shared" si="17"/>
        <v>38.251876955161627</v>
      </c>
      <c r="AC38" s="87">
        <v>113556.2</v>
      </c>
      <c r="AD38" s="87">
        <v>61435.6</v>
      </c>
      <c r="AE38" s="63">
        <f t="shared" si="18"/>
        <v>54.101493357474098</v>
      </c>
      <c r="AF38" s="87">
        <v>0</v>
      </c>
      <c r="AG38" s="87">
        <v>0</v>
      </c>
      <c r="AH38" s="64"/>
      <c r="AI38" s="87">
        <v>0</v>
      </c>
      <c r="AJ38" s="87">
        <v>0</v>
      </c>
      <c r="AK38" s="64"/>
      <c r="AL38" s="87">
        <v>383.7</v>
      </c>
      <c r="AM38" s="87">
        <v>112.2</v>
      </c>
      <c r="AN38" s="63">
        <f t="shared" si="19"/>
        <v>29.241594996090697</v>
      </c>
      <c r="AO38" s="87">
        <v>0</v>
      </c>
      <c r="AP38" s="87">
        <v>0</v>
      </c>
      <c r="AQ38" s="63"/>
      <c r="AR38" s="87">
        <v>203.9</v>
      </c>
      <c r="AS38" s="87">
        <v>77.599999999999994</v>
      </c>
      <c r="AT38" s="63">
        <f t="shared" si="20"/>
        <v>38.057871505640016</v>
      </c>
      <c r="AU38" s="87">
        <v>1370.1</v>
      </c>
      <c r="AV38" s="87">
        <v>514.5</v>
      </c>
      <c r="AW38" s="63">
        <f t="shared" si="21"/>
        <v>37.552003503393919</v>
      </c>
      <c r="AX38" s="87">
        <v>210.7</v>
      </c>
      <c r="AY38" s="87">
        <v>75.900000000000006</v>
      </c>
      <c r="AZ38" s="63">
        <f t="shared" si="2"/>
        <v>36.02278120550546</v>
      </c>
      <c r="BA38" s="87">
        <v>202.1</v>
      </c>
      <c r="BB38" s="87">
        <v>78.900000000000006</v>
      </c>
      <c r="BC38" s="63">
        <f t="shared" si="3"/>
        <v>39.040079168728361</v>
      </c>
      <c r="BD38" s="87">
        <v>768.6</v>
      </c>
      <c r="BE38" s="87">
        <v>384</v>
      </c>
      <c r="BF38" s="63">
        <f t="shared" si="4"/>
        <v>49.960967993754878</v>
      </c>
      <c r="BG38" s="87">
        <v>0</v>
      </c>
      <c r="BH38" s="87">
        <v>0</v>
      </c>
      <c r="BI38" s="64"/>
      <c r="BJ38" s="87"/>
      <c r="BK38" s="87"/>
      <c r="BL38" s="64"/>
      <c r="BM38" s="87">
        <v>13.5</v>
      </c>
      <c r="BN38" s="87">
        <v>0</v>
      </c>
      <c r="BO38" s="63">
        <f t="shared" si="6"/>
        <v>0</v>
      </c>
      <c r="BP38" s="87">
        <v>201.8</v>
      </c>
      <c r="BQ38" s="87">
        <v>83.2</v>
      </c>
      <c r="BR38" s="63">
        <f t="shared" si="7"/>
        <v>41.228939544103071</v>
      </c>
      <c r="BS38" s="87">
        <v>213.9</v>
      </c>
      <c r="BT38" s="87">
        <v>79.7</v>
      </c>
      <c r="BU38" s="63">
        <f t="shared" si="9"/>
        <v>37.260402057035996</v>
      </c>
      <c r="BV38" s="87">
        <v>0.7</v>
      </c>
      <c r="BW38" s="87">
        <v>0</v>
      </c>
      <c r="BX38" s="64">
        <v>0</v>
      </c>
      <c r="BY38" s="87">
        <v>44.6</v>
      </c>
      <c r="BZ38" s="87">
        <v>0</v>
      </c>
      <c r="CA38" s="64">
        <f t="shared" si="24"/>
        <v>0</v>
      </c>
    </row>
    <row r="39" spans="1:79" ht="15.75" x14ac:dyDescent="0.25">
      <c r="A39" s="62" t="s">
        <v>280</v>
      </c>
      <c r="B39" s="64">
        <f t="shared" si="22"/>
        <v>102800</v>
      </c>
      <c r="C39" s="64">
        <f t="shared" si="22"/>
        <v>58020.93112999999</v>
      </c>
      <c r="D39" s="64">
        <f t="shared" si="0"/>
        <v>56.440594484435792</v>
      </c>
      <c r="E39" s="87">
        <v>618.4</v>
      </c>
      <c r="F39" s="87">
        <v>157.1</v>
      </c>
      <c r="G39" s="63">
        <f t="shared" si="12"/>
        <v>25.404269081500647</v>
      </c>
      <c r="H39" s="87">
        <v>60.3</v>
      </c>
      <c r="I39" s="87">
        <v>22.3</v>
      </c>
      <c r="J39" s="63">
        <f t="shared" si="13"/>
        <v>36.981757877280266</v>
      </c>
      <c r="K39" s="87">
        <v>652.20000000000005</v>
      </c>
      <c r="L39" s="87">
        <v>133.1</v>
      </c>
      <c r="M39" s="63">
        <f t="shared" si="14"/>
        <v>20.407850352652559</v>
      </c>
      <c r="N39" s="87">
        <v>17215.3</v>
      </c>
      <c r="O39" s="87">
        <v>7484.9</v>
      </c>
      <c r="P39" s="63">
        <f t="shared" si="15"/>
        <v>43.478185102786476</v>
      </c>
      <c r="Q39" s="87"/>
      <c r="R39" s="87"/>
      <c r="S39" s="64"/>
      <c r="T39" s="87"/>
      <c r="U39" s="87"/>
      <c r="V39" s="64"/>
      <c r="W39" s="87">
        <v>2010.1</v>
      </c>
      <c r="X39" s="87">
        <v>857.4</v>
      </c>
      <c r="Y39" s="63">
        <f t="shared" si="16"/>
        <v>42.654594298791103</v>
      </c>
      <c r="Z39" s="87">
        <v>48</v>
      </c>
      <c r="AA39" s="87">
        <v>16.331129999999998</v>
      </c>
      <c r="AB39" s="63">
        <f t="shared" si="17"/>
        <v>34.023187499999999</v>
      </c>
      <c r="AC39" s="87">
        <v>79058.8</v>
      </c>
      <c r="AD39" s="87">
        <v>47993.2</v>
      </c>
      <c r="AE39" s="63">
        <f t="shared" si="18"/>
        <v>60.705702590982909</v>
      </c>
      <c r="AF39" s="87">
        <v>0</v>
      </c>
      <c r="AG39" s="87">
        <v>0</v>
      </c>
      <c r="AH39" s="64"/>
      <c r="AI39" s="87">
        <v>0</v>
      </c>
      <c r="AJ39" s="87">
        <v>0</v>
      </c>
      <c r="AK39" s="64"/>
      <c r="AL39" s="87">
        <v>191.8</v>
      </c>
      <c r="AM39" s="87">
        <v>93</v>
      </c>
      <c r="AN39" s="63">
        <f t="shared" si="19"/>
        <v>48.488008342022937</v>
      </c>
      <c r="AO39" s="87">
        <v>0</v>
      </c>
      <c r="AP39" s="87">
        <v>0</v>
      </c>
      <c r="AQ39" s="63"/>
      <c r="AR39" s="87">
        <v>203.9</v>
      </c>
      <c r="AS39" s="87">
        <v>98.7</v>
      </c>
      <c r="AT39" s="63">
        <f t="shared" si="20"/>
        <v>48.406081412457084</v>
      </c>
      <c r="AU39" s="87">
        <v>1210.4000000000001</v>
      </c>
      <c r="AV39" s="87">
        <v>496.2</v>
      </c>
      <c r="AW39" s="63">
        <f t="shared" si="21"/>
        <v>40.994712491738269</v>
      </c>
      <c r="AX39" s="87">
        <v>210.7</v>
      </c>
      <c r="AY39" s="87">
        <v>96.8</v>
      </c>
      <c r="AZ39" s="63">
        <f t="shared" si="2"/>
        <v>45.942097769340293</v>
      </c>
      <c r="BA39" s="87">
        <v>202.1</v>
      </c>
      <c r="BB39" s="87">
        <v>54.1</v>
      </c>
      <c r="BC39" s="63">
        <f t="shared" si="3"/>
        <v>26.768926274121725</v>
      </c>
      <c r="BD39" s="87">
        <v>647.6</v>
      </c>
      <c r="BE39" s="87">
        <v>324</v>
      </c>
      <c r="BF39" s="63">
        <f t="shared" si="4"/>
        <v>50.030883261272386</v>
      </c>
      <c r="BG39" s="87">
        <v>0</v>
      </c>
      <c r="BH39" s="87">
        <v>0</v>
      </c>
      <c r="BI39" s="64"/>
      <c r="BJ39" s="87"/>
      <c r="BK39" s="87"/>
      <c r="BL39" s="64"/>
      <c r="BM39" s="87">
        <v>11.7</v>
      </c>
      <c r="BN39" s="87">
        <v>0</v>
      </c>
      <c r="BO39" s="63">
        <f t="shared" si="6"/>
        <v>0</v>
      </c>
      <c r="BP39" s="87">
        <v>201.8</v>
      </c>
      <c r="BQ39" s="87">
        <v>98.1</v>
      </c>
      <c r="BR39" s="63">
        <f t="shared" si="7"/>
        <v>48.612487611496526</v>
      </c>
      <c r="BS39" s="87">
        <v>213.9</v>
      </c>
      <c r="BT39" s="87">
        <v>95.7</v>
      </c>
      <c r="BU39" s="63">
        <f t="shared" si="9"/>
        <v>44.740532959326792</v>
      </c>
      <c r="BV39" s="87">
        <v>0.6</v>
      </c>
      <c r="BW39" s="87">
        <v>0</v>
      </c>
      <c r="BX39" s="64">
        <v>0</v>
      </c>
      <c r="BY39" s="87">
        <v>42.4</v>
      </c>
      <c r="BZ39" s="87">
        <v>0</v>
      </c>
      <c r="CA39" s="64">
        <f t="shared" si="24"/>
        <v>0</v>
      </c>
    </row>
    <row r="40" spans="1:79" ht="15.75" x14ac:dyDescent="0.25">
      <c r="A40" s="62" t="s">
        <v>281</v>
      </c>
      <c r="B40" s="64">
        <f t="shared" si="22"/>
        <v>365322.40000000014</v>
      </c>
      <c r="C40" s="64">
        <f t="shared" si="22"/>
        <v>198602.05651999998</v>
      </c>
      <c r="D40" s="64">
        <f t="shared" si="0"/>
        <v>54.3635037216442</v>
      </c>
      <c r="E40" s="87">
        <v>733.1</v>
      </c>
      <c r="F40" s="87">
        <v>344.6</v>
      </c>
      <c r="G40" s="63">
        <f t="shared" si="12"/>
        <v>47.005865502659937</v>
      </c>
      <c r="H40" s="87">
        <v>247.9</v>
      </c>
      <c r="I40" s="87">
        <v>106</v>
      </c>
      <c r="J40" s="63">
        <f t="shared" si="13"/>
        <v>42.759177087535292</v>
      </c>
      <c r="K40" s="87">
        <v>3851.4</v>
      </c>
      <c r="L40" s="87">
        <v>3435.4</v>
      </c>
      <c r="M40" s="63">
        <f t="shared" si="14"/>
        <v>89.198732928285821</v>
      </c>
      <c r="N40" s="87">
        <v>89055.5</v>
      </c>
      <c r="O40" s="87">
        <v>44394.9</v>
      </c>
      <c r="P40" s="63">
        <f t="shared" si="15"/>
        <v>49.850823362959055</v>
      </c>
      <c r="Q40" s="87"/>
      <c r="R40" s="87"/>
      <c r="S40" s="64"/>
      <c r="T40" s="87"/>
      <c r="U40" s="87"/>
      <c r="V40" s="64"/>
      <c r="W40" s="87">
        <v>5010.1000000000004</v>
      </c>
      <c r="X40" s="87">
        <v>2235.5</v>
      </c>
      <c r="Y40" s="63">
        <f t="shared" si="16"/>
        <v>44.619867866908841</v>
      </c>
      <c r="Z40" s="87">
        <v>341</v>
      </c>
      <c r="AA40" s="87">
        <v>176.55651999999998</v>
      </c>
      <c r="AB40" s="63">
        <f t="shared" si="17"/>
        <v>51.776105571847495</v>
      </c>
      <c r="AC40" s="87">
        <v>232078.4</v>
      </c>
      <c r="AD40" s="87">
        <v>131760.1</v>
      </c>
      <c r="AE40" s="63">
        <f t="shared" si="18"/>
        <v>56.773960868396202</v>
      </c>
      <c r="AF40" s="87">
        <v>14018.9</v>
      </c>
      <c r="AG40" s="87">
        <v>5841.2</v>
      </c>
      <c r="AH40" s="64">
        <f t="shared" ref="AH40:AH50" si="25">AG40/AF40*100</f>
        <v>41.666607223105949</v>
      </c>
      <c r="AI40" s="87">
        <v>140.19999999999999</v>
      </c>
      <c r="AJ40" s="87">
        <v>52.9</v>
      </c>
      <c r="AK40" s="64">
        <f t="shared" ref="AK40:AK50" si="26">AJ40/AI40*100</f>
        <v>37.731811697574898</v>
      </c>
      <c r="AL40" s="87">
        <v>781.7</v>
      </c>
      <c r="AM40" s="87">
        <v>391.1</v>
      </c>
      <c r="AN40" s="63">
        <f t="shared" si="19"/>
        <v>50.031981578610718</v>
      </c>
      <c r="AO40" s="87">
        <v>76</v>
      </c>
      <c r="AP40" s="87">
        <v>2.2999999999999998</v>
      </c>
      <c r="AQ40" s="63">
        <f t="shared" si="23"/>
        <v>3.0263157894736841</v>
      </c>
      <c r="AR40" s="87">
        <v>595</v>
      </c>
      <c r="AS40" s="87">
        <v>208.4</v>
      </c>
      <c r="AT40" s="63">
        <f t="shared" si="20"/>
        <v>35.025210084033617</v>
      </c>
      <c r="AU40" s="87">
        <v>14504.2</v>
      </c>
      <c r="AV40" s="87">
        <v>7907.1</v>
      </c>
      <c r="AW40" s="63">
        <f t="shared" si="21"/>
        <v>54.51593331586713</v>
      </c>
      <c r="AX40" s="87">
        <v>583.4</v>
      </c>
      <c r="AY40" s="87">
        <v>247</v>
      </c>
      <c r="AZ40" s="63">
        <f t="shared" si="2"/>
        <v>42.338018512170038</v>
      </c>
      <c r="BA40" s="87">
        <v>205.1</v>
      </c>
      <c r="BB40" s="87">
        <v>86.8</v>
      </c>
      <c r="BC40" s="63">
        <f t="shared" si="3"/>
        <v>42.320819112627987</v>
      </c>
      <c r="BD40" s="87">
        <v>2475.8000000000002</v>
      </c>
      <c r="BE40" s="87">
        <v>1236</v>
      </c>
      <c r="BF40" s="63">
        <f t="shared" si="4"/>
        <v>49.923257129008803</v>
      </c>
      <c r="BG40" s="87">
        <v>0</v>
      </c>
      <c r="BH40" s="87">
        <v>0</v>
      </c>
      <c r="BI40" s="64"/>
      <c r="BJ40" s="87"/>
      <c r="BK40" s="87"/>
      <c r="BL40" s="64"/>
      <c r="BM40" s="87">
        <v>66.900000000000006</v>
      </c>
      <c r="BN40" s="87">
        <v>57.8</v>
      </c>
      <c r="BO40" s="63">
        <f t="shared" si="6"/>
        <v>86.397608370702528</v>
      </c>
      <c r="BP40" s="87">
        <v>204.9</v>
      </c>
      <c r="BQ40" s="87">
        <v>83.9</v>
      </c>
      <c r="BR40" s="63">
        <f t="shared" si="7"/>
        <v>40.946803318692048</v>
      </c>
      <c r="BS40" s="87">
        <v>217</v>
      </c>
      <c r="BT40" s="87">
        <v>34.5</v>
      </c>
      <c r="BU40" s="63">
        <f t="shared" si="9"/>
        <v>15.898617511520738</v>
      </c>
      <c r="BV40" s="87">
        <v>2</v>
      </c>
      <c r="BW40" s="87">
        <v>0</v>
      </c>
      <c r="BX40" s="64">
        <v>0</v>
      </c>
      <c r="BY40" s="87">
        <v>133.9</v>
      </c>
      <c r="BZ40" s="87">
        <v>0</v>
      </c>
      <c r="CA40" s="64">
        <f t="shared" si="24"/>
        <v>0</v>
      </c>
    </row>
    <row r="41" spans="1:79" ht="15.75" x14ac:dyDescent="0.25">
      <c r="A41" s="62" t="s">
        <v>282</v>
      </c>
      <c r="B41" s="64">
        <f t="shared" si="22"/>
        <v>153380.80000000002</v>
      </c>
      <c r="C41" s="64">
        <f t="shared" si="22"/>
        <v>100516.33750000001</v>
      </c>
      <c r="D41" s="64">
        <f t="shared" si="0"/>
        <v>65.533846152843125</v>
      </c>
      <c r="E41" s="87">
        <v>789.1</v>
      </c>
      <c r="F41" s="87">
        <v>357.7</v>
      </c>
      <c r="G41" s="63">
        <f t="shared" si="12"/>
        <v>45.330122924851096</v>
      </c>
      <c r="H41" s="87">
        <v>78.900000000000006</v>
      </c>
      <c r="I41" s="87">
        <v>34.700000000000003</v>
      </c>
      <c r="J41" s="63">
        <f t="shared" si="13"/>
        <v>43.979721166032952</v>
      </c>
      <c r="K41" s="87">
        <v>946.2</v>
      </c>
      <c r="L41" s="87">
        <v>582.79999999999995</v>
      </c>
      <c r="M41" s="63">
        <f t="shared" si="14"/>
        <v>61.593743394631147</v>
      </c>
      <c r="N41" s="87">
        <v>18916.400000000001</v>
      </c>
      <c r="O41" s="87">
        <v>10364.6</v>
      </c>
      <c r="P41" s="63">
        <f t="shared" si="15"/>
        <v>54.791609397136874</v>
      </c>
      <c r="Q41" s="87"/>
      <c r="R41" s="87"/>
      <c r="S41" s="64"/>
      <c r="T41" s="87"/>
      <c r="U41" s="87"/>
      <c r="V41" s="64"/>
      <c r="W41" s="87">
        <v>3535.6</v>
      </c>
      <c r="X41" s="87">
        <v>1125.2</v>
      </c>
      <c r="Y41" s="63">
        <f t="shared" si="16"/>
        <v>31.824867066410228</v>
      </c>
      <c r="Z41" s="87">
        <v>95.9</v>
      </c>
      <c r="AA41" s="87">
        <v>32.737499999999997</v>
      </c>
      <c r="AB41" s="63">
        <f t="shared" si="17"/>
        <v>34.137122002085505</v>
      </c>
      <c r="AC41" s="87">
        <v>125751.9</v>
      </c>
      <c r="AD41" s="87">
        <v>86362.2</v>
      </c>
      <c r="AE41" s="63">
        <f t="shared" si="18"/>
        <v>68.67665617775954</v>
      </c>
      <c r="AF41" s="87">
        <v>0</v>
      </c>
      <c r="AG41" s="87">
        <v>0</v>
      </c>
      <c r="AH41" s="64"/>
      <c r="AI41" s="87">
        <v>0</v>
      </c>
      <c r="AJ41" s="87">
        <v>0</v>
      </c>
      <c r="AK41" s="64"/>
      <c r="AL41" s="87">
        <v>191.8</v>
      </c>
      <c r="AM41" s="87">
        <v>91.3</v>
      </c>
      <c r="AN41" s="63">
        <f t="shared" si="19"/>
        <v>47.601668404588111</v>
      </c>
      <c r="AO41" s="87">
        <v>0</v>
      </c>
      <c r="AP41" s="87">
        <v>0</v>
      </c>
      <c r="AQ41" s="63"/>
      <c r="AR41" s="87">
        <v>203.9</v>
      </c>
      <c r="AS41" s="87">
        <v>86</v>
      </c>
      <c r="AT41" s="63">
        <f t="shared" si="20"/>
        <v>42.177538008827852</v>
      </c>
      <c r="AU41" s="87">
        <v>1146.2</v>
      </c>
      <c r="AV41" s="87">
        <v>667.1</v>
      </c>
      <c r="AW41" s="63">
        <f t="shared" si="21"/>
        <v>58.201012039783627</v>
      </c>
      <c r="AX41" s="87">
        <v>210.7</v>
      </c>
      <c r="AY41" s="87">
        <v>93.7</v>
      </c>
      <c r="AZ41" s="63">
        <f t="shared" si="2"/>
        <v>44.470811580446131</v>
      </c>
      <c r="BA41" s="87">
        <v>202.1</v>
      </c>
      <c r="BB41" s="87">
        <v>85.2</v>
      </c>
      <c r="BC41" s="63">
        <f t="shared" si="3"/>
        <v>42.157347847600199</v>
      </c>
      <c r="BD41" s="87">
        <v>832.2</v>
      </c>
      <c r="BE41" s="87">
        <v>414</v>
      </c>
      <c r="BF41" s="63">
        <f t="shared" si="4"/>
        <v>49.74765681326604</v>
      </c>
      <c r="BG41" s="87">
        <v>0</v>
      </c>
      <c r="BH41" s="87">
        <v>0</v>
      </c>
      <c r="BI41" s="64"/>
      <c r="BJ41" s="87"/>
      <c r="BK41" s="87"/>
      <c r="BL41" s="64"/>
      <c r="BM41" s="87">
        <v>18.899999999999999</v>
      </c>
      <c r="BN41" s="87">
        <v>18.899999999999999</v>
      </c>
      <c r="BO41" s="63">
        <f t="shared" si="6"/>
        <v>100</v>
      </c>
      <c r="BP41" s="87">
        <v>201.8</v>
      </c>
      <c r="BQ41" s="87">
        <v>97.1</v>
      </c>
      <c r="BR41" s="63">
        <f t="shared" si="7"/>
        <v>48.116947472745288</v>
      </c>
      <c r="BS41" s="87">
        <v>213.9</v>
      </c>
      <c r="BT41" s="87">
        <v>103.1</v>
      </c>
      <c r="BU41" s="63">
        <f t="shared" si="9"/>
        <v>48.200093501636275</v>
      </c>
      <c r="BV41" s="87">
        <v>0.7</v>
      </c>
      <c r="BW41" s="87">
        <v>0</v>
      </c>
      <c r="BX41" s="64">
        <v>0</v>
      </c>
      <c r="BY41" s="87">
        <v>44.6</v>
      </c>
      <c r="BZ41" s="87">
        <v>0</v>
      </c>
      <c r="CA41" s="64">
        <f t="shared" si="24"/>
        <v>0</v>
      </c>
    </row>
    <row r="42" spans="1:79" ht="15.75" x14ac:dyDescent="0.25">
      <c r="A42" s="62" t="s">
        <v>283</v>
      </c>
      <c r="B42" s="64">
        <f t="shared" si="22"/>
        <v>370384.7</v>
      </c>
      <c r="C42" s="64">
        <f t="shared" si="22"/>
        <v>202183.91004000002</v>
      </c>
      <c r="D42" s="64">
        <f t="shared" si="0"/>
        <v>54.587543718733521</v>
      </c>
      <c r="E42" s="87">
        <v>2049.9</v>
      </c>
      <c r="F42" s="87">
        <v>562.79999999999995</v>
      </c>
      <c r="G42" s="63">
        <f t="shared" si="12"/>
        <v>27.454997804770958</v>
      </c>
      <c r="H42" s="87">
        <v>178.6</v>
      </c>
      <c r="I42" s="87">
        <v>89.3</v>
      </c>
      <c r="J42" s="63">
        <f t="shared" si="13"/>
        <v>50</v>
      </c>
      <c r="K42" s="87">
        <v>4185.5</v>
      </c>
      <c r="L42" s="87">
        <v>2214.9</v>
      </c>
      <c r="M42" s="63">
        <f t="shared" si="14"/>
        <v>52.918408792258987</v>
      </c>
      <c r="N42" s="87">
        <v>104427.3</v>
      </c>
      <c r="O42" s="87">
        <v>52880.1</v>
      </c>
      <c r="P42" s="63">
        <f t="shared" si="15"/>
        <v>50.638195184592526</v>
      </c>
      <c r="Q42" s="87"/>
      <c r="R42" s="87"/>
      <c r="S42" s="64"/>
      <c r="T42" s="87"/>
      <c r="U42" s="87"/>
      <c r="V42" s="64"/>
      <c r="W42" s="87">
        <v>6184.9</v>
      </c>
      <c r="X42" s="87">
        <v>2709.2</v>
      </c>
      <c r="Y42" s="63">
        <f t="shared" si="16"/>
        <v>43.803456806092257</v>
      </c>
      <c r="Z42" s="87">
        <v>292.3</v>
      </c>
      <c r="AA42" s="87">
        <v>136.51004</v>
      </c>
      <c r="AB42" s="63">
        <f t="shared" si="17"/>
        <v>46.702032158741019</v>
      </c>
      <c r="AC42" s="87">
        <v>246243.5</v>
      </c>
      <c r="AD42" s="87">
        <v>140324.70000000001</v>
      </c>
      <c r="AE42" s="63">
        <f t="shared" si="18"/>
        <v>56.986153949241306</v>
      </c>
      <c r="AF42" s="87">
        <v>0</v>
      </c>
      <c r="AG42" s="87">
        <v>0</v>
      </c>
      <c r="AH42" s="64"/>
      <c r="AI42" s="87">
        <v>0</v>
      </c>
      <c r="AJ42" s="87">
        <v>0</v>
      </c>
      <c r="AK42" s="64"/>
      <c r="AL42" s="87">
        <v>781.7</v>
      </c>
      <c r="AM42" s="87">
        <v>335.8</v>
      </c>
      <c r="AN42" s="63">
        <f t="shared" si="19"/>
        <v>42.957656389919407</v>
      </c>
      <c r="AO42" s="87">
        <v>0</v>
      </c>
      <c r="AP42" s="87">
        <v>0</v>
      </c>
      <c r="AQ42" s="63"/>
      <c r="AR42" s="87">
        <v>206.9</v>
      </c>
      <c r="AS42" s="87">
        <v>79.5</v>
      </c>
      <c r="AT42" s="63">
        <f t="shared" si="20"/>
        <v>38.424359594006759</v>
      </c>
      <c r="AU42" s="87">
        <v>2223.8000000000002</v>
      </c>
      <c r="AV42" s="87">
        <v>1222.4000000000001</v>
      </c>
      <c r="AW42" s="63">
        <f t="shared" si="21"/>
        <v>54.968972029858797</v>
      </c>
      <c r="AX42" s="87">
        <v>583.4</v>
      </c>
      <c r="AY42" s="87">
        <v>224.6</v>
      </c>
      <c r="AZ42" s="63">
        <f t="shared" si="2"/>
        <v>38.498457319163528</v>
      </c>
      <c r="BA42" s="87">
        <v>205.1</v>
      </c>
      <c r="BB42" s="87">
        <v>83.5</v>
      </c>
      <c r="BC42" s="63">
        <f t="shared" si="3"/>
        <v>40.711847879083372</v>
      </c>
      <c r="BD42" s="87">
        <v>2263.3000000000002</v>
      </c>
      <c r="BE42" s="87">
        <v>1134</v>
      </c>
      <c r="BF42" s="63">
        <f t="shared" si="4"/>
        <v>50.103830689700878</v>
      </c>
      <c r="BG42" s="87">
        <v>0</v>
      </c>
      <c r="BH42" s="87">
        <v>0</v>
      </c>
      <c r="BI42" s="64"/>
      <c r="BJ42" s="87"/>
      <c r="BK42" s="87"/>
      <c r="BL42" s="64"/>
      <c r="BM42" s="87">
        <v>80</v>
      </c>
      <c r="BN42" s="87">
        <v>0</v>
      </c>
      <c r="BO42" s="63">
        <f t="shared" si="6"/>
        <v>0</v>
      </c>
      <c r="BP42" s="87">
        <v>204.9</v>
      </c>
      <c r="BQ42" s="87">
        <v>101.9</v>
      </c>
      <c r="BR42" s="63">
        <f t="shared" si="7"/>
        <v>49.731576378721329</v>
      </c>
      <c r="BS42" s="87">
        <v>217</v>
      </c>
      <c r="BT42" s="87">
        <v>84.7</v>
      </c>
      <c r="BU42" s="63">
        <f t="shared" si="9"/>
        <v>39.032258064516128</v>
      </c>
      <c r="BV42" s="87">
        <v>0.8</v>
      </c>
      <c r="BW42" s="87">
        <v>0</v>
      </c>
      <c r="BX42" s="64">
        <v>0</v>
      </c>
      <c r="BY42" s="87">
        <v>55.8</v>
      </c>
      <c r="BZ42" s="87">
        <v>0</v>
      </c>
      <c r="CA42" s="64">
        <f t="shared" si="24"/>
        <v>0</v>
      </c>
    </row>
    <row r="43" spans="1:79" ht="15.75" x14ac:dyDescent="0.25">
      <c r="A43" s="62" t="s">
        <v>284</v>
      </c>
      <c r="B43" s="64">
        <f t="shared" si="22"/>
        <v>177715.40000000005</v>
      </c>
      <c r="C43" s="64">
        <f t="shared" si="22"/>
        <v>91174.950450000004</v>
      </c>
      <c r="D43" s="64">
        <f t="shared" si="0"/>
        <v>51.303910887857761</v>
      </c>
      <c r="E43" s="87">
        <v>1165.8</v>
      </c>
      <c r="F43" s="87">
        <v>542.79999999999995</v>
      </c>
      <c r="G43" s="63">
        <f t="shared" si="12"/>
        <v>46.560301938582946</v>
      </c>
      <c r="H43" s="87">
        <v>248.1</v>
      </c>
      <c r="I43" s="87">
        <v>98.8</v>
      </c>
      <c r="J43" s="63">
        <f t="shared" si="13"/>
        <v>39.822652156388557</v>
      </c>
      <c r="K43" s="87">
        <v>3384.6</v>
      </c>
      <c r="L43" s="87">
        <v>1471.9</v>
      </c>
      <c r="M43" s="63">
        <f t="shared" si="14"/>
        <v>43.488152218873729</v>
      </c>
      <c r="N43" s="87">
        <v>43833.3</v>
      </c>
      <c r="O43" s="87">
        <v>20621.400000000001</v>
      </c>
      <c r="P43" s="63">
        <f t="shared" si="15"/>
        <v>47.045054787113905</v>
      </c>
      <c r="Q43" s="87"/>
      <c r="R43" s="87"/>
      <c r="S43" s="64"/>
      <c r="T43" s="87"/>
      <c r="U43" s="87"/>
      <c r="V43" s="64"/>
      <c r="W43" s="87">
        <v>3283</v>
      </c>
      <c r="X43" s="87">
        <v>1659.6</v>
      </c>
      <c r="Y43" s="63">
        <f t="shared" si="16"/>
        <v>50.551325007614992</v>
      </c>
      <c r="Z43" s="87">
        <v>191.8</v>
      </c>
      <c r="AA43" s="87">
        <v>66.050449999999998</v>
      </c>
      <c r="AB43" s="63">
        <f t="shared" si="17"/>
        <v>34.437148070907192</v>
      </c>
      <c r="AC43" s="87">
        <v>119912.8</v>
      </c>
      <c r="AD43" s="87">
        <v>63690.7</v>
      </c>
      <c r="AE43" s="63">
        <f t="shared" si="18"/>
        <v>53.11417963720303</v>
      </c>
      <c r="AF43" s="87">
        <v>0</v>
      </c>
      <c r="AG43" s="87">
        <v>0</v>
      </c>
      <c r="AH43" s="64"/>
      <c r="AI43" s="87">
        <v>0</v>
      </c>
      <c r="AJ43" s="87">
        <v>0</v>
      </c>
      <c r="AK43" s="64"/>
      <c r="AL43" s="87">
        <v>383.7</v>
      </c>
      <c r="AM43" s="87">
        <v>131</v>
      </c>
      <c r="AN43" s="63">
        <f t="shared" si="19"/>
        <v>34.141256189731564</v>
      </c>
      <c r="AO43" s="87">
        <v>0</v>
      </c>
      <c r="AP43" s="87">
        <v>0</v>
      </c>
      <c r="AQ43" s="63"/>
      <c r="AR43" s="87">
        <v>203.9</v>
      </c>
      <c r="AS43" s="87">
        <v>97.4</v>
      </c>
      <c r="AT43" s="63">
        <f t="shared" si="20"/>
        <v>47.768513977439923</v>
      </c>
      <c r="AU43" s="87">
        <v>2861.4</v>
      </c>
      <c r="AV43" s="87">
        <v>1774.8</v>
      </c>
      <c r="AW43" s="63">
        <f t="shared" si="21"/>
        <v>62.025581882994331</v>
      </c>
      <c r="AX43" s="87">
        <v>210.7</v>
      </c>
      <c r="AY43" s="87">
        <v>103.7</v>
      </c>
      <c r="AZ43" s="63">
        <f t="shared" si="2"/>
        <v>49.216896060749889</v>
      </c>
      <c r="BA43" s="87">
        <v>202.1</v>
      </c>
      <c r="BB43" s="87">
        <v>88.1</v>
      </c>
      <c r="BC43" s="63">
        <f t="shared" si="3"/>
        <v>43.592281048985647</v>
      </c>
      <c r="BD43" s="87">
        <v>1196.5999999999999</v>
      </c>
      <c r="BE43" s="87">
        <v>600</v>
      </c>
      <c r="BF43" s="63">
        <f t="shared" si="4"/>
        <v>50.142069196055495</v>
      </c>
      <c r="BG43" s="87">
        <v>0</v>
      </c>
      <c r="BH43" s="87">
        <v>0</v>
      </c>
      <c r="BI43" s="64"/>
      <c r="BJ43" s="87"/>
      <c r="BK43" s="87"/>
      <c r="BL43" s="64"/>
      <c r="BM43" s="87">
        <v>40.700000000000003</v>
      </c>
      <c r="BN43" s="87">
        <v>25.8</v>
      </c>
      <c r="BO43" s="63">
        <f t="shared" si="6"/>
        <v>63.390663390663391</v>
      </c>
      <c r="BP43" s="87">
        <v>201.8</v>
      </c>
      <c r="BQ43" s="87">
        <v>99.1</v>
      </c>
      <c r="BR43" s="63">
        <f t="shared" si="7"/>
        <v>49.108027750247764</v>
      </c>
      <c r="BS43" s="87">
        <v>213.9</v>
      </c>
      <c r="BT43" s="87">
        <v>103.8</v>
      </c>
      <c r="BU43" s="63">
        <f t="shared" si="9"/>
        <v>48.527349228611499</v>
      </c>
      <c r="BV43" s="87">
        <v>2.7</v>
      </c>
      <c r="BW43" s="87">
        <v>0</v>
      </c>
      <c r="BX43" s="64">
        <v>0</v>
      </c>
      <c r="BY43" s="87">
        <v>178.5</v>
      </c>
      <c r="BZ43" s="87">
        <v>0</v>
      </c>
      <c r="CA43" s="64">
        <f t="shared" si="24"/>
        <v>0</v>
      </c>
    </row>
    <row r="44" spans="1:79" ht="15.75" x14ac:dyDescent="0.25">
      <c r="A44" s="62" t="s">
        <v>285</v>
      </c>
      <c r="B44" s="64">
        <f t="shared" si="22"/>
        <v>242647.7</v>
      </c>
      <c r="C44" s="64">
        <f t="shared" si="22"/>
        <v>141950.11213999998</v>
      </c>
      <c r="D44" s="64">
        <f t="shared" si="0"/>
        <v>58.500497692745476</v>
      </c>
      <c r="E44" s="87">
        <v>231.2</v>
      </c>
      <c r="F44" s="87">
        <v>94</v>
      </c>
      <c r="G44" s="63">
        <f t="shared" si="12"/>
        <v>40.65743944636678</v>
      </c>
      <c r="H44" s="87">
        <v>153.9</v>
      </c>
      <c r="I44" s="87">
        <v>64.2</v>
      </c>
      <c r="J44" s="63">
        <f t="shared" si="13"/>
        <v>41.715399610136451</v>
      </c>
      <c r="K44" s="87">
        <v>3164.8</v>
      </c>
      <c r="L44" s="87">
        <v>2358.9</v>
      </c>
      <c r="M44" s="63">
        <f t="shared" si="14"/>
        <v>74.535515672396357</v>
      </c>
      <c r="N44" s="87">
        <v>26200.9</v>
      </c>
      <c r="O44" s="87">
        <v>14040</v>
      </c>
      <c r="P44" s="63">
        <f t="shared" si="15"/>
        <v>53.585945520955377</v>
      </c>
      <c r="Q44" s="87"/>
      <c r="R44" s="87"/>
      <c r="S44" s="64"/>
      <c r="T44" s="87"/>
      <c r="U44" s="87"/>
      <c r="V44" s="64"/>
      <c r="W44" s="87">
        <v>3113.8</v>
      </c>
      <c r="X44" s="87">
        <v>1567.2</v>
      </c>
      <c r="Y44" s="63">
        <f t="shared" si="16"/>
        <v>50.330785535358721</v>
      </c>
      <c r="Z44" s="87">
        <v>191.8</v>
      </c>
      <c r="AA44" s="87">
        <v>65.212140000000005</v>
      </c>
      <c r="AB44" s="63">
        <f t="shared" si="17"/>
        <v>34.00007299270073</v>
      </c>
      <c r="AC44" s="87">
        <v>205619.8</v>
      </c>
      <c r="AD44" s="87">
        <v>122139.7</v>
      </c>
      <c r="AE44" s="63">
        <f t="shared" si="18"/>
        <v>59.400748371508968</v>
      </c>
      <c r="AF44" s="87">
        <v>0</v>
      </c>
      <c r="AG44" s="87">
        <v>0</v>
      </c>
      <c r="AH44" s="64"/>
      <c r="AI44" s="87">
        <v>0</v>
      </c>
      <c r="AJ44" s="87">
        <v>0</v>
      </c>
      <c r="AK44" s="64"/>
      <c r="AL44" s="87">
        <v>575.5</v>
      </c>
      <c r="AM44" s="87">
        <v>164.8</v>
      </c>
      <c r="AN44" s="63">
        <f t="shared" si="19"/>
        <v>28.635968722849697</v>
      </c>
      <c r="AO44" s="87">
        <v>24.9</v>
      </c>
      <c r="AP44" s="87">
        <v>2.4</v>
      </c>
      <c r="AQ44" s="63">
        <f t="shared" si="23"/>
        <v>9.6385542168674707</v>
      </c>
      <c r="AR44" s="87">
        <v>203.9</v>
      </c>
      <c r="AS44" s="87">
        <v>70.2</v>
      </c>
      <c r="AT44" s="63">
        <f t="shared" si="20"/>
        <v>34.428641490926928</v>
      </c>
      <c r="AU44" s="87">
        <v>563.5</v>
      </c>
      <c r="AV44" s="87">
        <v>361.7</v>
      </c>
      <c r="AW44" s="63">
        <f t="shared" si="21"/>
        <v>64.188110026619341</v>
      </c>
      <c r="AX44" s="87">
        <v>395.7</v>
      </c>
      <c r="AY44" s="87">
        <v>167.4</v>
      </c>
      <c r="AZ44" s="63">
        <f t="shared" si="2"/>
        <v>42.304776345716455</v>
      </c>
      <c r="BA44" s="87">
        <v>202.1</v>
      </c>
      <c r="BB44" s="87">
        <v>73.5</v>
      </c>
      <c r="BC44" s="63">
        <f t="shared" si="3"/>
        <v>36.368134586838202</v>
      </c>
      <c r="BD44" s="87">
        <v>1269.9000000000001</v>
      </c>
      <c r="BE44" s="87">
        <v>640</v>
      </c>
      <c r="BF44" s="63">
        <f t="shared" si="4"/>
        <v>50.397669107803758</v>
      </c>
      <c r="BG44" s="87">
        <v>0</v>
      </c>
      <c r="BH44" s="87">
        <v>0</v>
      </c>
      <c r="BI44" s="64"/>
      <c r="BJ44" s="87"/>
      <c r="BK44" s="87"/>
      <c r="BL44" s="64"/>
      <c r="BM44" s="87">
        <v>37.200000000000003</v>
      </c>
      <c r="BN44" s="87">
        <v>37.200000000000003</v>
      </c>
      <c r="BO44" s="63">
        <f t="shared" si="6"/>
        <v>100</v>
      </c>
      <c r="BP44" s="87">
        <v>201.8</v>
      </c>
      <c r="BQ44" s="87">
        <v>70.3</v>
      </c>
      <c r="BR44" s="63">
        <f t="shared" si="7"/>
        <v>34.836471754212091</v>
      </c>
      <c r="BS44" s="87">
        <v>213.9</v>
      </c>
      <c r="BT44" s="87">
        <v>27.1</v>
      </c>
      <c r="BU44" s="63">
        <f t="shared" si="9"/>
        <v>12.669471715755027</v>
      </c>
      <c r="BV44" s="87">
        <v>4.2</v>
      </c>
      <c r="BW44" s="87">
        <v>0</v>
      </c>
      <c r="BX44" s="64">
        <v>0</v>
      </c>
      <c r="BY44" s="87">
        <v>278.89999999999998</v>
      </c>
      <c r="BZ44" s="87">
        <v>6.3</v>
      </c>
      <c r="CA44" s="64">
        <f t="shared" si="24"/>
        <v>2.2588741484403014</v>
      </c>
    </row>
    <row r="45" spans="1:79" ht="15.75" x14ac:dyDescent="0.25">
      <c r="A45" s="62" t="s">
        <v>286</v>
      </c>
      <c r="B45" s="64">
        <f t="shared" si="22"/>
        <v>98106.699999999983</v>
      </c>
      <c r="C45" s="64">
        <f t="shared" si="22"/>
        <v>50013.090330000006</v>
      </c>
      <c r="D45" s="64">
        <f t="shared" si="0"/>
        <v>50.978261759900199</v>
      </c>
      <c r="E45" s="87">
        <v>399.5</v>
      </c>
      <c r="F45" s="87">
        <v>199.8</v>
      </c>
      <c r="G45" s="63">
        <f t="shared" si="12"/>
        <v>50.012515644555698</v>
      </c>
      <c r="H45" s="87">
        <v>29.5</v>
      </c>
      <c r="I45" s="87">
        <v>12.4</v>
      </c>
      <c r="J45" s="63">
        <f t="shared" si="13"/>
        <v>42.033898305084747</v>
      </c>
      <c r="K45" s="87">
        <v>330.8</v>
      </c>
      <c r="L45" s="87">
        <v>165.4</v>
      </c>
      <c r="M45" s="63">
        <f t="shared" si="14"/>
        <v>50</v>
      </c>
      <c r="N45" s="87">
        <v>15442.5</v>
      </c>
      <c r="O45" s="87">
        <v>6462.3</v>
      </c>
      <c r="P45" s="63">
        <f t="shared" si="15"/>
        <v>41.84749878581836</v>
      </c>
      <c r="Q45" s="87"/>
      <c r="R45" s="87"/>
      <c r="S45" s="64"/>
      <c r="T45" s="87"/>
      <c r="U45" s="87"/>
      <c r="V45" s="64"/>
      <c r="W45" s="87">
        <v>1633.1</v>
      </c>
      <c r="X45" s="87">
        <v>673.3</v>
      </c>
      <c r="Y45" s="63">
        <f t="shared" si="16"/>
        <v>41.228338742269308</v>
      </c>
      <c r="Z45" s="87">
        <v>48</v>
      </c>
      <c r="AA45" s="87">
        <v>10.890330000000001</v>
      </c>
      <c r="AB45" s="63">
        <f t="shared" si="17"/>
        <v>22.688187500000002</v>
      </c>
      <c r="AC45" s="87">
        <v>76225.8</v>
      </c>
      <c r="AD45" s="87">
        <v>41023.800000000003</v>
      </c>
      <c r="AE45" s="63">
        <f t="shared" si="18"/>
        <v>53.818785765449498</v>
      </c>
      <c r="AF45" s="87">
        <v>0</v>
      </c>
      <c r="AG45" s="87">
        <v>0</v>
      </c>
      <c r="AH45" s="64"/>
      <c r="AI45" s="87">
        <v>0</v>
      </c>
      <c r="AJ45" s="87">
        <v>0</v>
      </c>
      <c r="AK45" s="64"/>
      <c r="AL45" s="87">
        <v>191.8</v>
      </c>
      <c r="AM45" s="87">
        <v>86</v>
      </c>
      <c r="AN45" s="63">
        <f t="shared" si="19"/>
        <v>44.838373305526588</v>
      </c>
      <c r="AO45" s="87">
        <v>0</v>
      </c>
      <c r="AP45" s="87">
        <v>0</v>
      </c>
      <c r="AQ45" s="63"/>
      <c r="AR45" s="87">
        <v>203.9</v>
      </c>
      <c r="AS45" s="87">
        <v>76.5</v>
      </c>
      <c r="AT45" s="63">
        <f t="shared" si="20"/>
        <v>37.518391368317801</v>
      </c>
      <c r="AU45" s="87">
        <v>2207.6999999999998</v>
      </c>
      <c r="AV45" s="87">
        <v>675.9</v>
      </c>
      <c r="AW45" s="63">
        <f t="shared" si="21"/>
        <v>30.61557276803914</v>
      </c>
      <c r="AX45" s="87">
        <v>210.7</v>
      </c>
      <c r="AY45" s="87">
        <v>94.1</v>
      </c>
      <c r="AZ45" s="63">
        <f t="shared" si="2"/>
        <v>44.660654959658281</v>
      </c>
      <c r="BA45" s="87">
        <v>202.1</v>
      </c>
      <c r="BB45" s="87">
        <v>96.4</v>
      </c>
      <c r="BC45" s="63">
        <f t="shared" si="3"/>
        <v>47.699158832261261</v>
      </c>
      <c r="BD45" s="87">
        <v>501.9</v>
      </c>
      <c r="BE45" s="87">
        <v>251.8</v>
      </c>
      <c r="BF45" s="63">
        <f t="shared" si="4"/>
        <v>50.169356445507077</v>
      </c>
      <c r="BG45" s="87">
        <v>0</v>
      </c>
      <c r="BH45" s="87">
        <v>0</v>
      </c>
      <c r="BI45" s="64"/>
      <c r="BJ45" s="87"/>
      <c r="BK45" s="87"/>
      <c r="BL45" s="64"/>
      <c r="BM45" s="87">
        <v>18.399999999999999</v>
      </c>
      <c r="BN45" s="87">
        <v>0</v>
      </c>
      <c r="BO45" s="63">
        <f t="shared" si="6"/>
        <v>0</v>
      </c>
      <c r="BP45" s="87">
        <v>201.8</v>
      </c>
      <c r="BQ45" s="87">
        <v>91.4</v>
      </c>
      <c r="BR45" s="63">
        <f t="shared" si="7"/>
        <v>45.292368681863231</v>
      </c>
      <c r="BS45" s="87">
        <v>213.9</v>
      </c>
      <c r="BT45" s="87">
        <v>93.1</v>
      </c>
      <c r="BU45" s="63">
        <f t="shared" si="9"/>
        <v>43.525011687704527</v>
      </c>
      <c r="BV45" s="87">
        <v>0.7</v>
      </c>
      <c r="BW45" s="87">
        <v>0</v>
      </c>
      <c r="BX45" s="64">
        <v>0</v>
      </c>
      <c r="BY45" s="87">
        <v>44.6</v>
      </c>
      <c r="BZ45" s="87">
        <v>0</v>
      </c>
      <c r="CA45" s="64">
        <f t="shared" si="24"/>
        <v>0</v>
      </c>
    </row>
    <row r="46" spans="1:79" ht="15.75" x14ac:dyDescent="0.25">
      <c r="A46" s="62" t="s">
        <v>287</v>
      </c>
      <c r="B46" s="64">
        <f t="shared" si="22"/>
        <v>162842.90000000002</v>
      </c>
      <c r="C46" s="64">
        <f t="shared" si="22"/>
        <v>89487.771999999997</v>
      </c>
      <c r="D46" s="64">
        <f t="shared" si="0"/>
        <v>54.953437945406272</v>
      </c>
      <c r="E46" s="87">
        <v>753.1</v>
      </c>
      <c r="F46" s="87">
        <v>376.6</v>
      </c>
      <c r="G46" s="63">
        <f t="shared" si="12"/>
        <v>50.006639224538574</v>
      </c>
      <c r="H46" s="87">
        <v>116.3</v>
      </c>
      <c r="I46" s="87">
        <v>57.9</v>
      </c>
      <c r="J46" s="63">
        <f t="shared" si="13"/>
        <v>49.785038693035254</v>
      </c>
      <c r="K46" s="87">
        <v>1703.8</v>
      </c>
      <c r="L46" s="87">
        <v>850</v>
      </c>
      <c r="M46" s="63">
        <f t="shared" si="14"/>
        <v>49.888484563915952</v>
      </c>
      <c r="N46" s="87">
        <v>31341.4</v>
      </c>
      <c r="O46" s="87">
        <v>14643.7</v>
      </c>
      <c r="P46" s="63">
        <f t="shared" si="15"/>
        <v>46.72318403134512</v>
      </c>
      <c r="Q46" s="87"/>
      <c r="R46" s="87"/>
      <c r="S46" s="64"/>
      <c r="T46" s="87"/>
      <c r="U46" s="87"/>
      <c r="V46" s="64"/>
      <c r="W46" s="87">
        <v>2815.2</v>
      </c>
      <c r="X46" s="87">
        <v>1548.4</v>
      </c>
      <c r="Y46" s="63">
        <f t="shared" si="16"/>
        <v>55.001420858198358</v>
      </c>
      <c r="Z46" s="87">
        <v>95.9</v>
      </c>
      <c r="AA46" s="87">
        <v>38.372</v>
      </c>
      <c r="AB46" s="63">
        <f t="shared" si="17"/>
        <v>40.012513034410837</v>
      </c>
      <c r="AC46" s="87">
        <v>121897</v>
      </c>
      <c r="AD46" s="87">
        <v>70080.899999999994</v>
      </c>
      <c r="AE46" s="63">
        <f t="shared" si="18"/>
        <v>57.491898898250163</v>
      </c>
      <c r="AF46" s="87">
        <v>0</v>
      </c>
      <c r="AG46" s="87">
        <v>0</v>
      </c>
      <c r="AH46" s="64"/>
      <c r="AI46" s="87">
        <v>0</v>
      </c>
      <c r="AJ46" s="87">
        <v>0</v>
      </c>
      <c r="AK46" s="64"/>
      <c r="AL46" s="87">
        <v>383.7</v>
      </c>
      <c r="AM46" s="87">
        <v>148</v>
      </c>
      <c r="AN46" s="63">
        <f t="shared" si="19"/>
        <v>38.571800886108946</v>
      </c>
      <c r="AO46" s="87">
        <v>0</v>
      </c>
      <c r="AP46" s="87">
        <v>0</v>
      </c>
      <c r="AQ46" s="63"/>
      <c r="AR46" s="87">
        <v>203.9</v>
      </c>
      <c r="AS46" s="87">
        <v>75.2</v>
      </c>
      <c r="AT46" s="63">
        <f t="shared" si="20"/>
        <v>36.88082393330064</v>
      </c>
      <c r="AU46" s="87">
        <v>1761.5</v>
      </c>
      <c r="AV46" s="87">
        <v>920.4</v>
      </c>
      <c r="AW46" s="63">
        <f t="shared" si="21"/>
        <v>52.250922509225092</v>
      </c>
      <c r="AX46" s="87">
        <v>210.7</v>
      </c>
      <c r="AY46" s="87">
        <v>103.7</v>
      </c>
      <c r="AZ46" s="63">
        <f t="shared" si="2"/>
        <v>49.216896060749889</v>
      </c>
      <c r="BA46" s="87">
        <v>202.1</v>
      </c>
      <c r="BB46" s="87">
        <v>72.099999999999994</v>
      </c>
      <c r="BC46" s="63">
        <f t="shared" si="3"/>
        <v>35.675408213755567</v>
      </c>
      <c r="BD46" s="87">
        <v>877.9</v>
      </c>
      <c r="BE46" s="87">
        <v>438</v>
      </c>
      <c r="BF46" s="63">
        <f t="shared" si="4"/>
        <v>49.891787219501083</v>
      </c>
      <c r="BG46" s="87">
        <v>0</v>
      </c>
      <c r="BH46" s="87">
        <v>0</v>
      </c>
      <c r="BI46" s="64"/>
      <c r="BJ46" s="87"/>
      <c r="BK46" s="87"/>
      <c r="BL46" s="64"/>
      <c r="BM46" s="87">
        <v>19.399999999999999</v>
      </c>
      <c r="BN46" s="87">
        <v>0</v>
      </c>
      <c r="BO46" s="63">
        <f t="shared" si="6"/>
        <v>0</v>
      </c>
      <c r="BP46" s="87">
        <v>201.8</v>
      </c>
      <c r="BQ46" s="87">
        <v>95.3</v>
      </c>
      <c r="BR46" s="63">
        <f t="shared" si="7"/>
        <v>47.224975222993059</v>
      </c>
      <c r="BS46" s="87">
        <v>213.9</v>
      </c>
      <c r="BT46" s="87">
        <v>39.200000000000003</v>
      </c>
      <c r="BU46" s="63">
        <f t="shared" si="9"/>
        <v>18.326320710612436</v>
      </c>
      <c r="BV46" s="87">
        <v>0.7</v>
      </c>
      <c r="BW46" s="87">
        <v>0</v>
      </c>
      <c r="BX46" s="64">
        <v>0</v>
      </c>
      <c r="BY46" s="87">
        <v>44.6</v>
      </c>
      <c r="BZ46" s="87">
        <v>0</v>
      </c>
      <c r="CA46" s="64">
        <f t="shared" si="24"/>
        <v>0</v>
      </c>
    </row>
    <row r="47" spans="1:79" ht="15.75" x14ac:dyDescent="0.25">
      <c r="A47" s="62" t="s">
        <v>288</v>
      </c>
      <c r="B47" s="64">
        <f t="shared" si="22"/>
        <v>171460.40000000002</v>
      </c>
      <c r="C47" s="64">
        <f t="shared" si="22"/>
        <v>85564.006970000017</v>
      </c>
      <c r="D47" s="64">
        <f t="shared" si="0"/>
        <v>49.903072062120465</v>
      </c>
      <c r="E47" s="87">
        <v>1127.5999999999999</v>
      </c>
      <c r="F47" s="87">
        <v>531.70000000000005</v>
      </c>
      <c r="G47" s="63">
        <f t="shared" si="12"/>
        <v>47.15324583185528</v>
      </c>
      <c r="H47" s="87">
        <v>135.4</v>
      </c>
      <c r="I47" s="87">
        <v>51.7</v>
      </c>
      <c r="J47" s="63">
        <f t="shared" si="13"/>
        <v>38.183161004431312</v>
      </c>
      <c r="K47" s="87">
        <v>2046.3</v>
      </c>
      <c r="L47" s="87">
        <v>1669.4</v>
      </c>
      <c r="M47" s="63">
        <f t="shared" si="14"/>
        <v>81.58139080291258</v>
      </c>
      <c r="N47" s="87">
        <v>26780.6</v>
      </c>
      <c r="O47" s="87">
        <v>11435.5</v>
      </c>
      <c r="P47" s="63">
        <f t="shared" si="15"/>
        <v>42.7006863177076</v>
      </c>
      <c r="Q47" s="87"/>
      <c r="R47" s="87"/>
      <c r="S47" s="64"/>
      <c r="T47" s="87"/>
      <c r="U47" s="87"/>
      <c r="V47" s="64"/>
      <c r="W47" s="87">
        <v>3530.3</v>
      </c>
      <c r="X47" s="87">
        <v>1237.5999999999999</v>
      </c>
      <c r="Y47" s="63">
        <f t="shared" si="16"/>
        <v>35.056510778120838</v>
      </c>
      <c r="Z47" s="87">
        <v>143.9</v>
      </c>
      <c r="AA47" s="87">
        <v>32.206969999999998</v>
      </c>
      <c r="AB47" s="63">
        <f t="shared" si="17"/>
        <v>22.381494093120221</v>
      </c>
      <c r="AC47" s="87">
        <v>129020.9</v>
      </c>
      <c r="AD47" s="87">
        <v>66631.600000000006</v>
      </c>
      <c r="AE47" s="63">
        <f t="shared" si="18"/>
        <v>51.644035966265932</v>
      </c>
      <c r="AF47" s="87">
        <v>1957.3</v>
      </c>
      <c r="AG47" s="87">
        <v>799.6</v>
      </c>
      <c r="AH47" s="64">
        <f t="shared" si="25"/>
        <v>40.852194349358811</v>
      </c>
      <c r="AI47" s="87">
        <v>19.600000000000001</v>
      </c>
      <c r="AJ47" s="87">
        <v>0</v>
      </c>
      <c r="AK47" s="64">
        <f t="shared" si="26"/>
        <v>0</v>
      </c>
      <c r="AL47" s="87">
        <v>383.7</v>
      </c>
      <c r="AM47" s="87">
        <v>182.8</v>
      </c>
      <c r="AN47" s="63">
        <f t="shared" si="19"/>
        <v>47.641386499869689</v>
      </c>
      <c r="AO47" s="87">
        <v>0</v>
      </c>
      <c r="AP47" s="87">
        <v>0</v>
      </c>
      <c r="AQ47" s="63"/>
      <c r="AR47" s="87">
        <v>203.9</v>
      </c>
      <c r="AS47" s="87">
        <v>98.8</v>
      </c>
      <c r="AT47" s="63">
        <f t="shared" si="20"/>
        <v>48.455125061304557</v>
      </c>
      <c r="AU47" s="87">
        <v>4198.3</v>
      </c>
      <c r="AV47" s="87">
        <v>1974.1</v>
      </c>
      <c r="AW47" s="63">
        <f t="shared" si="21"/>
        <v>47.021413429245165</v>
      </c>
      <c r="AX47" s="87">
        <v>210.7</v>
      </c>
      <c r="AY47" s="87">
        <v>103.6</v>
      </c>
      <c r="AZ47" s="63">
        <f t="shared" si="2"/>
        <v>49.169435215946841</v>
      </c>
      <c r="BA47" s="87">
        <v>202.1</v>
      </c>
      <c r="BB47" s="87">
        <v>98.6</v>
      </c>
      <c r="BC47" s="63">
        <f t="shared" si="3"/>
        <v>48.787728847105392</v>
      </c>
      <c r="BD47" s="87">
        <v>1021.1</v>
      </c>
      <c r="BE47" s="87">
        <v>510</v>
      </c>
      <c r="BF47" s="63">
        <f t="shared" si="4"/>
        <v>49.946136519439818</v>
      </c>
      <c r="BG47" s="87">
        <v>0</v>
      </c>
      <c r="BH47" s="87">
        <v>0</v>
      </c>
      <c r="BI47" s="64"/>
      <c r="BJ47" s="87"/>
      <c r="BK47" s="87"/>
      <c r="BL47" s="64"/>
      <c r="BM47" s="87">
        <v>17.7</v>
      </c>
      <c r="BN47" s="87">
        <v>8.6999999999999993</v>
      </c>
      <c r="BO47" s="63">
        <f t="shared" si="6"/>
        <v>49.152542372881349</v>
      </c>
      <c r="BP47" s="87">
        <v>201.8</v>
      </c>
      <c r="BQ47" s="87">
        <v>96.4</v>
      </c>
      <c r="BR47" s="63">
        <f t="shared" si="7"/>
        <v>47.770069375619421</v>
      </c>
      <c r="BS47" s="87">
        <v>213.9</v>
      </c>
      <c r="BT47" s="87">
        <v>101.7</v>
      </c>
      <c r="BU47" s="63">
        <f t="shared" si="9"/>
        <v>47.545582047685834</v>
      </c>
      <c r="BV47" s="87">
        <v>0.7</v>
      </c>
      <c r="BW47" s="87">
        <v>0</v>
      </c>
      <c r="BX47" s="64">
        <v>0</v>
      </c>
      <c r="BY47" s="87">
        <v>44.6</v>
      </c>
      <c r="BZ47" s="87">
        <v>0</v>
      </c>
      <c r="CA47" s="64">
        <f t="shared" si="24"/>
        <v>0</v>
      </c>
    </row>
    <row r="48" spans="1:79" ht="15.75" x14ac:dyDescent="0.25">
      <c r="A48" s="62" t="s">
        <v>289</v>
      </c>
      <c r="B48" s="64">
        <f t="shared" si="22"/>
        <v>1857726.6</v>
      </c>
      <c r="C48" s="64">
        <f t="shared" si="22"/>
        <v>961130.60199</v>
      </c>
      <c r="D48" s="64">
        <f t="shared" si="0"/>
        <v>51.736924151810058</v>
      </c>
      <c r="E48" s="87">
        <v>3947.4</v>
      </c>
      <c r="F48" s="87">
        <v>1272.7</v>
      </c>
      <c r="G48" s="63">
        <f t="shared" si="12"/>
        <v>32.241475401530124</v>
      </c>
      <c r="H48" s="87">
        <v>1859.4</v>
      </c>
      <c r="I48" s="87">
        <v>692</v>
      </c>
      <c r="J48" s="63">
        <f t="shared" si="13"/>
        <v>37.216306335377006</v>
      </c>
      <c r="K48" s="87">
        <v>45606.6</v>
      </c>
      <c r="L48" s="87">
        <v>36222.800000000003</v>
      </c>
      <c r="M48" s="63">
        <f t="shared" si="14"/>
        <v>79.42446926541335</v>
      </c>
      <c r="N48" s="87">
        <v>546367.69999999995</v>
      </c>
      <c r="O48" s="87">
        <v>240380</v>
      </c>
      <c r="P48" s="63">
        <f t="shared" si="15"/>
        <v>43.99601220936011</v>
      </c>
      <c r="Q48" s="87">
        <v>9487.2999999999993</v>
      </c>
      <c r="R48" s="87">
        <v>3943</v>
      </c>
      <c r="S48" s="64">
        <f>R48/Q48*100</f>
        <v>41.560823416567416</v>
      </c>
      <c r="T48" s="87">
        <v>94.9</v>
      </c>
      <c r="U48" s="87">
        <v>31.7</v>
      </c>
      <c r="V48" s="64">
        <f>U48/T48*100</f>
        <v>33.403582718651208</v>
      </c>
      <c r="W48" s="87">
        <v>24808.5</v>
      </c>
      <c r="X48" s="87">
        <v>9669.9</v>
      </c>
      <c r="Y48" s="63">
        <f t="shared" si="16"/>
        <v>38.978172803676159</v>
      </c>
      <c r="Z48" s="87">
        <v>2451.5</v>
      </c>
      <c r="AA48" s="87">
        <v>969.90198999999996</v>
      </c>
      <c r="AB48" s="63">
        <f t="shared" si="17"/>
        <v>39.563613705894348</v>
      </c>
      <c r="AC48" s="87">
        <v>1102605.3999999999</v>
      </c>
      <c r="AD48" s="87">
        <v>604420</v>
      </c>
      <c r="AE48" s="63">
        <f t="shared" si="18"/>
        <v>54.817435140440992</v>
      </c>
      <c r="AF48" s="87">
        <v>619.6</v>
      </c>
      <c r="AG48" s="87">
        <v>254.4</v>
      </c>
      <c r="AH48" s="64">
        <f t="shared" si="25"/>
        <v>41.058747579083274</v>
      </c>
      <c r="AI48" s="87">
        <v>6.2</v>
      </c>
      <c r="AJ48" s="87">
        <v>0</v>
      </c>
      <c r="AK48" s="64">
        <f t="shared" si="26"/>
        <v>0</v>
      </c>
      <c r="AL48" s="87">
        <v>6182</v>
      </c>
      <c r="AM48" s="87">
        <v>2974.8</v>
      </c>
      <c r="AN48" s="63">
        <f t="shared" si="19"/>
        <v>48.120349401488191</v>
      </c>
      <c r="AO48" s="87">
        <v>114.4</v>
      </c>
      <c r="AP48" s="87">
        <v>70.5</v>
      </c>
      <c r="AQ48" s="63">
        <f t="shared" si="23"/>
        <v>61.625874125874127</v>
      </c>
      <c r="AR48" s="87">
        <v>3600.4</v>
      </c>
      <c r="AS48" s="87">
        <v>1757.2</v>
      </c>
      <c r="AT48" s="63">
        <f t="shared" si="20"/>
        <v>48.80568825686035</v>
      </c>
      <c r="AU48" s="87">
        <v>91563.199999999997</v>
      </c>
      <c r="AV48" s="87">
        <v>49025.8</v>
      </c>
      <c r="AW48" s="63">
        <f t="shared" si="21"/>
        <v>53.543126496234294</v>
      </c>
      <c r="AX48" s="87">
        <v>1481.8</v>
      </c>
      <c r="AY48" s="87">
        <v>738.6</v>
      </c>
      <c r="AZ48" s="63">
        <f t="shared" si="2"/>
        <v>49.844783371575112</v>
      </c>
      <c r="BA48" s="87">
        <v>670.1</v>
      </c>
      <c r="BB48" s="87">
        <v>326.39999999999998</v>
      </c>
      <c r="BC48" s="63">
        <f t="shared" si="3"/>
        <v>48.709147888374865</v>
      </c>
      <c r="BD48" s="87">
        <v>12576.6</v>
      </c>
      <c r="BE48" s="87">
        <v>6498</v>
      </c>
      <c r="BF48" s="63">
        <f t="shared" si="4"/>
        <v>51.667382281379702</v>
      </c>
      <c r="BG48" s="87">
        <v>1296.5</v>
      </c>
      <c r="BH48" s="87">
        <v>569.9</v>
      </c>
      <c r="BI48" s="64">
        <f>BH48/BG48*100</f>
        <v>43.956806787504817</v>
      </c>
      <c r="BJ48" s="87"/>
      <c r="BK48" s="87"/>
      <c r="BL48" s="64"/>
      <c r="BM48" s="87">
        <v>311.60000000000002</v>
      </c>
      <c r="BN48" s="87">
        <v>311.60000000000002</v>
      </c>
      <c r="BO48" s="63">
        <f t="shared" si="6"/>
        <v>100</v>
      </c>
      <c r="BP48" s="87">
        <v>446.3</v>
      </c>
      <c r="BQ48" s="87">
        <v>223.1</v>
      </c>
      <c r="BR48" s="63">
        <f t="shared" si="7"/>
        <v>49.988796773470753</v>
      </c>
      <c r="BS48" s="87">
        <v>1176.2</v>
      </c>
      <c r="BT48" s="87">
        <v>588.1</v>
      </c>
      <c r="BU48" s="63">
        <f t="shared" si="9"/>
        <v>50</v>
      </c>
      <c r="BV48" s="87">
        <v>6.8</v>
      </c>
      <c r="BW48" s="87">
        <v>0.6</v>
      </c>
      <c r="BX48" s="64">
        <f>BW48/BV48*100</f>
        <v>8.8235294117647065</v>
      </c>
      <c r="BY48" s="87">
        <v>446.2</v>
      </c>
      <c r="BZ48" s="87">
        <v>189.6</v>
      </c>
      <c r="CA48" s="64">
        <f t="shared" si="24"/>
        <v>42.492155983863739</v>
      </c>
    </row>
    <row r="49" spans="1:79" ht="33.75" customHeight="1" x14ac:dyDescent="0.25">
      <c r="A49" s="124" t="s">
        <v>290</v>
      </c>
      <c r="B49" s="125">
        <f>B50+B51+B52+B53</f>
        <v>5173469</v>
      </c>
      <c r="C49" s="125">
        <f t="shared" ref="C49" si="27">C50+C51+C52+C53</f>
        <v>2793027.5270000002</v>
      </c>
      <c r="D49" s="125">
        <f t="shared" si="0"/>
        <v>53.987518375001386</v>
      </c>
      <c r="E49" s="125">
        <v>17381.7</v>
      </c>
      <c r="F49" s="125">
        <v>9717.7999999999993</v>
      </c>
      <c r="G49" s="125">
        <f t="shared" si="12"/>
        <v>55.908225317431551</v>
      </c>
      <c r="H49" s="125">
        <v>6565.9</v>
      </c>
      <c r="I49" s="125">
        <v>2940.1</v>
      </c>
      <c r="J49" s="125">
        <f t="shared" si="13"/>
        <v>44.778324372896328</v>
      </c>
      <c r="K49" s="125">
        <v>207536.8</v>
      </c>
      <c r="L49" s="125">
        <v>99268.2</v>
      </c>
      <c r="M49" s="125">
        <f t="shared" si="14"/>
        <v>47.831613477706128</v>
      </c>
      <c r="N49" s="125">
        <v>1563818.8</v>
      </c>
      <c r="O49" s="125">
        <v>800551.6</v>
      </c>
      <c r="P49" s="125">
        <f t="shared" si="15"/>
        <v>51.192094633981888</v>
      </c>
      <c r="Q49" s="125">
        <v>22336.2</v>
      </c>
      <c r="R49" s="125">
        <v>9894.6</v>
      </c>
      <c r="S49" s="125">
        <f t="shared" ref="S49:S50" si="28">R49/Q49*100</f>
        <v>44.29849302925296</v>
      </c>
      <c r="T49" s="125">
        <v>223.3</v>
      </c>
      <c r="U49" s="125">
        <v>30</v>
      </c>
      <c r="V49" s="125">
        <f t="shared" ref="V49:V50" si="29">U49/T49*100</f>
        <v>13.434841021047916</v>
      </c>
      <c r="W49" s="125">
        <v>72323.5</v>
      </c>
      <c r="X49" s="125">
        <v>29055.3</v>
      </c>
      <c r="Y49" s="125">
        <f t="shared" si="16"/>
        <v>40.174078964651876</v>
      </c>
      <c r="Z49" s="125">
        <v>6960.2</v>
      </c>
      <c r="AA49" s="125">
        <v>3159.3</v>
      </c>
      <c r="AB49" s="125">
        <f t="shared" si="17"/>
        <v>45.390937042039027</v>
      </c>
      <c r="AC49" s="125">
        <v>2884430.7</v>
      </c>
      <c r="AD49" s="125">
        <v>1633437.9</v>
      </c>
      <c r="AE49" s="125">
        <f t="shared" si="18"/>
        <v>56.629472845369442</v>
      </c>
      <c r="AF49" s="125">
        <v>49421.5</v>
      </c>
      <c r="AG49" s="125">
        <v>24413.5</v>
      </c>
      <c r="AH49" s="125">
        <f t="shared" si="25"/>
        <v>49.398541120767277</v>
      </c>
      <c r="AI49" s="125">
        <v>494.2</v>
      </c>
      <c r="AJ49" s="125">
        <v>106.6</v>
      </c>
      <c r="AK49" s="125">
        <f t="shared" si="26"/>
        <v>21.570214488061513</v>
      </c>
      <c r="AL49" s="125">
        <v>16136.8</v>
      </c>
      <c r="AM49" s="125">
        <v>8557.4</v>
      </c>
      <c r="AN49" s="125">
        <f t="shared" si="19"/>
        <v>53.030340587972837</v>
      </c>
      <c r="AO49" s="125">
        <v>696.3</v>
      </c>
      <c r="AP49" s="125">
        <v>51.5</v>
      </c>
      <c r="AQ49" s="125">
        <f t="shared" si="23"/>
        <v>7.3962372540571604</v>
      </c>
      <c r="AR49" s="125">
        <v>18356.599999999999</v>
      </c>
      <c r="AS49" s="125">
        <v>8358.4</v>
      </c>
      <c r="AT49" s="125">
        <f t="shared" si="20"/>
        <v>45.533486593377859</v>
      </c>
      <c r="AU49" s="125">
        <v>287648.90000000002</v>
      </c>
      <c r="AV49" s="125">
        <v>156336</v>
      </c>
      <c r="AW49" s="125">
        <f t="shared" si="21"/>
        <v>54.349590768468083</v>
      </c>
      <c r="AX49" s="125">
        <v>4625.2</v>
      </c>
      <c r="AY49" s="125">
        <v>2089.6</v>
      </c>
      <c r="AZ49" s="125">
        <f t="shared" si="2"/>
        <v>45.178586871919052</v>
      </c>
      <c r="BA49" s="125">
        <v>1946.5</v>
      </c>
      <c r="BB49" s="125">
        <v>825.8</v>
      </c>
      <c r="BC49" s="125">
        <f t="shared" si="3"/>
        <v>42.424865142563576</v>
      </c>
      <c r="BD49" s="125">
        <v>0</v>
      </c>
      <c r="BE49" s="125">
        <v>0</v>
      </c>
      <c r="BF49" s="125"/>
      <c r="BG49" s="125">
        <v>1940.5</v>
      </c>
      <c r="BH49" s="125">
        <v>970.3</v>
      </c>
      <c r="BI49" s="125">
        <f t="shared" ref="BI49:BI50" si="30">BH49/BG49*100</f>
        <v>50.002576655501151</v>
      </c>
      <c r="BJ49" s="125">
        <v>400.5</v>
      </c>
      <c r="BK49" s="125">
        <v>195.2</v>
      </c>
      <c r="BL49" s="125">
        <f>BK49/BJ49*100</f>
        <v>48.73907615480649</v>
      </c>
      <c r="BM49" s="125">
        <v>883</v>
      </c>
      <c r="BN49" s="125">
        <v>862.4</v>
      </c>
      <c r="BO49" s="125">
        <f t="shared" si="6"/>
        <v>97.667044167610413</v>
      </c>
      <c r="BP49" s="125">
        <v>1498</v>
      </c>
      <c r="BQ49" s="125">
        <v>524.29999999999995</v>
      </c>
      <c r="BR49" s="125">
        <f t="shared" si="7"/>
        <v>35</v>
      </c>
      <c r="BS49" s="125">
        <v>2951.5</v>
      </c>
      <c r="BT49" s="125">
        <v>1358.2</v>
      </c>
      <c r="BU49" s="125">
        <f t="shared" si="9"/>
        <v>46.017279349483317</v>
      </c>
      <c r="BV49" s="125">
        <v>73.5</v>
      </c>
      <c r="BW49" s="125">
        <v>0</v>
      </c>
      <c r="BX49" s="125">
        <v>0</v>
      </c>
      <c r="BY49" s="125">
        <v>4818.8999999999996</v>
      </c>
      <c r="BZ49" s="125">
        <v>323.5</v>
      </c>
      <c r="CA49" s="125">
        <f t="shared" si="24"/>
        <v>6.7131503040112896</v>
      </c>
    </row>
    <row r="50" spans="1:79" ht="15.75" x14ac:dyDescent="0.25">
      <c r="A50" s="62" t="s">
        <v>291</v>
      </c>
      <c r="B50" s="63">
        <f>E50+H50+K50+N50+Q50+T50+W50+Z50+AC50+AF50+AI50+AL50+AO50+AR50+AU50+AX50+BA50+BD50+BG50+BJ50+BM50+BP50+BS50+BV50+BY50</f>
        <v>4985603.7</v>
      </c>
      <c r="C50" s="63">
        <f t="shared" ref="C50:C53" si="31">F50+I50+L50+O50+R50+U50+X50+AA50+AD50+AG50+AJ50+AM50+AP50+AS50+AV50+AY50+BB50+BE50+BH50+BK50+BN50+BQ50+BT50+BW50+BZ50</f>
        <v>2702089.6278700004</v>
      </c>
      <c r="D50" s="63">
        <f t="shared" si="0"/>
        <v>54.197842236638273</v>
      </c>
      <c r="E50" s="87">
        <v>16737.3</v>
      </c>
      <c r="F50" s="87">
        <v>9462.9</v>
      </c>
      <c r="G50" s="63">
        <f t="shared" si="12"/>
        <v>56.537792833969633</v>
      </c>
      <c r="H50" s="87">
        <v>6343.5</v>
      </c>
      <c r="I50" s="87">
        <v>2868.7</v>
      </c>
      <c r="J50" s="63">
        <f t="shared" si="13"/>
        <v>45.222668873650193</v>
      </c>
      <c r="K50" s="87">
        <v>203096.3</v>
      </c>
      <c r="L50" s="87">
        <v>96939.6</v>
      </c>
      <c r="M50" s="63">
        <f t="shared" si="14"/>
        <v>47.730854771849621</v>
      </c>
      <c r="N50" s="87">
        <v>1491400.9</v>
      </c>
      <c r="O50" s="87">
        <v>766282.5</v>
      </c>
      <c r="P50" s="63">
        <f t="shared" si="15"/>
        <v>51.380048114494237</v>
      </c>
      <c r="Q50" s="87">
        <v>22336.2</v>
      </c>
      <c r="R50" s="87">
        <v>9894.6</v>
      </c>
      <c r="S50" s="64">
        <f t="shared" si="28"/>
        <v>44.29849302925296</v>
      </c>
      <c r="T50" s="87">
        <v>223.3</v>
      </c>
      <c r="U50" s="87">
        <v>30</v>
      </c>
      <c r="V50" s="64">
        <f t="shared" si="29"/>
        <v>13.434841021047916</v>
      </c>
      <c r="W50" s="87">
        <v>70201.7</v>
      </c>
      <c r="X50" s="87">
        <v>28317.200000000001</v>
      </c>
      <c r="Y50" s="63">
        <f t="shared" si="16"/>
        <v>40.336914918014813</v>
      </c>
      <c r="Z50" s="87">
        <v>6768.3</v>
      </c>
      <c r="AA50" s="87">
        <v>3074.2278700000002</v>
      </c>
      <c r="AB50" s="63">
        <f t="shared" si="17"/>
        <v>45.420975281828525</v>
      </c>
      <c r="AC50" s="87">
        <v>2784518.8</v>
      </c>
      <c r="AD50" s="87">
        <v>1583556.4</v>
      </c>
      <c r="AE50" s="63">
        <f t="shared" si="18"/>
        <v>56.870020055170755</v>
      </c>
      <c r="AF50" s="87">
        <v>49421.5</v>
      </c>
      <c r="AG50" s="87">
        <v>24413.5</v>
      </c>
      <c r="AH50" s="64">
        <f t="shared" si="25"/>
        <v>49.398541120767277</v>
      </c>
      <c r="AI50" s="87">
        <v>494.2</v>
      </c>
      <c r="AJ50" s="87">
        <v>106.6</v>
      </c>
      <c r="AK50" s="64">
        <f t="shared" si="26"/>
        <v>21.570214488061513</v>
      </c>
      <c r="AL50" s="87">
        <v>15561.4</v>
      </c>
      <c r="AM50" s="87">
        <v>8293.5</v>
      </c>
      <c r="AN50" s="63">
        <f t="shared" si="19"/>
        <v>53.295333324765124</v>
      </c>
      <c r="AO50" s="87">
        <v>696.3</v>
      </c>
      <c r="AP50" s="87">
        <v>51.5</v>
      </c>
      <c r="AQ50" s="63">
        <f t="shared" si="23"/>
        <v>7.3962372540571604</v>
      </c>
      <c r="AR50" s="87">
        <v>17744.900000000001</v>
      </c>
      <c r="AS50" s="87">
        <v>8109</v>
      </c>
      <c r="AT50" s="63">
        <f t="shared" si="20"/>
        <v>45.697637067551803</v>
      </c>
      <c r="AU50" s="87">
        <v>284377.3</v>
      </c>
      <c r="AV50" s="87">
        <v>154898.6</v>
      </c>
      <c r="AW50" s="63">
        <f t="shared" si="21"/>
        <v>54.469396818944418</v>
      </c>
      <c r="AX50" s="87">
        <v>3993.1</v>
      </c>
      <c r="AY50" s="87">
        <v>1829.8</v>
      </c>
      <c r="AZ50" s="63">
        <f t="shared" si="2"/>
        <v>45.824046480178311</v>
      </c>
      <c r="BA50" s="87">
        <v>1340.2</v>
      </c>
      <c r="BB50" s="87">
        <v>600.20000000000005</v>
      </c>
      <c r="BC50" s="63">
        <f t="shared" si="3"/>
        <v>44.78436054320251</v>
      </c>
      <c r="BD50" s="87"/>
      <c r="BE50" s="87"/>
      <c r="BF50" s="63"/>
      <c r="BG50" s="87">
        <v>1940.5</v>
      </c>
      <c r="BH50" s="87">
        <v>970.3</v>
      </c>
      <c r="BI50" s="64">
        <f t="shared" si="30"/>
        <v>50.002576655501151</v>
      </c>
      <c r="BJ50" s="87"/>
      <c r="BK50" s="87"/>
      <c r="BL50" s="63"/>
      <c r="BM50" s="87">
        <v>876.9</v>
      </c>
      <c r="BN50" s="87">
        <v>860.6</v>
      </c>
      <c r="BO50" s="63">
        <f t="shared" si="6"/>
        <v>98.141179153837385</v>
      </c>
      <c r="BP50" s="87">
        <v>892.6</v>
      </c>
      <c r="BQ50" s="87">
        <v>291.2</v>
      </c>
      <c r="BR50" s="63">
        <f t="shared" si="7"/>
        <v>32.6237956531481</v>
      </c>
      <c r="BS50" s="87">
        <v>1882</v>
      </c>
      <c r="BT50" s="87">
        <v>915.2</v>
      </c>
      <c r="BU50" s="63">
        <f t="shared" si="9"/>
        <v>48.629117959617432</v>
      </c>
      <c r="BV50" s="87">
        <v>71.400000000000006</v>
      </c>
      <c r="BW50" s="87">
        <v>0</v>
      </c>
      <c r="BX50" s="63">
        <v>0</v>
      </c>
      <c r="BY50" s="87">
        <v>4685.1000000000004</v>
      </c>
      <c r="BZ50" s="87">
        <v>323.5</v>
      </c>
      <c r="CA50" s="64">
        <f t="shared" si="24"/>
        <v>6.9048686260698808</v>
      </c>
    </row>
    <row r="51" spans="1:79" ht="15.75" x14ac:dyDescent="0.25">
      <c r="A51" s="62" t="s">
        <v>292</v>
      </c>
      <c r="B51" s="63">
        <f>E51+H51+K51+N51+Q51+T51+W51+Z51+AC51+AF51+AI51+AL51+AO51+AR51+AU51+AX51+BA51+BD51+BG51+BJ51+BM51+BP51+BS51+BV51+BY51</f>
        <v>30409.899999999994</v>
      </c>
      <c r="C51" s="63">
        <f t="shared" si="31"/>
        <v>12270.4</v>
      </c>
      <c r="D51" s="63">
        <f t="shared" si="0"/>
        <v>40.350017592954934</v>
      </c>
      <c r="E51" s="87">
        <v>88</v>
      </c>
      <c r="F51" s="87">
        <v>34.4</v>
      </c>
      <c r="G51" s="63">
        <f t="shared" si="12"/>
        <v>39.090909090909086</v>
      </c>
      <c r="H51" s="87">
        <v>20.5</v>
      </c>
      <c r="I51" s="87">
        <v>11.1</v>
      </c>
      <c r="J51" s="63">
        <f t="shared" si="13"/>
        <v>54.146341463414636</v>
      </c>
      <c r="K51" s="87">
        <v>273.39999999999998</v>
      </c>
      <c r="L51" s="87">
        <v>141.69999999999999</v>
      </c>
      <c r="M51" s="63">
        <f t="shared" si="14"/>
        <v>51.828822238478423</v>
      </c>
      <c r="N51" s="87">
        <v>11358.2</v>
      </c>
      <c r="O51" s="87">
        <v>4184.3999999999996</v>
      </c>
      <c r="P51" s="63">
        <f t="shared" si="15"/>
        <v>36.84034442077089</v>
      </c>
      <c r="Q51" s="87"/>
      <c r="R51" s="87"/>
      <c r="S51" s="63"/>
      <c r="T51" s="87"/>
      <c r="U51" s="87"/>
      <c r="V51" s="63"/>
      <c r="W51" s="87">
        <v>294.39999999999998</v>
      </c>
      <c r="X51" s="87">
        <v>100.2</v>
      </c>
      <c r="Y51" s="63">
        <f t="shared" si="16"/>
        <v>34.035326086956523</v>
      </c>
      <c r="Z51" s="87">
        <v>48</v>
      </c>
      <c r="AA51" s="87">
        <v>23.2</v>
      </c>
      <c r="AB51" s="63">
        <f t="shared" si="17"/>
        <v>48.333333333333336</v>
      </c>
      <c r="AC51" s="87">
        <v>16245.6</v>
      </c>
      <c r="AD51" s="87">
        <v>6908.1</v>
      </c>
      <c r="AE51" s="63">
        <f t="shared" si="18"/>
        <v>42.522898507903676</v>
      </c>
      <c r="AF51" s="87">
        <v>0</v>
      </c>
      <c r="AG51" s="87">
        <v>0</v>
      </c>
      <c r="AH51" s="63"/>
      <c r="AI51" s="87">
        <v>0</v>
      </c>
      <c r="AJ51" s="87">
        <v>0</v>
      </c>
      <c r="AK51" s="63"/>
      <c r="AL51" s="87">
        <v>191.8</v>
      </c>
      <c r="AM51" s="87">
        <v>95.7</v>
      </c>
      <c r="AN51" s="63">
        <f t="shared" si="19"/>
        <v>49.895724713242963</v>
      </c>
      <c r="AO51" s="87">
        <v>0</v>
      </c>
      <c r="AP51" s="87">
        <v>0</v>
      </c>
      <c r="AQ51" s="63"/>
      <c r="AR51" s="87">
        <v>203.9</v>
      </c>
      <c r="AS51" s="87">
        <v>80.599999999999994</v>
      </c>
      <c r="AT51" s="63">
        <f t="shared" si="20"/>
        <v>39.529180971064243</v>
      </c>
      <c r="AU51" s="87">
        <v>317.10000000000002</v>
      </c>
      <c r="AV51" s="87">
        <v>91.6</v>
      </c>
      <c r="AW51" s="63">
        <f t="shared" si="21"/>
        <v>28.88678650268054</v>
      </c>
      <c r="AX51" s="87">
        <v>210.7</v>
      </c>
      <c r="AY51" s="87">
        <v>101.3</v>
      </c>
      <c r="AZ51" s="63">
        <f t="shared" si="2"/>
        <v>48.077835785476978</v>
      </c>
      <c r="BA51" s="87">
        <v>202.1</v>
      </c>
      <c r="BB51" s="87">
        <v>87</v>
      </c>
      <c r="BC51" s="63">
        <f t="shared" si="3"/>
        <v>43.047996041563586</v>
      </c>
      <c r="BD51" s="87"/>
      <c r="BE51" s="87"/>
      <c r="BF51" s="63"/>
      <c r="BG51" s="87">
        <v>0</v>
      </c>
      <c r="BH51" s="87">
        <v>0</v>
      </c>
      <c r="BI51" s="63"/>
      <c r="BJ51" s="63">
        <v>67.099999999999994</v>
      </c>
      <c r="BK51" s="63">
        <v>33.6</v>
      </c>
      <c r="BL51" s="63">
        <f t="shared" ref="BL51:BL114" si="32">BK51/BJ51*100</f>
        <v>50.074515648286145</v>
      </c>
      <c r="BM51" s="87">
        <v>0.3</v>
      </c>
      <c r="BN51" s="87">
        <v>0.3</v>
      </c>
      <c r="BO51" s="63">
        <f t="shared" si="6"/>
        <v>100</v>
      </c>
      <c r="BP51" s="87">
        <v>201.8</v>
      </c>
      <c r="BQ51" s="87">
        <v>86.7</v>
      </c>
      <c r="BR51" s="63">
        <f t="shared" si="7"/>
        <v>42.963330029732404</v>
      </c>
      <c r="BS51" s="87">
        <v>641.70000000000005</v>
      </c>
      <c r="BT51" s="87">
        <v>290.5</v>
      </c>
      <c r="BU51" s="63">
        <f t="shared" si="9"/>
        <v>45.27037556490572</v>
      </c>
      <c r="BV51" s="87">
        <v>0.7</v>
      </c>
      <c r="BW51" s="87">
        <v>0</v>
      </c>
      <c r="BX51" s="63">
        <v>0</v>
      </c>
      <c r="BY51" s="87">
        <v>44.6</v>
      </c>
      <c r="BZ51" s="87">
        <v>0</v>
      </c>
      <c r="CA51" s="63">
        <v>0</v>
      </c>
    </row>
    <row r="52" spans="1:79" ht="15.75" x14ac:dyDescent="0.25">
      <c r="A52" s="62" t="s">
        <v>293</v>
      </c>
      <c r="B52" s="63">
        <f>E52+H52+K52+N52+Q52+T52+W52+Z52+AC52+AF52+AI52+AL52+AO52+AR52+AU52+AX52+BA52+BD52+BG52+BJ52+BM52+BP52+BS52+BV52+BY52</f>
        <v>99397.6</v>
      </c>
      <c r="C52" s="63">
        <f t="shared" si="31"/>
        <v>47778.716129999993</v>
      </c>
      <c r="D52" s="63">
        <f t="shared" si="0"/>
        <v>48.068279445378955</v>
      </c>
      <c r="E52" s="87">
        <v>226.8</v>
      </c>
      <c r="F52" s="87">
        <v>78</v>
      </c>
      <c r="G52" s="63">
        <f t="shared" si="12"/>
        <v>34.391534391534393</v>
      </c>
      <c r="H52" s="87">
        <v>156.30000000000001</v>
      </c>
      <c r="I52" s="87">
        <v>45.3</v>
      </c>
      <c r="J52" s="63">
        <f t="shared" si="13"/>
        <v>28.982725527831089</v>
      </c>
      <c r="K52" s="87">
        <v>3365.4</v>
      </c>
      <c r="L52" s="87">
        <v>1537.6</v>
      </c>
      <c r="M52" s="63">
        <f t="shared" si="14"/>
        <v>45.68847685267724</v>
      </c>
      <c r="N52" s="87">
        <v>36260.300000000003</v>
      </c>
      <c r="O52" s="87">
        <v>17601.7</v>
      </c>
      <c r="P52" s="63">
        <f t="shared" si="15"/>
        <v>48.54262099320745</v>
      </c>
      <c r="Q52" s="87"/>
      <c r="R52" s="87"/>
      <c r="S52" s="63"/>
      <c r="T52" s="87"/>
      <c r="U52" s="87"/>
      <c r="V52" s="63"/>
      <c r="W52" s="87">
        <v>1155.7</v>
      </c>
      <c r="X52" s="87">
        <v>388.6</v>
      </c>
      <c r="Y52" s="63">
        <f t="shared" si="16"/>
        <v>33.624643073461975</v>
      </c>
      <c r="Z52" s="87">
        <v>95.9</v>
      </c>
      <c r="AA52" s="87">
        <v>40.416129999999995</v>
      </c>
      <c r="AB52" s="63">
        <f t="shared" si="17"/>
        <v>42.144035453597489</v>
      </c>
      <c r="AC52" s="87">
        <v>55877.9</v>
      </c>
      <c r="AD52" s="87">
        <v>27144.3</v>
      </c>
      <c r="AE52" s="63">
        <f t="shared" si="18"/>
        <v>48.577881416445493</v>
      </c>
      <c r="AF52" s="87">
        <v>0</v>
      </c>
      <c r="AG52" s="87">
        <v>0</v>
      </c>
      <c r="AH52" s="63"/>
      <c r="AI52" s="87">
        <v>0</v>
      </c>
      <c r="AJ52" s="87">
        <v>0</v>
      </c>
      <c r="AK52" s="63"/>
      <c r="AL52" s="87">
        <v>191.8</v>
      </c>
      <c r="AM52" s="87">
        <v>71.8</v>
      </c>
      <c r="AN52" s="63">
        <f t="shared" si="19"/>
        <v>37.434827945776853</v>
      </c>
      <c r="AO52" s="87">
        <v>0</v>
      </c>
      <c r="AP52" s="87">
        <v>0</v>
      </c>
      <c r="AQ52" s="63"/>
      <c r="AR52" s="87">
        <v>203.9</v>
      </c>
      <c r="AS52" s="87">
        <v>98.8</v>
      </c>
      <c r="AT52" s="63">
        <f t="shared" si="20"/>
        <v>48.455125061304557</v>
      </c>
      <c r="AU52" s="87">
        <v>821.6</v>
      </c>
      <c r="AV52" s="87">
        <v>384.5</v>
      </c>
      <c r="AW52" s="63">
        <f t="shared" si="21"/>
        <v>46.798928919182082</v>
      </c>
      <c r="AX52" s="87">
        <v>210.7</v>
      </c>
      <c r="AY52" s="87">
        <v>86.2</v>
      </c>
      <c r="AZ52" s="63">
        <f t="shared" si="2"/>
        <v>40.911248220218319</v>
      </c>
      <c r="BA52" s="87">
        <v>202.1</v>
      </c>
      <c r="BB52" s="87">
        <v>66.5</v>
      </c>
      <c r="BC52" s="63">
        <f t="shared" si="3"/>
        <v>32.90450272142504</v>
      </c>
      <c r="BD52" s="87"/>
      <c r="BE52" s="87"/>
      <c r="BF52" s="63"/>
      <c r="BG52" s="87">
        <v>0</v>
      </c>
      <c r="BH52" s="87">
        <v>0</v>
      </c>
      <c r="BI52" s="63"/>
      <c r="BJ52" s="63">
        <v>166.7</v>
      </c>
      <c r="BK52" s="63">
        <v>80.099999999999994</v>
      </c>
      <c r="BL52" s="63">
        <f t="shared" si="32"/>
        <v>48.050389922015597</v>
      </c>
      <c r="BM52" s="87">
        <v>1.5</v>
      </c>
      <c r="BN52" s="87">
        <v>1.5</v>
      </c>
      <c r="BO52" s="63">
        <f t="shared" si="6"/>
        <v>100</v>
      </c>
      <c r="BP52" s="87">
        <v>201.8</v>
      </c>
      <c r="BQ52" s="87">
        <v>75.2</v>
      </c>
      <c r="BR52" s="63">
        <f t="shared" si="7"/>
        <v>37.264618434093158</v>
      </c>
      <c r="BS52" s="87">
        <v>213.9</v>
      </c>
      <c r="BT52" s="87">
        <v>78.2</v>
      </c>
      <c r="BU52" s="63">
        <f t="shared" si="9"/>
        <v>36.55913978494624</v>
      </c>
      <c r="BV52" s="87">
        <v>0.7</v>
      </c>
      <c r="BW52" s="87">
        <v>0</v>
      </c>
      <c r="BX52" s="63">
        <v>0</v>
      </c>
      <c r="BY52" s="87">
        <v>44.6</v>
      </c>
      <c r="BZ52" s="87">
        <v>0</v>
      </c>
      <c r="CA52" s="63">
        <v>0</v>
      </c>
    </row>
    <row r="53" spans="1:79" ht="15.75" x14ac:dyDescent="0.25">
      <c r="A53" s="62" t="s">
        <v>294</v>
      </c>
      <c r="B53" s="63">
        <f>E53+H53+K53+N53+Q53+T53+W53+Z53+AC53+AF53+AI53+AL53+AO53+AR53+AU53+AX53+BA53+BD53+BG53+BJ53+BM53+BP53+BS53+BV53+BY53</f>
        <v>58057.80000000001</v>
      </c>
      <c r="C53" s="63">
        <f t="shared" si="31"/>
        <v>30888.782999999996</v>
      </c>
      <c r="D53" s="63">
        <f t="shared" si="0"/>
        <v>53.203502371774313</v>
      </c>
      <c r="E53" s="87">
        <v>329.6</v>
      </c>
      <c r="F53" s="87">
        <v>142.5</v>
      </c>
      <c r="G53" s="63">
        <f t="shared" si="12"/>
        <v>43.234223300970868</v>
      </c>
      <c r="H53" s="87">
        <v>45.6</v>
      </c>
      <c r="I53" s="87">
        <v>15</v>
      </c>
      <c r="J53" s="63">
        <f t="shared" si="13"/>
        <v>32.89473684210526</v>
      </c>
      <c r="K53" s="87">
        <v>801.7</v>
      </c>
      <c r="L53" s="87">
        <v>649.29999999999995</v>
      </c>
      <c r="M53" s="63">
        <f t="shared" si="14"/>
        <v>80.990395409754257</v>
      </c>
      <c r="N53" s="87">
        <v>24799.4</v>
      </c>
      <c r="O53" s="87">
        <v>12483</v>
      </c>
      <c r="P53" s="63">
        <f t="shared" si="15"/>
        <v>50.335895223271535</v>
      </c>
      <c r="Q53" s="87"/>
      <c r="R53" s="87"/>
      <c r="S53" s="63"/>
      <c r="T53" s="87"/>
      <c r="U53" s="87"/>
      <c r="V53" s="63"/>
      <c r="W53" s="87">
        <v>671.7</v>
      </c>
      <c r="X53" s="87">
        <v>249.3</v>
      </c>
      <c r="Y53" s="63">
        <f t="shared" si="16"/>
        <v>37.114783385439928</v>
      </c>
      <c r="Z53" s="87">
        <v>48</v>
      </c>
      <c r="AA53" s="87">
        <v>21.483000000000001</v>
      </c>
      <c r="AB53" s="63">
        <f t="shared" si="17"/>
        <v>44.756250000000001</v>
      </c>
      <c r="AC53" s="87">
        <v>27788.400000000001</v>
      </c>
      <c r="AD53" s="87">
        <v>15829.1</v>
      </c>
      <c r="AE53" s="63">
        <f t="shared" si="18"/>
        <v>56.962977357458513</v>
      </c>
      <c r="AF53" s="87">
        <v>0</v>
      </c>
      <c r="AG53" s="87">
        <v>0</v>
      </c>
      <c r="AH53" s="63"/>
      <c r="AI53" s="87">
        <v>0</v>
      </c>
      <c r="AJ53" s="87">
        <v>0</v>
      </c>
      <c r="AK53" s="63"/>
      <c r="AL53" s="87">
        <v>191.8</v>
      </c>
      <c r="AM53" s="87">
        <v>96.4</v>
      </c>
      <c r="AN53" s="63">
        <f t="shared" si="19"/>
        <v>50.260688216892603</v>
      </c>
      <c r="AO53" s="87">
        <v>0</v>
      </c>
      <c r="AP53" s="87">
        <v>0</v>
      </c>
      <c r="AQ53" s="63"/>
      <c r="AR53" s="87">
        <v>203.9</v>
      </c>
      <c r="AS53" s="87">
        <v>70</v>
      </c>
      <c r="AT53" s="63">
        <f t="shared" si="20"/>
        <v>34.330554193231976</v>
      </c>
      <c r="AU53" s="87">
        <v>2132.9</v>
      </c>
      <c r="AV53" s="87">
        <v>961.3</v>
      </c>
      <c r="AW53" s="63">
        <f t="shared" si="21"/>
        <v>45.070092362511133</v>
      </c>
      <c r="AX53" s="87">
        <v>210.7</v>
      </c>
      <c r="AY53" s="87">
        <v>72.3</v>
      </c>
      <c r="AZ53" s="63">
        <f t="shared" si="2"/>
        <v>34.314190792596108</v>
      </c>
      <c r="BA53" s="87">
        <v>202.1</v>
      </c>
      <c r="BB53" s="87">
        <v>72.099999999999994</v>
      </c>
      <c r="BC53" s="63">
        <f t="shared" si="3"/>
        <v>35.675408213755567</v>
      </c>
      <c r="BD53" s="87"/>
      <c r="BE53" s="87"/>
      <c r="BF53" s="63"/>
      <c r="BG53" s="87">
        <v>0</v>
      </c>
      <c r="BH53" s="87">
        <v>0</v>
      </c>
      <c r="BI53" s="63"/>
      <c r="BJ53" s="63">
        <v>166.7</v>
      </c>
      <c r="BK53" s="63">
        <v>81.5</v>
      </c>
      <c r="BL53" s="63">
        <f t="shared" si="32"/>
        <v>48.89022195560888</v>
      </c>
      <c r="BM53" s="87">
        <v>4.3</v>
      </c>
      <c r="BN53" s="87">
        <v>0</v>
      </c>
      <c r="BO53" s="63">
        <v>0</v>
      </c>
      <c r="BP53" s="87">
        <v>201.8</v>
      </c>
      <c r="BQ53" s="87">
        <v>71.2</v>
      </c>
      <c r="BR53" s="63">
        <f t="shared" si="7"/>
        <v>35.282457879088206</v>
      </c>
      <c r="BS53" s="87">
        <v>213.9</v>
      </c>
      <c r="BT53" s="87">
        <v>74.3</v>
      </c>
      <c r="BU53" s="63">
        <f t="shared" si="9"/>
        <v>34.735857877512856</v>
      </c>
      <c r="BV53" s="87">
        <v>0.7</v>
      </c>
      <c r="BW53" s="87">
        <v>0</v>
      </c>
      <c r="BX53" s="63">
        <v>0</v>
      </c>
      <c r="BY53" s="87">
        <v>44.6</v>
      </c>
      <c r="BZ53" s="87">
        <v>0</v>
      </c>
      <c r="CA53" s="63">
        <v>0</v>
      </c>
    </row>
    <row r="54" spans="1:79" ht="15.75" x14ac:dyDescent="0.25">
      <c r="A54" s="126" t="s">
        <v>295</v>
      </c>
      <c r="B54" s="125">
        <f>SUM(B55:B362)</f>
        <v>36950.099999999955</v>
      </c>
      <c r="C54" s="125">
        <f>SUM(C55:C362)</f>
        <v>15571.900000000001</v>
      </c>
      <c r="D54" s="125">
        <f t="shared" si="0"/>
        <v>42.143052386867751</v>
      </c>
      <c r="E54" s="127"/>
      <c r="F54" s="127"/>
      <c r="G54" s="128"/>
      <c r="H54" s="127"/>
      <c r="I54" s="127"/>
      <c r="J54" s="128"/>
      <c r="K54" s="127"/>
      <c r="L54" s="127"/>
      <c r="M54" s="128"/>
      <c r="N54" s="127"/>
      <c r="O54" s="127"/>
      <c r="P54" s="128"/>
      <c r="Q54" s="127"/>
      <c r="R54" s="127"/>
      <c r="S54" s="128"/>
      <c r="T54" s="127"/>
      <c r="U54" s="127"/>
      <c r="V54" s="128"/>
      <c r="W54" s="127"/>
      <c r="X54" s="127"/>
      <c r="Y54" s="128"/>
      <c r="Z54" s="127"/>
      <c r="AA54" s="127"/>
      <c r="AB54" s="128"/>
      <c r="AC54" s="127"/>
      <c r="AD54" s="127"/>
      <c r="AE54" s="128"/>
      <c r="AF54" s="127"/>
      <c r="AG54" s="127"/>
      <c r="AH54" s="128"/>
      <c r="AI54" s="127"/>
      <c r="AJ54" s="127"/>
      <c r="AK54" s="128"/>
      <c r="AL54" s="127"/>
      <c r="AM54" s="127"/>
      <c r="AN54" s="128"/>
      <c r="AO54" s="127"/>
      <c r="AP54" s="127"/>
      <c r="AQ54" s="128"/>
      <c r="AR54" s="127"/>
      <c r="AS54" s="127"/>
      <c r="AT54" s="128"/>
      <c r="AU54" s="127"/>
      <c r="AV54" s="127"/>
      <c r="AW54" s="128"/>
      <c r="AX54" s="127"/>
      <c r="AY54" s="127"/>
      <c r="AZ54" s="128"/>
      <c r="BA54" s="127"/>
      <c r="BB54" s="127"/>
      <c r="BC54" s="128"/>
      <c r="BD54" s="127"/>
      <c r="BE54" s="127"/>
      <c r="BF54" s="128"/>
      <c r="BG54" s="127"/>
      <c r="BH54" s="127"/>
      <c r="BI54" s="128"/>
      <c r="BJ54" s="129">
        <v>36950.1</v>
      </c>
      <c r="BK54" s="129">
        <v>15571.9</v>
      </c>
      <c r="BL54" s="125">
        <f t="shared" si="32"/>
        <v>42.143052386867694</v>
      </c>
      <c r="BM54" s="127"/>
      <c r="BN54" s="127"/>
      <c r="BO54" s="128"/>
      <c r="BP54" s="127"/>
      <c r="BQ54" s="127"/>
      <c r="BR54" s="128"/>
      <c r="BS54" s="127"/>
      <c r="BT54" s="127"/>
      <c r="BU54" s="128"/>
      <c r="BV54" s="127"/>
      <c r="BW54" s="127"/>
      <c r="BX54" s="128"/>
      <c r="BY54" s="127"/>
      <c r="BZ54" s="127"/>
      <c r="CA54" s="128"/>
    </row>
    <row r="55" spans="1:79" s="70" customFormat="1" ht="51" x14ac:dyDescent="0.25">
      <c r="A55" s="130" t="s">
        <v>296</v>
      </c>
      <c r="B55" s="131">
        <f>BJ55</f>
        <v>500.1</v>
      </c>
      <c r="C55" s="131">
        <f>BK55</f>
        <v>225.3</v>
      </c>
      <c r="D55" s="63">
        <f t="shared" si="0"/>
        <v>45.050989802039595</v>
      </c>
      <c r="E55" s="109"/>
      <c r="F55" s="109"/>
      <c r="G55" s="63"/>
      <c r="H55" s="109"/>
      <c r="I55" s="109"/>
      <c r="J55" s="63"/>
      <c r="K55" s="109"/>
      <c r="L55" s="109"/>
      <c r="M55" s="63"/>
      <c r="N55" s="109"/>
      <c r="O55" s="109"/>
      <c r="P55" s="63"/>
      <c r="Q55" s="109"/>
      <c r="R55" s="109"/>
      <c r="S55" s="63"/>
      <c r="T55" s="109"/>
      <c r="U55" s="109"/>
      <c r="V55" s="63"/>
      <c r="W55" s="109"/>
      <c r="X55" s="109"/>
      <c r="Y55" s="63"/>
      <c r="Z55" s="109"/>
      <c r="AA55" s="109"/>
      <c r="AB55" s="63"/>
      <c r="AC55" s="109"/>
      <c r="AD55" s="109"/>
      <c r="AE55" s="63"/>
      <c r="AF55" s="109"/>
      <c r="AG55" s="109"/>
      <c r="AH55" s="63"/>
      <c r="AI55" s="109"/>
      <c r="AJ55" s="109"/>
      <c r="AK55" s="63"/>
      <c r="AL55" s="109"/>
      <c r="AM55" s="109"/>
      <c r="AN55" s="63"/>
      <c r="AO55" s="109"/>
      <c r="AP55" s="109"/>
      <c r="AQ55" s="63"/>
      <c r="AR55" s="109"/>
      <c r="AS55" s="109"/>
      <c r="AT55" s="63"/>
      <c r="AU55" s="109"/>
      <c r="AV55" s="109"/>
      <c r="AW55" s="63"/>
      <c r="AX55" s="109"/>
      <c r="AY55" s="109"/>
      <c r="AZ55" s="63"/>
      <c r="BA55" s="109"/>
      <c r="BB55" s="109"/>
      <c r="BC55" s="63"/>
      <c r="BD55" s="109"/>
      <c r="BE55" s="109"/>
      <c r="BF55" s="63"/>
      <c r="BG55" s="109"/>
      <c r="BH55" s="109"/>
      <c r="BI55" s="63"/>
      <c r="BJ55" s="63">
        <v>500.1</v>
      </c>
      <c r="BK55" s="63">
        <v>225.3</v>
      </c>
      <c r="BL55" s="63">
        <f t="shared" si="32"/>
        <v>45.050989802039595</v>
      </c>
      <c r="BM55" s="109"/>
      <c r="BN55" s="109"/>
      <c r="BO55" s="63"/>
      <c r="BP55" s="109"/>
      <c r="BQ55" s="109"/>
      <c r="BR55" s="63"/>
      <c r="BS55" s="109"/>
      <c r="BT55" s="109"/>
      <c r="BU55" s="63"/>
      <c r="BV55" s="109"/>
      <c r="BW55" s="109"/>
      <c r="BX55" s="63"/>
      <c r="BY55" s="109"/>
      <c r="BZ55" s="109"/>
      <c r="CA55" s="63"/>
    </row>
    <row r="56" spans="1:79" s="70" customFormat="1" ht="51" x14ac:dyDescent="0.25">
      <c r="A56" s="130" t="s">
        <v>297</v>
      </c>
      <c r="B56" s="131">
        <f t="shared" ref="B56:C119" si="33">BJ56</f>
        <v>67.099999999999994</v>
      </c>
      <c r="C56" s="131">
        <f t="shared" si="33"/>
        <v>20</v>
      </c>
      <c r="D56" s="63">
        <f t="shared" si="0"/>
        <v>29.806259314456042</v>
      </c>
      <c r="E56" s="109"/>
      <c r="F56" s="109"/>
      <c r="G56" s="63"/>
      <c r="H56" s="109"/>
      <c r="I56" s="109"/>
      <c r="J56" s="63"/>
      <c r="K56" s="109"/>
      <c r="L56" s="109"/>
      <c r="M56" s="63"/>
      <c r="N56" s="109"/>
      <c r="O56" s="109"/>
      <c r="P56" s="63"/>
      <c r="Q56" s="109"/>
      <c r="R56" s="109"/>
      <c r="S56" s="63"/>
      <c r="T56" s="109"/>
      <c r="U56" s="109"/>
      <c r="V56" s="63"/>
      <c r="W56" s="109"/>
      <c r="X56" s="109"/>
      <c r="Y56" s="63"/>
      <c r="Z56" s="109"/>
      <c r="AA56" s="109"/>
      <c r="AB56" s="63"/>
      <c r="AC56" s="109"/>
      <c r="AD56" s="109"/>
      <c r="AE56" s="63"/>
      <c r="AF56" s="109"/>
      <c r="AG56" s="109"/>
      <c r="AH56" s="63"/>
      <c r="AI56" s="109"/>
      <c r="AJ56" s="109"/>
      <c r="AK56" s="63"/>
      <c r="AL56" s="109"/>
      <c r="AM56" s="109"/>
      <c r="AN56" s="63"/>
      <c r="AO56" s="109"/>
      <c r="AP56" s="109"/>
      <c r="AQ56" s="63"/>
      <c r="AR56" s="109"/>
      <c r="AS56" s="109"/>
      <c r="AT56" s="63"/>
      <c r="AU56" s="109"/>
      <c r="AV56" s="109"/>
      <c r="AW56" s="63"/>
      <c r="AX56" s="109"/>
      <c r="AY56" s="109"/>
      <c r="AZ56" s="63"/>
      <c r="BA56" s="109"/>
      <c r="BB56" s="109"/>
      <c r="BC56" s="63"/>
      <c r="BD56" s="109"/>
      <c r="BE56" s="109"/>
      <c r="BF56" s="63"/>
      <c r="BG56" s="109"/>
      <c r="BH56" s="109"/>
      <c r="BI56" s="63"/>
      <c r="BJ56" s="63">
        <v>67.099999999999994</v>
      </c>
      <c r="BK56" s="63">
        <v>20</v>
      </c>
      <c r="BL56" s="63">
        <f t="shared" si="32"/>
        <v>29.806259314456042</v>
      </c>
      <c r="BM56" s="109"/>
      <c r="BN56" s="109"/>
      <c r="BO56" s="63"/>
      <c r="BP56" s="109"/>
      <c r="BQ56" s="109"/>
      <c r="BR56" s="63"/>
      <c r="BS56" s="109"/>
      <c r="BT56" s="109"/>
      <c r="BU56" s="63"/>
      <c r="BV56" s="109"/>
      <c r="BW56" s="109"/>
      <c r="BX56" s="63"/>
      <c r="BY56" s="109"/>
      <c r="BZ56" s="109"/>
      <c r="CA56" s="63"/>
    </row>
    <row r="57" spans="1:79" s="70" customFormat="1" ht="38.25" x14ac:dyDescent="0.25">
      <c r="A57" s="130" t="s">
        <v>298</v>
      </c>
      <c r="B57" s="131">
        <f t="shared" si="33"/>
        <v>500.1</v>
      </c>
      <c r="C57" s="131">
        <f t="shared" si="33"/>
        <v>245.6</v>
      </c>
      <c r="D57" s="63">
        <f t="shared" si="0"/>
        <v>49.110177964407114</v>
      </c>
      <c r="E57" s="109"/>
      <c r="F57" s="109"/>
      <c r="G57" s="63"/>
      <c r="H57" s="109"/>
      <c r="I57" s="109"/>
      <c r="J57" s="63"/>
      <c r="K57" s="109"/>
      <c r="L57" s="109"/>
      <c r="M57" s="63"/>
      <c r="N57" s="109"/>
      <c r="O57" s="109"/>
      <c r="P57" s="63"/>
      <c r="Q57" s="109"/>
      <c r="R57" s="109"/>
      <c r="S57" s="63"/>
      <c r="T57" s="109"/>
      <c r="U57" s="109"/>
      <c r="V57" s="63"/>
      <c r="W57" s="109"/>
      <c r="X57" s="109"/>
      <c r="Y57" s="63"/>
      <c r="Z57" s="109"/>
      <c r="AA57" s="109"/>
      <c r="AB57" s="63"/>
      <c r="AC57" s="109"/>
      <c r="AD57" s="109"/>
      <c r="AE57" s="63"/>
      <c r="AF57" s="109"/>
      <c r="AG57" s="109"/>
      <c r="AH57" s="63"/>
      <c r="AI57" s="109"/>
      <c r="AJ57" s="109"/>
      <c r="AK57" s="63"/>
      <c r="AL57" s="109"/>
      <c r="AM57" s="109"/>
      <c r="AN57" s="63"/>
      <c r="AO57" s="109"/>
      <c r="AP57" s="109"/>
      <c r="AQ57" s="63"/>
      <c r="AR57" s="109"/>
      <c r="AS57" s="109"/>
      <c r="AT57" s="63"/>
      <c r="AU57" s="109"/>
      <c r="AV57" s="109"/>
      <c r="AW57" s="63"/>
      <c r="AX57" s="109"/>
      <c r="AY57" s="109"/>
      <c r="AZ57" s="63"/>
      <c r="BA57" s="109"/>
      <c r="BB57" s="109"/>
      <c r="BC57" s="63"/>
      <c r="BD57" s="109"/>
      <c r="BE57" s="109"/>
      <c r="BF57" s="63"/>
      <c r="BG57" s="109"/>
      <c r="BH57" s="109"/>
      <c r="BI57" s="63"/>
      <c r="BJ57" s="63">
        <v>500.1</v>
      </c>
      <c r="BK57" s="63">
        <v>245.6</v>
      </c>
      <c r="BL57" s="63">
        <f t="shared" si="32"/>
        <v>49.110177964407114</v>
      </c>
      <c r="BM57" s="109"/>
      <c r="BN57" s="109"/>
      <c r="BO57" s="63"/>
      <c r="BP57" s="109"/>
      <c r="BQ57" s="109"/>
      <c r="BR57" s="63"/>
      <c r="BS57" s="109"/>
      <c r="BT57" s="109"/>
      <c r="BU57" s="63"/>
      <c r="BV57" s="109"/>
      <c r="BW57" s="109"/>
      <c r="BX57" s="63"/>
      <c r="BY57" s="109"/>
      <c r="BZ57" s="109"/>
      <c r="CA57" s="63"/>
    </row>
    <row r="58" spans="1:79" s="70" customFormat="1" ht="51" x14ac:dyDescent="0.25">
      <c r="A58" s="130" t="s">
        <v>299</v>
      </c>
      <c r="B58" s="131">
        <f t="shared" si="33"/>
        <v>67.099999999999994</v>
      </c>
      <c r="C58" s="131">
        <f t="shared" si="33"/>
        <v>31.4</v>
      </c>
      <c r="D58" s="63">
        <f t="shared" si="0"/>
        <v>46.795827123695979</v>
      </c>
      <c r="E58" s="109"/>
      <c r="F58" s="109"/>
      <c r="G58" s="63"/>
      <c r="H58" s="109"/>
      <c r="I58" s="109"/>
      <c r="J58" s="63"/>
      <c r="K58" s="109"/>
      <c r="L58" s="109"/>
      <c r="M58" s="63"/>
      <c r="N58" s="109"/>
      <c r="O58" s="109"/>
      <c r="P58" s="63"/>
      <c r="Q58" s="109"/>
      <c r="R58" s="109"/>
      <c r="S58" s="63"/>
      <c r="T58" s="109"/>
      <c r="U58" s="109"/>
      <c r="V58" s="63"/>
      <c r="W58" s="109"/>
      <c r="X58" s="109"/>
      <c r="Y58" s="63"/>
      <c r="Z58" s="109"/>
      <c r="AA58" s="109"/>
      <c r="AB58" s="63"/>
      <c r="AC58" s="109"/>
      <c r="AD58" s="109"/>
      <c r="AE58" s="63"/>
      <c r="AF58" s="109"/>
      <c r="AG58" s="109"/>
      <c r="AH58" s="63"/>
      <c r="AI58" s="109"/>
      <c r="AJ58" s="109"/>
      <c r="AK58" s="63"/>
      <c r="AL58" s="109"/>
      <c r="AM58" s="109"/>
      <c r="AN58" s="63"/>
      <c r="AO58" s="109"/>
      <c r="AP58" s="109"/>
      <c r="AQ58" s="63"/>
      <c r="AR58" s="109"/>
      <c r="AS58" s="109"/>
      <c r="AT58" s="63"/>
      <c r="AU58" s="109"/>
      <c r="AV58" s="109"/>
      <c r="AW58" s="63"/>
      <c r="AX58" s="109"/>
      <c r="AY58" s="109"/>
      <c r="AZ58" s="63"/>
      <c r="BA58" s="109"/>
      <c r="BB58" s="109"/>
      <c r="BC58" s="63"/>
      <c r="BD58" s="109"/>
      <c r="BE58" s="109"/>
      <c r="BF58" s="63"/>
      <c r="BG58" s="109"/>
      <c r="BH58" s="109"/>
      <c r="BI58" s="63"/>
      <c r="BJ58" s="63">
        <v>67.099999999999994</v>
      </c>
      <c r="BK58" s="63">
        <v>31.4</v>
      </c>
      <c r="BL58" s="63">
        <f t="shared" si="32"/>
        <v>46.795827123695979</v>
      </c>
      <c r="BM58" s="109"/>
      <c r="BN58" s="109"/>
      <c r="BO58" s="63"/>
      <c r="BP58" s="109"/>
      <c r="BQ58" s="109"/>
      <c r="BR58" s="63"/>
      <c r="BS58" s="109"/>
      <c r="BT58" s="109"/>
      <c r="BU58" s="63"/>
      <c r="BV58" s="109"/>
      <c r="BW58" s="109"/>
      <c r="BX58" s="63"/>
      <c r="BY58" s="109"/>
      <c r="BZ58" s="109"/>
      <c r="CA58" s="63"/>
    </row>
    <row r="59" spans="1:79" s="70" customFormat="1" ht="51" x14ac:dyDescent="0.25">
      <c r="A59" s="130" t="s">
        <v>300</v>
      </c>
      <c r="B59" s="131">
        <f t="shared" si="33"/>
        <v>67.099999999999994</v>
      </c>
      <c r="C59" s="131">
        <f t="shared" si="33"/>
        <v>31.4</v>
      </c>
      <c r="D59" s="63">
        <f t="shared" si="0"/>
        <v>46.795827123695979</v>
      </c>
      <c r="E59" s="109"/>
      <c r="F59" s="109"/>
      <c r="G59" s="63"/>
      <c r="H59" s="109"/>
      <c r="I59" s="109"/>
      <c r="J59" s="63"/>
      <c r="K59" s="109"/>
      <c r="L59" s="109"/>
      <c r="M59" s="63"/>
      <c r="N59" s="109"/>
      <c r="O59" s="109"/>
      <c r="P59" s="63"/>
      <c r="Q59" s="109"/>
      <c r="R59" s="109"/>
      <c r="S59" s="63"/>
      <c r="T59" s="109"/>
      <c r="U59" s="109"/>
      <c r="V59" s="63"/>
      <c r="W59" s="109"/>
      <c r="X59" s="109"/>
      <c r="Y59" s="63"/>
      <c r="Z59" s="109"/>
      <c r="AA59" s="109"/>
      <c r="AB59" s="63"/>
      <c r="AC59" s="109"/>
      <c r="AD59" s="109"/>
      <c r="AE59" s="63"/>
      <c r="AF59" s="109"/>
      <c r="AG59" s="109"/>
      <c r="AH59" s="63"/>
      <c r="AI59" s="109"/>
      <c r="AJ59" s="109"/>
      <c r="AK59" s="63"/>
      <c r="AL59" s="109"/>
      <c r="AM59" s="109"/>
      <c r="AN59" s="63"/>
      <c r="AO59" s="109"/>
      <c r="AP59" s="109"/>
      <c r="AQ59" s="63"/>
      <c r="AR59" s="109"/>
      <c r="AS59" s="109"/>
      <c r="AT59" s="63"/>
      <c r="AU59" s="109"/>
      <c r="AV59" s="109"/>
      <c r="AW59" s="63"/>
      <c r="AX59" s="109"/>
      <c r="AY59" s="109"/>
      <c r="AZ59" s="63"/>
      <c r="BA59" s="109"/>
      <c r="BB59" s="109"/>
      <c r="BC59" s="63"/>
      <c r="BD59" s="109"/>
      <c r="BE59" s="109"/>
      <c r="BF59" s="63"/>
      <c r="BG59" s="109"/>
      <c r="BH59" s="109"/>
      <c r="BI59" s="63"/>
      <c r="BJ59" s="63">
        <v>67.099999999999994</v>
      </c>
      <c r="BK59" s="63">
        <v>31.4</v>
      </c>
      <c r="BL59" s="63">
        <f t="shared" si="32"/>
        <v>46.795827123695979</v>
      </c>
      <c r="BM59" s="109"/>
      <c r="BN59" s="109"/>
      <c r="BO59" s="63"/>
      <c r="BP59" s="109"/>
      <c r="BQ59" s="109"/>
      <c r="BR59" s="63"/>
      <c r="BS59" s="109"/>
      <c r="BT59" s="109"/>
      <c r="BU59" s="63"/>
      <c r="BV59" s="109"/>
      <c r="BW59" s="109"/>
      <c r="BX59" s="63"/>
      <c r="BY59" s="109"/>
      <c r="BZ59" s="109"/>
      <c r="CA59" s="63"/>
    </row>
    <row r="60" spans="1:79" s="70" customFormat="1" ht="38.25" x14ac:dyDescent="0.25">
      <c r="A60" s="130" t="s">
        <v>301</v>
      </c>
      <c r="B60" s="131">
        <f t="shared" si="33"/>
        <v>67.099999999999994</v>
      </c>
      <c r="C60" s="131">
        <f t="shared" si="33"/>
        <v>31.4</v>
      </c>
      <c r="D60" s="63">
        <f t="shared" si="0"/>
        <v>46.795827123695979</v>
      </c>
      <c r="E60" s="109"/>
      <c r="F60" s="109"/>
      <c r="G60" s="63"/>
      <c r="H60" s="109"/>
      <c r="I60" s="109"/>
      <c r="J60" s="63"/>
      <c r="K60" s="109"/>
      <c r="L60" s="109"/>
      <c r="M60" s="63"/>
      <c r="N60" s="109"/>
      <c r="O60" s="109"/>
      <c r="P60" s="63"/>
      <c r="Q60" s="109"/>
      <c r="R60" s="109"/>
      <c r="S60" s="63"/>
      <c r="T60" s="109"/>
      <c r="U60" s="109"/>
      <c r="V60" s="63"/>
      <c r="W60" s="109"/>
      <c r="X60" s="109"/>
      <c r="Y60" s="63"/>
      <c r="Z60" s="109"/>
      <c r="AA60" s="109"/>
      <c r="AB60" s="63"/>
      <c r="AC60" s="109"/>
      <c r="AD60" s="109"/>
      <c r="AE60" s="63"/>
      <c r="AF60" s="109"/>
      <c r="AG60" s="109"/>
      <c r="AH60" s="63"/>
      <c r="AI60" s="109"/>
      <c r="AJ60" s="109"/>
      <c r="AK60" s="63"/>
      <c r="AL60" s="109"/>
      <c r="AM60" s="109"/>
      <c r="AN60" s="63"/>
      <c r="AO60" s="109"/>
      <c r="AP60" s="109"/>
      <c r="AQ60" s="63"/>
      <c r="AR60" s="109"/>
      <c r="AS60" s="109"/>
      <c r="AT60" s="63"/>
      <c r="AU60" s="109"/>
      <c r="AV60" s="109"/>
      <c r="AW60" s="63"/>
      <c r="AX60" s="109"/>
      <c r="AY60" s="109"/>
      <c r="AZ60" s="63"/>
      <c r="BA60" s="109"/>
      <c r="BB60" s="109"/>
      <c r="BC60" s="63"/>
      <c r="BD60" s="109"/>
      <c r="BE60" s="109"/>
      <c r="BF60" s="63"/>
      <c r="BG60" s="109"/>
      <c r="BH60" s="109"/>
      <c r="BI60" s="63"/>
      <c r="BJ60" s="63">
        <v>67.099999999999994</v>
      </c>
      <c r="BK60" s="63">
        <v>31.4</v>
      </c>
      <c r="BL60" s="63">
        <f t="shared" si="32"/>
        <v>46.795827123695979</v>
      </c>
      <c r="BM60" s="109"/>
      <c r="BN60" s="109"/>
      <c r="BO60" s="63"/>
      <c r="BP60" s="109"/>
      <c r="BQ60" s="109"/>
      <c r="BR60" s="63"/>
      <c r="BS60" s="109"/>
      <c r="BT60" s="109"/>
      <c r="BU60" s="63"/>
      <c r="BV60" s="109"/>
      <c r="BW60" s="109"/>
      <c r="BX60" s="63"/>
      <c r="BY60" s="109"/>
      <c r="BZ60" s="109"/>
      <c r="CA60" s="63"/>
    </row>
    <row r="61" spans="1:79" s="70" customFormat="1" ht="38.25" x14ac:dyDescent="0.25">
      <c r="A61" s="130" t="s">
        <v>302</v>
      </c>
      <c r="B61" s="131">
        <f t="shared" si="33"/>
        <v>67.099999999999994</v>
      </c>
      <c r="C61" s="131">
        <f t="shared" si="33"/>
        <v>31.4</v>
      </c>
      <c r="D61" s="63">
        <f t="shared" si="0"/>
        <v>46.795827123695979</v>
      </c>
      <c r="E61" s="109"/>
      <c r="F61" s="109"/>
      <c r="G61" s="63"/>
      <c r="H61" s="109"/>
      <c r="I61" s="109"/>
      <c r="J61" s="63"/>
      <c r="K61" s="109"/>
      <c r="L61" s="109"/>
      <c r="M61" s="63"/>
      <c r="N61" s="109"/>
      <c r="O61" s="109"/>
      <c r="P61" s="63"/>
      <c r="Q61" s="109"/>
      <c r="R61" s="109"/>
      <c r="S61" s="63"/>
      <c r="T61" s="109"/>
      <c r="U61" s="109"/>
      <c r="V61" s="63"/>
      <c r="W61" s="109"/>
      <c r="X61" s="109"/>
      <c r="Y61" s="63"/>
      <c r="Z61" s="109"/>
      <c r="AA61" s="109"/>
      <c r="AB61" s="63"/>
      <c r="AC61" s="109"/>
      <c r="AD61" s="109"/>
      <c r="AE61" s="63"/>
      <c r="AF61" s="109"/>
      <c r="AG61" s="109"/>
      <c r="AH61" s="63"/>
      <c r="AI61" s="109"/>
      <c r="AJ61" s="109"/>
      <c r="AK61" s="63"/>
      <c r="AL61" s="109"/>
      <c r="AM61" s="109"/>
      <c r="AN61" s="63"/>
      <c r="AO61" s="109"/>
      <c r="AP61" s="109"/>
      <c r="AQ61" s="63"/>
      <c r="AR61" s="109"/>
      <c r="AS61" s="109"/>
      <c r="AT61" s="63"/>
      <c r="AU61" s="109"/>
      <c r="AV61" s="109"/>
      <c r="AW61" s="63"/>
      <c r="AX61" s="109"/>
      <c r="AY61" s="109"/>
      <c r="AZ61" s="63"/>
      <c r="BA61" s="109"/>
      <c r="BB61" s="109"/>
      <c r="BC61" s="63"/>
      <c r="BD61" s="109"/>
      <c r="BE61" s="109"/>
      <c r="BF61" s="63"/>
      <c r="BG61" s="109"/>
      <c r="BH61" s="109"/>
      <c r="BI61" s="63"/>
      <c r="BJ61" s="63">
        <v>67.099999999999994</v>
      </c>
      <c r="BK61" s="63">
        <v>31.4</v>
      </c>
      <c r="BL61" s="63">
        <f t="shared" si="32"/>
        <v>46.795827123695979</v>
      </c>
      <c r="BM61" s="109"/>
      <c r="BN61" s="109"/>
      <c r="BO61" s="63"/>
      <c r="BP61" s="109"/>
      <c r="BQ61" s="109"/>
      <c r="BR61" s="63"/>
      <c r="BS61" s="109"/>
      <c r="BT61" s="109"/>
      <c r="BU61" s="63"/>
      <c r="BV61" s="109"/>
      <c r="BW61" s="109"/>
      <c r="BX61" s="63"/>
      <c r="BY61" s="109"/>
      <c r="BZ61" s="109"/>
      <c r="CA61" s="63"/>
    </row>
    <row r="62" spans="1:79" s="70" customFormat="1" ht="38.25" x14ac:dyDescent="0.25">
      <c r="A62" s="130" t="s">
        <v>303</v>
      </c>
      <c r="B62" s="131">
        <f t="shared" si="33"/>
        <v>166.7</v>
      </c>
      <c r="C62" s="131">
        <f t="shared" si="33"/>
        <v>78.5</v>
      </c>
      <c r="D62" s="63">
        <f t="shared" si="0"/>
        <v>47.09058188362328</v>
      </c>
      <c r="E62" s="109"/>
      <c r="F62" s="109"/>
      <c r="G62" s="63"/>
      <c r="H62" s="109"/>
      <c r="I62" s="109"/>
      <c r="J62" s="63"/>
      <c r="K62" s="109"/>
      <c r="L62" s="109"/>
      <c r="M62" s="63"/>
      <c r="N62" s="109"/>
      <c r="O62" s="109"/>
      <c r="P62" s="63"/>
      <c r="Q62" s="109"/>
      <c r="R62" s="109"/>
      <c r="S62" s="63"/>
      <c r="T62" s="109"/>
      <c r="U62" s="109"/>
      <c r="V62" s="63"/>
      <c r="W62" s="109"/>
      <c r="X62" s="109"/>
      <c r="Y62" s="63"/>
      <c r="Z62" s="109"/>
      <c r="AA62" s="109"/>
      <c r="AB62" s="63"/>
      <c r="AC62" s="109"/>
      <c r="AD62" s="109"/>
      <c r="AE62" s="63"/>
      <c r="AF62" s="109"/>
      <c r="AG62" s="109"/>
      <c r="AH62" s="63"/>
      <c r="AI62" s="109"/>
      <c r="AJ62" s="109"/>
      <c r="AK62" s="63"/>
      <c r="AL62" s="109"/>
      <c r="AM62" s="109"/>
      <c r="AN62" s="63"/>
      <c r="AO62" s="109"/>
      <c r="AP62" s="109"/>
      <c r="AQ62" s="63"/>
      <c r="AR62" s="109"/>
      <c r="AS62" s="109"/>
      <c r="AT62" s="63"/>
      <c r="AU62" s="109"/>
      <c r="AV62" s="109"/>
      <c r="AW62" s="63"/>
      <c r="AX62" s="109"/>
      <c r="AY62" s="109"/>
      <c r="AZ62" s="63"/>
      <c r="BA62" s="109"/>
      <c r="BB62" s="109"/>
      <c r="BC62" s="63"/>
      <c r="BD62" s="109"/>
      <c r="BE62" s="109"/>
      <c r="BF62" s="63"/>
      <c r="BG62" s="109"/>
      <c r="BH62" s="109"/>
      <c r="BI62" s="63"/>
      <c r="BJ62" s="63">
        <v>166.7</v>
      </c>
      <c r="BK62" s="63">
        <v>78.5</v>
      </c>
      <c r="BL62" s="63">
        <f t="shared" si="32"/>
        <v>47.09058188362328</v>
      </c>
      <c r="BM62" s="109"/>
      <c r="BN62" s="109"/>
      <c r="BO62" s="63"/>
      <c r="BP62" s="109"/>
      <c r="BQ62" s="109"/>
      <c r="BR62" s="63"/>
      <c r="BS62" s="109"/>
      <c r="BT62" s="109"/>
      <c r="BU62" s="63"/>
      <c r="BV62" s="109"/>
      <c r="BW62" s="109"/>
      <c r="BX62" s="63"/>
      <c r="BY62" s="109"/>
      <c r="BZ62" s="109"/>
      <c r="CA62" s="63"/>
    </row>
    <row r="63" spans="1:79" s="70" customFormat="1" ht="51" customHeight="1" x14ac:dyDescent="0.25">
      <c r="A63" s="130" t="s">
        <v>304</v>
      </c>
      <c r="B63" s="131">
        <f t="shared" si="33"/>
        <v>67.099999999999994</v>
      </c>
      <c r="C63" s="131">
        <f t="shared" si="33"/>
        <v>5.8</v>
      </c>
      <c r="D63" s="63">
        <f t="shared" si="0"/>
        <v>8.6438152011922504</v>
      </c>
      <c r="E63" s="109"/>
      <c r="F63" s="109"/>
      <c r="G63" s="63"/>
      <c r="H63" s="109"/>
      <c r="I63" s="109"/>
      <c r="J63" s="63"/>
      <c r="K63" s="109"/>
      <c r="L63" s="109"/>
      <c r="M63" s="63"/>
      <c r="N63" s="109"/>
      <c r="O63" s="109"/>
      <c r="P63" s="63"/>
      <c r="Q63" s="109"/>
      <c r="R63" s="109"/>
      <c r="S63" s="63"/>
      <c r="T63" s="109"/>
      <c r="U63" s="109"/>
      <c r="V63" s="63"/>
      <c r="W63" s="109"/>
      <c r="X63" s="109"/>
      <c r="Y63" s="63"/>
      <c r="Z63" s="109"/>
      <c r="AA63" s="109"/>
      <c r="AB63" s="63"/>
      <c r="AC63" s="109"/>
      <c r="AD63" s="109"/>
      <c r="AE63" s="63"/>
      <c r="AF63" s="109"/>
      <c r="AG63" s="109"/>
      <c r="AH63" s="63"/>
      <c r="AI63" s="109"/>
      <c r="AJ63" s="109"/>
      <c r="AK63" s="63"/>
      <c r="AL63" s="109"/>
      <c r="AM63" s="109"/>
      <c r="AN63" s="63"/>
      <c r="AO63" s="109"/>
      <c r="AP63" s="109"/>
      <c r="AQ63" s="63"/>
      <c r="AR63" s="109"/>
      <c r="AS63" s="109"/>
      <c r="AT63" s="63"/>
      <c r="AU63" s="109"/>
      <c r="AV63" s="109"/>
      <c r="AW63" s="63"/>
      <c r="AX63" s="109"/>
      <c r="AY63" s="109"/>
      <c r="AZ63" s="63"/>
      <c r="BA63" s="109"/>
      <c r="BB63" s="109"/>
      <c r="BC63" s="63"/>
      <c r="BD63" s="109"/>
      <c r="BE63" s="109"/>
      <c r="BF63" s="63"/>
      <c r="BG63" s="109"/>
      <c r="BH63" s="109"/>
      <c r="BI63" s="63"/>
      <c r="BJ63" s="63">
        <v>67.099999999999994</v>
      </c>
      <c r="BK63" s="63">
        <v>5.8</v>
      </c>
      <c r="BL63" s="63">
        <f t="shared" si="32"/>
        <v>8.6438152011922504</v>
      </c>
      <c r="BM63" s="109"/>
      <c r="BN63" s="109"/>
      <c r="BO63" s="63"/>
      <c r="BP63" s="109"/>
      <c r="BQ63" s="109"/>
      <c r="BR63" s="63"/>
      <c r="BS63" s="109"/>
      <c r="BT63" s="109"/>
      <c r="BU63" s="63"/>
      <c r="BV63" s="109"/>
      <c r="BW63" s="109"/>
      <c r="BX63" s="63"/>
      <c r="BY63" s="109"/>
      <c r="BZ63" s="109"/>
      <c r="CA63" s="63"/>
    </row>
    <row r="64" spans="1:79" s="70" customFormat="1" ht="38.25" x14ac:dyDescent="0.25">
      <c r="A64" s="130" t="s">
        <v>306</v>
      </c>
      <c r="B64" s="131">
        <f t="shared" si="33"/>
        <v>67.099999999999994</v>
      </c>
      <c r="C64" s="131">
        <f t="shared" si="33"/>
        <v>28.9</v>
      </c>
      <c r="D64" s="63">
        <f t="shared" si="0"/>
        <v>43.070044709388974</v>
      </c>
      <c r="E64" s="109"/>
      <c r="F64" s="109"/>
      <c r="G64" s="63"/>
      <c r="H64" s="109"/>
      <c r="I64" s="109"/>
      <c r="J64" s="63"/>
      <c r="K64" s="109"/>
      <c r="L64" s="109"/>
      <c r="M64" s="63"/>
      <c r="N64" s="109"/>
      <c r="O64" s="109"/>
      <c r="P64" s="63"/>
      <c r="Q64" s="109"/>
      <c r="R64" s="109"/>
      <c r="S64" s="63"/>
      <c r="T64" s="109"/>
      <c r="U64" s="109"/>
      <c r="V64" s="63"/>
      <c r="W64" s="109"/>
      <c r="X64" s="109"/>
      <c r="Y64" s="63"/>
      <c r="Z64" s="109"/>
      <c r="AA64" s="109"/>
      <c r="AB64" s="63"/>
      <c r="AC64" s="109"/>
      <c r="AD64" s="109"/>
      <c r="AE64" s="63"/>
      <c r="AF64" s="109"/>
      <c r="AG64" s="109"/>
      <c r="AH64" s="63"/>
      <c r="AI64" s="109"/>
      <c r="AJ64" s="109"/>
      <c r="AK64" s="63"/>
      <c r="AL64" s="109"/>
      <c r="AM64" s="109"/>
      <c r="AN64" s="63"/>
      <c r="AO64" s="109"/>
      <c r="AP64" s="109"/>
      <c r="AQ64" s="63"/>
      <c r="AR64" s="109"/>
      <c r="AS64" s="109"/>
      <c r="AT64" s="63"/>
      <c r="AU64" s="109"/>
      <c r="AV64" s="109"/>
      <c r="AW64" s="63"/>
      <c r="AX64" s="109"/>
      <c r="AY64" s="109"/>
      <c r="AZ64" s="63"/>
      <c r="BA64" s="109"/>
      <c r="BB64" s="109"/>
      <c r="BC64" s="63"/>
      <c r="BD64" s="109"/>
      <c r="BE64" s="109"/>
      <c r="BF64" s="63"/>
      <c r="BG64" s="109"/>
      <c r="BH64" s="109"/>
      <c r="BI64" s="63"/>
      <c r="BJ64" s="63">
        <v>67.099999999999994</v>
      </c>
      <c r="BK64" s="63">
        <v>28.9</v>
      </c>
      <c r="BL64" s="63">
        <f t="shared" si="32"/>
        <v>43.070044709388974</v>
      </c>
      <c r="BM64" s="109"/>
      <c r="BN64" s="109"/>
      <c r="BO64" s="63"/>
      <c r="BP64" s="109"/>
      <c r="BQ64" s="109"/>
      <c r="BR64" s="63"/>
      <c r="BS64" s="109"/>
      <c r="BT64" s="109"/>
      <c r="BU64" s="63"/>
      <c r="BV64" s="109"/>
      <c r="BW64" s="109"/>
      <c r="BX64" s="63"/>
      <c r="BY64" s="109"/>
      <c r="BZ64" s="109"/>
      <c r="CA64" s="63"/>
    </row>
    <row r="65" spans="1:79" s="70" customFormat="1" ht="51" x14ac:dyDescent="0.25">
      <c r="A65" s="130" t="s">
        <v>307</v>
      </c>
      <c r="B65" s="131">
        <f t="shared" si="33"/>
        <v>67.099999999999994</v>
      </c>
      <c r="C65" s="131">
        <f t="shared" si="33"/>
        <v>33.5</v>
      </c>
      <c r="D65" s="63">
        <f t="shared" si="0"/>
        <v>49.92548435171387</v>
      </c>
      <c r="E65" s="109"/>
      <c r="F65" s="109"/>
      <c r="G65" s="63"/>
      <c r="H65" s="109"/>
      <c r="I65" s="109"/>
      <c r="J65" s="63"/>
      <c r="K65" s="109"/>
      <c r="L65" s="109"/>
      <c r="M65" s="63"/>
      <c r="N65" s="109"/>
      <c r="O65" s="109"/>
      <c r="P65" s="63"/>
      <c r="Q65" s="109"/>
      <c r="R65" s="109"/>
      <c r="S65" s="63"/>
      <c r="T65" s="109"/>
      <c r="U65" s="109"/>
      <c r="V65" s="63"/>
      <c r="W65" s="109"/>
      <c r="X65" s="109"/>
      <c r="Y65" s="63"/>
      <c r="Z65" s="109"/>
      <c r="AA65" s="109"/>
      <c r="AB65" s="63"/>
      <c r="AC65" s="109"/>
      <c r="AD65" s="109"/>
      <c r="AE65" s="63"/>
      <c r="AF65" s="109"/>
      <c r="AG65" s="109"/>
      <c r="AH65" s="63"/>
      <c r="AI65" s="109"/>
      <c r="AJ65" s="109"/>
      <c r="AK65" s="63"/>
      <c r="AL65" s="109"/>
      <c r="AM65" s="109"/>
      <c r="AN65" s="63"/>
      <c r="AO65" s="109"/>
      <c r="AP65" s="109"/>
      <c r="AQ65" s="63"/>
      <c r="AR65" s="109"/>
      <c r="AS65" s="109"/>
      <c r="AT65" s="63"/>
      <c r="AU65" s="109"/>
      <c r="AV65" s="109"/>
      <c r="AW65" s="63"/>
      <c r="AX65" s="109"/>
      <c r="AY65" s="109"/>
      <c r="AZ65" s="63"/>
      <c r="BA65" s="109"/>
      <c r="BB65" s="109"/>
      <c r="BC65" s="63"/>
      <c r="BD65" s="109"/>
      <c r="BE65" s="109"/>
      <c r="BF65" s="63"/>
      <c r="BG65" s="109"/>
      <c r="BH65" s="109"/>
      <c r="BI65" s="63"/>
      <c r="BJ65" s="63">
        <v>67.099999999999994</v>
      </c>
      <c r="BK65" s="63">
        <v>33.5</v>
      </c>
      <c r="BL65" s="63">
        <f t="shared" si="32"/>
        <v>49.92548435171387</v>
      </c>
      <c r="BM65" s="109"/>
      <c r="BN65" s="109"/>
      <c r="BO65" s="63"/>
      <c r="BP65" s="109"/>
      <c r="BQ65" s="109"/>
      <c r="BR65" s="63"/>
      <c r="BS65" s="109"/>
      <c r="BT65" s="109"/>
      <c r="BU65" s="63"/>
      <c r="BV65" s="109"/>
      <c r="BW65" s="109"/>
      <c r="BX65" s="63"/>
      <c r="BY65" s="109"/>
      <c r="BZ65" s="109"/>
      <c r="CA65" s="63"/>
    </row>
    <row r="66" spans="1:79" s="70" customFormat="1" ht="38.25" x14ac:dyDescent="0.25">
      <c r="A66" s="130" t="s">
        <v>308</v>
      </c>
      <c r="B66" s="131">
        <f t="shared" si="33"/>
        <v>67.099999999999994</v>
      </c>
      <c r="C66" s="131">
        <f t="shared" si="33"/>
        <v>29.7</v>
      </c>
      <c r="D66" s="63">
        <f t="shared" si="0"/>
        <v>44.262295081967217</v>
      </c>
      <c r="E66" s="109"/>
      <c r="F66" s="109"/>
      <c r="G66" s="63"/>
      <c r="H66" s="109"/>
      <c r="I66" s="109"/>
      <c r="J66" s="63"/>
      <c r="K66" s="109"/>
      <c r="L66" s="109"/>
      <c r="M66" s="63"/>
      <c r="N66" s="109"/>
      <c r="O66" s="109"/>
      <c r="P66" s="63"/>
      <c r="Q66" s="109"/>
      <c r="R66" s="109"/>
      <c r="S66" s="63"/>
      <c r="T66" s="109"/>
      <c r="U66" s="109"/>
      <c r="V66" s="63"/>
      <c r="W66" s="109"/>
      <c r="X66" s="109"/>
      <c r="Y66" s="63"/>
      <c r="Z66" s="109"/>
      <c r="AA66" s="109"/>
      <c r="AB66" s="63"/>
      <c r="AC66" s="109"/>
      <c r="AD66" s="109"/>
      <c r="AE66" s="63"/>
      <c r="AF66" s="109"/>
      <c r="AG66" s="109"/>
      <c r="AH66" s="63"/>
      <c r="AI66" s="109"/>
      <c r="AJ66" s="109"/>
      <c r="AK66" s="63"/>
      <c r="AL66" s="109"/>
      <c r="AM66" s="109"/>
      <c r="AN66" s="63"/>
      <c r="AO66" s="109"/>
      <c r="AP66" s="109"/>
      <c r="AQ66" s="63"/>
      <c r="AR66" s="109"/>
      <c r="AS66" s="109"/>
      <c r="AT66" s="63"/>
      <c r="AU66" s="109"/>
      <c r="AV66" s="109"/>
      <c r="AW66" s="63"/>
      <c r="AX66" s="109"/>
      <c r="AY66" s="109"/>
      <c r="AZ66" s="63"/>
      <c r="BA66" s="109"/>
      <c r="BB66" s="109"/>
      <c r="BC66" s="63"/>
      <c r="BD66" s="109"/>
      <c r="BE66" s="109"/>
      <c r="BF66" s="63"/>
      <c r="BG66" s="109"/>
      <c r="BH66" s="109"/>
      <c r="BI66" s="63"/>
      <c r="BJ66" s="63">
        <v>67.099999999999994</v>
      </c>
      <c r="BK66" s="63">
        <v>29.7</v>
      </c>
      <c r="BL66" s="63">
        <f t="shared" si="32"/>
        <v>44.262295081967217</v>
      </c>
      <c r="BM66" s="109"/>
      <c r="BN66" s="109"/>
      <c r="BO66" s="63"/>
      <c r="BP66" s="109"/>
      <c r="BQ66" s="109"/>
      <c r="BR66" s="63"/>
      <c r="BS66" s="109"/>
      <c r="BT66" s="109"/>
      <c r="BU66" s="63"/>
      <c r="BV66" s="109"/>
      <c r="BW66" s="109"/>
      <c r="BX66" s="63"/>
      <c r="BY66" s="109"/>
      <c r="BZ66" s="109"/>
      <c r="CA66" s="63"/>
    </row>
    <row r="67" spans="1:79" s="70" customFormat="1" ht="38.25" x14ac:dyDescent="0.25">
      <c r="A67" s="130" t="s">
        <v>309</v>
      </c>
      <c r="B67" s="131">
        <f t="shared" si="33"/>
        <v>67.099999999999994</v>
      </c>
      <c r="C67" s="131">
        <f t="shared" si="33"/>
        <v>27.9</v>
      </c>
      <c r="D67" s="63">
        <f t="shared" si="0"/>
        <v>41.579731743666173</v>
      </c>
      <c r="E67" s="109"/>
      <c r="F67" s="109"/>
      <c r="G67" s="63"/>
      <c r="H67" s="109"/>
      <c r="I67" s="109"/>
      <c r="J67" s="63"/>
      <c r="K67" s="109"/>
      <c r="L67" s="109"/>
      <c r="M67" s="63"/>
      <c r="N67" s="109"/>
      <c r="O67" s="109"/>
      <c r="P67" s="63"/>
      <c r="Q67" s="109"/>
      <c r="R67" s="109"/>
      <c r="S67" s="63"/>
      <c r="T67" s="109"/>
      <c r="U67" s="109"/>
      <c r="V67" s="63"/>
      <c r="W67" s="109"/>
      <c r="X67" s="109"/>
      <c r="Y67" s="63"/>
      <c r="Z67" s="109"/>
      <c r="AA67" s="109"/>
      <c r="AB67" s="63"/>
      <c r="AC67" s="109"/>
      <c r="AD67" s="109"/>
      <c r="AE67" s="63"/>
      <c r="AF67" s="109"/>
      <c r="AG67" s="109"/>
      <c r="AH67" s="63"/>
      <c r="AI67" s="109"/>
      <c r="AJ67" s="109"/>
      <c r="AK67" s="63"/>
      <c r="AL67" s="109"/>
      <c r="AM67" s="109"/>
      <c r="AN67" s="63"/>
      <c r="AO67" s="109"/>
      <c r="AP67" s="109"/>
      <c r="AQ67" s="63"/>
      <c r="AR67" s="109"/>
      <c r="AS67" s="109"/>
      <c r="AT67" s="63"/>
      <c r="AU67" s="109"/>
      <c r="AV67" s="109"/>
      <c r="AW67" s="63"/>
      <c r="AX67" s="109"/>
      <c r="AY67" s="109"/>
      <c r="AZ67" s="63"/>
      <c r="BA67" s="109"/>
      <c r="BB67" s="109"/>
      <c r="BC67" s="63"/>
      <c r="BD67" s="109"/>
      <c r="BE67" s="109"/>
      <c r="BF67" s="63"/>
      <c r="BG67" s="109"/>
      <c r="BH67" s="109"/>
      <c r="BI67" s="63"/>
      <c r="BJ67" s="63">
        <v>67.099999999999994</v>
      </c>
      <c r="BK67" s="63">
        <v>27.9</v>
      </c>
      <c r="BL67" s="63">
        <f t="shared" si="32"/>
        <v>41.579731743666173</v>
      </c>
      <c r="BM67" s="109"/>
      <c r="BN67" s="109"/>
      <c r="BO67" s="63"/>
      <c r="BP67" s="109"/>
      <c r="BQ67" s="109"/>
      <c r="BR67" s="63"/>
      <c r="BS67" s="109"/>
      <c r="BT67" s="109"/>
      <c r="BU67" s="63"/>
      <c r="BV67" s="109"/>
      <c r="BW67" s="109"/>
      <c r="BX67" s="63"/>
      <c r="BY67" s="109"/>
      <c r="BZ67" s="109"/>
      <c r="CA67" s="63"/>
    </row>
    <row r="68" spans="1:79" s="70" customFormat="1" ht="38.25" x14ac:dyDescent="0.25">
      <c r="A68" s="130" t="s">
        <v>310</v>
      </c>
      <c r="B68" s="131">
        <f t="shared" si="33"/>
        <v>166.7</v>
      </c>
      <c r="C68" s="131">
        <f t="shared" si="33"/>
        <v>73.7</v>
      </c>
      <c r="D68" s="63">
        <f t="shared" si="0"/>
        <v>44.211157768446313</v>
      </c>
      <c r="E68" s="109"/>
      <c r="F68" s="109"/>
      <c r="G68" s="63"/>
      <c r="H68" s="109"/>
      <c r="I68" s="109"/>
      <c r="J68" s="63"/>
      <c r="K68" s="109"/>
      <c r="L68" s="109"/>
      <c r="M68" s="63"/>
      <c r="N68" s="109"/>
      <c r="O68" s="109"/>
      <c r="P68" s="63"/>
      <c r="Q68" s="109"/>
      <c r="R68" s="109"/>
      <c r="S68" s="63"/>
      <c r="T68" s="109"/>
      <c r="U68" s="109"/>
      <c r="V68" s="63"/>
      <c r="W68" s="109"/>
      <c r="X68" s="109"/>
      <c r="Y68" s="63"/>
      <c r="Z68" s="109"/>
      <c r="AA68" s="109"/>
      <c r="AB68" s="63"/>
      <c r="AC68" s="109"/>
      <c r="AD68" s="109"/>
      <c r="AE68" s="63"/>
      <c r="AF68" s="109"/>
      <c r="AG68" s="109"/>
      <c r="AH68" s="63"/>
      <c r="AI68" s="109"/>
      <c r="AJ68" s="109"/>
      <c r="AK68" s="63"/>
      <c r="AL68" s="109"/>
      <c r="AM68" s="109"/>
      <c r="AN68" s="63"/>
      <c r="AO68" s="109"/>
      <c r="AP68" s="109"/>
      <c r="AQ68" s="63"/>
      <c r="AR68" s="109"/>
      <c r="AS68" s="109"/>
      <c r="AT68" s="63"/>
      <c r="AU68" s="109"/>
      <c r="AV68" s="109"/>
      <c r="AW68" s="63"/>
      <c r="AX68" s="109"/>
      <c r="AY68" s="109"/>
      <c r="AZ68" s="63"/>
      <c r="BA68" s="109"/>
      <c r="BB68" s="109"/>
      <c r="BC68" s="63"/>
      <c r="BD68" s="109"/>
      <c r="BE68" s="109"/>
      <c r="BF68" s="63"/>
      <c r="BG68" s="109"/>
      <c r="BH68" s="109"/>
      <c r="BI68" s="63"/>
      <c r="BJ68" s="63">
        <v>166.7</v>
      </c>
      <c r="BK68" s="63">
        <v>73.7</v>
      </c>
      <c r="BL68" s="63">
        <f t="shared" si="32"/>
        <v>44.211157768446313</v>
      </c>
      <c r="BM68" s="109"/>
      <c r="BN68" s="109"/>
      <c r="BO68" s="63"/>
      <c r="BP68" s="109"/>
      <c r="BQ68" s="109"/>
      <c r="BR68" s="63"/>
      <c r="BS68" s="109"/>
      <c r="BT68" s="109"/>
      <c r="BU68" s="63"/>
      <c r="BV68" s="109"/>
      <c r="BW68" s="109"/>
      <c r="BX68" s="63"/>
      <c r="BY68" s="109"/>
      <c r="BZ68" s="109"/>
      <c r="CA68" s="63"/>
    </row>
    <row r="69" spans="1:79" s="70" customFormat="1" ht="38.25" x14ac:dyDescent="0.25">
      <c r="A69" s="130" t="s">
        <v>311</v>
      </c>
      <c r="B69" s="131">
        <f t="shared" si="33"/>
        <v>67.099999999999994</v>
      </c>
      <c r="C69" s="131">
        <f t="shared" si="33"/>
        <v>30</v>
      </c>
      <c r="D69" s="63">
        <f t="shared" si="0"/>
        <v>44.709388971684056</v>
      </c>
      <c r="E69" s="109"/>
      <c r="F69" s="109"/>
      <c r="G69" s="63"/>
      <c r="H69" s="109"/>
      <c r="I69" s="109"/>
      <c r="J69" s="63"/>
      <c r="K69" s="109"/>
      <c r="L69" s="109"/>
      <c r="M69" s="63"/>
      <c r="N69" s="109"/>
      <c r="O69" s="109"/>
      <c r="P69" s="63"/>
      <c r="Q69" s="109"/>
      <c r="R69" s="109"/>
      <c r="S69" s="63"/>
      <c r="T69" s="109"/>
      <c r="U69" s="109"/>
      <c r="V69" s="63"/>
      <c r="W69" s="109"/>
      <c r="X69" s="109"/>
      <c r="Y69" s="63"/>
      <c r="Z69" s="109"/>
      <c r="AA69" s="109"/>
      <c r="AB69" s="63"/>
      <c r="AC69" s="109"/>
      <c r="AD69" s="109"/>
      <c r="AE69" s="63"/>
      <c r="AF69" s="109"/>
      <c r="AG69" s="109"/>
      <c r="AH69" s="63"/>
      <c r="AI69" s="109"/>
      <c r="AJ69" s="109"/>
      <c r="AK69" s="63"/>
      <c r="AL69" s="109"/>
      <c r="AM69" s="109"/>
      <c r="AN69" s="63"/>
      <c r="AO69" s="109"/>
      <c r="AP69" s="109"/>
      <c r="AQ69" s="63"/>
      <c r="AR69" s="109"/>
      <c r="AS69" s="109"/>
      <c r="AT69" s="63"/>
      <c r="AU69" s="109"/>
      <c r="AV69" s="109"/>
      <c r="AW69" s="63"/>
      <c r="AX69" s="109"/>
      <c r="AY69" s="109"/>
      <c r="AZ69" s="63"/>
      <c r="BA69" s="109"/>
      <c r="BB69" s="109"/>
      <c r="BC69" s="63"/>
      <c r="BD69" s="109"/>
      <c r="BE69" s="109"/>
      <c r="BF69" s="63"/>
      <c r="BG69" s="109"/>
      <c r="BH69" s="109"/>
      <c r="BI69" s="63"/>
      <c r="BJ69" s="63">
        <v>67.099999999999994</v>
      </c>
      <c r="BK69" s="63">
        <v>30</v>
      </c>
      <c r="BL69" s="63">
        <f t="shared" si="32"/>
        <v>44.709388971684056</v>
      </c>
      <c r="BM69" s="109"/>
      <c r="BN69" s="109"/>
      <c r="BO69" s="63"/>
      <c r="BP69" s="109"/>
      <c r="BQ69" s="109"/>
      <c r="BR69" s="63"/>
      <c r="BS69" s="109"/>
      <c r="BT69" s="109"/>
      <c r="BU69" s="63"/>
      <c r="BV69" s="109"/>
      <c r="BW69" s="109"/>
      <c r="BX69" s="63"/>
      <c r="BY69" s="109"/>
      <c r="BZ69" s="109"/>
      <c r="CA69" s="63"/>
    </row>
    <row r="70" spans="1:79" s="70" customFormat="1" ht="38.25" x14ac:dyDescent="0.25">
      <c r="A70" s="130" t="s">
        <v>312</v>
      </c>
      <c r="B70" s="131">
        <f t="shared" si="33"/>
        <v>67.099999999999994</v>
      </c>
      <c r="C70" s="131">
        <f t="shared" si="33"/>
        <v>29.8</v>
      </c>
      <c r="D70" s="63">
        <f t="shared" si="0"/>
        <v>44.411326378539499</v>
      </c>
      <c r="E70" s="109"/>
      <c r="F70" s="109"/>
      <c r="G70" s="63"/>
      <c r="H70" s="109"/>
      <c r="I70" s="109"/>
      <c r="J70" s="63"/>
      <c r="K70" s="109"/>
      <c r="L70" s="109"/>
      <c r="M70" s="63"/>
      <c r="N70" s="109"/>
      <c r="O70" s="109"/>
      <c r="P70" s="63"/>
      <c r="Q70" s="109"/>
      <c r="R70" s="109"/>
      <c r="S70" s="63"/>
      <c r="T70" s="109"/>
      <c r="U70" s="109"/>
      <c r="V70" s="63"/>
      <c r="W70" s="109"/>
      <c r="X70" s="109"/>
      <c r="Y70" s="63"/>
      <c r="Z70" s="109"/>
      <c r="AA70" s="109"/>
      <c r="AB70" s="63"/>
      <c r="AC70" s="109"/>
      <c r="AD70" s="109"/>
      <c r="AE70" s="63"/>
      <c r="AF70" s="109"/>
      <c r="AG70" s="109"/>
      <c r="AH70" s="63"/>
      <c r="AI70" s="109"/>
      <c r="AJ70" s="109"/>
      <c r="AK70" s="63"/>
      <c r="AL70" s="109"/>
      <c r="AM70" s="109"/>
      <c r="AN70" s="63"/>
      <c r="AO70" s="109"/>
      <c r="AP70" s="109"/>
      <c r="AQ70" s="63"/>
      <c r="AR70" s="109"/>
      <c r="AS70" s="109"/>
      <c r="AT70" s="63"/>
      <c r="AU70" s="109"/>
      <c r="AV70" s="109"/>
      <c r="AW70" s="63"/>
      <c r="AX70" s="109"/>
      <c r="AY70" s="109"/>
      <c r="AZ70" s="63"/>
      <c r="BA70" s="109"/>
      <c r="BB70" s="109"/>
      <c r="BC70" s="63"/>
      <c r="BD70" s="109"/>
      <c r="BE70" s="109"/>
      <c r="BF70" s="63"/>
      <c r="BG70" s="109"/>
      <c r="BH70" s="109"/>
      <c r="BI70" s="63"/>
      <c r="BJ70" s="63">
        <v>67.099999999999994</v>
      </c>
      <c r="BK70" s="63">
        <v>29.8</v>
      </c>
      <c r="BL70" s="63">
        <f t="shared" si="32"/>
        <v>44.411326378539499</v>
      </c>
      <c r="BM70" s="109"/>
      <c r="BN70" s="109"/>
      <c r="BO70" s="63"/>
      <c r="BP70" s="109"/>
      <c r="BQ70" s="109"/>
      <c r="BR70" s="63"/>
      <c r="BS70" s="109"/>
      <c r="BT70" s="109"/>
      <c r="BU70" s="63"/>
      <c r="BV70" s="109"/>
      <c r="BW70" s="109"/>
      <c r="BX70" s="63"/>
      <c r="BY70" s="109"/>
      <c r="BZ70" s="109"/>
      <c r="CA70" s="63"/>
    </row>
    <row r="71" spans="1:79" s="70" customFormat="1" ht="38.25" x14ac:dyDescent="0.25">
      <c r="A71" s="130" t="s">
        <v>313</v>
      </c>
      <c r="B71" s="131">
        <f t="shared" si="33"/>
        <v>67.099999999999994</v>
      </c>
      <c r="C71" s="131">
        <f t="shared" si="33"/>
        <v>32.799999999999997</v>
      </c>
      <c r="D71" s="63">
        <f t="shared" si="0"/>
        <v>48.882265275707901</v>
      </c>
      <c r="E71" s="109"/>
      <c r="F71" s="109"/>
      <c r="G71" s="63"/>
      <c r="H71" s="109"/>
      <c r="I71" s="109"/>
      <c r="J71" s="63"/>
      <c r="K71" s="109"/>
      <c r="L71" s="109"/>
      <c r="M71" s="63"/>
      <c r="N71" s="109"/>
      <c r="O71" s="109"/>
      <c r="P71" s="63"/>
      <c r="Q71" s="109"/>
      <c r="R71" s="109"/>
      <c r="S71" s="63"/>
      <c r="T71" s="109"/>
      <c r="U71" s="109"/>
      <c r="V71" s="63"/>
      <c r="W71" s="109"/>
      <c r="X71" s="109"/>
      <c r="Y71" s="63"/>
      <c r="Z71" s="109"/>
      <c r="AA71" s="109"/>
      <c r="AB71" s="63"/>
      <c r="AC71" s="109"/>
      <c r="AD71" s="109"/>
      <c r="AE71" s="63"/>
      <c r="AF71" s="109"/>
      <c r="AG71" s="109"/>
      <c r="AH71" s="63"/>
      <c r="AI71" s="109"/>
      <c r="AJ71" s="109"/>
      <c r="AK71" s="63"/>
      <c r="AL71" s="109"/>
      <c r="AM71" s="109"/>
      <c r="AN71" s="63"/>
      <c r="AO71" s="109"/>
      <c r="AP71" s="109"/>
      <c r="AQ71" s="63"/>
      <c r="AR71" s="109"/>
      <c r="AS71" s="109"/>
      <c r="AT71" s="63"/>
      <c r="AU71" s="109"/>
      <c r="AV71" s="109"/>
      <c r="AW71" s="63"/>
      <c r="AX71" s="109"/>
      <c r="AY71" s="109"/>
      <c r="AZ71" s="63"/>
      <c r="BA71" s="109"/>
      <c r="BB71" s="109"/>
      <c r="BC71" s="63"/>
      <c r="BD71" s="109"/>
      <c r="BE71" s="109"/>
      <c r="BF71" s="63"/>
      <c r="BG71" s="109"/>
      <c r="BH71" s="109"/>
      <c r="BI71" s="63"/>
      <c r="BJ71" s="63">
        <v>67.099999999999994</v>
      </c>
      <c r="BK71" s="63">
        <v>32.799999999999997</v>
      </c>
      <c r="BL71" s="63">
        <f t="shared" si="32"/>
        <v>48.882265275707901</v>
      </c>
      <c r="BM71" s="109"/>
      <c r="BN71" s="109"/>
      <c r="BO71" s="63"/>
      <c r="BP71" s="109"/>
      <c r="BQ71" s="109"/>
      <c r="BR71" s="63"/>
      <c r="BS71" s="109"/>
      <c r="BT71" s="109"/>
      <c r="BU71" s="63"/>
      <c r="BV71" s="109"/>
      <c r="BW71" s="109"/>
      <c r="BX71" s="63"/>
      <c r="BY71" s="109"/>
      <c r="BZ71" s="109"/>
      <c r="CA71" s="63"/>
    </row>
    <row r="72" spans="1:79" s="70" customFormat="1" ht="38.25" x14ac:dyDescent="0.25">
      <c r="A72" s="130" t="s">
        <v>314</v>
      </c>
      <c r="B72" s="131">
        <f t="shared" si="33"/>
        <v>67.099999999999994</v>
      </c>
      <c r="C72" s="131">
        <f t="shared" si="33"/>
        <v>29.3</v>
      </c>
      <c r="D72" s="63">
        <f t="shared" si="0"/>
        <v>43.666169895678095</v>
      </c>
      <c r="E72" s="109"/>
      <c r="F72" s="109"/>
      <c r="G72" s="63"/>
      <c r="H72" s="109"/>
      <c r="I72" s="109"/>
      <c r="J72" s="63"/>
      <c r="K72" s="109"/>
      <c r="L72" s="109"/>
      <c r="M72" s="63"/>
      <c r="N72" s="109"/>
      <c r="O72" s="109"/>
      <c r="P72" s="63"/>
      <c r="Q72" s="109"/>
      <c r="R72" s="109"/>
      <c r="S72" s="63"/>
      <c r="T72" s="109"/>
      <c r="U72" s="109"/>
      <c r="V72" s="63"/>
      <c r="W72" s="109"/>
      <c r="X72" s="109"/>
      <c r="Y72" s="63"/>
      <c r="Z72" s="109"/>
      <c r="AA72" s="109"/>
      <c r="AB72" s="63"/>
      <c r="AC72" s="109"/>
      <c r="AD72" s="109"/>
      <c r="AE72" s="63"/>
      <c r="AF72" s="109"/>
      <c r="AG72" s="109"/>
      <c r="AH72" s="63"/>
      <c r="AI72" s="109"/>
      <c r="AJ72" s="109"/>
      <c r="AK72" s="63"/>
      <c r="AL72" s="109"/>
      <c r="AM72" s="109"/>
      <c r="AN72" s="63"/>
      <c r="AO72" s="109"/>
      <c r="AP72" s="109"/>
      <c r="AQ72" s="63"/>
      <c r="AR72" s="109"/>
      <c r="AS72" s="109"/>
      <c r="AT72" s="63"/>
      <c r="AU72" s="109"/>
      <c r="AV72" s="109"/>
      <c r="AW72" s="63"/>
      <c r="AX72" s="109"/>
      <c r="AY72" s="109"/>
      <c r="AZ72" s="63"/>
      <c r="BA72" s="109"/>
      <c r="BB72" s="109"/>
      <c r="BC72" s="63"/>
      <c r="BD72" s="109"/>
      <c r="BE72" s="109"/>
      <c r="BF72" s="63"/>
      <c r="BG72" s="109"/>
      <c r="BH72" s="109"/>
      <c r="BI72" s="63"/>
      <c r="BJ72" s="63">
        <v>67.099999999999994</v>
      </c>
      <c r="BK72" s="63">
        <v>29.3</v>
      </c>
      <c r="BL72" s="63">
        <f t="shared" si="32"/>
        <v>43.666169895678095</v>
      </c>
      <c r="BM72" s="109"/>
      <c r="BN72" s="109"/>
      <c r="BO72" s="63"/>
      <c r="BP72" s="109"/>
      <c r="BQ72" s="109"/>
      <c r="BR72" s="63"/>
      <c r="BS72" s="109"/>
      <c r="BT72" s="109"/>
      <c r="BU72" s="63"/>
      <c r="BV72" s="109"/>
      <c r="BW72" s="109"/>
      <c r="BX72" s="63"/>
      <c r="BY72" s="109"/>
      <c r="BZ72" s="109"/>
      <c r="CA72" s="63"/>
    </row>
    <row r="73" spans="1:79" s="70" customFormat="1" ht="38.25" x14ac:dyDescent="0.25">
      <c r="A73" s="130" t="s">
        <v>315</v>
      </c>
      <c r="B73" s="131">
        <f t="shared" si="33"/>
        <v>67.099999999999994</v>
      </c>
      <c r="C73" s="131">
        <f t="shared" si="33"/>
        <v>33.5</v>
      </c>
      <c r="D73" s="63">
        <f t="shared" si="0"/>
        <v>49.92548435171387</v>
      </c>
      <c r="E73" s="109"/>
      <c r="F73" s="109"/>
      <c r="G73" s="63"/>
      <c r="H73" s="109"/>
      <c r="I73" s="109"/>
      <c r="J73" s="63"/>
      <c r="K73" s="109"/>
      <c r="L73" s="109"/>
      <c r="M73" s="63"/>
      <c r="N73" s="109"/>
      <c r="O73" s="109"/>
      <c r="P73" s="63"/>
      <c r="Q73" s="109"/>
      <c r="R73" s="109"/>
      <c r="S73" s="63"/>
      <c r="T73" s="109"/>
      <c r="U73" s="109"/>
      <c r="V73" s="63"/>
      <c r="W73" s="109"/>
      <c r="X73" s="109"/>
      <c r="Y73" s="63"/>
      <c r="Z73" s="109"/>
      <c r="AA73" s="109"/>
      <c r="AB73" s="63"/>
      <c r="AC73" s="109"/>
      <c r="AD73" s="109"/>
      <c r="AE73" s="63"/>
      <c r="AF73" s="109"/>
      <c r="AG73" s="109"/>
      <c r="AH73" s="63"/>
      <c r="AI73" s="109"/>
      <c r="AJ73" s="109"/>
      <c r="AK73" s="63"/>
      <c r="AL73" s="109"/>
      <c r="AM73" s="109"/>
      <c r="AN73" s="63"/>
      <c r="AO73" s="109"/>
      <c r="AP73" s="109"/>
      <c r="AQ73" s="63"/>
      <c r="AR73" s="109"/>
      <c r="AS73" s="109"/>
      <c r="AT73" s="63"/>
      <c r="AU73" s="109"/>
      <c r="AV73" s="109"/>
      <c r="AW73" s="63"/>
      <c r="AX73" s="109"/>
      <c r="AY73" s="109"/>
      <c r="AZ73" s="63"/>
      <c r="BA73" s="109"/>
      <c r="BB73" s="109"/>
      <c r="BC73" s="63"/>
      <c r="BD73" s="109"/>
      <c r="BE73" s="109"/>
      <c r="BF73" s="63"/>
      <c r="BG73" s="109"/>
      <c r="BH73" s="109"/>
      <c r="BI73" s="63"/>
      <c r="BJ73" s="63">
        <v>67.099999999999994</v>
      </c>
      <c r="BK73" s="63">
        <v>33.5</v>
      </c>
      <c r="BL73" s="63">
        <f t="shared" si="32"/>
        <v>49.92548435171387</v>
      </c>
      <c r="BM73" s="109"/>
      <c r="BN73" s="109"/>
      <c r="BO73" s="63"/>
      <c r="BP73" s="109"/>
      <c r="BQ73" s="109"/>
      <c r="BR73" s="63"/>
      <c r="BS73" s="109"/>
      <c r="BT73" s="109"/>
      <c r="BU73" s="63"/>
      <c r="BV73" s="109"/>
      <c r="BW73" s="109"/>
      <c r="BX73" s="63"/>
      <c r="BY73" s="109"/>
      <c r="BZ73" s="109"/>
      <c r="CA73" s="63"/>
    </row>
    <row r="74" spans="1:79" s="70" customFormat="1" ht="38.25" x14ac:dyDescent="0.25">
      <c r="A74" s="130" t="s">
        <v>316</v>
      </c>
      <c r="B74" s="131">
        <f t="shared" si="33"/>
        <v>67.099999999999994</v>
      </c>
      <c r="C74" s="131">
        <f t="shared" si="33"/>
        <v>27.2</v>
      </c>
      <c r="D74" s="63">
        <f t="shared" ref="D74:D137" si="34">C74/B74*100</f>
        <v>40.536512667660212</v>
      </c>
      <c r="E74" s="109"/>
      <c r="F74" s="109"/>
      <c r="G74" s="63"/>
      <c r="H74" s="109"/>
      <c r="I74" s="109"/>
      <c r="J74" s="63"/>
      <c r="K74" s="109"/>
      <c r="L74" s="109"/>
      <c r="M74" s="63"/>
      <c r="N74" s="109"/>
      <c r="O74" s="109"/>
      <c r="P74" s="63"/>
      <c r="Q74" s="109"/>
      <c r="R74" s="109"/>
      <c r="S74" s="63"/>
      <c r="T74" s="109"/>
      <c r="U74" s="109"/>
      <c r="V74" s="63"/>
      <c r="W74" s="109"/>
      <c r="X74" s="109"/>
      <c r="Y74" s="63"/>
      <c r="Z74" s="109"/>
      <c r="AA74" s="109"/>
      <c r="AB74" s="63"/>
      <c r="AC74" s="109"/>
      <c r="AD74" s="109"/>
      <c r="AE74" s="63"/>
      <c r="AF74" s="109"/>
      <c r="AG74" s="109"/>
      <c r="AH74" s="63"/>
      <c r="AI74" s="109"/>
      <c r="AJ74" s="109"/>
      <c r="AK74" s="63"/>
      <c r="AL74" s="109"/>
      <c r="AM74" s="109"/>
      <c r="AN74" s="63"/>
      <c r="AO74" s="109"/>
      <c r="AP74" s="109"/>
      <c r="AQ74" s="63"/>
      <c r="AR74" s="109"/>
      <c r="AS74" s="109"/>
      <c r="AT74" s="63"/>
      <c r="AU74" s="109"/>
      <c r="AV74" s="109"/>
      <c r="AW74" s="63"/>
      <c r="AX74" s="109"/>
      <c r="AY74" s="109"/>
      <c r="AZ74" s="63"/>
      <c r="BA74" s="109"/>
      <c r="BB74" s="109"/>
      <c r="BC74" s="63"/>
      <c r="BD74" s="109"/>
      <c r="BE74" s="109"/>
      <c r="BF74" s="63"/>
      <c r="BG74" s="109"/>
      <c r="BH74" s="109"/>
      <c r="BI74" s="63"/>
      <c r="BJ74" s="63">
        <v>67.099999999999994</v>
      </c>
      <c r="BK74" s="63">
        <v>27.2</v>
      </c>
      <c r="BL74" s="63">
        <f t="shared" si="32"/>
        <v>40.536512667660212</v>
      </c>
      <c r="BM74" s="109"/>
      <c r="BN74" s="109"/>
      <c r="BO74" s="63"/>
      <c r="BP74" s="109"/>
      <c r="BQ74" s="109"/>
      <c r="BR74" s="63"/>
      <c r="BS74" s="109"/>
      <c r="BT74" s="109"/>
      <c r="BU74" s="63"/>
      <c r="BV74" s="109"/>
      <c r="BW74" s="109"/>
      <c r="BX74" s="63"/>
      <c r="BY74" s="109"/>
      <c r="BZ74" s="109"/>
      <c r="CA74" s="63"/>
    </row>
    <row r="75" spans="1:79" s="70" customFormat="1" ht="51" x14ac:dyDescent="0.25">
      <c r="A75" s="130" t="s">
        <v>317</v>
      </c>
      <c r="B75" s="131">
        <f t="shared" si="33"/>
        <v>166.7</v>
      </c>
      <c r="C75" s="131">
        <f t="shared" si="33"/>
        <v>67.7</v>
      </c>
      <c r="D75" s="63">
        <f t="shared" si="34"/>
        <v>40.611877624475106</v>
      </c>
      <c r="E75" s="109"/>
      <c r="F75" s="109"/>
      <c r="G75" s="63"/>
      <c r="H75" s="109"/>
      <c r="I75" s="109"/>
      <c r="J75" s="63"/>
      <c r="K75" s="109"/>
      <c r="L75" s="109"/>
      <c r="M75" s="63"/>
      <c r="N75" s="109"/>
      <c r="O75" s="109"/>
      <c r="P75" s="63"/>
      <c r="Q75" s="109"/>
      <c r="R75" s="109"/>
      <c r="S75" s="63"/>
      <c r="T75" s="109"/>
      <c r="U75" s="109"/>
      <c r="V75" s="63"/>
      <c r="W75" s="109"/>
      <c r="X75" s="109"/>
      <c r="Y75" s="63"/>
      <c r="Z75" s="109"/>
      <c r="AA75" s="109"/>
      <c r="AB75" s="63"/>
      <c r="AC75" s="109"/>
      <c r="AD75" s="109"/>
      <c r="AE75" s="63"/>
      <c r="AF75" s="109"/>
      <c r="AG75" s="109"/>
      <c r="AH75" s="63"/>
      <c r="AI75" s="109"/>
      <c r="AJ75" s="109"/>
      <c r="AK75" s="63"/>
      <c r="AL75" s="109"/>
      <c r="AM75" s="109"/>
      <c r="AN75" s="63"/>
      <c r="AO75" s="109"/>
      <c r="AP75" s="109"/>
      <c r="AQ75" s="63"/>
      <c r="AR75" s="109"/>
      <c r="AS75" s="109"/>
      <c r="AT75" s="63"/>
      <c r="AU75" s="109"/>
      <c r="AV75" s="109"/>
      <c r="AW75" s="63"/>
      <c r="AX75" s="109"/>
      <c r="AY75" s="109"/>
      <c r="AZ75" s="63"/>
      <c r="BA75" s="109"/>
      <c r="BB75" s="109"/>
      <c r="BC75" s="63"/>
      <c r="BD75" s="109"/>
      <c r="BE75" s="109"/>
      <c r="BF75" s="63"/>
      <c r="BG75" s="109"/>
      <c r="BH75" s="109"/>
      <c r="BI75" s="63"/>
      <c r="BJ75" s="63">
        <v>166.7</v>
      </c>
      <c r="BK75" s="63">
        <v>67.7</v>
      </c>
      <c r="BL75" s="63">
        <f t="shared" si="32"/>
        <v>40.611877624475106</v>
      </c>
      <c r="BM75" s="109"/>
      <c r="BN75" s="109"/>
      <c r="BO75" s="63"/>
      <c r="BP75" s="109"/>
      <c r="BQ75" s="109"/>
      <c r="BR75" s="63"/>
      <c r="BS75" s="109"/>
      <c r="BT75" s="109"/>
      <c r="BU75" s="63"/>
      <c r="BV75" s="109"/>
      <c r="BW75" s="109"/>
      <c r="BX75" s="63"/>
      <c r="BY75" s="109"/>
      <c r="BZ75" s="109"/>
      <c r="CA75" s="63"/>
    </row>
    <row r="76" spans="1:79" s="70" customFormat="1" ht="51" x14ac:dyDescent="0.25">
      <c r="A76" s="130" t="s">
        <v>318</v>
      </c>
      <c r="B76" s="131">
        <f t="shared" si="33"/>
        <v>67.099999999999994</v>
      </c>
      <c r="C76" s="131">
        <f t="shared" si="33"/>
        <v>33.5</v>
      </c>
      <c r="D76" s="63">
        <f t="shared" si="34"/>
        <v>49.92548435171387</v>
      </c>
      <c r="E76" s="109"/>
      <c r="F76" s="109"/>
      <c r="G76" s="63"/>
      <c r="H76" s="109"/>
      <c r="I76" s="109"/>
      <c r="J76" s="63"/>
      <c r="K76" s="109"/>
      <c r="L76" s="109"/>
      <c r="M76" s="63"/>
      <c r="N76" s="109"/>
      <c r="O76" s="109"/>
      <c r="P76" s="63"/>
      <c r="Q76" s="109"/>
      <c r="R76" s="109"/>
      <c r="S76" s="63"/>
      <c r="T76" s="109"/>
      <c r="U76" s="109"/>
      <c r="V76" s="63"/>
      <c r="W76" s="109"/>
      <c r="X76" s="109"/>
      <c r="Y76" s="63"/>
      <c r="Z76" s="109"/>
      <c r="AA76" s="109"/>
      <c r="AB76" s="63"/>
      <c r="AC76" s="109"/>
      <c r="AD76" s="109"/>
      <c r="AE76" s="63"/>
      <c r="AF76" s="109"/>
      <c r="AG76" s="109"/>
      <c r="AH76" s="63"/>
      <c r="AI76" s="109"/>
      <c r="AJ76" s="109"/>
      <c r="AK76" s="63"/>
      <c r="AL76" s="109"/>
      <c r="AM76" s="109"/>
      <c r="AN76" s="63"/>
      <c r="AO76" s="109"/>
      <c r="AP76" s="109"/>
      <c r="AQ76" s="63"/>
      <c r="AR76" s="109"/>
      <c r="AS76" s="109"/>
      <c r="AT76" s="63"/>
      <c r="AU76" s="109"/>
      <c r="AV76" s="109"/>
      <c r="AW76" s="63"/>
      <c r="AX76" s="109"/>
      <c r="AY76" s="109"/>
      <c r="AZ76" s="63"/>
      <c r="BA76" s="109"/>
      <c r="BB76" s="109"/>
      <c r="BC76" s="63"/>
      <c r="BD76" s="109"/>
      <c r="BE76" s="109"/>
      <c r="BF76" s="63"/>
      <c r="BG76" s="109"/>
      <c r="BH76" s="109"/>
      <c r="BI76" s="63"/>
      <c r="BJ76" s="63">
        <v>67.099999999999994</v>
      </c>
      <c r="BK76" s="63">
        <v>33.5</v>
      </c>
      <c r="BL76" s="63">
        <f t="shared" si="32"/>
        <v>49.92548435171387</v>
      </c>
      <c r="BM76" s="109"/>
      <c r="BN76" s="109"/>
      <c r="BO76" s="63"/>
      <c r="BP76" s="109"/>
      <c r="BQ76" s="109"/>
      <c r="BR76" s="63"/>
      <c r="BS76" s="109"/>
      <c r="BT76" s="109"/>
      <c r="BU76" s="63"/>
      <c r="BV76" s="109"/>
      <c r="BW76" s="109"/>
      <c r="BX76" s="63"/>
      <c r="BY76" s="109"/>
      <c r="BZ76" s="109"/>
      <c r="CA76" s="63"/>
    </row>
    <row r="77" spans="1:79" s="70" customFormat="1" ht="51" x14ac:dyDescent="0.25">
      <c r="A77" s="130" t="s">
        <v>319</v>
      </c>
      <c r="B77" s="131">
        <f t="shared" si="33"/>
        <v>67.099999999999994</v>
      </c>
      <c r="C77" s="131">
        <f t="shared" si="33"/>
        <v>33.5</v>
      </c>
      <c r="D77" s="63">
        <f t="shared" si="34"/>
        <v>49.92548435171387</v>
      </c>
      <c r="E77" s="109"/>
      <c r="F77" s="109"/>
      <c r="G77" s="63"/>
      <c r="H77" s="109"/>
      <c r="I77" s="109"/>
      <c r="J77" s="63"/>
      <c r="K77" s="109"/>
      <c r="L77" s="109"/>
      <c r="M77" s="63"/>
      <c r="N77" s="109"/>
      <c r="O77" s="109"/>
      <c r="P77" s="63"/>
      <c r="Q77" s="109"/>
      <c r="R77" s="109"/>
      <c r="S77" s="63"/>
      <c r="T77" s="109"/>
      <c r="U77" s="109"/>
      <c r="V77" s="63"/>
      <c r="W77" s="109"/>
      <c r="X77" s="109"/>
      <c r="Y77" s="63"/>
      <c r="Z77" s="109"/>
      <c r="AA77" s="109"/>
      <c r="AB77" s="63"/>
      <c r="AC77" s="109"/>
      <c r="AD77" s="109"/>
      <c r="AE77" s="63"/>
      <c r="AF77" s="109"/>
      <c r="AG77" s="109"/>
      <c r="AH77" s="63"/>
      <c r="AI77" s="109"/>
      <c r="AJ77" s="109"/>
      <c r="AK77" s="63"/>
      <c r="AL77" s="109"/>
      <c r="AM77" s="109"/>
      <c r="AN77" s="63"/>
      <c r="AO77" s="109"/>
      <c r="AP77" s="109"/>
      <c r="AQ77" s="63"/>
      <c r="AR77" s="109"/>
      <c r="AS77" s="109"/>
      <c r="AT77" s="63"/>
      <c r="AU77" s="109"/>
      <c r="AV77" s="109"/>
      <c r="AW77" s="63"/>
      <c r="AX77" s="109"/>
      <c r="AY77" s="109"/>
      <c r="AZ77" s="63"/>
      <c r="BA77" s="109"/>
      <c r="BB77" s="109"/>
      <c r="BC77" s="63"/>
      <c r="BD77" s="109"/>
      <c r="BE77" s="109"/>
      <c r="BF77" s="63"/>
      <c r="BG77" s="109"/>
      <c r="BH77" s="109"/>
      <c r="BI77" s="63"/>
      <c r="BJ77" s="63">
        <v>67.099999999999994</v>
      </c>
      <c r="BK77" s="63">
        <v>33.5</v>
      </c>
      <c r="BL77" s="63">
        <f t="shared" si="32"/>
        <v>49.92548435171387</v>
      </c>
      <c r="BM77" s="109"/>
      <c r="BN77" s="109"/>
      <c r="BO77" s="63"/>
      <c r="BP77" s="109"/>
      <c r="BQ77" s="109"/>
      <c r="BR77" s="63"/>
      <c r="BS77" s="109"/>
      <c r="BT77" s="109"/>
      <c r="BU77" s="63"/>
      <c r="BV77" s="109"/>
      <c r="BW77" s="109"/>
      <c r="BX77" s="63"/>
      <c r="BY77" s="109"/>
      <c r="BZ77" s="109"/>
      <c r="CA77" s="63"/>
    </row>
    <row r="78" spans="1:79" s="70" customFormat="1" ht="51" x14ac:dyDescent="0.25">
      <c r="A78" s="130" t="s">
        <v>320</v>
      </c>
      <c r="B78" s="131">
        <f t="shared" si="33"/>
        <v>67.099999999999994</v>
      </c>
      <c r="C78" s="131">
        <f t="shared" si="33"/>
        <v>33.5</v>
      </c>
      <c r="D78" s="63">
        <f t="shared" si="34"/>
        <v>49.92548435171387</v>
      </c>
      <c r="E78" s="109"/>
      <c r="F78" s="109"/>
      <c r="G78" s="63"/>
      <c r="H78" s="109"/>
      <c r="I78" s="109"/>
      <c r="J78" s="63"/>
      <c r="K78" s="109"/>
      <c r="L78" s="109"/>
      <c r="M78" s="63"/>
      <c r="N78" s="109"/>
      <c r="O78" s="109"/>
      <c r="P78" s="63"/>
      <c r="Q78" s="109"/>
      <c r="R78" s="109"/>
      <c r="S78" s="63"/>
      <c r="T78" s="109"/>
      <c r="U78" s="109"/>
      <c r="V78" s="63"/>
      <c r="W78" s="109"/>
      <c r="X78" s="109"/>
      <c r="Y78" s="63"/>
      <c r="Z78" s="109"/>
      <c r="AA78" s="109"/>
      <c r="AB78" s="63"/>
      <c r="AC78" s="109"/>
      <c r="AD78" s="109"/>
      <c r="AE78" s="63"/>
      <c r="AF78" s="109"/>
      <c r="AG78" s="109"/>
      <c r="AH78" s="63"/>
      <c r="AI78" s="109"/>
      <c r="AJ78" s="109"/>
      <c r="AK78" s="63"/>
      <c r="AL78" s="109"/>
      <c r="AM78" s="109"/>
      <c r="AN78" s="63"/>
      <c r="AO78" s="109"/>
      <c r="AP78" s="109"/>
      <c r="AQ78" s="63"/>
      <c r="AR78" s="109"/>
      <c r="AS78" s="109"/>
      <c r="AT78" s="63"/>
      <c r="AU78" s="109"/>
      <c r="AV78" s="109"/>
      <c r="AW78" s="63"/>
      <c r="AX78" s="109"/>
      <c r="AY78" s="109"/>
      <c r="AZ78" s="63"/>
      <c r="BA78" s="109"/>
      <c r="BB78" s="109"/>
      <c r="BC78" s="63"/>
      <c r="BD78" s="109"/>
      <c r="BE78" s="109"/>
      <c r="BF78" s="63"/>
      <c r="BG78" s="109"/>
      <c r="BH78" s="109"/>
      <c r="BI78" s="63"/>
      <c r="BJ78" s="63">
        <v>67.099999999999994</v>
      </c>
      <c r="BK78" s="63">
        <v>33.5</v>
      </c>
      <c r="BL78" s="63">
        <f t="shared" si="32"/>
        <v>49.92548435171387</v>
      </c>
      <c r="BM78" s="109"/>
      <c r="BN78" s="109"/>
      <c r="BO78" s="63"/>
      <c r="BP78" s="109"/>
      <c r="BQ78" s="109"/>
      <c r="BR78" s="63"/>
      <c r="BS78" s="109"/>
      <c r="BT78" s="109"/>
      <c r="BU78" s="63"/>
      <c r="BV78" s="109"/>
      <c r="BW78" s="109"/>
      <c r="BX78" s="63"/>
      <c r="BY78" s="109"/>
      <c r="BZ78" s="109"/>
      <c r="CA78" s="63"/>
    </row>
    <row r="79" spans="1:79" s="70" customFormat="1" ht="51" x14ac:dyDescent="0.25">
      <c r="A79" s="130" t="s">
        <v>321</v>
      </c>
      <c r="B79" s="131">
        <f t="shared" si="33"/>
        <v>166.7</v>
      </c>
      <c r="C79" s="131">
        <f t="shared" si="33"/>
        <v>77.7</v>
      </c>
      <c r="D79" s="63">
        <f t="shared" si="34"/>
        <v>46.610677864427117</v>
      </c>
      <c r="E79" s="109"/>
      <c r="F79" s="109"/>
      <c r="G79" s="63"/>
      <c r="H79" s="109"/>
      <c r="I79" s="109"/>
      <c r="J79" s="63"/>
      <c r="K79" s="109"/>
      <c r="L79" s="109"/>
      <c r="M79" s="63"/>
      <c r="N79" s="109"/>
      <c r="O79" s="109"/>
      <c r="P79" s="63"/>
      <c r="Q79" s="109"/>
      <c r="R79" s="109"/>
      <c r="S79" s="63"/>
      <c r="T79" s="109"/>
      <c r="U79" s="109"/>
      <c r="V79" s="63"/>
      <c r="W79" s="109"/>
      <c r="X79" s="109"/>
      <c r="Y79" s="63"/>
      <c r="Z79" s="109"/>
      <c r="AA79" s="109"/>
      <c r="AB79" s="63"/>
      <c r="AC79" s="109"/>
      <c r="AD79" s="109"/>
      <c r="AE79" s="63"/>
      <c r="AF79" s="109"/>
      <c r="AG79" s="109"/>
      <c r="AH79" s="63"/>
      <c r="AI79" s="109"/>
      <c r="AJ79" s="109"/>
      <c r="AK79" s="63"/>
      <c r="AL79" s="109"/>
      <c r="AM79" s="109"/>
      <c r="AN79" s="63"/>
      <c r="AO79" s="109"/>
      <c r="AP79" s="109"/>
      <c r="AQ79" s="63"/>
      <c r="AR79" s="109"/>
      <c r="AS79" s="109"/>
      <c r="AT79" s="63"/>
      <c r="AU79" s="109"/>
      <c r="AV79" s="109"/>
      <c r="AW79" s="63"/>
      <c r="AX79" s="109"/>
      <c r="AY79" s="109"/>
      <c r="AZ79" s="63"/>
      <c r="BA79" s="109"/>
      <c r="BB79" s="109"/>
      <c r="BC79" s="63"/>
      <c r="BD79" s="109"/>
      <c r="BE79" s="109"/>
      <c r="BF79" s="63"/>
      <c r="BG79" s="109"/>
      <c r="BH79" s="109"/>
      <c r="BI79" s="63"/>
      <c r="BJ79" s="63">
        <v>166.7</v>
      </c>
      <c r="BK79" s="63">
        <v>77.7</v>
      </c>
      <c r="BL79" s="63">
        <f t="shared" si="32"/>
        <v>46.610677864427117</v>
      </c>
      <c r="BM79" s="109"/>
      <c r="BN79" s="109"/>
      <c r="BO79" s="63"/>
      <c r="BP79" s="109"/>
      <c r="BQ79" s="109"/>
      <c r="BR79" s="63"/>
      <c r="BS79" s="109"/>
      <c r="BT79" s="109"/>
      <c r="BU79" s="63"/>
      <c r="BV79" s="109"/>
      <c r="BW79" s="109"/>
      <c r="BX79" s="63"/>
      <c r="BY79" s="109"/>
      <c r="BZ79" s="109"/>
      <c r="CA79" s="63"/>
    </row>
    <row r="80" spans="1:79" s="70" customFormat="1" ht="51" x14ac:dyDescent="0.25">
      <c r="A80" s="130" t="s">
        <v>322</v>
      </c>
      <c r="B80" s="131">
        <f t="shared" si="33"/>
        <v>166.7</v>
      </c>
      <c r="C80" s="131">
        <f t="shared" si="33"/>
        <v>67.099999999999994</v>
      </c>
      <c r="D80" s="63">
        <f t="shared" si="34"/>
        <v>40.251949610077986</v>
      </c>
      <c r="E80" s="109"/>
      <c r="F80" s="109"/>
      <c r="G80" s="63"/>
      <c r="H80" s="109"/>
      <c r="I80" s="109"/>
      <c r="J80" s="63"/>
      <c r="K80" s="109"/>
      <c r="L80" s="109"/>
      <c r="M80" s="63"/>
      <c r="N80" s="109"/>
      <c r="O80" s="109"/>
      <c r="P80" s="63"/>
      <c r="Q80" s="109"/>
      <c r="R80" s="109"/>
      <c r="S80" s="63"/>
      <c r="T80" s="109"/>
      <c r="U80" s="109"/>
      <c r="V80" s="63"/>
      <c r="W80" s="109"/>
      <c r="X80" s="109"/>
      <c r="Y80" s="63"/>
      <c r="Z80" s="109"/>
      <c r="AA80" s="109"/>
      <c r="AB80" s="63"/>
      <c r="AC80" s="109"/>
      <c r="AD80" s="109"/>
      <c r="AE80" s="63"/>
      <c r="AF80" s="109"/>
      <c r="AG80" s="109"/>
      <c r="AH80" s="63"/>
      <c r="AI80" s="109"/>
      <c r="AJ80" s="109"/>
      <c r="AK80" s="63"/>
      <c r="AL80" s="109"/>
      <c r="AM80" s="109"/>
      <c r="AN80" s="63"/>
      <c r="AO80" s="109"/>
      <c r="AP80" s="109"/>
      <c r="AQ80" s="63"/>
      <c r="AR80" s="109"/>
      <c r="AS80" s="109"/>
      <c r="AT80" s="63"/>
      <c r="AU80" s="109"/>
      <c r="AV80" s="109"/>
      <c r="AW80" s="63"/>
      <c r="AX80" s="109"/>
      <c r="AY80" s="109"/>
      <c r="AZ80" s="63"/>
      <c r="BA80" s="109"/>
      <c r="BB80" s="109"/>
      <c r="BC80" s="63"/>
      <c r="BD80" s="109"/>
      <c r="BE80" s="109"/>
      <c r="BF80" s="63"/>
      <c r="BG80" s="109"/>
      <c r="BH80" s="109"/>
      <c r="BI80" s="63"/>
      <c r="BJ80" s="63">
        <v>166.7</v>
      </c>
      <c r="BK80" s="63">
        <v>67.099999999999994</v>
      </c>
      <c r="BL80" s="63">
        <f t="shared" si="32"/>
        <v>40.251949610077986</v>
      </c>
      <c r="BM80" s="109"/>
      <c r="BN80" s="109"/>
      <c r="BO80" s="63"/>
      <c r="BP80" s="109"/>
      <c r="BQ80" s="109"/>
      <c r="BR80" s="63"/>
      <c r="BS80" s="109"/>
      <c r="BT80" s="109"/>
      <c r="BU80" s="63"/>
      <c r="BV80" s="109"/>
      <c r="BW80" s="109"/>
      <c r="BX80" s="63"/>
      <c r="BY80" s="109"/>
      <c r="BZ80" s="109"/>
      <c r="CA80" s="63"/>
    </row>
    <row r="81" spans="1:79" s="70" customFormat="1" ht="51" x14ac:dyDescent="0.25">
      <c r="A81" s="130" t="s">
        <v>323</v>
      </c>
      <c r="B81" s="131">
        <f t="shared" si="33"/>
        <v>67.099999999999994</v>
      </c>
      <c r="C81" s="131">
        <f t="shared" si="33"/>
        <v>33.5</v>
      </c>
      <c r="D81" s="63">
        <f t="shared" si="34"/>
        <v>49.92548435171387</v>
      </c>
      <c r="E81" s="109"/>
      <c r="F81" s="109"/>
      <c r="G81" s="63"/>
      <c r="H81" s="109"/>
      <c r="I81" s="109"/>
      <c r="J81" s="63"/>
      <c r="K81" s="109"/>
      <c r="L81" s="109"/>
      <c r="M81" s="63"/>
      <c r="N81" s="109"/>
      <c r="O81" s="109"/>
      <c r="P81" s="63"/>
      <c r="Q81" s="109"/>
      <c r="R81" s="109"/>
      <c r="S81" s="63"/>
      <c r="T81" s="109"/>
      <c r="U81" s="109"/>
      <c r="V81" s="63"/>
      <c r="W81" s="109"/>
      <c r="X81" s="109"/>
      <c r="Y81" s="63"/>
      <c r="Z81" s="109"/>
      <c r="AA81" s="109"/>
      <c r="AB81" s="63"/>
      <c r="AC81" s="109"/>
      <c r="AD81" s="109"/>
      <c r="AE81" s="63"/>
      <c r="AF81" s="109"/>
      <c r="AG81" s="109"/>
      <c r="AH81" s="63"/>
      <c r="AI81" s="109"/>
      <c r="AJ81" s="109"/>
      <c r="AK81" s="63"/>
      <c r="AL81" s="109"/>
      <c r="AM81" s="109"/>
      <c r="AN81" s="63"/>
      <c r="AO81" s="109"/>
      <c r="AP81" s="109"/>
      <c r="AQ81" s="63"/>
      <c r="AR81" s="109"/>
      <c r="AS81" s="109"/>
      <c r="AT81" s="63"/>
      <c r="AU81" s="109"/>
      <c r="AV81" s="109"/>
      <c r="AW81" s="63"/>
      <c r="AX81" s="109"/>
      <c r="AY81" s="109"/>
      <c r="AZ81" s="63"/>
      <c r="BA81" s="109"/>
      <c r="BB81" s="109"/>
      <c r="BC81" s="63"/>
      <c r="BD81" s="109"/>
      <c r="BE81" s="109"/>
      <c r="BF81" s="63"/>
      <c r="BG81" s="109"/>
      <c r="BH81" s="109"/>
      <c r="BI81" s="63"/>
      <c r="BJ81" s="63">
        <v>67.099999999999994</v>
      </c>
      <c r="BK81" s="63">
        <v>33.5</v>
      </c>
      <c r="BL81" s="63">
        <f t="shared" si="32"/>
        <v>49.92548435171387</v>
      </c>
      <c r="BM81" s="109"/>
      <c r="BN81" s="109"/>
      <c r="BO81" s="63"/>
      <c r="BP81" s="109"/>
      <c r="BQ81" s="109"/>
      <c r="BR81" s="63"/>
      <c r="BS81" s="109"/>
      <c r="BT81" s="109"/>
      <c r="BU81" s="63"/>
      <c r="BV81" s="109"/>
      <c r="BW81" s="109"/>
      <c r="BX81" s="63"/>
      <c r="BY81" s="109"/>
      <c r="BZ81" s="109"/>
      <c r="CA81" s="63"/>
    </row>
    <row r="82" spans="1:79" s="70" customFormat="1" ht="51" x14ac:dyDescent="0.25">
      <c r="A82" s="130" t="s">
        <v>324</v>
      </c>
      <c r="B82" s="131">
        <f t="shared" si="33"/>
        <v>67.099999999999994</v>
      </c>
      <c r="C82" s="131">
        <f t="shared" si="33"/>
        <v>33.5</v>
      </c>
      <c r="D82" s="63">
        <f t="shared" si="34"/>
        <v>49.92548435171387</v>
      </c>
      <c r="E82" s="109"/>
      <c r="F82" s="109"/>
      <c r="G82" s="63"/>
      <c r="H82" s="109"/>
      <c r="I82" s="109"/>
      <c r="J82" s="63"/>
      <c r="K82" s="109"/>
      <c r="L82" s="109"/>
      <c r="M82" s="63"/>
      <c r="N82" s="109"/>
      <c r="O82" s="109"/>
      <c r="P82" s="63"/>
      <c r="Q82" s="109"/>
      <c r="R82" s="109"/>
      <c r="S82" s="63"/>
      <c r="T82" s="109"/>
      <c r="U82" s="109"/>
      <c r="V82" s="63"/>
      <c r="W82" s="109"/>
      <c r="X82" s="109"/>
      <c r="Y82" s="63"/>
      <c r="Z82" s="109"/>
      <c r="AA82" s="109"/>
      <c r="AB82" s="63"/>
      <c r="AC82" s="109"/>
      <c r="AD82" s="109"/>
      <c r="AE82" s="63"/>
      <c r="AF82" s="109"/>
      <c r="AG82" s="109"/>
      <c r="AH82" s="63"/>
      <c r="AI82" s="109"/>
      <c r="AJ82" s="109"/>
      <c r="AK82" s="63"/>
      <c r="AL82" s="109"/>
      <c r="AM82" s="109"/>
      <c r="AN82" s="63"/>
      <c r="AO82" s="109"/>
      <c r="AP82" s="109"/>
      <c r="AQ82" s="63"/>
      <c r="AR82" s="109"/>
      <c r="AS82" s="109"/>
      <c r="AT82" s="63"/>
      <c r="AU82" s="109"/>
      <c r="AV82" s="109"/>
      <c r="AW82" s="63"/>
      <c r="AX82" s="109"/>
      <c r="AY82" s="109"/>
      <c r="AZ82" s="63"/>
      <c r="BA82" s="109"/>
      <c r="BB82" s="109"/>
      <c r="BC82" s="63"/>
      <c r="BD82" s="109"/>
      <c r="BE82" s="109"/>
      <c r="BF82" s="63"/>
      <c r="BG82" s="109"/>
      <c r="BH82" s="109"/>
      <c r="BI82" s="63"/>
      <c r="BJ82" s="63">
        <v>67.099999999999994</v>
      </c>
      <c r="BK82" s="63">
        <v>33.5</v>
      </c>
      <c r="BL82" s="63">
        <f t="shared" si="32"/>
        <v>49.92548435171387</v>
      </c>
      <c r="BM82" s="109"/>
      <c r="BN82" s="109"/>
      <c r="BO82" s="63"/>
      <c r="BP82" s="109"/>
      <c r="BQ82" s="109"/>
      <c r="BR82" s="63"/>
      <c r="BS82" s="109"/>
      <c r="BT82" s="109"/>
      <c r="BU82" s="63"/>
      <c r="BV82" s="109"/>
      <c r="BW82" s="109"/>
      <c r="BX82" s="63"/>
      <c r="BY82" s="109"/>
      <c r="BZ82" s="109"/>
      <c r="CA82" s="63"/>
    </row>
    <row r="83" spans="1:79" s="70" customFormat="1" ht="51" x14ac:dyDescent="0.25">
      <c r="A83" s="130" t="s">
        <v>325</v>
      </c>
      <c r="B83" s="131">
        <f t="shared" si="33"/>
        <v>67.099999999999994</v>
      </c>
      <c r="C83" s="131">
        <f t="shared" si="33"/>
        <v>33.200000000000003</v>
      </c>
      <c r="D83" s="63">
        <f t="shared" si="34"/>
        <v>49.47839046199703</v>
      </c>
      <c r="E83" s="109"/>
      <c r="F83" s="109"/>
      <c r="G83" s="63"/>
      <c r="H83" s="109"/>
      <c r="I83" s="109"/>
      <c r="J83" s="63"/>
      <c r="K83" s="109"/>
      <c r="L83" s="109"/>
      <c r="M83" s="63"/>
      <c r="N83" s="109"/>
      <c r="O83" s="109"/>
      <c r="P83" s="63"/>
      <c r="Q83" s="109"/>
      <c r="R83" s="109"/>
      <c r="S83" s="63"/>
      <c r="T83" s="109"/>
      <c r="U83" s="109"/>
      <c r="V83" s="63"/>
      <c r="W83" s="109"/>
      <c r="X83" s="109"/>
      <c r="Y83" s="63"/>
      <c r="Z83" s="109"/>
      <c r="AA83" s="109"/>
      <c r="AB83" s="63"/>
      <c r="AC83" s="109"/>
      <c r="AD83" s="109"/>
      <c r="AE83" s="63"/>
      <c r="AF83" s="109"/>
      <c r="AG83" s="109"/>
      <c r="AH83" s="63"/>
      <c r="AI83" s="109"/>
      <c r="AJ83" s="109"/>
      <c r="AK83" s="63"/>
      <c r="AL83" s="109"/>
      <c r="AM83" s="109"/>
      <c r="AN83" s="63"/>
      <c r="AO83" s="109"/>
      <c r="AP83" s="109"/>
      <c r="AQ83" s="63"/>
      <c r="AR83" s="109"/>
      <c r="AS83" s="109"/>
      <c r="AT83" s="63"/>
      <c r="AU83" s="109"/>
      <c r="AV83" s="109"/>
      <c r="AW83" s="63"/>
      <c r="AX83" s="109"/>
      <c r="AY83" s="109"/>
      <c r="AZ83" s="63"/>
      <c r="BA83" s="109"/>
      <c r="BB83" s="109"/>
      <c r="BC83" s="63"/>
      <c r="BD83" s="109"/>
      <c r="BE83" s="109"/>
      <c r="BF83" s="63"/>
      <c r="BG83" s="109"/>
      <c r="BH83" s="109"/>
      <c r="BI83" s="63"/>
      <c r="BJ83" s="63">
        <v>67.099999999999994</v>
      </c>
      <c r="BK83" s="63">
        <v>33.200000000000003</v>
      </c>
      <c r="BL83" s="63">
        <f t="shared" si="32"/>
        <v>49.47839046199703</v>
      </c>
      <c r="BM83" s="109"/>
      <c r="BN83" s="109"/>
      <c r="BO83" s="63"/>
      <c r="BP83" s="109"/>
      <c r="BQ83" s="109"/>
      <c r="BR83" s="63"/>
      <c r="BS83" s="109"/>
      <c r="BT83" s="109"/>
      <c r="BU83" s="63"/>
      <c r="BV83" s="109"/>
      <c r="BW83" s="109"/>
      <c r="BX83" s="63"/>
      <c r="BY83" s="109"/>
      <c r="BZ83" s="109"/>
      <c r="CA83" s="63"/>
    </row>
    <row r="84" spans="1:79" s="70" customFormat="1" ht="51" x14ac:dyDescent="0.25">
      <c r="A84" s="130" t="s">
        <v>326</v>
      </c>
      <c r="B84" s="131">
        <f t="shared" si="33"/>
        <v>166.7</v>
      </c>
      <c r="C84" s="131">
        <f t="shared" si="33"/>
        <v>65.3</v>
      </c>
      <c r="D84" s="63">
        <f t="shared" si="34"/>
        <v>39.172165566886626</v>
      </c>
      <c r="E84" s="109"/>
      <c r="F84" s="109"/>
      <c r="G84" s="63"/>
      <c r="H84" s="109"/>
      <c r="I84" s="109"/>
      <c r="J84" s="63"/>
      <c r="K84" s="109"/>
      <c r="L84" s="109"/>
      <c r="M84" s="63"/>
      <c r="N84" s="109"/>
      <c r="O84" s="109"/>
      <c r="P84" s="63"/>
      <c r="Q84" s="109"/>
      <c r="R84" s="109"/>
      <c r="S84" s="63"/>
      <c r="T84" s="109"/>
      <c r="U84" s="109"/>
      <c r="V84" s="63"/>
      <c r="W84" s="109"/>
      <c r="X84" s="109"/>
      <c r="Y84" s="63"/>
      <c r="Z84" s="109"/>
      <c r="AA84" s="109"/>
      <c r="AB84" s="63"/>
      <c r="AC84" s="109"/>
      <c r="AD84" s="109"/>
      <c r="AE84" s="63"/>
      <c r="AF84" s="109"/>
      <c r="AG84" s="109"/>
      <c r="AH84" s="63"/>
      <c r="AI84" s="109"/>
      <c r="AJ84" s="109"/>
      <c r="AK84" s="63"/>
      <c r="AL84" s="109"/>
      <c r="AM84" s="109"/>
      <c r="AN84" s="63"/>
      <c r="AO84" s="109"/>
      <c r="AP84" s="109"/>
      <c r="AQ84" s="63"/>
      <c r="AR84" s="109"/>
      <c r="AS84" s="109"/>
      <c r="AT84" s="63"/>
      <c r="AU84" s="109"/>
      <c r="AV84" s="109"/>
      <c r="AW84" s="63"/>
      <c r="AX84" s="109"/>
      <c r="AY84" s="109"/>
      <c r="AZ84" s="63"/>
      <c r="BA84" s="109"/>
      <c r="BB84" s="109"/>
      <c r="BC84" s="63"/>
      <c r="BD84" s="109"/>
      <c r="BE84" s="109"/>
      <c r="BF84" s="63"/>
      <c r="BG84" s="109"/>
      <c r="BH84" s="109"/>
      <c r="BI84" s="63"/>
      <c r="BJ84" s="63">
        <v>166.7</v>
      </c>
      <c r="BK84" s="63">
        <v>65.3</v>
      </c>
      <c r="BL84" s="63">
        <f t="shared" si="32"/>
        <v>39.172165566886626</v>
      </c>
      <c r="BM84" s="109"/>
      <c r="BN84" s="109"/>
      <c r="BO84" s="63"/>
      <c r="BP84" s="109"/>
      <c r="BQ84" s="109"/>
      <c r="BR84" s="63"/>
      <c r="BS84" s="109"/>
      <c r="BT84" s="109"/>
      <c r="BU84" s="63"/>
      <c r="BV84" s="109"/>
      <c r="BW84" s="109"/>
      <c r="BX84" s="63"/>
      <c r="BY84" s="109"/>
      <c r="BZ84" s="109"/>
      <c r="CA84" s="63"/>
    </row>
    <row r="85" spans="1:79" s="70" customFormat="1" ht="51" x14ac:dyDescent="0.25">
      <c r="A85" s="130" t="s">
        <v>327</v>
      </c>
      <c r="B85" s="131">
        <f t="shared" si="33"/>
        <v>67.099999999999994</v>
      </c>
      <c r="C85" s="131">
        <f t="shared" si="33"/>
        <v>33.5</v>
      </c>
      <c r="D85" s="63">
        <f t="shared" si="34"/>
        <v>49.92548435171387</v>
      </c>
      <c r="E85" s="109"/>
      <c r="F85" s="109"/>
      <c r="G85" s="63"/>
      <c r="H85" s="109"/>
      <c r="I85" s="109"/>
      <c r="J85" s="63"/>
      <c r="K85" s="109"/>
      <c r="L85" s="109"/>
      <c r="M85" s="63"/>
      <c r="N85" s="109"/>
      <c r="O85" s="109"/>
      <c r="P85" s="63"/>
      <c r="Q85" s="109"/>
      <c r="R85" s="109"/>
      <c r="S85" s="63"/>
      <c r="T85" s="109"/>
      <c r="U85" s="109"/>
      <c r="V85" s="63"/>
      <c r="W85" s="109"/>
      <c r="X85" s="109"/>
      <c r="Y85" s="63"/>
      <c r="Z85" s="109"/>
      <c r="AA85" s="109"/>
      <c r="AB85" s="63"/>
      <c r="AC85" s="109"/>
      <c r="AD85" s="109"/>
      <c r="AE85" s="63"/>
      <c r="AF85" s="109"/>
      <c r="AG85" s="109"/>
      <c r="AH85" s="63"/>
      <c r="AI85" s="109"/>
      <c r="AJ85" s="109"/>
      <c r="AK85" s="63"/>
      <c r="AL85" s="109"/>
      <c r="AM85" s="109"/>
      <c r="AN85" s="63"/>
      <c r="AO85" s="109"/>
      <c r="AP85" s="109"/>
      <c r="AQ85" s="63"/>
      <c r="AR85" s="109"/>
      <c r="AS85" s="109"/>
      <c r="AT85" s="63"/>
      <c r="AU85" s="109"/>
      <c r="AV85" s="109"/>
      <c r="AW85" s="63"/>
      <c r="AX85" s="109"/>
      <c r="AY85" s="109"/>
      <c r="AZ85" s="63"/>
      <c r="BA85" s="109"/>
      <c r="BB85" s="109"/>
      <c r="BC85" s="63"/>
      <c r="BD85" s="109"/>
      <c r="BE85" s="109"/>
      <c r="BF85" s="63"/>
      <c r="BG85" s="109"/>
      <c r="BH85" s="109"/>
      <c r="BI85" s="63"/>
      <c r="BJ85" s="63">
        <v>67.099999999999994</v>
      </c>
      <c r="BK85" s="63">
        <v>33.5</v>
      </c>
      <c r="BL85" s="63">
        <f t="shared" si="32"/>
        <v>49.92548435171387</v>
      </c>
      <c r="BM85" s="109"/>
      <c r="BN85" s="109"/>
      <c r="BO85" s="63"/>
      <c r="BP85" s="109"/>
      <c r="BQ85" s="109"/>
      <c r="BR85" s="63"/>
      <c r="BS85" s="109"/>
      <c r="BT85" s="109"/>
      <c r="BU85" s="63"/>
      <c r="BV85" s="109"/>
      <c r="BW85" s="109"/>
      <c r="BX85" s="63"/>
      <c r="BY85" s="109"/>
      <c r="BZ85" s="109"/>
      <c r="CA85" s="63"/>
    </row>
    <row r="86" spans="1:79" s="70" customFormat="1" ht="51" x14ac:dyDescent="0.25">
      <c r="A86" s="130" t="s">
        <v>328</v>
      </c>
      <c r="B86" s="131">
        <f t="shared" si="33"/>
        <v>166.7</v>
      </c>
      <c r="C86" s="131">
        <f t="shared" si="33"/>
        <v>68.400000000000006</v>
      </c>
      <c r="D86" s="63">
        <f t="shared" si="34"/>
        <v>41.031793641271754</v>
      </c>
      <c r="E86" s="109"/>
      <c r="F86" s="109"/>
      <c r="G86" s="63"/>
      <c r="H86" s="109"/>
      <c r="I86" s="109"/>
      <c r="J86" s="63"/>
      <c r="K86" s="109"/>
      <c r="L86" s="109"/>
      <c r="M86" s="63"/>
      <c r="N86" s="109"/>
      <c r="O86" s="109"/>
      <c r="P86" s="63"/>
      <c r="Q86" s="109"/>
      <c r="R86" s="109"/>
      <c r="S86" s="63"/>
      <c r="T86" s="109"/>
      <c r="U86" s="109"/>
      <c r="V86" s="63"/>
      <c r="W86" s="109"/>
      <c r="X86" s="109"/>
      <c r="Y86" s="63"/>
      <c r="Z86" s="109"/>
      <c r="AA86" s="109"/>
      <c r="AB86" s="63"/>
      <c r="AC86" s="109"/>
      <c r="AD86" s="109"/>
      <c r="AE86" s="63"/>
      <c r="AF86" s="109"/>
      <c r="AG86" s="109"/>
      <c r="AH86" s="63"/>
      <c r="AI86" s="109"/>
      <c r="AJ86" s="109"/>
      <c r="AK86" s="63"/>
      <c r="AL86" s="109"/>
      <c r="AM86" s="109"/>
      <c r="AN86" s="63"/>
      <c r="AO86" s="109"/>
      <c r="AP86" s="109"/>
      <c r="AQ86" s="63"/>
      <c r="AR86" s="109"/>
      <c r="AS86" s="109"/>
      <c r="AT86" s="63"/>
      <c r="AU86" s="109"/>
      <c r="AV86" s="109"/>
      <c r="AW86" s="63"/>
      <c r="AX86" s="109"/>
      <c r="AY86" s="109"/>
      <c r="AZ86" s="63"/>
      <c r="BA86" s="109"/>
      <c r="BB86" s="109"/>
      <c r="BC86" s="63"/>
      <c r="BD86" s="109"/>
      <c r="BE86" s="109"/>
      <c r="BF86" s="63"/>
      <c r="BG86" s="109"/>
      <c r="BH86" s="109"/>
      <c r="BI86" s="63"/>
      <c r="BJ86" s="63">
        <v>166.7</v>
      </c>
      <c r="BK86" s="63">
        <v>68.400000000000006</v>
      </c>
      <c r="BL86" s="63">
        <f t="shared" si="32"/>
        <v>41.031793641271754</v>
      </c>
      <c r="BM86" s="109"/>
      <c r="BN86" s="109"/>
      <c r="BO86" s="63"/>
      <c r="BP86" s="109"/>
      <c r="BQ86" s="109"/>
      <c r="BR86" s="63"/>
      <c r="BS86" s="109"/>
      <c r="BT86" s="109"/>
      <c r="BU86" s="63"/>
      <c r="BV86" s="109"/>
      <c r="BW86" s="109"/>
      <c r="BX86" s="63"/>
      <c r="BY86" s="109"/>
      <c r="BZ86" s="109"/>
      <c r="CA86" s="63"/>
    </row>
    <row r="87" spans="1:79" s="70" customFormat="1" ht="51" x14ac:dyDescent="0.25">
      <c r="A87" s="132" t="s">
        <v>330</v>
      </c>
      <c r="B87" s="131">
        <f t="shared" si="33"/>
        <v>333.4</v>
      </c>
      <c r="C87" s="131">
        <f t="shared" si="33"/>
        <v>126.4</v>
      </c>
      <c r="D87" s="63">
        <f t="shared" si="34"/>
        <v>37.912417516496703</v>
      </c>
      <c r="E87" s="109"/>
      <c r="F87" s="109"/>
      <c r="G87" s="63"/>
      <c r="H87" s="109"/>
      <c r="I87" s="109"/>
      <c r="J87" s="63"/>
      <c r="K87" s="109"/>
      <c r="L87" s="109"/>
      <c r="M87" s="63"/>
      <c r="N87" s="109"/>
      <c r="O87" s="109"/>
      <c r="P87" s="63"/>
      <c r="Q87" s="109"/>
      <c r="R87" s="109"/>
      <c r="S87" s="63"/>
      <c r="T87" s="109"/>
      <c r="U87" s="109"/>
      <c r="V87" s="63"/>
      <c r="W87" s="109"/>
      <c r="X87" s="109"/>
      <c r="Y87" s="63"/>
      <c r="Z87" s="109"/>
      <c r="AA87" s="109"/>
      <c r="AB87" s="63"/>
      <c r="AC87" s="109"/>
      <c r="AD87" s="109"/>
      <c r="AE87" s="63"/>
      <c r="AF87" s="109"/>
      <c r="AG87" s="109"/>
      <c r="AH87" s="63"/>
      <c r="AI87" s="109"/>
      <c r="AJ87" s="109"/>
      <c r="AK87" s="63"/>
      <c r="AL87" s="109"/>
      <c r="AM87" s="109"/>
      <c r="AN87" s="63"/>
      <c r="AO87" s="109"/>
      <c r="AP87" s="109"/>
      <c r="AQ87" s="63"/>
      <c r="AR87" s="109"/>
      <c r="AS87" s="109"/>
      <c r="AT87" s="63"/>
      <c r="AU87" s="109"/>
      <c r="AV87" s="109"/>
      <c r="AW87" s="63"/>
      <c r="AX87" s="109"/>
      <c r="AY87" s="109"/>
      <c r="AZ87" s="63"/>
      <c r="BA87" s="109"/>
      <c r="BB87" s="109"/>
      <c r="BC87" s="63"/>
      <c r="BD87" s="109"/>
      <c r="BE87" s="109"/>
      <c r="BF87" s="63"/>
      <c r="BG87" s="109"/>
      <c r="BH87" s="109"/>
      <c r="BI87" s="63"/>
      <c r="BJ87" s="63">
        <v>333.4</v>
      </c>
      <c r="BK87" s="63">
        <v>126.4</v>
      </c>
      <c r="BL87" s="63">
        <f t="shared" si="32"/>
        <v>37.912417516496703</v>
      </c>
      <c r="BM87" s="109"/>
      <c r="BN87" s="109"/>
      <c r="BO87" s="63"/>
      <c r="BP87" s="109"/>
      <c r="BQ87" s="109"/>
      <c r="BR87" s="63"/>
      <c r="BS87" s="109"/>
      <c r="BT87" s="109"/>
      <c r="BU87" s="63"/>
      <c r="BV87" s="109"/>
      <c r="BW87" s="109"/>
      <c r="BX87" s="63"/>
      <c r="BY87" s="109"/>
      <c r="BZ87" s="109"/>
      <c r="CA87" s="63"/>
    </row>
    <row r="88" spans="1:79" s="70" customFormat="1" ht="38.25" x14ac:dyDescent="0.25">
      <c r="A88" s="130" t="s">
        <v>331</v>
      </c>
      <c r="B88" s="131">
        <f t="shared" si="33"/>
        <v>166.7</v>
      </c>
      <c r="C88" s="131">
        <f t="shared" si="33"/>
        <v>66.8</v>
      </c>
      <c r="D88" s="63">
        <f t="shared" si="34"/>
        <v>40.071985602879423</v>
      </c>
      <c r="E88" s="109"/>
      <c r="F88" s="109"/>
      <c r="G88" s="63"/>
      <c r="H88" s="109"/>
      <c r="I88" s="109"/>
      <c r="J88" s="63"/>
      <c r="K88" s="109"/>
      <c r="L88" s="109"/>
      <c r="M88" s="63"/>
      <c r="N88" s="109"/>
      <c r="O88" s="109"/>
      <c r="P88" s="63"/>
      <c r="Q88" s="109"/>
      <c r="R88" s="109"/>
      <c r="S88" s="63"/>
      <c r="T88" s="109"/>
      <c r="U88" s="109"/>
      <c r="V88" s="63"/>
      <c r="W88" s="109"/>
      <c r="X88" s="109"/>
      <c r="Y88" s="63"/>
      <c r="Z88" s="109"/>
      <c r="AA88" s="109"/>
      <c r="AB88" s="63"/>
      <c r="AC88" s="109"/>
      <c r="AD88" s="109"/>
      <c r="AE88" s="63"/>
      <c r="AF88" s="109"/>
      <c r="AG88" s="109"/>
      <c r="AH88" s="63"/>
      <c r="AI88" s="109"/>
      <c r="AJ88" s="109"/>
      <c r="AK88" s="63"/>
      <c r="AL88" s="109"/>
      <c r="AM88" s="109"/>
      <c r="AN88" s="63"/>
      <c r="AO88" s="109"/>
      <c r="AP88" s="109"/>
      <c r="AQ88" s="63"/>
      <c r="AR88" s="109"/>
      <c r="AS88" s="109"/>
      <c r="AT88" s="63"/>
      <c r="AU88" s="109"/>
      <c r="AV88" s="109"/>
      <c r="AW88" s="63"/>
      <c r="AX88" s="109"/>
      <c r="AY88" s="109"/>
      <c r="AZ88" s="63"/>
      <c r="BA88" s="109"/>
      <c r="BB88" s="109"/>
      <c r="BC88" s="63"/>
      <c r="BD88" s="109"/>
      <c r="BE88" s="109"/>
      <c r="BF88" s="63"/>
      <c r="BG88" s="109"/>
      <c r="BH88" s="109"/>
      <c r="BI88" s="63"/>
      <c r="BJ88" s="63">
        <v>166.7</v>
      </c>
      <c r="BK88" s="63">
        <v>66.8</v>
      </c>
      <c r="BL88" s="63">
        <f t="shared" si="32"/>
        <v>40.071985602879423</v>
      </c>
      <c r="BM88" s="109"/>
      <c r="BN88" s="109"/>
      <c r="BO88" s="63"/>
      <c r="BP88" s="109"/>
      <c r="BQ88" s="109"/>
      <c r="BR88" s="63"/>
      <c r="BS88" s="109"/>
      <c r="BT88" s="109"/>
      <c r="BU88" s="63"/>
      <c r="BV88" s="109"/>
      <c r="BW88" s="109"/>
      <c r="BX88" s="63"/>
      <c r="BY88" s="109"/>
      <c r="BZ88" s="109"/>
      <c r="CA88" s="63"/>
    </row>
    <row r="89" spans="1:79" s="70" customFormat="1" ht="38.25" x14ac:dyDescent="0.25">
      <c r="A89" s="130" t="s">
        <v>333</v>
      </c>
      <c r="B89" s="131">
        <f t="shared" si="33"/>
        <v>67.099999999999994</v>
      </c>
      <c r="C89" s="131">
        <f t="shared" si="33"/>
        <v>28.6</v>
      </c>
      <c r="D89" s="63">
        <f t="shared" si="34"/>
        <v>42.622950819672141</v>
      </c>
      <c r="E89" s="109"/>
      <c r="F89" s="109"/>
      <c r="G89" s="63"/>
      <c r="H89" s="109"/>
      <c r="I89" s="109"/>
      <c r="J89" s="63"/>
      <c r="K89" s="109"/>
      <c r="L89" s="109"/>
      <c r="M89" s="63"/>
      <c r="N89" s="109"/>
      <c r="O89" s="109"/>
      <c r="P89" s="63"/>
      <c r="Q89" s="109"/>
      <c r="R89" s="109"/>
      <c r="S89" s="63"/>
      <c r="T89" s="109"/>
      <c r="U89" s="109"/>
      <c r="V89" s="63"/>
      <c r="W89" s="109"/>
      <c r="X89" s="109"/>
      <c r="Y89" s="63"/>
      <c r="Z89" s="109"/>
      <c r="AA89" s="109"/>
      <c r="AB89" s="63"/>
      <c r="AC89" s="109"/>
      <c r="AD89" s="109"/>
      <c r="AE89" s="63"/>
      <c r="AF89" s="109"/>
      <c r="AG89" s="109"/>
      <c r="AH89" s="63"/>
      <c r="AI89" s="109"/>
      <c r="AJ89" s="109"/>
      <c r="AK89" s="63"/>
      <c r="AL89" s="109"/>
      <c r="AM89" s="109"/>
      <c r="AN89" s="63"/>
      <c r="AO89" s="109"/>
      <c r="AP89" s="109"/>
      <c r="AQ89" s="63"/>
      <c r="AR89" s="109"/>
      <c r="AS89" s="109"/>
      <c r="AT89" s="63"/>
      <c r="AU89" s="109"/>
      <c r="AV89" s="109"/>
      <c r="AW89" s="63"/>
      <c r="AX89" s="109"/>
      <c r="AY89" s="109"/>
      <c r="AZ89" s="63"/>
      <c r="BA89" s="109"/>
      <c r="BB89" s="109"/>
      <c r="BC89" s="63"/>
      <c r="BD89" s="109"/>
      <c r="BE89" s="109"/>
      <c r="BF89" s="63"/>
      <c r="BG89" s="109"/>
      <c r="BH89" s="109"/>
      <c r="BI89" s="63"/>
      <c r="BJ89" s="63">
        <v>67.099999999999994</v>
      </c>
      <c r="BK89" s="63">
        <v>28.6</v>
      </c>
      <c r="BL89" s="63">
        <f t="shared" si="32"/>
        <v>42.622950819672141</v>
      </c>
      <c r="BM89" s="109"/>
      <c r="BN89" s="109"/>
      <c r="BO89" s="63"/>
      <c r="BP89" s="109"/>
      <c r="BQ89" s="109"/>
      <c r="BR89" s="63"/>
      <c r="BS89" s="109"/>
      <c r="BT89" s="109"/>
      <c r="BU89" s="63"/>
      <c r="BV89" s="109"/>
      <c r="BW89" s="109"/>
      <c r="BX89" s="63"/>
      <c r="BY89" s="109"/>
      <c r="BZ89" s="109"/>
      <c r="CA89" s="63"/>
    </row>
    <row r="90" spans="1:79" s="70" customFormat="1" ht="51" x14ac:dyDescent="0.25">
      <c r="A90" s="130" t="s">
        <v>334</v>
      </c>
      <c r="B90" s="131">
        <f t="shared" si="33"/>
        <v>166.7</v>
      </c>
      <c r="C90" s="131">
        <f t="shared" si="33"/>
        <v>79.2</v>
      </c>
      <c r="D90" s="63">
        <f t="shared" si="34"/>
        <v>47.510497900419921</v>
      </c>
      <c r="E90" s="109"/>
      <c r="F90" s="109"/>
      <c r="G90" s="63"/>
      <c r="H90" s="109"/>
      <c r="I90" s="109"/>
      <c r="J90" s="63"/>
      <c r="K90" s="109"/>
      <c r="L90" s="109"/>
      <c r="M90" s="63"/>
      <c r="N90" s="109"/>
      <c r="O90" s="109"/>
      <c r="P90" s="63"/>
      <c r="Q90" s="109"/>
      <c r="R90" s="109"/>
      <c r="S90" s="63"/>
      <c r="T90" s="109"/>
      <c r="U90" s="109"/>
      <c r="V90" s="63"/>
      <c r="W90" s="109"/>
      <c r="X90" s="109"/>
      <c r="Y90" s="63"/>
      <c r="Z90" s="109"/>
      <c r="AA90" s="109"/>
      <c r="AB90" s="63"/>
      <c r="AC90" s="109"/>
      <c r="AD90" s="109"/>
      <c r="AE90" s="63"/>
      <c r="AF90" s="109"/>
      <c r="AG90" s="109"/>
      <c r="AH90" s="63"/>
      <c r="AI90" s="109"/>
      <c r="AJ90" s="109"/>
      <c r="AK90" s="63"/>
      <c r="AL90" s="109"/>
      <c r="AM90" s="109"/>
      <c r="AN90" s="63"/>
      <c r="AO90" s="109"/>
      <c r="AP90" s="109"/>
      <c r="AQ90" s="63"/>
      <c r="AR90" s="109"/>
      <c r="AS90" s="109"/>
      <c r="AT90" s="63"/>
      <c r="AU90" s="109"/>
      <c r="AV90" s="109"/>
      <c r="AW90" s="63"/>
      <c r="AX90" s="109"/>
      <c r="AY90" s="109"/>
      <c r="AZ90" s="63"/>
      <c r="BA90" s="109"/>
      <c r="BB90" s="109"/>
      <c r="BC90" s="63"/>
      <c r="BD90" s="109"/>
      <c r="BE90" s="109"/>
      <c r="BF90" s="63"/>
      <c r="BG90" s="109"/>
      <c r="BH90" s="109"/>
      <c r="BI90" s="63"/>
      <c r="BJ90" s="63">
        <v>166.7</v>
      </c>
      <c r="BK90" s="63">
        <v>79.2</v>
      </c>
      <c r="BL90" s="63">
        <f t="shared" si="32"/>
        <v>47.510497900419921</v>
      </c>
      <c r="BM90" s="109"/>
      <c r="BN90" s="109"/>
      <c r="BO90" s="63"/>
      <c r="BP90" s="109"/>
      <c r="BQ90" s="109"/>
      <c r="BR90" s="63"/>
      <c r="BS90" s="109"/>
      <c r="BT90" s="109"/>
      <c r="BU90" s="63"/>
      <c r="BV90" s="109"/>
      <c r="BW90" s="109"/>
      <c r="BX90" s="63"/>
      <c r="BY90" s="109"/>
      <c r="BZ90" s="109"/>
      <c r="CA90" s="63"/>
    </row>
    <row r="91" spans="1:79" s="70" customFormat="1" ht="38.25" x14ac:dyDescent="0.25">
      <c r="A91" s="130" t="s">
        <v>335</v>
      </c>
      <c r="B91" s="131">
        <f t="shared" si="33"/>
        <v>67.099999999999994</v>
      </c>
      <c r="C91" s="131">
        <f t="shared" si="33"/>
        <v>27.7</v>
      </c>
      <c r="D91" s="63">
        <f t="shared" si="34"/>
        <v>41.281669150521608</v>
      </c>
      <c r="E91" s="109"/>
      <c r="F91" s="109"/>
      <c r="G91" s="63"/>
      <c r="H91" s="109"/>
      <c r="I91" s="109"/>
      <c r="J91" s="63"/>
      <c r="K91" s="109"/>
      <c r="L91" s="109"/>
      <c r="M91" s="63"/>
      <c r="N91" s="109"/>
      <c r="O91" s="109"/>
      <c r="P91" s="63"/>
      <c r="Q91" s="109"/>
      <c r="R91" s="109"/>
      <c r="S91" s="63"/>
      <c r="T91" s="109"/>
      <c r="U91" s="109"/>
      <c r="V91" s="63"/>
      <c r="W91" s="109"/>
      <c r="X91" s="109"/>
      <c r="Y91" s="63"/>
      <c r="Z91" s="109"/>
      <c r="AA91" s="109"/>
      <c r="AB91" s="63"/>
      <c r="AC91" s="109"/>
      <c r="AD91" s="109"/>
      <c r="AE91" s="63"/>
      <c r="AF91" s="109"/>
      <c r="AG91" s="109"/>
      <c r="AH91" s="63"/>
      <c r="AI91" s="109"/>
      <c r="AJ91" s="109"/>
      <c r="AK91" s="63"/>
      <c r="AL91" s="109"/>
      <c r="AM91" s="109"/>
      <c r="AN91" s="63"/>
      <c r="AO91" s="109"/>
      <c r="AP91" s="109"/>
      <c r="AQ91" s="63"/>
      <c r="AR91" s="109"/>
      <c r="AS91" s="109"/>
      <c r="AT91" s="63"/>
      <c r="AU91" s="109"/>
      <c r="AV91" s="109"/>
      <c r="AW91" s="63"/>
      <c r="AX91" s="109"/>
      <c r="AY91" s="109"/>
      <c r="AZ91" s="63"/>
      <c r="BA91" s="109"/>
      <c r="BB91" s="109"/>
      <c r="BC91" s="63"/>
      <c r="BD91" s="109"/>
      <c r="BE91" s="109"/>
      <c r="BF91" s="63"/>
      <c r="BG91" s="109"/>
      <c r="BH91" s="109"/>
      <c r="BI91" s="63"/>
      <c r="BJ91" s="63">
        <v>67.099999999999994</v>
      </c>
      <c r="BK91" s="63">
        <v>27.7</v>
      </c>
      <c r="BL91" s="63">
        <f t="shared" si="32"/>
        <v>41.281669150521608</v>
      </c>
      <c r="BM91" s="109"/>
      <c r="BN91" s="109"/>
      <c r="BO91" s="63"/>
      <c r="BP91" s="109"/>
      <c r="BQ91" s="109"/>
      <c r="BR91" s="63"/>
      <c r="BS91" s="109"/>
      <c r="BT91" s="109"/>
      <c r="BU91" s="63"/>
      <c r="BV91" s="109"/>
      <c r="BW91" s="109"/>
      <c r="BX91" s="63"/>
      <c r="BY91" s="109"/>
      <c r="BZ91" s="109"/>
      <c r="CA91" s="63"/>
    </row>
    <row r="92" spans="1:79" s="70" customFormat="1" ht="51" x14ac:dyDescent="0.25">
      <c r="A92" s="130" t="s">
        <v>336</v>
      </c>
      <c r="B92" s="131">
        <f t="shared" si="33"/>
        <v>67.099999999999994</v>
      </c>
      <c r="C92" s="131">
        <f t="shared" si="33"/>
        <v>25.2</v>
      </c>
      <c r="D92" s="63">
        <f t="shared" si="34"/>
        <v>37.555886736214603</v>
      </c>
      <c r="E92" s="109"/>
      <c r="F92" s="109"/>
      <c r="G92" s="63"/>
      <c r="H92" s="109"/>
      <c r="I92" s="109"/>
      <c r="J92" s="63"/>
      <c r="K92" s="109"/>
      <c r="L92" s="109"/>
      <c r="M92" s="63"/>
      <c r="N92" s="109"/>
      <c r="O92" s="109"/>
      <c r="P92" s="63"/>
      <c r="Q92" s="109"/>
      <c r="R92" s="109"/>
      <c r="S92" s="63"/>
      <c r="T92" s="109"/>
      <c r="U92" s="109"/>
      <c r="V92" s="63"/>
      <c r="W92" s="109"/>
      <c r="X92" s="109"/>
      <c r="Y92" s="63"/>
      <c r="Z92" s="109"/>
      <c r="AA92" s="109"/>
      <c r="AB92" s="63"/>
      <c r="AC92" s="109"/>
      <c r="AD92" s="109"/>
      <c r="AE92" s="63"/>
      <c r="AF92" s="109"/>
      <c r="AG92" s="109"/>
      <c r="AH92" s="63"/>
      <c r="AI92" s="109"/>
      <c r="AJ92" s="109"/>
      <c r="AK92" s="63"/>
      <c r="AL92" s="109"/>
      <c r="AM92" s="109"/>
      <c r="AN92" s="63"/>
      <c r="AO92" s="109"/>
      <c r="AP92" s="109"/>
      <c r="AQ92" s="63"/>
      <c r="AR92" s="109"/>
      <c r="AS92" s="109"/>
      <c r="AT92" s="63"/>
      <c r="AU92" s="109"/>
      <c r="AV92" s="109"/>
      <c r="AW92" s="63"/>
      <c r="AX92" s="109"/>
      <c r="AY92" s="109"/>
      <c r="AZ92" s="63"/>
      <c r="BA92" s="109"/>
      <c r="BB92" s="109"/>
      <c r="BC92" s="63"/>
      <c r="BD92" s="109"/>
      <c r="BE92" s="109"/>
      <c r="BF92" s="63"/>
      <c r="BG92" s="109"/>
      <c r="BH92" s="109"/>
      <c r="BI92" s="63"/>
      <c r="BJ92" s="63">
        <v>67.099999999999994</v>
      </c>
      <c r="BK92" s="63">
        <v>25.2</v>
      </c>
      <c r="BL92" s="63">
        <f t="shared" si="32"/>
        <v>37.555886736214603</v>
      </c>
      <c r="BM92" s="109"/>
      <c r="BN92" s="109"/>
      <c r="BO92" s="63"/>
      <c r="BP92" s="109"/>
      <c r="BQ92" s="109"/>
      <c r="BR92" s="63"/>
      <c r="BS92" s="109"/>
      <c r="BT92" s="109"/>
      <c r="BU92" s="63"/>
      <c r="BV92" s="109"/>
      <c r="BW92" s="109"/>
      <c r="BX92" s="63"/>
      <c r="BY92" s="109"/>
      <c r="BZ92" s="109"/>
      <c r="CA92" s="63"/>
    </row>
    <row r="93" spans="1:79" s="70" customFormat="1" ht="38.25" x14ac:dyDescent="0.25">
      <c r="A93" s="130" t="s">
        <v>337</v>
      </c>
      <c r="B93" s="131">
        <f t="shared" si="33"/>
        <v>67.099999999999994</v>
      </c>
      <c r="C93" s="131">
        <f t="shared" si="33"/>
        <v>28</v>
      </c>
      <c r="D93" s="63">
        <f t="shared" si="34"/>
        <v>41.728763040238455</v>
      </c>
      <c r="E93" s="109"/>
      <c r="F93" s="109"/>
      <c r="G93" s="63"/>
      <c r="H93" s="109"/>
      <c r="I93" s="109"/>
      <c r="J93" s="63"/>
      <c r="K93" s="109"/>
      <c r="L93" s="109"/>
      <c r="M93" s="63"/>
      <c r="N93" s="109"/>
      <c r="O93" s="109"/>
      <c r="P93" s="63"/>
      <c r="Q93" s="109"/>
      <c r="R93" s="109"/>
      <c r="S93" s="63"/>
      <c r="T93" s="109"/>
      <c r="U93" s="109"/>
      <c r="V93" s="63"/>
      <c r="W93" s="109"/>
      <c r="X93" s="109"/>
      <c r="Y93" s="63"/>
      <c r="Z93" s="109"/>
      <c r="AA93" s="109"/>
      <c r="AB93" s="63"/>
      <c r="AC93" s="109"/>
      <c r="AD93" s="109"/>
      <c r="AE93" s="63"/>
      <c r="AF93" s="109"/>
      <c r="AG93" s="109"/>
      <c r="AH93" s="63"/>
      <c r="AI93" s="109"/>
      <c r="AJ93" s="109"/>
      <c r="AK93" s="63"/>
      <c r="AL93" s="109"/>
      <c r="AM93" s="109"/>
      <c r="AN93" s="63"/>
      <c r="AO93" s="109"/>
      <c r="AP93" s="109"/>
      <c r="AQ93" s="63"/>
      <c r="AR93" s="109"/>
      <c r="AS93" s="109"/>
      <c r="AT93" s="63"/>
      <c r="AU93" s="109"/>
      <c r="AV93" s="109"/>
      <c r="AW93" s="63"/>
      <c r="AX93" s="109"/>
      <c r="AY93" s="109"/>
      <c r="AZ93" s="63"/>
      <c r="BA93" s="109"/>
      <c r="BB93" s="109"/>
      <c r="BC93" s="63"/>
      <c r="BD93" s="109"/>
      <c r="BE93" s="109"/>
      <c r="BF93" s="63"/>
      <c r="BG93" s="109"/>
      <c r="BH93" s="109"/>
      <c r="BI93" s="63"/>
      <c r="BJ93" s="63">
        <v>67.099999999999994</v>
      </c>
      <c r="BK93" s="63">
        <v>28</v>
      </c>
      <c r="BL93" s="63">
        <f t="shared" si="32"/>
        <v>41.728763040238455</v>
      </c>
      <c r="BM93" s="109"/>
      <c r="BN93" s="109"/>
      <c r="BO93" s="63"/>
      <c r="BP93" s="109"/>
      <c r="BQ93" s="109"/>
      <c r="BR93" s="63"/>
      <c r="BS93" s="109"/>
      <c r="BT93" s="109"/>
      <c r="BU93" s="63"/>
      <c r="BV93" s="109"/>
      <c r="BW93" s="109"/>
      <c r="BX93" s="63"/>
      <c r="BY93" s="109"/>
      <c r="BZ93" s="109"/>
      <c r="CA93" s="63"/>
    </row>
    <row r="94" spans="1:79" s="70" customFormat="1" ht="38.25" x14ac:dyDescent="0.25">
      <c r="A94" s="130" t="s">
        <v>338</v>
      </c>
      <c r="B94" s="131">
        <f t="shared" si="33"/>
        <v>166.7</v>
      </c>
      <c r="C94" s="131">
        <f t="shared" si="33"/>
        <v>79.400000000000006</v>
      </c>
      <c r="D94" s="63">
        <f t="shared" si="34"/>
        <v>47.630473905218963</v>
      </c>
      <c r="E94" s="109"/>
      <c r="F94" s="109"/>
      <c r="G94" s="63"/>
      <c r="H94" s="109"/>
      <c r="I94" s="109"/>
      <c r="J94" s="63"/>
      <c r="K94" s="109"/>
      <c r="L94" s="109"/>
      <c r="M94" s="63"/>
      <c r="N94" s="109"/>
      <c r="O94" s="109"/>
      <c r="P94" s="63"/>
      <c r="Q94" s="109"/>
      <c r="R94" s="109"/>
      <c r="S94" s="63"/>
      <c r="T94" s="109"/>
      <c r="U94" s="109"/>
      <c r="V94" s="63"/>
      <c r="W94" s="109"/>
      <c r="X94" s="109"/>
      <c r="Y94" s="63"/>
      <c r="Z94" s="109"/>
      <c r="AA94" s="109"/>
      <c r="AB94" s="63"/>
      <c r="AC94" s="109"/>
      <c r="AD94" s="109"/>
      <c r="AE94" s="63"/>
      <c r="AF94" s="109"/>
      <c r="AG94" s="109"/>
      <c r="AH94" s="63"/>
      <c r="AI94" s="109"/>
      <c r="AJ94" s="109"/>
      <c r="AK94" s="63"/>
      <c r="AL94" s="109"/>
      <c r="AM94" s="109"/>
      <c r="AN94" s="63"/>
      <c r="AO94" s="109"/>
      <c r="AP94" s="109"/>
      <c r="AQ94" s="63"/>
      <c r="AR94" s="109"/>
      <c r="AS94" s="109"/>
      <c r="AT94" s="63"/>
      <c r="AU94" s="109"/>
      <c r="AV94" s="109"/>
      <c r="AW94" s="63"/>
      <c r="AX94" s="109"/>
      <c r="AY94" s="109"/>
      <c r="AZ94" s="63"/>
      <c r="BA94" s="109"/>
      <c r="BB94" s="109"/>
      <c r="BC94" s="63"/>
      <c r="BD94" s="109"/>
      <c r="BE94" s="109"/>
      <c r="BF94" s="63"/>
      <c r="BG94" s="109"/>
      <c r="BH94" s="109"/>
      <c r="BI94" s="63"/>
      <c r="BJ94" s="63">
        <v>166.7</v>
      </c>
      <c r="BK94" s="63">
        <v>79.400000000000006</v>
      </c>
      <c r="BL94" s="63">
        <f t="shared" si="32"/>
        <v>47.630473905218963</v>
      </c>
      <c r="BM94" s="109"/>
      <c r="BN94" s="109"/>
      <c r="BO94" s="63"/>
      <c r="BP94" s="109"/>
      <c r="BQ94" s="109"/>
      <c r="BR94" s="63"/>
      <c r="BS94" s="109"/>
      <c r="BT94" s="109"/>
      <c r="BU94" s="63"/>
      <c r="BV94" s="109"/>
      <c r="BW94" s="109"/>
      <c r="BX94" s="63"/>
      <c r="BY94" s="109"/>
      <c r="BZ94" s="109"/>
      <c r="CA94" s="63"/>
    </row>
    <row r="95" spans="1:79" s="70" customFormat="1" ht="38.25" x14ac:dyDescent="0.25">
      <c r="A95" s="130" t="s">
        <v>339</v>
      </c>
      <c r="B95" s="131">
        <f t="shared" si="33"/>
        <v>166.7</v>
      </c>
      <c r="C95" s="131">
        <f t="shared" si="33"/>
        <v>76.900000000000006</v>
      </c>
      <c r="D95" s="63">
        <f t="shared" si="34"/>
        <v>46.130773845230962</v>
      </c>
      <c r="E95" s="109"/>
      <c r="F95" s="109"/>
      <c r="G95" s="63"/>
      <c r="H95" s="109"/>
      <c r="I95" s="109"/>
      <c r="J95" s="63"/>
      <c r="K95" s="109"/>
      <c r="L95" s="109"/>
      <c r="M95" s="63"/>
      <c r="N95" s="109"/>
      <c r="O95" s="109"/>
      <c r="P95" s="63"/>
      <c r="Q95" s="109"/>
      <c r="R95" s="109"/>
      <c r="S95" s="63"/>
      <c r="T95" s="109"/>
      <c r="U95" s="109"/>
      <c r="V95" s="63"/>
      <c r="W95" s="109"/>
      <c r="X95" s="109"/>
      <c r="Y95" s="63"/>
      <c r="Z95" s="109"/>
      <c r="AA95" s="109"/>
      <c r="AB95" s="63"/>
      <c r="AC95" s="109"/>
      <c r="AD95" s="109"/>
      <c r="AE95" s="63"/>
      <c r="AF95" s="109"/>
      <c r="AG95" s="109"/>
      <c r="AH95" s="63"/>
      <c r="AI95" s="109"/>
      <c r="AJ95" s="109"/>
      <c r="AK95" s="63"/>
      <c r="AL95" s="109"/>
      <c r="AM95" s="109"/>
      <c r="AN95" s="63"/>
      <c r="AO95" s="109"/>
      <c r="AP95" s="109"/>
      <c r="AQ95" s="63"/>
      <c r="AR95" s="109"/>
      <c r="AS95" s="109"/>
      <c r="AT95" s="63"/>
      <c r="AU95" s="109"/>
      <c r="AV95" s="109"/>
      <c r="AW95" s="63"/>
      <c r="AX95" s="109"/>
      <c r="AY95" s="109"/>
      <c r="AZ95" s="63"/>
      <c r="BA95" s="109"/>
      <c r="BB95" s="109"/>
      <c r="BC95" s="63"/>
      <c r="BD95" s="109"/>
      <c r="BE95" s="109"/>
      <c r="BF95" s="63"/>
      <c r="BG95" s="109"/>
      <c r="BH95" s="109"/>
      <c r="BI95" s="63"/>
      <c r="BJ95" s="63">
        <v>166.7</v>
      </c>
      <c r="BK95" s="63">
        <v>76.900000000000006</v>
      </c>
      <c r="BL95" s="63">
        <f t="shared" si="32"/>
        <v>46.130773845230962</v>
      </c>
      <c r="BM95" s="109"/>
      <c r="BN95" s="109"/>
      <c r="BO95" s="63"/>
      <c r="BP95" s="109"/>
      <c r="BQ95" s="109"/>
      <c r="BR95" s="63"/>
      <c r="BS95" s="109"/>
      <c r="BT95" s="109"/>
      <c r="BU95" s="63"/>
      <c r="BV95" s="109"/>
      <c r="BW95" s="109"/>
      <c r="BX95" s="63"/>
      <c r="BY95" s="109"/>
      <c r="BZ95" s="109"/>
      <c r="CA95" s="63"/>
    </row>
    <row r="96" spans="1:79" s="70" customFormat="1" ht="38.25" x14ac:dyDescent="0.25">
      <c r="A96" s="130" t="s">
        <v>340</v>
      </c>
      <c r="B96" s="131">
        <f t="shared" si="33"/>
        <v>166.7</v>
      </c>
      <c r="C96" s="131">
        <f t="shared" si="33"/>
        <v>57.9</v>
      </c>
      <c r="D96" s="63">
        <f t="shared" si="34"/>
        <v>34.733053389322137</v>
      </c>
      <c r="E96" s="109"/>
      <c r="F96" s="109"/>
      <c r="G96" s="63"/>
      <c r="H96" s="109"/>
      <c r="I96" s="109"/>
      <c r="J96" s="63"/>
      <c r="K96" s="109"/>
      <c r="L96" s="109"/>
      <c r="M96" s="63"/>
      <c r="N96" s="109"/>
      <c r="O96" s="109"/>
      <c r="P96" s="63"/>
      <c r="Q96" s="109"/>
      <c r="R96" s="109"/>
      <c r="S96" s="63"/>
      <c r="T96" s="109"/>
      <c r="U96" s="109"/>
      <c r="V96" s="63"/>
      <c r="W96" s="109"/>
      <c r="X96" s="109"/>
      <c r="Y96" s="63"/>
      <c r="Z96" s="109"/>
      <c r="AA96" s="109"/>
      <c r="AB96" s="63"/>
      <c r="AC96" s="109"/>
      <c r="AD96" s="109"/>
      <c r="AE96" s="63"/>
      <c r="AF96" s="109"/>
      <c r="AG96" s="109"/>
      <c r="AH96" s="63"/>
      <c r="AI96" s="109"/>
      <c r="AJ96" s="109"/>
      <c r="AK96" s="63"/>
      <c r="AL96" s="109"/>
      <c r="AM96" s="109"/>
      <c r="AN96" s="63"/>
      <c r="AO96" s="109"/>
      <c r="AP96" s="109"/>
      <c r="AQ96" s="63"/>
      <c r="AR96" s="109"/>
      <c r="AS96" s="109"/>
      <c r="AT96" s="63"/>
      <c r="AU96" s="109"/>
      <c r="AV96" s="109"/>
      <c r="AW96" s="63"/>
      <c r="AX96" s="109"/>
      <c r="AY96" s="109"/>
      <c r="AZ96" s="63"/>
      <c r="BA96" s="109"/>
      <c r="BB96" s="109"/>
      <c r="BC96" s="63"/>
      <c r="BD96" s="109"/>
      <c r="BE96" s="109"/>
      <c r="BF96" s="63"/>
      <c r="BG96" s="109"/>
      <c r="BH96" s="109"/>
      <c r="BI96" s="63"/>
      <c r="BJ96" s="63">
        <v>166.7</v>
      </c>
      <c r="BK96" s="63">
        <v>57.9</v>
      </c>
      <c r="BL96" s="63">
        <f t="shared" si="32"/>
        <v>34.733053389322137</v>
      </c>
      <c r="BM96" s="109"/>
      <c r="BN96" s="109"/>
      <c r="BO96" s="63"/>
      <c r="BP96" s="109"/>
      <c r="BQ96" s="109"/>
      <c r="BR96" s="63"/>
      <c r="BS96" s="109"/>
      <c r="BT96" s="109"/>
      <c r="BU96" s="63"/>
      <c r="BV96" s="109"/>
      <c r="BW96" s="109"/>
      <c r="BX96" s="63"/>
      <c r="BY96" s="109"/>
      <c r="BZ96" s="109"/>
      <c r="CA96" s="63"/>
    </row>
    <row r="97" spans="1:79" s="70" customFormat="1" ht="38.25" x14ac:dyDescent="0.25">
      <c r="A97" s="130" t="s">
        <v>341</v>
      </c>
      <c r="B97" s="131">
        <f t="shared" si="33"/>
        <v>166.7</v>
      </c>
      <c r="C97" s="131">
        <f t="shared" si="33"/>
        <v>76.900000000000006</v>
      </c>
      <c r="D97" s="63">
        <f t="shared" si="34"/>
        <v>46.130773845230962</v>
      </c>
      <c r="E97" s="109"/>
      <c r="F97" s="109"/>
      <c r="G97" s="63"/>
      <c r="H97" s="109"/>
      <c r="I97" s="109"/>
      <c r="J97" s="63"/>
      <c r="K97" s="109"/>
      <c r="L97" s="109"/>
      <c r="M97" s="63"/>
      <c r="N97" s="109"/>
      <c r="O97" s="109"/>
      <c r="P97" s="63"/>
      <c r="Q97" s="109"/>
      <c r="R97" s="109"/>
      <c r="S97" s="63"/>
      <c r="T97" s="109"/>
      <c r="U97" s="109"/>
      <c r="V97" s="63"/>
      <c r="W97" s="109"/>
      <c r="X97" s="109"/>
      <c r="Y97" s="63"/>
      <c r="Z97" s="109"/>
      <c r="AA97" s="109"/>
      <c r="AB97" s="63"/>
      <c r="AC97" s="109"/>
      <c r="AD97" s="109"/>
      <c r="AE97" s="63"/>
      <c r="AF97" s="109"/>
      <c r="AG97" s="109"/>
      <c r="AH97" s="63"/>
      <c r="AI97" s="109"/>
      <c r="AJ97" s="109"/>
      <c r="AK97" s="63"/>
      <c r="AL97" s="109"/>
      <c r="AM97" s="109"/>
      <c r="AN97" s="63"/>
      <c r="AO97" s="109"/>
      <c r="AP97" s="109"/>
      <c r="AQ97" s="63"/>
      <c r="AR97" s="109"/>
      <c r="AS97" s="109"/>
      <c r="AT97" s="63"/>
      <c r="AU97" s="109"/>
      <c r="AV97" s="109"/>
      <c r="AW97" s="63"/>
      <c r="AX97" s="109"/>
      <c r="AY97" s="109"/>
      <c r="AZ97" s="63"/>
      <c r="BA97" s="109"/>
      <c r="BB97" s="109"/>
      <c r="BC97" s="63"/>
      <c r="BD97" s="109"/>
      <c r="BE97" s="109"/>
      <c r="BF97" s="63"/>
      <c r="BG97" s="109"/>
      <c r="BH97" s="109"/>
      <c r="BI97" s="63"/>
      <c r="BJ97" s="63">
        <v>166.7</v>
      </c>
      <c r="BK97" s="63">
        <v>76.900000000000006</v>
      </c>
      <c r="BL97" s="63">
        <f t="shared" si="32"/>
        <v>46.130773845230962</v>
      </c>
      <c r="BM97" s="109"/>
      <c r="BN97" s="109"/>
      <c r="BO97" s="63"/>
      <c r="BP97" s="109"/>
      <c r="BQ97" s="109"/>
      <c r="BR97" s="63"/>
      <c r="BS97" s="109"/>
      <c r="BT97" s="109"/>
      <c r="BU97" s="63"/>
      <c r="BV97" s="109"/>
      <c r="BW97" s="109"/>
      <c r="BX97" s="63"/>
      <c r="BY97" s="109"/>
      <c r="BZ97" s="109"/>
      <c r="CA97" s="63"/>
    </row>
    <row r="98" spans="1:79" s="70" customFormat="1" ht="38.25" x14ac:dyDescent="0.25">
      <c r="A98" s="130" t="s">
        <v>342</v>
      </c>
      <c r="B98" s="131">
        <f t="shared" si="33"/>
        <v>166.7</v>
      </c>
      <c r="C98" s="131">
        <f t="shared" si="33"/>
        <v>79.2</v>
      </c>
      <c r="D98" s="63">
        <f t="shared" si="34"/>
        <v>47.510497900419921</v>
      </c>
      <c r="E98" s="109"/>
      <c r="F98" s="109"/>
      <c r="G98" s="63"/>
      <c r="H98" s="109"/>
      <c r="I98" s="109"/>
      <c r="J98" s="63"/>
      <c r="K98" s="109"/>
      <c r="L98" s="109"/>
      <c r="M98" s="63"/>
      <c r="N98" s="109"/>
      <c r="O98" s="109"/>
      <c r="P98" s="63"/>
      <c r="Q98" s="109"/>
      <c r="R98" s="109"/>
      <c r="S98" s="63"/>
      <c r="T98" s="109"/>
      <c r="U98" s="109"/>
      <c r="V98" s="63"/>
      <c r="W98" s="109"/>
      <c r="X98" s="109"/>
      <c r="Y98" s="63"/>
      <c r="Z98" s="109"/>
      <c r="AA98" s="109"/>
      <c r="AB98" s="63"/>
      <c r="AC98" s="109"/>
      <c r="AD98" s="109"/>
      <c r="AE98" s="63"/>
      <c r="AF98" s="109"/>
      <c r="AG98" s="109"/>
      <c r="AH98" s="63"/>
      <c r="AI98" s="109"/>
      <c r="AJ98" s="109"/>
      <c r="AK98" s="63"/>
      <c r="AL98" s="109"/>
      <c r="AM98" s="109"/>
      <c r="AN98" s="63"/>
      <c r="AO98" s="109"/>
      <c r="AP98" s="109"/>
      <c r="AQ98" s="63"/>
      <c r="AR98" s="109"/>
      <c r="AS98" s="109"/>
      <c r="AT98" s="63"/>
      <c r="AU98" s="109"/>
      <c r="AV98" s="109"/>
      <c r="AW98" s="63"/>
      <c r="AX98" s="109"/>
      <c r="AY98" s="109"/>
      <c r="AZ98" s="63"/>
      <c r="BA98" s="109"/>
      <c r="BB98" s="109"/>
      <c r="BC98" s="63"/>
      <c r="BD98" s="109"/>
      <c r="BE98" s="109"/>
      <c r="BF98" s="63"/>
      <c r="BG98" s="109"/>
      <c r="BH98" s="109"/>
      <c r="BI98" s="63"/>
      <c r="BJ98" s="63">
        <v>166.7</v>
      </c>
      <c r="BK98" s="63">
        <v>79.2</v>
      </c>
      <c r="BL98" s="63">
        <f t="shared" si="32"/>
        <v>47.510497900419921</v>
      </c>
      <c r="BM98" s="109"/>
      <c r="BN98" s="109"/>
      <c r="BO98" s="63"/>
      <c r="BP98" s="109"/>
      <c r="BQ98" s="109"/>
      <c r="BR98" s="63"/>
      <c r="BS98" s="109"/>
      <c r="BT98" s="109"/>
      <c r="BU98" s="63"/>
      <c r="BV98" s="109"/>
      <c r="BW98" s="109"/>
      <c r="BX98" s="63"/>
      <c r="BY98" s="109"/>
      <c r="BZ98" s="109"/>
      <c r="CA98" s="63"/>
    </row>
    <row r="99" spans="1:79" s="70" customFormat="1" ht="51" x14ac:dyDescent="0.25">
      <c r="A99" s="130" t="s">
        <v>343</v>
      </c>
      <c r="B99" s="131">
        <f t="shared" si="33"/>
        <v>166.7</v>
      </c>
      <c r="C99" s="131">
        <f t="shared" si="33"/>
        <v>69.2</v>
      </c>
      <c r="D99" s="63">
        <f t="shared" si="34"/>
        <v>41.51169766046791</v>
      </c>
      <c r="E99" s="109"/>
      <c r="F99" s="109"/>
      <c r="G99" s="63"/>
      <c r="H99" s="109"/>
      <c r="I99" s="109"/>
      <c r="J99" s="63"/>
      <c r="K99" s="109"/>
      <c r="L99" s="109"/>
      <c r="M99" s="63"/>
      <c r="N99" s="109"/>
      <c r="O99" s="109"/>
      <c r="P99" s="63"/>
      <c r="Q99" s="109"/>
      <c r="R99" s="109"/>
      <c r="S99" s="63"/>
      <c r="T99" s="109"/>
      <c r="U99" s="109"/>
      <c r="V99" s="63"/>
      <c r="W99" s="109"/>
      <c r="X99" s="109"/>
      <c r="Y99" s="63"/>
      <c r="Z99" s="109"/>
      <c r="AA99" s="109"/>
      <c r="AB99" s="63"/>
      <c r="AC99" s="109"/>
      <c r="AD99" s="109"/>
      <c r="AE99" s="63"/>
      <c r="AF99" s="109"/>
      <c r="AG99" s="109"/>
      <c r="AH99" s="63"/>
      <c r="AI99" s="109"/>
      <c r="AJ99" s="109"/>
      <c r="AK99" s="63"/>
      <c r="AL99" s="109"/>
      <c r="AM99" s="109"/>
      <c r="AN99" s="63"/>
      <c r="AO99" s="109"/>
      <c r="AP99" s="109"/>
      <c r="AQ99" s="63"/>
      <c r="AR99" s="109"/>
      <c r="AS99" s="109"/>
      <c r="AT99" s="63"/>
      <c r="AU99" s="109"/>
      <c r="AV99" s="109"/>
      <c r="AW99" s="63"/>
      <c r="AX99" s="109"/>
      <c r="AY99" s="109"/>
      <c r="AZ99" s="63"/>
      <c r="BA99" s="109"/>
      <c r="BB99" s="109"/>
      <c r="BC99" s="63"/>
      <c r="BD99" s="109"/>
      <c r="BE99" s="109"/>
      <c r="BF99" s="63"/>
      <c r="BG99" s="109"/>
      <c r="BH99" s="109"/>
      <c r="BI99" s="63"/>
      <c r="BJ99" s="63">
        <v>166.7</v>
      </c>
      <c r="BK99" s="63">
        <v>69.2</v>
      </c>
      <c r="BL99" s="63">
        <f t="shared" si="32"/>
        <v>41.51169766046791</v>
      </c>
      <c r="BM99" s="109"/>
      <c r="BN99" s="109"/>
      <c r="BO99" s="63"/>
      <c r="BP99" s="109"/>
      <c r="BQ99" s="109"/>
      <c r="BR99" s="63"/>
      <c r="BS99" s="109"/>
      <c r="BT99" s="109"/>
      <c r="BU99" s="63"/>
      <c r="BV99" s="109"/>
      <c r="BW99" s="109"/>
      <c r="BX99" s="63"/>
      <c r="BY99" s="109"/>
      <c r="BZ99" s="109"/>
      <c r="CA99" s="63"/>
    </row>
    <row r="100" spans="1:79" s="70" customFormat="1" ht="38.25" x14ac:dyDescent="0.25">
      <c r="A100" s="130" t="s">
        <v>344</v>
      </c>
      <c r="B100" s="131">
        <f t="shared" si="33"/>
        <v>67.099999999999994</v>
      </c>
      <c r="C100" s="131">
        <f t="shared" si="33"/>
        <v>28</v>
      </c>
      <c r="D100" s="63">
        <f t="shared" si="34"/>
        <v>41.728763040238455</v>
      </c>
      <c r="E100" s="109"/>
      <c r="F100" s="109"/>
      <c r="G100" s="63"/>
      <c r="H100" s="109"/>
      <c r="I100" s="109"/>
      <c r="J100" s="63"/>
      <c r="K100" s="109"/>
      <c r="L100" s="109"/>
      <c r="M100" s="63"/>
      <c r="N100" s="109"/>
      <c r="O100" s="109"/>
      <c r="P100" s="63"/>
      <c r="Q100" s="109"/>
      <c r="R100" s="109"/>
      <c r="S100" s="63"/>
      <c r="T100" s="109"/>
      <c r="U100" s="109"/>
      <c r="V100" s="63"/>
      <c r="W100" s="109"/>
      <c r="X100" s="109"/>
      <c r="Y100" s="63"/>
      <c r="Z100" s="109"/>
      <c r="AA100" s="109"/>
      <c r="AB100" s="63"/>
      <c r="AC100" s="109"/>
      <c r="AD100" s="109"/>
      <c r="AE100" s="63"/>
      <c r="AF100" s="109"/>
      <c r="AG100" s="109"/>
      <c r="AH100" s="63"/>
      <c r="AI100" s="109"/>
      <c r="AJ100" s="109"/>
      <c r="AK100" s="63"/>
      <c r="AL100" s="109"/>
      <c r="AM100" s="109"/>
      <c r="AN100" s="63"/>
      <c r="AO100" s="109"/>
      <c r="AP100" s="109"/>
      <c r="AQ100" s="63"/>
      <c r="AR100" s="109"/>
      <c r="AS100" s="109"/>
      <c r="AT100" s="63"/>
      <c r="AU100" s="109"/>
      <c r="AV100" s="109"/>
      <c r="AW100" s="63"/>
      <c r="AX100" s="109"/>
      <c r="AY100" s="109"/>
      <c r="AZ100" s="63"/>
      <c r="BA100" s="109"/>
      <c r="BB100" s="109"/>
      <c r="BC100" s="63"/>
      <c r="BD100" s="109"/>
      <c r="BE100" s="109"/>
      <c r="BF100" s="63"/>
      <c r="BG100" s="109"/>
      <c r="BH100" s="109"/>
      <c r="BI100" s="63"/>
      <c r="BJ100" s="63">
        <v>67.099999999999994</v>
      </c>
      <c r="BK100" s="63">
        <v>28</v>
      </c>
      <c r="BL100" s="63">
        <f t="shared" si="32"/>
        <v>41.728763040238455</v>
      </c>
      <c r="BM100" s="109"/>
      <c r="BN100" s="109"/>
      <c r="BO100" s="63"/>
      <c r="BP100" s="109"/>
      <c r="BQ100" s="109"/>
      <c r="BR100" s="63"/>
      <c r="BS100" s="109"/>
      <c r="BT100" s="109"/>
      <c r="BU100" s="63"/>
      <c r="BV100" s="109"/>
      <c r="BW100" s="109"/>
      <c r="BX100" s="63"/>
      <c r="BY100" s="109"/>
      <c r="BZ100" s="109"/>
      <c r="CA100" s="63"/>
    </row>
    <row r="101" spans="1:79" s="70" customFormat="1" ht="38.25" x14ac:dyDescent="0.25">
      <c r="A101" s="130" t="s">
        <v>345</v>
      </c>
      <c r="B101" s="131">
        <f t="shared" si="33"/>
        <v>166.7</v>
      </c>
      <c r="C101" s="131">
        <f t="shared" si="33"/>
        <v>70.7</v>
      </c>
      <c r="D101" s="63">
        <f t="shared" si="34"/>
        <v>42.411517696460713</v>
      </c>
      <c r="E101" s="109"/>
      <c r="F101" s="109"/>
      <c r="G101" s="63"/>
      <c r="H101" s="109"/>
      <c r="I101" s="109"/>
      <c r="J101" s="63"/>
      <c r="K101" s="109"/>
      <c r="L101" s="109"/>
      <c r="M101" s="63"/>
      <c r="N101" s="109"/>
      <c r="O101" s="109"/>
      <c r="P101" s="63"/>
      <c r="Q101" s="109"/>
      <c r="R101" s="109"/>
      <c r="S101" s="63"/>
      <c r="T101" s="109"/>
      <c r="U101" s="109"/>
      <c r="V101" s="63"/>
      <c r="W101" s="109"/>
      <c r="X101" s="109"/>
      <c r="Y101" s="63"/>
      <c r="Z101" s="109"/>
      <c r="AA101" s="109"/>
      <c r="AB101" s="63"/>
      <c r="AC101" s="109"/>
      <c r="AD101" s="109"/>
      <c r="AE101" s="63"/>
      <c r="AF101" s="109"/>
      <c r="AG101" s="109"/>
      <c r="AH101" s="63"/>
      <c r="AI101" s="109"/>
      <c r="AJ101" s="109"/>
      <c r="AK101" s="63"/>
      <c r="AL101" s="109"/>
      <c r="AM101" s="109"/>
      <c r="AN101" s="63"/>
      <c r="AO101" s="109"/>
      <c r="AP101" s="109"/>
      <c r="AQ101" s="63"/>
      <c r="AR101" s="109"/>
      <c r="AS101" s="109"/>
      <c r="AT101" s="63"/>
      <c r="AU101" s="109"/>
      <c r="AV101" s="109"/>
      <c r="AW101" s="63"/>
      <c r="AX101" s="109"/>
      <c r="AY101" s="109"/>
      <c r="AZ101" s="63"/>
      <c r="BA101" s="109"/>
      <c r="BB101" s="109"/>
      <c r="BC101" s="63"/>
      <c r="BD101" s="109"/>
      <c r="BE101" s="109"/>
      <c r="BF101" s="63"/>
      <c r="BG101" s="109"/>
      <c r="BH101" s="109"/>
      <c r="BI101" s="63"/>
      <c r="BJ101" s="63">
        <v>166.7</v>
      </c>
      <c r="BK101" s="63">
        <v>70.7</v>
      </c>
      <c r="BL101" s="63">
        <f t="shared" si="32"/>
        <v>42.411517696460713</v>
      </c>
      <c r="BM101" s="109"/>
      <c r="BN101" s="109"/>
      <c r="BO101" s="63"/>
      <c r="BP101" s="109"/>
      <c r="BQ101" s="109"/>
      <c r="BR101" s="63"/>
      <c r="BS101" s="109"/>
      <c r="BT101" s="109"/>
      <c r="BU101" s="63"/>
      <c r="BV101" s="109"/>
      <c r="BW101" s="109"/>
      <c r="BX101" s="63"/>
      <c r="BY101" s="109"/>
      <c r="BZ101" s="109"/>
      <c r="CA101" s="63"/>
    </row>
    <row r="102" spans="1:79" s="70" customFormat="1" ht="38.25" x14ac:dyDescent="0.25">
      <c r="A102" s="130" t="s">
        <v>346</v>
      </c>
      <c r="B102" s="131">
        <f t="shared" si="33"/>
        <v>166.7</v>
      </c>
      <c r="C102" s="131">
        <f t="shared" si="33"/>
        <v>70.900000000000006</v>
      </c>
      <c r="D102" s="63">
        <f t="shared" si="34"/>
        <v>42.531493701259755</v>
      </c>
      <c r="E102" s="109"/>
      <c r="F102" s="109"/>
      <c r="G102" s="63"/>
      <c r="H102" s="109"/>
      <c r="I102" s="109"/>
      <c r="J102" s="63"/>
      <c r="K102" s="109"/>
      <c r="L102" s="109"/>
      <c r="M102" s="63"/>
      <c r="N102" s="109"/>
      <c r="O102" s="109"/>
      <c r="P102" s="63"/>
      <c r="Q102" s="109"/>
      <c r="R102" s="109"/>
      <c r="S102" s="63"/>
      <c r="T102" s="109"/>
      <c r="U102" s="109"/>
      <c r="V102" s="63"/>
      <c r="W102" s="109"/>
      <c r="X102" s="109"/>
      <c r="Y102" s="63"/>
      <c r="Z102" s="109"/>
      <c r="AA102" s="109"/>
      <c r="AB102" s="63"/>
      <c r="AC102" s="109"/>
      <c r="AD102" s="109"/>
      <c r="AE102" s="63"/>
      <c r="AF102" s="109"/>
      <c r="AG102" s="109"/>
      <c r="AH102" s="63"/>
      <c r="AI102" s="109"/>
      <c r="AJ102" s="109"/>
      <c r="AK102" s="63"/>
      <c r="AL102" s="109"/>
      <c r="AM102" s="109"/>
      <c r="AN102" s="63"/>
      <c r="AO102" s="109"/>
      <c r="AP102" s="109"/>
      <c r="AQ102" s="63"/>
      <c r="AR102" s="109"/>
      <c r="AS102" s="109"/>
      <c r="AT102" s="63"/>
      <c r="AU102" s="109"/>
      <c r="AV102" s="109"/>
      <c r="AW102" s="63"/>
      <c r="AX102" s="109"/>
      <c r="AY102" s="109"/>
      <c r="AZ102" s="63"/>
      <c r="BA102" s="109"/>
      <c r="BB102" s="109"/>
      <c r="BC102" s="63"/>
      <c r="BD102" s="109"/>
      <c r="BE102" s="109"/>
      <c r="BF102" s="63"/>
      <c r="BG102" s="109"/>
      <c r="BH102" s="109"/>
      <c r="BI102" s="63"/>
      <c r="BJ102" s="63">
        <v>166.7</v>
      </c>
      <c r="BK102" s="63">
        <v>70.900000000000006</v>
      </c>
      <c r="BL102" s="63">
        <f t="shared" si="32"/>
        <v>42.531493701259755</v>
      </c>
      <c r="BM102" s="109"/>
      <c r="BN102" s="109"/>
      <c r="BO102" s="63"/>
      <c r="BP102" s="109"/>
      <c r="BQ102" s="109"/>
      <c r="BR102" s="63"/>
      <c r="BS102" s="109"/>
      <c r="BT102" s="109"/>
      <c r="BU102" s="63"/>
      <c r="BV102" s="109"/>
      <c r="BW102" s="109"/>
      <c r="BX102" s="63"/>
      <c r="BY102" s="109"/>
      <c r="BZ102" s="109"/>
      <c r="CA102" s="63"/>
    </row>
    <row r="103" spans="1:79" s="70" customFormat="1" ht="38.25" x14ac:dyDescent="0.25">
      <c r="A103" s="130" t="s">
        <v>347</v>
      </c>
      <c r="B103" s="131">
        <f t="shared" si="33"/>
        <v>166.7</v>
      </c>
      <c r="C103" s="131">
        <f t="shared" si="33"/>
        <v>71.099999999999994</v>
      </c>
      <c r="D103" s="63">
        <f t="shared" si="34"/>
        <v>42.651469706058784</v>
      </c>
      <c r="E103" s="109"/>
      <c r="F103" s="109"/>
      <c r="G103" s="63"/>
      <c r="H103" s="109"/>
      <c r="I103" s="109"/>
      <c r="J103" s="63"/>
      <c r="K103" s="109"/>
      <c r="L103" s="109"/>
      <c r="M103" s="63"/>
      <c r="N103" s="109"/>
      <c r="O103" s="109"/>
      <c r="P103" s="63"/>
      <c r="Q103" s="109"/>
      <c r="R103" s="109"/>
      <c r="S103" s="63"/>
      <c r="T103" s="109"/>
      <c r="U103" s="109"/>
      <c r="V103" s="63"/>
      <c r="W103" s="109"/>
      <c r="X103" s="109"/>
      <c r="Y103" s="63"/>
      <c r="Z103" s="109"/>
      <c r="AA103" s="109"/>
      <c r="AB103" s="63"/>
      <c r="AC103" s="109"/>
      <c r="AD103" s="109"/>
      <c r="AE103" s="63"/>
      <c r="AF103" s="109"/>
      <c r="AG103" s="109"/>
      <c r="AH103" s="63"/>
      <c r="AI103" s="109"/>
      <c r="AJ103" s="109"/>
      <c r="AK103" s="63"/>
      <c r="AL103" s="109"/>
      <c r="AM103" s="109"/>
      <c r="AN103" s="63"/>
      <c r="AO103" s="109"/>
      <c r="AP103" s="109"/>
      <c r="AQ103" s="63"/>
      <c r="AR103" s="109"/>
      <c r="AS103" s="109"/>
      <c r="AT103" s="63"/>
      <c r="AU103" s="109"/>
      <c r="AV103" s="109"/>
      <c r="AW103" s="63"/>
      <c r="AX103" s="109"/>
      <c r="AY103" s="109"/>
      <c r="AZ103" s="63"/>
      <c r="BA103" s="109"/>
      <c r="BB103" s="109"/>
      <c r="BC103" s="63"/>
      <c r="BD103" s="109"/>
      <c r="BE103" s="109"/>
      <c r="BF103" s="63"/>
      <c r="BG103" s="109"/>
      <c r="BH103" s="109"/>
      <c r="BI103" s="63"/>
      <c r="BJ103" s="63">
        <v>166.7</v>
      </c>
      <c r="BK103" s="63">
        <v>71.099999999999994</v>
      </c>
      <c r="BL103" s="63">
        <f t="shared" si="32"/>
        <v>42.651469706058784</v>
      </c>
      <c r="BM103" s="109"/>
      <c r="BN103" s="109"/>
      <c r="BO103" s="63"/>
      <c r="BP103" s="109"/>
      <c r="BQ103" s="109"/>
      <c r="BR103" s="63"/>
      <c r="BS103" s="109"/>
      <c r="BT103" s="109"/>
      <c r="BU103" s="63"/>
      <c r="BV103" s="109"/>
      <c r="BW103" s="109"/>
      <c r="BX103" s="63"/>
      <c r="BY103" s="109"/>
      <c r="BZ103" s="109"/>
      <c r="CA103" s="63"/>
    </row>
    <row r="104" spans="1:79" s="70" customFormat="1" ht="38.25" x14ac:dyDescent="0.25">
      <c r="A104" s="130" t="s">
        <v>348</v>
      </c>
      <c r="B104" s="131">
        <f t="shared" si="33"/>
        <v>166.7</v>
      </c>
      <c r="C104" s="131">
        <f t="shared" si="33"/>
        <v>83.4</v>
      </c>
      <c r="D104" s="63">
        <f t="shared" si="34"/>
        <v>50.029994001199761</v>
      </c>
      <c r="E104" s="109"/>
      <c r="F104" s="109"/>
      <c r="G104" s="63"/>
      <c r="H104" s="109"/>
      <c r="I104" s="109"/>
      <c r="J104" s="63"/>
      <c r="K104" s="109"/>
      <c r="L104" s="109"/>
      <c r="M104" s="63"/>
      <c r="N104" s="109"/>
      <c r="O104" s="109"/>
      <c r="P104" s="63"/>
      <c r="Q104" s="109"/>
      <c r="R104" s="109"/>
      <c r="S104" s="63"/>
      <c r="T104" s="109"/>
      <c r="U104" s="109"/>
      <c r="V104" s="63"/>
      <c r="W104" s="109"/>
      <c r="X104" s="109"/>
      <c r="Y104" s="63"/>
      <c r="Z104" s="109"/>
      <c r="AA104" s="109"/>
      <c r="AB104" s="63"/>
      <c r="AC104" s="109"/>
      <c r="AD104" s="109"/>
      <c r="AE104" s="63"/>
      <c r="AF104" s="109"/>
      <c r="AG104" s="109"/>
      <c r="AH104" s="63"/>
      <c r="AI104" s="109"/>
      <c r="AJ104" s="109"/>
      <c r="AK104" s="63"/>
      <c r="AL104" s="109"/>
      <c r="AM104" s="109"/>
      <c r="AN104" s="63"/>
      <c r="AO104" s="109"/>
      <c r="AP104" s="109"/>
      <c r="AQ104" s="63"/>
      <c r="AR104" s="109"/>
      <c r="AS104" s="109"/>
      <c r="AT104" s="63"/>
      <c r="AU104" s="109"/>
      <c r="AV104" s="109"/>
      <c r="AW104" s="63"/>
      <c r="AX104" s="109"/>
      <c r="AY104" s="109"/>
      <c r="AZ104" s="63"/>
      <c r="BA104" s="109"/>
      <c r="BB104" s="109"/>
      <c r="BC104" s="63"/>
      <c r="BD104" s="109"/>
      <c r="BE104" s="109"/>
      <c r="BF104" s="63"/>
      <c r="BG104" s="109"/>
      <c r="BH104" s="109"/>
      <c r="BI104" s="63"/>
      <c r="BJ104" s="63">
        <v>166.7</v>
      </c>
      <c r="BK104" s="63">
        <v>83.4</v>
      </c>
      <c r="BL104" s="63">
        <f t="shared" si="32"/>
        <v>50.029994001199761</v>
      </c>
      <c r="BM104" s="109"/>
      <c r="BN104" s="109"/>
      <c r="BO104" s="63"/>
      <c r="BP104" s="109"/>
      <c r="BQ104" s="109"/>
      <c r="BR104" s="63"/>
      <c r="BS104" s="109"/>
      <c r="BT104" s="109"/>
      <c r="BU104" s="63"/>
      <c r="BV104" s="109"/>
      <c r="BW104" s="109"/>
      <c r="BX104" s="63"/>
      <c r="BY104" s="109"/>
      <c r="BZ104" s="109"/>
      <c r="CA104" s="63"/>
    </row>
    <row r="105" spans="1:79" s="70" customFormat="1" ht="38.25" x14ac:dyDescent="0.25">
      <c r="A105" s="130" t="s">
        <v>349</v>
      </c>
      <c r="B105" s="131">
        <f t="shared" si="33"/>
        <v>67.099999999999994</v>
      </c>
      <c r="C105" s="131">
        <f t="shared" si="33"/>
        <v>27.9</v>
      </c>
      <c r="D105" s="63">
        <f t="shared" si="34"/>
        <v>41.579731743666173</v>
      </c>
      <c r="E105" s="109"/>
      <c r="F105" s="109"/>
      <c r="G105" s="63"/>
      <c r="H105" s="109"/>
      <c r="I105" s="109"/>
      <c r="J105" s="63"/>
      <c r="K105" s="109"/>
      <c r="L105" s="109"/>
      <c r="M105" s="63"/>
      <c r="N105" s="109"/>
      <c r="O105" s="109"/>
      <c r="P105" s="63"/>
      <c r="Q105" s="109"/>
      <c r="R105" s="109"/>
      <c r="S105" s="63"/>
      <c r="T105" s="109"/>
      <c r="U105" s="109"/>
      <c r="V105" s="63"/>
      <c r="W105" s="109"/>
      <c r="X105" s="109"/>
      <c r="Y105" s="63"/>
      <c r="Z105" s="109"/>
      <c r="AA105" s="109"/>
      <c r="AB105" s="63"/>
      <c r="AC105" s="109"/>
      <c r="AD105" s="109"/>
      <c r="AE105" s="63"/>
      <c r="AF105" s="109"/>
      <c r="AG105" s="109"/>
      <c r="AH105" s="63"/>
      <c r="AI105" s="109"/>
      <c r="AJ105" s="109"/>
      <c r="AK105" s="63"/>
      <c r="AL105" s="109"/>
      <c r="AM105" s="109"/>
      <c r="AN105" s="63"/>
      <c r="AO105" s="109"/>
      <c r="AP105" s="109"/>
      <c r="AQ105" s="63"/>
      <c r="AR105" s="109"/>
      <c r="AS105" s="109"/>
      <c r="AT105" s="63"/>
      <c r="AU105" s="109"/>
      <c r="AV105" s="109"/>
      <c r="AW105" s="63"/>
      <c r="AX105" s="109"/>
      <c r="AY105" s="109"/>
      <c r="AZ105" s="63"/>
      <c r="BA105" s="109"/>
      <c r="BB105" s="109"/>
      <c r="BC105" s="63"/>
      <c r="BD105" s="109"/>
      <c r="BE105" s="109"/>
      <c r="BF105" s="63"/>
      <c r="BG105" s="109"/>
      <c r="BH105" s="109"/>
      <c r="BI105" s="63"/>
      <c r="BJ105" s="63">
        <v>67.099999999999994</v>
      </c>
      <c r="BK105" s="63">
        <v>27.9</v>
      </c>
      <c r="BL105" s="63">
        <f t="shared" si="32"/>
        <v>41.579731743666173</v>
      </c>
      <c r="BM105" s="109"/>
      <c r="BN105" s="109"/>
      <c r="BO105" s="63"/>
      <c r="BP105" s="109"/>
      <c r="BQ105" s="109"/>
      <c r="BR105" s="63"/>
      <c r="BS105" s="109"/>
      <c r="BT105" s="109"/>
      <c r="BU105" s="63"/>
      <c r="BV105" s="109"/>
      <c r="BW105" s="109"/>
      <c r="BX105" s="63"/>
      <c r="BY105" s="109"/>
      <c r="BZ105" s="109"/>
      <c r="CA105" s="63"/>
    </row>
    <row r="106" spans="1:79" s="70" customFormat="1" ht="38.25" x14ac:dyDescent="0.25">
      <c r="A106" s="130" t="s">
        <v>350</v>
      </c>
      <c r="B106" s="131">
        <f t="shared" si="33"/>
        <v>67.099999999999994</v>
      </c>
      <c r="C106" s="131">
        <f t="shared" si="33"/>
        <v>27.7</v>
      </c>
      <c r="D106" s="63">
        <f t="shared" si="34"/>
        <v>41.281669150521608</v>
      </c>
      <c r="E106" s="109"/>
      <c r="F106" s="109"/>
      <c r="G106" s="63"/>
      <c r="H106" s="109"/>
      <c r="I106" s="109"/>
      <c r="J106" s="63"/>
      <c r="K106" s="109"/>
      <c r="L106" s="109"/>
      <c r="M106" s="63"/>
      <c r="N106" s="109"/>
      <c r="O106" s="109"/>
      <c r="P106" s="63"/>
      <c r="Q106" s="109"/>
      <c r="R106" s="109"/>
      <c r="S106" s="63"/>
      <c r="T106" s="109"/>
      <c r="U106" s="109"/>
      <c r="V106" s="63"/>
      <c r="W106" s="109"/>
      <c r="X106" s="109"/>
      <c r="Y106" s="63"/>
      <c r="Z106" s="109"/>
      <c r="AA106" s="109"/>
      <c r="AB106" s="63"/>
      <c r="AC106" s="109"/>
      <c r="AD106" s="109"/>
      <c r="AE106" s="63"/>
      <c r="AF106" s="109"/>
      <c r="AG106" s="109"/>
      <c r="AH106" s="63"/>
      <c r="AI106" s="109"/>
      <c r="AJ106" s="109"/>
      <c r="AK106" s="63"/>
      <c r="AL106" s="109"/>
      <c r="AM106" s="109"/>
      <c r="AN106" s="63"/>
      <c r="AO106" s="109"/>
      <c r="AP106" s="109"/>
      <c r="AQ106" s="63"/>
      <c r="AR106" s="109"/>
      <c r="AS106" s="109"/>
      <c r="AT106" s="63"/>
      <c r="AU106" s="109"/>
      <c r="AV106" s="109"/>
      <c r="AW106" s="63"/>
      <c r="AX106" s="109"/>
      <c r="AY106" s="109"/>
      <c r="AZ106" s="63"/>
      <c r="BA106" s="109"/>
      <c r="BB106" s="109"/>
      <c r="BC106" s="63"/>
      <c r="BD106" s="109"/>
      <c r="BE106" s="109"/>
      <c r="BF106" s="63"/>
      <c r="BG106" s="109"/>
      <c r="BH106" s="109"/>
      <c r="BI106" s="63"/>
      <c r="BJ106" s="63">
        <v>67.099999999999994</v>
      </c>
      <c r="BK106" s="63">
        <v>27.7</v>
      </c>
      <c r="BL106" s="63">
        <f t="shared" si="32"/>
        <v>41.281669150521608</v>
      </c>
      <c r="BM106" s="109"/>
      <c r="BN106" s="109"/>
      <c r="BO106" s="63"/>
      <c r="BP106" s="109"/>
      <c r="BQ106" s="109"/>
      <c r="BR106" s="63"/>
      <c r="BS106" s="109"/>
      <c r="BT106" s="109"/>
      <c r="BU106" s="63"/>
      <c r="BV106" s="109"/>
      <c r="BW106" s="109"/>
      <c r="BX106" s="63"/>
      <c r="BY106" s="109"/>
      <c r="BZ106" s="109"/>
      <c r="CA106" s="63"/>
    </row>
    <row r="107" spans="1:79" s="70" customFormat="1" ht="38.25" x14ac:dyDescent="0.25">
      <c r="A107" s="130" t="s">
        <v>351</v>
      </c>
      <c r="B107" s="131">
        <f t="shared" si="33"/>
        <v>166.7</v>
      </c>
      <c r="C107" s="131">
        <f t="shared" si="33"/>
        <v>80.099999999999994</v>
      </c>
      <c r="D107" s="63">
        <f t="shared" si="34"/>
        <v>48.050389922015597</v>
      </c>
      <c r="E107" s="109"/>
      <c r="F107" s="109"/>
      <c r="G107" s="63"/>
      <c r="H107" s="109"/>
      <c r="I107" s="109"/>
      <c r="J107" s="63"/>
      <c r="K107" s="109"/>
      <c r="L107" s="109"/>
      <c r="M107" s="63"/>
      <c r="N107" s="109"/>
      <c r="O107" s="109"/>
      <c r="P107" s="63"/>
      <c r="Q107" s="109"/>
      <c r="R107" s="109"/>
      <c r="S107" s="63"/>
      <c r="T107" s="109"/>
      <c r="U107" s="109"/>
      <c r="V107" s="63"/>
      <c r="W107" s="109"/>
      <c r="X107" s="109"/>
      <c r="Y107" s="63"/>
      <c r="Z107" s="109"/>
      <c r="AA107" s="109"/>
      <c r="AB107" s="63"/>
      <c r="AC107" s="109"/>
      <c r="AD107" s="109"/>
      <c r="AE107" s="63"/>
      <c r="AF107" s="109"/>
      <c r="AG107" s="109"/>
      <c r="AH107" s="63"/>
      <c r="AI107" s="109"/>
      <c r="AJ107" s="109"/>
      <c r="AK107" s="63"/>
      <c r="AL107" s="109"/>
      <c r="AM107" s="109"/>
      <c r="AN107" s="63"/>
      <c r="AO107" s="109"/>
      <c r="AP107" s="109"/>
      <c r="AQ107" s="63"/>
      <c r="AR107" s="109"/>
      <c r="AS107" s="109"/>
      <c r="AT107" s="63"/>
      <c r="AU107" s="109"/>
      <c r="AV107" s="109"/>
      <c r="AW107" s="63"/>
      <c r="AX107" s="109"/>
      <c r="AY107" s="109"/>
      <c r="AZ107" s="63"/>
      <c r="BA107" s="109"/>
      <c r="BB107" s="109"/>
      <c r="BC107" s="63"/>
      <c r="BD107" s="109"/>
      <c r="BE107" s="109"/>
      <c r="BF107" s="63"/>
      <c r="BG107" s="109"/>
      <c r="BH107" s="109"/>
      <c r="BI107" s="63"/>
      <c r="BJ107" s="63">
        <v>166.7</v>
      </c>
      <c r="BK107" s="63">
        <v>80.099999999999994</v>
      </c>
      <c r="BL107" s="63">
        <f t="shared" si="32"/>
        <v>48.050389922015597</v>
      </c>
      <c r="BM107" s="109"/>
      <c r="BN107" s="109"/>
      <c r="BO107" s="63"/>
      <c r="BP107" s="109"/>
      <c r="BQ107" s="109"/>
      <c r="BR107" s="63"/>
      <c r="BS107" s="109"/>
      <c r="BT107" s="109"/>
      <c r="BU107" s="63"/>
      <c r="BV107" s="109"/>
      <c r="BW107" s="109"/>
      <c r="BX107" s="63"/>
      <c r="BY107" s="109"/>
      <c r="BZ107" s="109"/>
      <c r="CA107" s="63"/>
    </row>
    <row r="108" spans="1:79" s="70" customFormat="1" ht="38.25" x14ac:dyDescent="0.25">
      <c r="A108" s="130" t="s">
        <v>353</v>
      </c>
      <c r="B108" s="131">
        <f t="shared" si="33"/>
        <v>67.099999999999994</v>
      </c>
      <c r="C108" s="131">
        <f t="shared" si="33"/>
        <v>29.5</v>
      </c>
      <c r="D108" s="63">
        <f t="shared" si="34"/>
        <v>43.96423248882266</v>
      </c>
      <c r="E108" s="109"/>
      <c r="F108" s="109"/>
      <c r="G108" s="63"/>
      <c r="H108" s="109"/>
      <c r="I108" s="109"/>
      <c r="J108" s="63"/>
      <c r="K108" s="109"/>
      <c r="L108" s="109"/>
      <c r="M108" s="63"/>
      <c r="N108" s="109"/>
      <c r="O108" s="109"/>
      <c r="P108" s="63"/>
      <c r="Q108" s="109"/>
      <c r="R108" s="109"/>
      <c r="S108" s="63"/>
      <c r="T108" s="109"/>
      <c r="U108" s="109"/>
      <c r="V108" s="63"/>
      <c r="W108" s="109"/>
      <c r="X108" s="109"/>
      <c r="Y108" s="63"/>
      <c r="Z108" s="109"/>
      <c r="AA108" s="109"/>
      <c r="AB108" s="63"/>
      <c r="AC108" s="109"/>
      <c r="AD108" s="109"/>
      <c r="AE108" s="63"/>
      <c r="AF108" s="109"/>
      <c r="AG108" s="109"/>
      <c r="AH108" s="63"/>
      <c r="AI108" s="109"/>
      <c r="AJ108" s="109"/>
      <c r="AK108" s="63"/>
      <c r="AL108" s="109"/>
      <c r="AM108" s="109"/>
      <c r="AN108" s="63"/>
      <c r="AO108" s="109"/>
      <c r="AP108" s="109"/>
      <c r="AQ108" s="63"/>
      <c r="AR108" s="109"/>
      <c r="AS108" s="109"/>
      <c r="AT108" s="63"/>
      <c r="AU108" s="109"/>
      <c r="AV108" s="109"/>
      <c r="AW108" s="63"/>
      <c r="AX108" s="109"/>
      <c r="AY108" s="109"/>
      <c r="AZ108" s="63"/>
      <c r="BA108" s="109"/>
      <c r="BB108" s="109"/>
      <c r="BC108" s="63"/>
      <c r="BD108" s="109"/>
      <c r="BE108" s="109"/>
      <c r="BF108" s="63"/>
      <c r="BG108" s="109"/>
      <c r="BH108" s="109"/>
      <c r="BI108" s="63"/>
      <c r="BJ108" s="63">
        <v>67.099999999999994</v>
      </c>
      <c r="BK108" s="63">
        <v>29.5</v>
      </c>
      <c r="BL108" s="63">
        <f t="shared" si="32"/>
        <v>43.96423248882266</v>
      </c>
      <c r="BM108" s="109"/>
      <c r="BN108" s="109"/>
      <c r="BO108" s="63"/>
      <c r="BP108" s="109"/>
      <c r="BQ108" s="109"/>
      <c r="BR108" s="63"/>
      <c r="BS108" s="109"/>
      <c r="BT108" s="109"/>
      <c r="BU108" s="63"/>
      <c r="BV108" s="109"/>
      <c r="BW108" s="109"/>
      <c r="BX108" s="63"/>
      <c r="BY108" s="109"/>
      <c r="BZ108" s="109"/>
      <c r="CA108" s="63"/>
    </row>
    <row r="109" spans="1:79" s="70" customFormat="1" ht="38.25" x14ac:dyDescent="0.25">
      <c r="A109" s="130" t="s">
        <v>354</v>
      </c>
      <c r="B109" s="131">
        <f t="shared" si="33"/>
        <v>67.099999999999994</v>
      </c>
      <c r="C109" s="131">
        <f t="shared" si="33"/>
        <v>33.5</v>
      </c>
      <c r="D109" s="63">
        <f t="shared" si="34"/>
        <v>49.92548435171387</v>
      </c>
      <c r="E109" s="109"/>
      <c r="F109" s="109"/>
      <c r="G109" s="63"/>
      <c r="H109" s="109"/>
      <c r="I109" s="109"/>
      <c r="J109" s="63"/>
      <c r="K109" s="109"/>
      <c r="L109" s="109"/>
      <c r="M109" s="63"/>
      <c r="N109" s="109"/>
      <c r="O109" s="109"/>
      <c r="P109" s="63"/>
      <c r="Q109" s="109"/>
      <c r="R109" s="109"/>
      <c r="S109" s="63"/>
      <c r="T109" s="109"/>
      <c r="U109" s="109"/>
      <c r="V109" s="63"/>
      <c r="W109" s="109"/>
      <c r="X109" s="109"/>
      <c r="Y109" s="63"/>
      <c r="Z109" s="109"/>
      <c r="AA109" s="109"/>
      <c r="AB109" s="63"/>
      <c r="AC109" s="109"/>
      <c r="AD109" s="109"/>
      <c r="AE109" s="63"/>
      <c r="AF109" s="109"/>
      <c r="AG109" s="109"/>
      <c r="AH109" s="63"/>
      <c r="AI109" s="109"/>
      <c r="AJ109" s="109"/>
      <c r="AK109" s="63"/>
      <c r="AL109" s="109"/>
      <c r="AM109" s="109"/>
      <c r="AN109" s="63"/>
      <c r="AO109" s="109"/>
      <c r="AP109" s="109"/>
      <c r="AQ109" s="63"/>
      <c r="AR109" s="109"/>
      <c r="AS109" s="109"/>
      <c r="AT109" s="63"/>
      <c r="AU109" s="109"/>
      <c r="AV109" s="109"/>
      <c r="AW109" s="63"/>
      <c r="AX109" s="109"/>
      <c r="AY109" s="109"/>
      <c r="AZ109" s="63"/>
      <c r="BA109" s="109"/>
      <c r="BB109" s="109"/>
      <c r="BC109" s="63"/>
      <c r="BD109" s="109"/>
      <c r="BE109" s="109"/>
      <c r="BF109" s="63"/>
      <c r="BG109" s="109"/>
      <c r="BH109" s="109"/>
      <c r="BI109" s="63"/>
      <c r="BJ109" s="63">
        <v>67.099999999999994</v>
      </c>
      <c r="BK109" s="63">
        <v>33.5</v>
      </c>
      <c r="BL109" s="63">
        <f t="shared" si="32"/>
        <v>49.92548435171387</v>
      </c>
      <c r="BM109" s="109"/>
      <c r="BN109" s="109"/>
      <c r="BO109" s="63"/>
      <c r="BP109" s="109"/>
      <c r="BQ109" s="109"/>
      <c r="BR109" s="63"/>
      <c r="BS109" s="109"/>
      <c r="BT109" s="109"/>
      <c r="BU109" s="63"/>
      <c r="BV109" s="109"/>
      <c r="BW109" s="109"/>
      <c r="BX109" s="63"/>
      <c r="BY109" s="109"/>
      <c r="BZ109" s="109"/>
      <c r="CA109" s="63"/>
    </row>
    <row r="110" spans="1:79" s="70" customFormat="1" ht="51" x14ac:dyDescent="0.25">
      <c r="A110" s="130" t="s">
        <v>355</v>
      </c>
      <c r="B110" s="131">
        <f t="shared" si="33"/>
        <v>67.099999999999994</v>
      </c>
      <c r="C110" s="131">
        <f t="shared" si="33"/>
        <v>32.6</v>
      </c>
      <c r="D110" s="63">
        <f t="shared" si="34"/>
        <v>48.584202682563344</v>
      </c>
      <c r="E110" s="109"/>
      <c r="F110" s="109"/>
      <c r="G110" s="63"/>
      <c r="H110" s="109"/>
      <c r="I110" s="109"/>
      <c r="J110" s="63"/>
      <c r="K110" s="109"/>
      <c r="L110" s="109"/>
      <c r="M110" s="63"/>
      <c r="N110" s="109"/>
      <c r="O110" s="109"/>
      <c r="P110" s="63"/>
      <c r="Q110" s="109"/>
      <c r="R110" s="109"/>
      <c r="S110" s="63"/>
      <c r="T110" s="109"/>
      <c r="U110" s="109"/>
      <c r="V110" s="63"/>
      <c r="W110" s="109"/>
      <c r="X110" s="109"/>
      <c r="Y110" s="63"/>
      <c r="Z110" s="109"/>
      <c r="AA110" s="109"/>
      <c r="AB110" s="63"/>
      <c r="AC110" s="109"/>
      <c r="AD110" s="109"/>
      <c r="AE110" s="63"/>
      <c r="AF110" s="109"/>
      <c r="AG110" s="109"/>
      <c r="AH110" s="63"/>
      <c r="AI110" s="109"/>
      <c r="AJ110" s="109"/>
      <c r="AK110" s="63"/>
      <c r="AL110" s="109"/>
      <c r="AM110" s="109"/>
      <c r="AN110" s="63"/>
      <c r="AO110" s="109"/>
      <c r="AP110" s="109"/>
      <c r="AQ110" s="63"/>
      <c r="AR110" s="109"/>
      <c r="AS110" s="109"/>
      <c r="AT110" s="63"/>
      <c r="AU110" s="109"/>
      <c r="AV110" s="109"/>
      <c r="AW110" s="63"/>
      <c r="AX110" s="109"/>
      <c r="AY110" s="109"/>
      <c r="AZ110" s="63"/>
      <c r="BA110" s="109"/>
      <c r="BB110" s="109"/>
      <c r="BC110" s="63"/>
      <c r="BD110" s="109"/>
      <c r="BE110" s="109"/>
      <c r="BF110" s="63"/>
      <c r="BG110" s="109"/>
      <c r="BH110" s="109"/>
      <c r="BI110" s="63"/>
      <c r="BJ110" s="63">
        <v>67.099999999999994</v>
      </c>
      <c r="BK110" s="63">
        <v>32.6</v>
      </c>
      <c r="BL110" s="63">
        <f t="shared" si="32"/>
        <v>48.584202682563344</v>
      </c>
      <c r="BM110" s="109"/>
      <c r="BN110" s="109"/>
      <c r="BO110" s="63"/>
      <c r="BP110" s="109"/>
      <c r="BQ110" s="109"/>
      <c r="BR110" s="63"/>
      <c r="BS110" s="109"/>
      <c r="BT110" s="109"/>
      <c r="BU110" s="63"/>
      <c r="BV110" s="109"/>
      <c r="BW110" s="109"/>
      <c r="BX110" s="63"/>
      <c r="BY110" s="109"/>
      <c r="BZ110" s="109"/>
      <c r="CA110" s="63"/>
    </row>
    <row r="111" spans="1:79" s="70" customFormat="1" ht="38.25" x14ac:dyDescent="0.25">
      <c r="A111" s="130" t="s">
        <v>356</v>
      </c>
      <c r="B111" s="131">
        <f t="shared" si="33"/>
        <v>67.099999999999994</v>
      </c>
      <c r="C111" s="131">
        <f t="shared" si="33"/>
        <v>29.7</v>
      </c>
      <c r="D111" s="63">
        <f t="shared" si="34"/>
        <v>44.262295081967217</v>
      </c>
      <c r="E111" s="109"/>
      <c r="F111" s="109"/>
      <c r="G111" s="63"/>
      <c r="H111" s="109"/>
      <c r="I111" s="109"/>
      <c r="J111" s="63"/>
      <c r="K111" s="109"/>
      <c r="L111" s="109"/>
      <c r="M111" s="63"/>
      <c r="N111" s="109"/>
      <c r="O111" s="109"/>
      <c r="P111" s="63"/>
      <c r="Q111" s="109"/>
      <c r="R111" s="109"/>
      <c r="S111" s="63"/>
      <c r="T111" s="109"/>
      <c r="U111" s="109"/>
      <c r="V111" s="63"/>
      <c r="W111" s="109"/>
      <c r="X111" s="109"/>
      <c r="Y111" s="63"/>
      <c r="Z111" s="109"/>
      <c r="AA111" s="109"/>
      <c r="AB111" s="63"/>
      <c r="AC111" s="109"/>
      <c r="AD111" s="109"/>
      <c r="AE111" s="63"/>
      <c r="AF111" s="109"/>
      <c r="AG111" s="109"/>
      <c r="AH111" s="63"/>
      <c r="AI111" s="109"/>
      <c r="AJ111" s="109"/>
      <c r="AK111" s="63"/>
      <c r="AL111" s="109"/>
      <c r="AM111" s="109"/>
      <c r="AN111" s="63"/>
      <c r="AO111" s="109"/>
      <c r="AP111" s="109"/>
      <c r="AQ111" s="63"/>
      <c r="AR111" s="109"/>
      <c r="AS111" s="109"/>
      <c r="AT111" s="63"/>
      <c r="AU111" s="109"/>
      <c r="AV111" s="109"/>
      <c r="AW111" s="63"/>
      <c r="AX111" s="109"/>
      <c r="AY111" s="109"/>
      <c r="AZ111" s="63"/>
      <c r="BA111" s="109"/>
      <c r="BB111" s="109"/>
      <c r="BC111" s="63"/>
      <c r="BD111" s="109"/>
      <c r="BE111" s="109"/>
      <c r="BF111" s="63"/>
      <c r="BG111" s="109"/>
      <c r="BH111" s="109"/>
      <c r="BI111" s="63"/>
      <c r="BJ111" s="63">
        <v>67.099999999999994</v>
      </c>
      <c r="BK111" s="63">
        <v>29.7</v>
      </c>
      <c r="BL111" s="63">
        <f t="shared" si="32"/>
        <v>44.262295081967217</v>
      </c>
      <c r="BM111" s="109"/>
      <c r="BN111" s="109"/>
      <c r="BO111" s="63"/>
      <c r="BP111" s="109"/>
      <c r="BQ111" s="109"/>
      <c r="BR111" s="63"/>
      <c r="BS111" s="109"/>
      <c r="BT111" s="109"/>
      <c r="BU111" s="63"/>
      <c r="BV111" s="109"/>
      <c r="BW111" s="109"/>
      <c r="BX111" s="63"/>
      <c r="BY111" s="109"/>
      <c r="BZ111" s="109"/>
      <c r="CA111" s="63"/>
    </row>
    <row r="112" spans="1:79" s="70" customFormat="1" ht="38.25" x14ac:dyDescent="0.25">
      <c r="A112" s="130" t="s">
        <v>357</v>
      </c>
      <c r="B112" s="131">
        <f t="shared" si="33"/>
        <v>67.099999999999994</v>
      </c>
      <c r="C112" s="131">
        <f t="shared" si="33"/>
        <v>29.7</v>
      </c>
      <c r="D112" s="63">
        <f t="shared" si="34"/>
        <v>44.262295081967217</v>
      </c>
      <c r="E112" s="109"/>
      <c r="F112" s="109"/>
      <c r="G112" s="63"/>
      <c r="H112" s="109"/>
      <c r="I112" s="109"/>
      <c r="J112" s="63"/>
      <c r="K112" s="109"/>
      <c r="L112" s="109"/>
      <c r="M112" s="63"/>
      <c r="N112" s="109"/>
      <c r="O112" s="109"/>
      <c r="P112" s="63"/>
      <c r="Q112" s="109"/>
      <c r="R112" s="109"/>
      <c r="S112" s="63"/>
      <c r="T112" s="109"/>
      <c r="U112" s="109"/>
      <c r="V112" s="63"/>
      <c r="W112" s="109"/>
      <c r="X112" s="109"/>
      <c r="Y112" s="63"/>
      <c r="Z112" s="109"/>
      <c r="AA112" s="109"/>
      <c r="AB112" s="63"/>
      <c r="AC112" s="109"/>
      <c r="AD112" s="109"/>
      <c r="AE112" s="63"/>
      <c r="AF112" s="109"/>
      <c r="AG112" s="109"/>
      <c r="AH112" s="63"/>
      <c r="AI112" s="109"/>
      <c r="AJ112" s="109"/>
      <c r="AK112" s="63"/>
      <c r="AL112" s="109"/>
      <c r="AM112" s="109"/>
      <c r="AN112" s="63"/>
      <c r="AO112" s="109"/>
      <c r="AP112" s="109"/>
      <c r="AQ112" s="63"/>
      <c r="AR112" s="109"/>
      <c r="AS112" s="109"/>
      <c r="AT112" s="63"/>
      <c r="AU112" s="109"/>
      <c r="AV112" s="109"/>
      <c r="AW112" s="63"/>
      <c r="AX112" s="109"/>
      <c r="AY112" s="109"/>
      <c r="AZ112" s="63"/>
      <c r="BA112" s="109"/>
      <c r="BB112" s="109"/>
      <c r="BC112" s="63"/>
      <c r="BD112" s="109"/>
      <c r="BE112" s="109"/>
      <c r="BF112" s="63"/>
      <c r="BG112" s="109"/>
      <c r="BH112" s="109"/>
      <c r="BI112" s="63"/>
      <c r="BJ112" s="63">
        <v>67.099999999999994</v>
      </c>
      <c r="BK112" s="63">
        <v>29.7</v>
      </c>
      <c r="BL112" s="63">
        <f t="shared" si="32"/>
        <v>44.262295081967217</v>
      </c>
      <c r="BM112" s="109"/>
      <c r="BN112" s="109"/>
      <c r="BO112" s="63"/>
      <c r="BP112" s="109"/>
      <c r="BQ112" s="109"/>
      <c r="BR112" s="63"/>
      <c r="BS112" s="109"/>
      <c r="BT112" s="109"/>
      <c r="BU112" s="63"/>
      <c r="BV112" s="109"/>
      <c r="BW112" s="109"/>
      <c r="BX112" s="63"/>
      <c r="BY112" s="109"/>
      <c r="BZ112" s="109"/>
      <c r="CA112" s="63"/>
    </row>
    <row r="113" spans="1:79" s="70" customFormat="1" ht="38.25" x14ac:dyDescent="0.25">
      <c r="A113" s="130" t="s">
        <v>358</v>
      </c>
      <c r="B113" s="131">
        <f t="shared" si="33"/>
        <v>67.099999999999994</v>
      </c>
      <c r="C113" s="131">
        <f t="shared" si="33"/>
        <v>24.9</v>
      </c>
      <c r="D113" s="63">
        <f t="shared" si="34"/>
        <v>37.108792846497771</v>
      </c>
      <c r="E113" s="109"/>
      <c r="F113" s="109"/>
      <c r="G113" s="63"/>
      <c r="H113" s="109"/>
      <c r="I113" s="109"/>
      <c r="J113" s="63"/>
      <c r="K113" s="109"/>
      <c r="L113" s="109"/>
      <c r="M113" s="63"/>
      <c r="N113" s="109"/>
      <c r="O113" s="109"/>
      <c r="P113" s="63"/>
      <c r="Q113" s="109"/>
      <c r="R113" s="109"/>
      <c r="S113" s="63"/>
      <c r="T113" s="109"/>
      <c r="U113" s="109"/>
      <c r="V113" s="63"/>
      <c r="W113" s="109"/>
      <c r="X113" s="109"/>
      <c r="Y113" s="63"/>
      <c r="Z113" s="109"/>
      <c r="AA113" s="109"/>
      <c r="AB113" s="63"/>
      <c r="AC113" s="109"/>
      <c r="AD113" s="109"/>
      <c r="AE113" s="63"/>
      <c r="AF113" s="109"/>
      <c r="AG113" s="109"/>
      <c r="AH113" s="63"/>
      <c r="AI113" s="109"/>
      <c r="AJ113" s="109"/>
      <c r="AK113" s="63"/>
      <c r="AL113" s="109"/>
      <c r="AM113" s="109"/>
      <c r="AN113" s="63"/>
      <c r="AO113" s="109"/>
      <c r="AP113" s="109"/>
      <c r="AQ113" s="63"/>
      <c r="AR113" s="109"/>
      <c r="AS113" s="109"/>
      <c r="AT113" s="63"/>
      <c r="AU113" s="109"/>
      <c r="AV113" s="109"/>
      <c r="AW113" s="63"/>
      <c r="AX113" s="109"/>
      <c r="AY113" s="109"/>
      <c r="AZ113" s="63"/>
      <c r="BA113" s="109"/>
      <c r="BB113" s="109"/>
      <c r="BC113" s="63"/>
      <c r="BD113" s="109"/>
      <c r="BE113" s="109"/>
      <c r="BF113" s="63"/>
      <c r="BG113" s="109"/>
      <c r="BH113" s="109"/>
      <c r="BI113" s="63"/>
      <c r="BJ113" s="63">
        <v>67.099999999999994</v>
      </c>
      <c r="BK113" s="63">
        <v>24.9</v>
      </c>
      <c r="BL113" s="63">
        <f t="shared" si="32"/>
        <v>37.108792846497771</v>
      </c>
      <c r="BM113" s="109"/>
      <c r="BN113" s="109"/>
      <c r="BO113" s="63"/>
      <c r="BP113" s="109"/>
      <c r="BQ113" s="109"/>
      <c r="BR113" s="63"/>
      <c r="BS113" s="109"/>
      <c r="BT113" s="109"/>
      <c r="BU113" s="63"/>
      <c r="BV113" s="109"/>
      <c r="BW113" s="109"/>
      <c r="BX113" s="63"/>
      <c r="BY113" s="109"/>
      <c r="BZ113" s="109"/>
      <c r="CA113" s="63"/>
    </row>
    <row r="114" spans="1:79" s="70" customFormat="1" ht="38.25" x14ac:dyDescent="0.25">
      <c r="A114" s="130" t="s">
        <v>359</v>
      </c>
      <c r="B114" s="131">
        <f t="shared" si="33"/>
        <v>67.099999999999994</v>
      </c>
      <c r="C114" s="131">
        <f t="shared" si="33"/>
        <v>29.7</v>
      </c>
      <c r="D114" s="63">
        <f t="shared" si="34"/>
        <v>44.262295081967217</v>
      </c>
      <c r="E114" s="109"/>
      <c r="F114" s="109"/>
      <c r="G114" s="63"/>
      <c r="H114" s="109"/>
      <c r="I114" s="109"/>
      <c r="J114" s="63"/>
      <c r="K114" s="109"/>
      <c r="L114" s="109"/>
      <c r="M114" s="63"/>
      <c r="N114" s="109"/>
      <c r="O114" s="109"/>
      <c r="P114" s="63"/>
      <c r="Q114" s="109"/>
      <c r="R114" s="109"/>
      <c r="S114" s="63"/>
      <c r="T114" s="109"/>
      <c r="U114" s="109"/>
      <c r="V114" s="63"/>
      <c r="W114" s="109"/>
      <c r="X114" s="109"/>
      <c r="Y114" s="63"/>
      <c r="Z114" s="109"/>
      <c r="AA114" s="109"/>
      <c r="AB114" s="63"/>
      <c r="AC114" s="109"/>
      <c r="AD114" s="109"/>
      <c r="AE114" s="63"/>
      <c r="AF114" s="109"/>
      <c r="AG114" s="109"/>
      <c r="AH114" s="63"/>
      <c r="AI114" s="109"/>
      <c r="AJ114" s="109"/>
      <c r="AK114" s="63"/>
      <c r="AL114" s="109"/>
      <c r="AM114" s="109"/>
      <c r="AN114" s="63"/>
      <c r="AO114" s="109"/>
      <c r="AP114" s="109"/>
      <c r="AQ114" s="63"/>
      <c r="AR114" s="109"/>
      <c r="AS114" s="109"/>
      <c r="AT114" s="63"/>
      <c r="AU114" s="109"/>
      <c r="AV114" s="109"/>
      <c r="AW114" s="63"/>
      <c r="AX114" s="109"/>
      <c r="AY114" s="109"/>
      <c r="AZ114" s="63"/>
      <c r="BA114" s="109"/>
      <c r="BB114" s="109"/>
      <c r="BC114" s="63"/>
      <c r="BD114" s="109"/>
      <c r="BE114" s="109"/>
      <c r="BF114" s="63"/>
      <c r="BG114" s="109"/>
      <c r="BH114" s="109"/>
      <c r="BI114" s="63"/>
      <c r="BJ114" s="63">
        <v>67.099999999999994</v>
      </c>
      <c r="BK114" s="63">
        <v>29.7</v>
      </c>
      <c r="BL114" s="63">
        <f t="shared" si="32"/>
        <v>44.262295081967217</v>
      </c>
      <c r="BM114" s="109"/>
      <c r="BN114" s="109"/>
      <c r="BO114" s="63"/>
      <c r="BP114" s="109"/>
      <c r="BQ114" s="109"/>
      <c r="BR114" s="63"/>
      <c r="BS114" s="109"/>
      <c r="BT114" s="109"/>
      <c r="BU114" s="63"/>
      <c r="BV114" s="109"/>
      <c r="BW114" s="109"/>
      <c r="BX114" s="63"/>
      <c r="BY114" s="109"/>
      <c r="BZ114" s="109"/>
      <c r="CA114" s="63"/>
    </row>
    <row r="115" spans="1:79" s="70" customFormat="1" ht="51" x14ac:dyDescent="0.25">
      <c r="A115" s="130" t="s">
        <v>360</v>
      </c>
      <c r="B115" s="131">
        <f t="shared" si="33"/>
        <v>67.099999999999994</v>
      </c>
      <c r="C115" s="131">
        <f t="shared" si="33"/>
        <v>26.6</v>
      </c>
      <c r="D115" s="63">
        <f t="shared" si="34"/>
        <v>39.642324888226533</v>
      </c>
      <c r="E115" s="109"/>
      <c r="F115" s="109"/>
      <c r="G115" s="63"/>
      <c r="H115" s="109"/>
      <c r="I115" s="109"/>
      <c r="J115" s="63"/>
      <c r="K115" s="109"/>
      <c r="L115" s="109"/>
      <c r="M115" s="63"/>
      <c r="N115" s="109"/>
      <c r="O115" s="109"/>
      <c r="P115" s="63"/>
      <c r="Q115" s="109"/>
      <c r="R115" s="109"/>
      <c r="S115" s="63"/>
      <c r="T115" s="109"/>
      <c r="U115" s="109"/>
      <c r="V115" s="63"/>
      <c r="W115" s="109"/>
      <c r="X115" s="109"/>
      <c r="Y115" s="63"/>
      <c r="Z115" s="109"/>
      <c r="AA115" s="109"/>
      <c r="AB115" s="63"/>
      <c r="AC115" s="109"/>
      <c r="AD115" s="109"/>
      <c r="AE115" s="63"/>
      <c r="AF115" s="109"/>
      <c r="AG115" s="109"/>
      <c r="AH115" s="63"/>
      <c r="AI115" s="109"/>
      <c r="AJ115" s="109"/>
      <c r="AK115" s="63"/>
      <c r="AL115" s="109"/>
      <c r="AM115" s="109"/>
      <c r="AN115" s="63"/>
      <c r="AO115" s="109"/>
      <c r="AP115" s="109"/>
      <c r="AQ115" s="63"/>
      <c r="AR115" s="109"/>
      <c r="AS115" s="109"/>
      <c r="AT115" s="63"/>
      <c r="AU115" s="109"/>
      <c r="AV115" s="109"/>
      <c r="AW115" s="63"/>
      <c r="AX115" s="109"/>
      <c r="AY115" s="109"/>
      <c r="AZ115" s="63"/>
      <c r="BA115" s="109"/>
      <c r="BB115" s="109"/>
      <c r="BC115" s="63"/>
      <c r="BD115" s="109"/>
      <c r="BE115" s="109"/>
      <c r="BF115" s="63"/>
      <c r="BG115" s="109"/>
      <c r="BH115" s="109"/>
      <c r="BI115" s="63"/>
      <c r="BJ115" s="63">
        <v>67.099999999999994</v>
      </c>
      <c r="BK115" s="63">
        <v>26.6</v>
      </c>
      <c r="BL115" s="63">
        <f t="shared" ref="BL115:BL178" si="35">BK115/BJ115*100</f>
        <v>39.642324888226533</v>
      </c>
      <c r="BM115" s="109"/>
      <c r="BN115" s="109"/>
      <c r="BO115" s="63"/>
      <c r="BP115" s="109"/>
      <c r="BQ115" s="109"/>
      <c r="BR115" s="63"/>
      <c r="BS115" s="109"/>
      <c r="BT115" s="109"/>
      <c r="BU115" s="63"/>
      <c r="BV115" s="109"/>
      <c r="BW115" s="109"/>
      <c r="BX115" s="63"/>
      <c r="BY115" s="109"/>
      <c r="BZ115" s="109"/>
      <c r="CA115" s="63"/>
    </row>
    <row r="116" spans="1:79" s="70" customFormat="1" ht="38.25" x14ac:dyDescent="0.25">
      <c r="A116" s="130" t="s">
        <v>361</v>
      </c>
      <c r="B116" s="131">
        <f t="shared" si="33"/>
        <v>67.099999999999994</v>
      </c>
      <c r="C116" s="131">
        <f t="shared" si="33"/>
        <v>29.7</v>
      </c>
      <c r="D116" s="63">
        <f t="shared" si="34"/>
        <v>44.262295081967217</v>
      </c>
      <c r="E116" s="109"/>
      <c r="F116" s="109"/>
      <c r="G116" s="63"/>
      <c r="H116" s="109"/>
      <c r="I116" s="109"/>
      <c r="J116" s="63"/>
      <c r="K116" s="109"/>
      <c r="L116" s="109"/>
      <c r="M116" s="63"/>
      <c r="N116" s="109"/>
      <c r="O116" s="109"/>
      <c r="P116" s="63"/>
      <c r="Q116" s="109"/>
      <c r="R116" s="109"/>
      <c r="S116" s="63"/>
      <c r="T116" s="109"/>
      <c r="U116" s="109"/>
      <c r="V116" s="63"/>
      <c r="W116" s="109"/>
      <c r="X116" s="109"/>
      <c r="Y116" s="63"/>
      <c r="Z116" s="109"/>
      <c r="AA116" s="109"/>
      <c r="AB116" s="63"/>
      <c r="AC116" s="109"/>
      <c r="AD116" s="109"/>
      <c r="AE116" s="63"/>
      <c r="AF116" s="109"/>
      <c r="AG116" s="109"/>
      <c r="AH116" s="63"/>
      <c r="AI116" s="109"/>
      <c r="AJ116" s="109"/>
      <c r="AK116" s="63"/>
      <c r="AL116" s="109"/>
      <c r="AM116" s="109"/>
      <c r="AN116" s="63"/>
      <c r="AO116" s="109"/>
      <c r="AP116" s="109"/>
      <c r="AQ116" s="63"/>
      <c r="AR116" s="109"/>
      <c r="AS116" s="109"/>
      <c r="AT116" s="63"/>
      <c r="AU116" s="109"/>
      <c r="AV116" s="109"/>
      <c r="AW116" s="63"/>
      <c r="AX116" s="109"/>
      <c r="AY116" s="109"/>
      <c r="AZ116" s="63"/>
      <c r="BA116" s="109"/>
      <c r="BB116" s="109"/>
      <c r="BC116" s="63"/>
      <c r="BD116" s="109"/>
      <c r="BE116" s="109"/>
      <c r="BF116" s="63"/>
      <c r="BG116" s="109"/>
      <c r="BH116" s="109"/>
      <c r="BI116" s="63"/>
      <c r="BJ116" s="63">
        <v>67.099999999999994</v>
      </c>
      <c r="BK116" s="63">
        <v>29.7</v>
      </c>
      <c r="BL116" s="63">
        <f t="shared" si="35"/>
        <v>44.262295081967217</v>
      </c>
      <c r="BM116" s="109"/>
      <c r="BN116" s="109"/>
      <c r="BO116" s="63"/>
      <c r="BP116" s="109"/>
      <c r="BQ116" s="109"/>
      <c r="BR116" s="63"/>
      <c r="BS116" s="109"/>
      <c r="BT116" s="109"/>
      <c r="BU116" s="63"/>
      <c r="BV116" s="109"/>
      <c r="BW116" s="109"/>
      <c r="BX116" s="63"/>
      <c r="BY116" s="109"/>
      <c r="BZ116" s="109"/>
      <c r="CA116" s="63"/>
    </row>
    <row r="117" spans="1:79" s="70" customFormat="1" ht="38.25" x14ac:dyDescent="0.25">
      <c r="A117" s="130" t="s">
        <v>362</v>
      </c>
      <c r="B117" s="131">
        <f t="shared" si="33"/>
        <v>166.7</v>
      </c>
      <c r="C117" s="131">
        <f t="shared" si="33"/>
        <v>71</v>
      </c>
      <c r="D117" s="63">
        <f t="shared" si="34"/>
        <v>42.591481703659269</v>
      </c>
      <c r="E117" s="109"/>
      <c r="F117" s="109"/>
      <c r="G117" s="63"/>
      <c r="H117" s="109"/>
      <c r="I117" s="109"/>
      <c r="J117" s="63"/>
      <c r="K117" s="109"/>
      <c r="L117" s="109"/>
      <c r="M117" s="63"/>
      <c r="N117" s="109"/>
      <c r="O117" s="109"/>
      <c r="P117" s="63"/>
      <c r="Q117" s="109"/>
      <c r="R117" s="109"/>
      <c r="S117" s="63"/>
      <c r="T117" s="109"/>
      <c r="U117" s="109"/>
      <c r="V117" s="63"/>
      <c r="W117" s="109"/>
      <c r="X117" s="109"/>
      <c r="Y117" s="63"/>
      <c r="Z117" s="109"/>
      <c r="AA117" s="109"/>
      <c r="AB117" s="63"/>
      <c r="AC117" s="109"/>
      <c r="AD117" s="109"/>
      <c r="AE117" s="63"/>
      <c r="AF117" s="109"/>
      <c r="AG117" s="109"/>
      <c r="AH117" s="63"/>
      <c r="AI117" s="109"/>
      <c r="AJ117" s="109"/>
      <c r="AK117" s="63"/>
      <c r="AL117" s="109"/>
      <c r="AM117" s="109"/>
      <c r="AN117" s="63"/>
      <c r="AO117" s="109"/>
      <c r="AP117" s="109"/>
      <c r="AQ117" s="63"/>
      <c r="AR117" s="109"/>
      <c r="AS117" s="109"/>
      <c r="AT117" s="63"/>
      <c r="AU117" s="109"/>
      <c r="AV117" s="109"/>
      <c r="AW117" s="63"/>
      <c r="AX117" s="109"/>
      <c r="AY117" s="109"/>
      <c r="AZ117" s="63"/>
      <c r="BA117" s="109"/>
      <c r="BB117" s="109"/>
      <c r="BC117" s="63"/>
      <c r="BD117" s="109"/>
      <c r="BE117" s="109"/>
      <c r="BF117" s="63"/>
      <c r="BG117" s="109"/>
      <c r="BH117" s="109"/>
      <c r="BI117" s="63"/>
      <c r="BJ117" s="63">
        <v>166.7</v>
      </c>
      <c r="BK117" s="63">
        <v>71</v>
      </c>
      <c r="BL117" s="63">
        <f t="shared" si="35"/>
        <v>42.591481703659269</v>
      </c>
      <c r="BM117" s="109"/>
      <c r="BN117" s="109"/>
      <c r="BO117" s="63"/>
      <c r="BP117" s="109"/>
      <c r="BQ117" s="109"/>
      <c r="BR117" s="63"/>
      <c r="BS117" s="109"/>
      <c r="BT117" s="109"/>
      <c r="BU117" s="63"/>
      <c r="BV117" s="109"/>
      <c r="BW117" s="109"/>
      <c r="BX117" s="63"/>
      <c r="BY117" s="109"/>
      <c r="BZ117" s="109"/>
      <c r="CA117" s="63"/>
    </row>
    <row r="118" spans="1:79" s="70" customFormat="1" ht="38.25" x14ac:dyDescent="0.25">
      <c r="A118" s="130" t="s">
        <v>363</v>
      </c>
      <c r="B118" s="131">
        <f t="shared" si="33"/>
        <v>67.099999999999994</v>
      </c>
      <c r="C118" s="131">
        <f t="shared" si="33"/>
        <v>27.4</v>
      </c>
      <c r="D118" s="63">
        <f t="shared" si="34"/>
        <v>40.834575260804776</v>
      </c>
      <c r="E118" s="109"/>
      <c r="F118" s="109"/>
      <c r="G118" s="63"/>
      <c r="H118" s="109"/>
      <c r="I118" s="109"/>
      <c r="J118" s="63"/>
      <c r="K118" s="109"/>
      <c r="L118" s="109"/>
      <c r="M118" s="63"/>
      <c r="N118" s="109"/>
      <c r="O118" s="109"/>
      <c r="P118" s="63"/>
      <c r="Q118" s="109"/>
      <c r="R118" s="109"/>
      <c r="S118" s="63"/>
      <c r="T118" s="109"/>
      <c r="U118" s="109"/>
      <c r="V118" s="63"/>
      <c r="W118" s="109"/>
      <c r="X118" s="109"/>
      <c r="Y118" s="63"/>
      <c r="Z118" s="109"/>
      <c r="AA118" s="109"/>
      <c r="AB118" s="63"/>
      <c r="AC118" s="109"/>
      <c r="AD118" s="109"/>
      <c r="AE118" s="63"/>
      <c r="AF118" s="109"/>
      <c r="AG118" s="109"/>
      <c r="AH118" s="63"/>
      <c r="AI118" s="109"/>
      <c r="AJ118" s="109"/>
      <c r="AK118" s="63"/>
      <c r="AL118" s="109"/>
      <c r="AM118" s="109"/>
      <c r="AN118" s="63"/>
      <c r="AO118" s="109"/>
      <c r="AP118" s="109"/>
      <c r="AQ118" s="63"/>
      <c r="AR118" s="109"/>
      <c r="AS118" s="109"/>
      <c r="AT118" s="63"/>
      <c r="AU118" s="109"/>
      <c r="AV118" s="109"/>
      <c r="AW118" s="63"/>
      <c r="AX118" s="109"/>
      <c r="AY118" s="109"/>
      <c r="AZ118" s="63"/>
      <c r="BA118" s="109"/>
      <c r="BB118" s="109"/>
      <c r="BC118" s="63"/>
      <c r="BD118" s="109"/>
      <c r="BE118" s="109"/>
      <c r="BF118" s="63"/>
      <c r="BG118" s="109"/>
      <c r="BH118" s="109"/>
      <c r="BI118" s="63"/>
      <c r="BJ118" s="63">
        <v>67.099999999999994</v>
      </c>
      <c r="BK118" s="63">
        <v>27.4</v>
      </c>
      <c r="BL118" s="63">
        <f t="shared" si="35"/>
        <v>40.834575260804776</v>
      </c>
      <c r="BM118" s="109"/>
      <c r="BN118" s="109"/>
      <c r="BO118" s="63"/>
      <c r="BP118" s="109"/>
      <c r="BQ118" s="109"/>
      <c r="BR118" s="63"/>
      <c r="BS118" s="109"/>
      <c r="BT118" s="109"/>
      <c r="BU118" s="63"/>
      <c r="BV118" s="109"/>
      <c r="BW118" s="109"/>
      <c r="BX118" s="63"/>
      <c r="BY118" s="109"/>
      <c r="BZ118" s="109"/>
      <c r="CA118" s="63"/>
    </row>
    <row r="119" spans="1:79" s="70" customFormat="1" ht="38.25" x14ac:dyDescent="0.25">
      <c r="A119" s="130" t="s">
        <v>364</v>
      </c>
      <c r="B119" s="131">
        <f t="shared" si="33"/>
        <v>166.7</v>
      </c>
      <c r="C119" s="131">
        <f t="shared" si="33"/>
        <v>68.2</v>
      </c>
      <c r="D119" s="63">
        <f t="shared" si="34"/>
        <v>40.911817636472705</v>
      </c>
      <c r="E119" s="109"/>
      <c r="F119" s="109"/>
      <c r="G119" s="63"/>
      <c r="H119" s="109"/>
      <c r="I119" s="109"/>
      <c r="J119" s="63"/>
      <c r="K119" s="109"/>
      <c r="L119" s="109"/>
      <c r="M119" s="63"/>
      <c r="N119" s="109"/>
      <c r="O119" s="109"/>
      <c r="P119" s="63"/>
      <c r="Q119" s="109"/>
      <c r="R119" s="109"/>
      <c r="S119" s="63"/>
      <c r="T119" s="109"/>
      <c r="U119" s="109"/>
      <c r="V119" s="63"/>
      <c r="W119" s="109"/>
      <c r="X119" s="109"/>
      <c r="Y119" s="63"/>
      <c r="Z119" s="109"/>
      <c r="AA119" s="109"/>
      <c r="AB119" s="63"/>
      <c r="AC119" s="109"/>
      <c r="AD119" s="109"/>
      <c r="AE119" s="63"/>
      <c r="AF119" s="109"/>
      <c r="AG119" s="109"/>
      <c r="AH119" s="63"/>
      <c r="AI119" s="109"/>
      <c r="AJ119" s="109"/>
      <c r="AK119" s="63"/>
      <c r="AL119" s="109"/>
      <c r="AM119" s="109"/>
      <c r="AN119" s="63"/>
      <c r="AO119" s="109"/>
      <c r="AP119" s="109"/>
      <c r="AQ119" s="63"/>
      <c r="AR119" s="109"/>
      <c r="AS119" s="109"/>
      <c r="AT119" s="63"/>
      <c r="AU119" s="109"/>
      <c r="AV119" s="109"/>
      <c r="AW119" s="63"/>
      <c r="AX119" s="109"/>
      <c r="AY119" s="109"/>
      <c r="AZ119" s="63"/>
      <c r="BA119" s="109"/>
      <c r="BB119" s="109"/>
      <c r="BC119" s="63"/>
      <c r="BD119" s="109"/>
      <c r="BE119" s="109"/>
      <c r="BF119" s="63"/>
      <c r="BG119" s="109"/>
      <c r="BH119" s="109"/>
      <c r="BI119" s="63"/>
      <c r="BJ119" s="63">
        <v>166.7</v>
      </c>
      <c r="BK119" s="63">
        <v>68.2</v>
      </c>
      <c r="BL119" s="63">
        <f t="shared" si="35"/>
        <v>40.911817636472705</v>
      </c>
      <c r="BM119" s="109"/>
      <c r="BN119" s="109"/>
      <c r="BO119" s="63"/>
      <c r="BP119" s="109"/>
      <c r="BQ119" s="109"/>
      <c r="BR119" s="63"/>
      <c r="BS119" s="109"/>
      <c r="BT119" s="109"/>
      <c r="BU119" s="63"/>
      <c r="BV119" s="109"/>
      <c r="BW119" s="109"/>
      <c r="BX119" s="63"/>
      <c r="BY119" s="109"/>
      <c r="BZ119" s="109"/>
      <c r="CA119" s="63"/>
    </row>
    <row r="120" spans="1:79" s="70" customFormat="1" ht="38.25" x14ac:dyDescent="0.25">
      <c r="A120" s="130" t="s">
        <v>365</v>
      </c>
      <c r="B120" s="131">
        <f t="shared" ref="B120:C183" si="36">BJ120</f>
        <v>166.7</v>
      </c>
      <c r="C120" s="131">
        <f t="shared" si="36"/>
        <v>70.3</v>
      </c>
      <c r="D120" s="63">
        <f t="shared" si="34"/>
        <v>42.171565686862628</v>
      </c>
      <c r="E120" s="109"/>
      <c r="F120" s="109"/>
      <c r="G120" s="63"/>
      <c r="H120" s="109"/>
      <c r="I120" s="109"/>
      <c r="J120" s="63"/>
      <c r="K120" s="109"/>
      <c r="L120" s="109"/>
      <c r="M120" s="63"/>
      <c r="N120" s="109"/>
      <c r="O120" s="109"/>
      <c r="P120" s="63"/>
      <c r="Q120" s="109"/>
      <c r="R120" s="109"/>
      <c r="S120" s="63"/>
      <c r="T120" s="109"/>
      <c r="U120" s="109"/>
      <c r="V120" s="63"/>
      <c r="W120" s="109"/>
      <c r="X120" s="109"/>
      <c r="Y120" s="63"/>
      <c r="Z120" s="109"/>
      <c r="AA120" s="109"/>
      <c r="AB120" s="63"/>
      <c r="AC120" s="109"/>
      <c r="AD120" s="109"/>
      <c r="AE120" s="63"/>
      <c r="AF120" s="109"/>
      <c r="AG120" s="109"/>
      <c r="AH120" s="63"/>
      <c r="AI120" s="109"/>
      <c r="AJ120" s="109"/>
      <c r="AK120" s="63"/>
      <c r="AL120" s="109"/>
      <c r="AM120" s="109"/>
      <c r="AN120" s="63"/>
      <c r="AO120" s="109"/>
      <c r="AP120" s="109"/>
      <c r="AQ120" s="63"/>
      <c r="AR120" s="109"/>
      <c r="AS120" s="109"/>
      <c r="AT120" s="63"/>
      <c r="AU120" s="109"/>
      <c r="AV120" s="109"/>
      <c r="AW120" s="63"/>
      <c r="AX120" s="109"/>
      <c r="AY120" s="109"/>
      <c r="AZ120" s="63"/>
      <c r="BA120" s="109"/>
      <c r="BB120" s="109"/>
      <c r="BC120" s="63"/>
      <c r="BD120" s="109"/>
      <c r="BE120" s="109"/>
      <c r="BF120" s="63"/>
      <c r="BG120" s="109"/>
      <c r="BH120" s="109"/>
      <c r="BI120" s="63"/>
      <c r="BJ120" s="63">
        <v>166.7</v>
      </c>
      <c r="BK120" s="63">
        <v>70.3</v>
      </c>
      <c r="BL120" s="63">
        <f t="shared" si="35"/>
        <v>42.171565686862628</v>
      </c>
      <c r="BM120" s="109"/>
      <c r="BN120" s="109"/>
      <c r="BO120" s="63"/>
      <c r="BP120" s="109"/>
      <c r="BQ120" s="109"/>
      <c r="BR120" s="63"/>
      <c r="BS120" s="109"/>
      <c r="BT120" s="109"/>
      <c r="BU120" s="63"/>
      <c r="BV120" s="109"/>
      <c r="BW120" s="109"/>
      <c r="BX120" s="63"/>
      <c r="BY120" s="109"/>
      <c r="BZ120" s="109"/>
      <c r="CA120" s="63"/>
    </row>
    <row r="121" spans="1:79" s="70" customFormat="1" ht="51" x14ac:dyDescent="0.25">
      <c r="A121" s="130" t="s">
        <v>366</v>
      </c>
      <c r="B121" s="131">
        <f t="shared" si="36"/>
        <v>166.7</v>
      </c>
      <c r="C121" s="131">
        <f t="shared" si="36"/>
        <v>81.7</v>
      </c>
      <c r="D121" s="63">
        <f t="shared" si="34"/>
        <v>49.010197960407922</v>
      </c>
      <c r="E121" s="109"/>
      <c r="F121" s="109"/>
      <c r="G121" s="63"/>
      <c r="H121" s="109"/>
      <c r="I121" s="109"/>
      <c r="J121" s="63"/>
      <c r="K121" s="109"/>
      <c r="L121" s="109"/>
      <c r="M121" s="63"/>
      <c r="N121" s="109"/>
      <c r="O121" s="109"/>
      <c r="P121" s="63"/>
      <c r="Q121" s="109"/>
      <c r="R121" s="109"/>
      <c r="S121" s="63"/>
      <c r="T121" s="109"/>
      <c r="U121" s="109"/>
      <c r="V121" s="63"/>
      <c r="W121" s="109"/>
      <c r="X121" s="109"/>
      <c r="Y121" s="63"/>
      <c r="Z121" s="109"/>
      <c r="AA121" s="109"/>
      <c r="AB121" s="63"/>
      <c r="AC121" s="109"/>
      <c r="AD121" s="109"/>
      <c r="AE121" s="63"/>
      <c r="AF121" s="109"/>
      <c r="AG121" s="109"/>
      <c r="AH121" s="63"/>
      <c r="AI121" s="109"/>
      <c r="AJ121" s="109"/>
      <c r="AK121" s="63"/>
      <c r="AL121" s="109"/>
      <c r="AM121" s="109"/>
      <c r="AN121" s="63"/>
      <c r="AO121" s="109"/>
      <c r="AP121" s="109"/>
      <c r="AQ121" s="63"/>
      <c r="AR121" s="109"/>
      <c r="AS121" s="109"/>
      <c r="AT121" s="63"/>
      <c r="AU121" s="109"/>
      <c r="AV121" s="109"/>
      <c r="AW121" s="63"/>
      <c r="AX121" s="109"/>
      <c r="AY121" s="109"/>
      <c r="AZ121" s="63"/>
      <c r="BA121" s="109"/>
      <c r="BB121" s="109"/>
      <c r="BC121" s="63"/>
      <c r="BD121" s="109"/>
      <c r="BE121" s="109"/>
      <c r="BF121" s="63"/>
      <c r="BG121" s="109"/>
      <c r="BH121" s="109"/>
      <c r="BI121" s="63"/>
      <c r="BJ121" s="63">
        <v>166.7</v>
      </c>
      <c r="BK121" s="63">
        <v>81.7</v>
      </c>
      <c r="BL121" s="63">
        <f t="shared" si="35"/>
        <v>49.010197960407922</v>
      </c>
      <c r="BM121" s="109"/>
      <c r="BN121" s="109"/>
      <c r="BO121" s="63"/>
      <c r="BP121" s="109"/>
      <c r="BQ121" s="109"/>
      <c r="BR121" s="63"/>
      <c r="BS121" s="109"/>
      <c r="BT121" s="109"/>
      <c r="BU121" s="63"/>
      <c r="BV121" s="109"/>
      <c r="BW121" s="109"/>
      <c r="BX121" s="63"/>
      <c r="BY121" s="109"/>
      <c r="BZ121" s="109"/>
      <c r="CA121" s="63"/>
    </row>
    <row r="122" spans="1:79" s="70" customFormat="1" ht="38.25" x14ac:dyDescent="0.25">
      <c r="A122" s="130" t="s">
        <v>367</v>
      </c>
      <c r="B122" s="131">
        <f t="shared" si="36"/>
        <v>166.7</v>
      </c>
      <c r="C122" s="131">
        <f t="shared" si="36"/>
        <v>73.8</v>
      </c>
      <c r="D122" s="63">
        <f t="shared" si="34"/>
        <v>44.271145770845834</v>
      </c>
      <c r="E122" s="109"/>
      <c r="F122" s="109"/>
      <c r="G122" s="63"/>
      <c r="H122" s="109"/>
      <c r="I122" s="109"/>
      <c r="J122" s="63"/>
      <c r="K122" s="109"/>
      <c r="L122" s="109"/>
      <c r="M122" s="63"/>
      <c r="N122" s="109"/>
      <c r="O122" s="109"/>
      <c r="P122" s="63"/>
      <c r="Q122" s="109"/>
      <c r="R122" s="109"/>
      <c r="S122" s="63"/>
      <c r="T122" s="109"/>
      <c r="U122" s="109"/>
      <c r="V122" s="63"/>
      <c r="W122" s="109"/>
      <c r="X122" s="109"/>
      <c r="Y122" s="63"/>
      <c r="Z122" s="109"/>
      <c r="AA122" s="109"/>
      <c r="AB122" s="63"/>
      <c r="AC122" s="109"/>
      <c r="AD122" s="109"/>
      <c r="AE122" s="63"/>
      <c r="AF122" s="109"/>
      <c r="AG122" s="109"/>
      <c r="AH122" s="63"/>
      <c r="AI122" s="109"/>
      <c r="AJ122" s="109"/>
      <c r="AK122" s="63"/>
      <c r="AL122" s="109"/>
      <c r="AM122" s="109"/>
      <c r="AN122" s="63"/>
      <c r="AO122" s="109"/>
      <c r="AP122" s="109"/>
      <c r="AQ122" s="63"/>
      <c r="AR122" s="109"/>
      <c r="AS122" s="109"/>
      <c r="AT122" s="63"/>
      <c r="AU122" s="109"/>
      <c r="AV122" s="109"/>
      <c r="AW122" s="63"/>
      <c r="AX122" s="109"/>
      <c r="AY122" s="109"/>
      <c r="AZ122" s="63"/>
      <c r="BA122" s="109"/>
      <c r="BB122" s="109"/>
      <c r="BC122" s="63"/>
      <c r="BD122" s="109"/>
      <c r="BE122" s="109"/>
      <c r="BF122" s="63"/>
      <c r="BG122" s="109"/>
      <c r="BH122" s="109"/>
      <c r="BI122" s="63"/>
      <c r="BJ122" s="63">
        <v>166.7</v>
      </c>
      <c r="BK122" s="63">
        <v>73.8</v>
      </c>
      <c r="BL122" s="63">
        <f t="shared" si="35"/>
        <v>44.271145770845834</v>
      </c>
      <c r="BM122" s="109"/>
      <c r="BN122" s="109"/>
      <c r="BO122" s="63"/>
      <c r="BP122" s="109"/>
      <c r="BQ122" s="109"/>
      <c r="BR122" s="63"/>
      <c r="BS122" s="109"/>
      <c r="BT122" s="109"/>
      <c r="BU122" s="63"/>
      <c r="BV122" s="109"/>
      <c r="BW122" s="109"/>
      <c r="BX122" s="63"/>
      <c r="BY122" s="109"/>
      <c r="BZ122" s="109"/>
      <c r="CA122" s="63"/>
    </row>
    <row r="123" spans="1:79" s="70" customFormat="1" ht="38.25" x14ac:dyDescent="0.25">
      <c r="A123" s="130" t="s">
        <v>368</v>
      </c>
      <c r="B123" s="131">
        <f t="shared" si="36"/>
        <v>166.7</v>
      </c>
      <c r="C123" s="131">
        <f t="shared" si="36"/>
        <v>73.099999999999994</v>
      </c>
      <c r="D123" s="63">
        <f t="shared" si="34"/>
        <v>43.851229754049193</v>
      </c>
      <c r="E123" s="109"/>
      <c r="F123" s="109"/>
      <c r="G123" s="63"/>
      <c r="H123" s="109"/>
      <c r="I123" s="109"/>
      <c r="J123" s="63"/>
      <c r="K123" s="109"/>
      <c r="L123" s="109"/>
      <c r="M123" s="63"/>
      <c r="N123" s="109"/>
      <c r="O123" s="109"/>
      <c r="P123" s="63"/>
      <c r="Q123" s="109"/>
      <c r="R123" s="109"/>
      <c r="S123" s="63"/>
      <c r="T123" s="109"/>
      <c r="U123" s="109"/>
      <c r="V123" s="63"/>
      <c r="W123" s="109"/>
      <c r="X123" s="109"/>
      <c r="Y123" s="63"/>
      <c r="Z123" s="109"/>
      <c r="AA123" s="109"/>
      <c r="AB123" s="63"/>
      <c r="AC123" s="109"/>
      <c r="AD123" s="109"/>
      <c r="AE123" s="63"/>
      <c r="AF123" s="109"/>
      <c r="AG123" s="109"/>
      <c r="AH123" s="63"/>
      <c r="AI123" s="109"/>
      <c r="AJ123" s="109"/>
      <c r="AK123" s="63"/>
      <c r="AL123" s="109"/>
      <c r="AM123" s="109"/>
      <c r="AN123" s="63"/>
      <c r="AO123" s="109"/>
      <c r="AP123" s="109"/>
      <c r="AQ123" s="63"/>
      <c r="AR123" s="109"/>
      <c r="AS123" s="109"/>
      <c r="AT123" s="63"/>
      <c r="AU123" s="109"/>
      <c r="AV123" s="109"/>
      <c r="AW123" s="63"/>
      <c r="AX123" s="109"/>
      <c r="AY123" s="109"/>
      <c r="AZ123" s="63"/>
      <c r="BA123" s="109"/>
      <c r="BB123" s="109"/>
      <c r="BC123" s="63"/>
      <c r="BD123" s="109"/>
      <c r="BE123" s="109"/>
      <c r="BF123" s="63"/>
      <c r="BG123" s="109"/>
      <c r="BH123" s="109"/>
      <c r="BI123" s="63"/>
      <c r="BJ123" s="63">
        <v>166.7</v>
      </c>
      <c r="BK123" s="63">
        <v>73.099999999999994</v>
      </c>
      <c r="BL123" s="63">
        <f t="shared" si="35"/>
        <v>43.851229754049193</v>
      </c>
      <c r="BM123" s="109"/>
      <c r="BN123" s="109"/>
      <c r="BO123" s="63"/>
      <c r="BP123" s="109"/>
      <c r="BQ123" s="109"/>
      <c r="BR123" s="63"/>
      <c r="BS123" s="109"/>
      <c r="BT123" s="109"/>
      <c r="BU123" s="63"/>
      <c r="BV123" s="109"/>
      <c r="BW123" s="109"/>
      <c r="BX123" s="63"/>
      <c r="BY123" s="109"/>
      <c r="BZ123" s="109"/>
      <c r="CA123" s="63"/>
    </row>
    <row r="124" spans="1:79" s="70" customFormat="1" ht="38.25" x14ac:dyDescent="0.25">
      <c r="A124" s="130" t="s">
        <v>369</v>
      </c>
      <c r="B124" s="131">
        <f t="shared" si="36"/>
        <v>166.7</v>
      </c>
      <c r="C124" s="131">
        <f t="shared" si="36"/>
        <v>71.099999999999994</v>
      </c>
      <c r="D124" s="63">
        <f t="shared" si="34"/>
        <v>42.651469706058784</v>
      </c>
      <c r="E124" s="109"/>
      <c r="F124" s="109"/>
      <c r="G124" s="63"/>
      <c r="H124" s="109"/>
      <c r="I124" s="109"/>
      <c r="J124" s="63"/>
      <c r="K124" s="109"/>
      <c r="L124" s="109"/>
      <c r="M124" s="63"/>
      <c r="N124" s="109"/>
      <c r="O124" s="109"/>
      <c r="P124" s="63"/>
      <c r="Q124" s="109"/>
      <c r="R124" s="109"/>
      <c r="S124" s="63"/>
      <c r="T124" s="109"/>
      <c r="U124" s="109"/>
      <c r="V124" s="63"/>
      <c r="W124" s="109"/>
      <c r="X124" s="109"/>
      <c r="Y124" s="63"/>
      <c r="Z124" s="109"/>
      <c r="AA124" s="109"/>
      <c r="AB124" s="63"/>
      <c r="AC124" s="109"/>
      <c r="AD124" s="109"/>
      <c r="AE124" s="63"/>
      <c r="AF124" s="109"/>
      <c r="AG124" s="109"/>
      <c r="AH124" s="63"/>
      <c r="AI124" s="109"/>
      <c r="AJ124" s="109"/>
      <c r="AK124" s="63"/>
      <c r="AL124" s="109"/>
      <c r="AM124" s="109"/>
      <c r="AN124" s="63"/>
      <c r="AO124" s="109"/>
      <c r="AP124" s="109"/>
      <c r="AQ124" s="63"/>
      <c r="AR124" s="109"/>
      <c r="AS124" s="109"/>
      <c r="AT124" s="63"/>
      <c r="AU124" s="109"/>
      <c r="AV124" s="109"/>
      <c r="AW124" s="63"/>
      <c r="AX124" s="109"/>
      <c r="AY124" s="109"/>
      <c r="AZ124" s="63"/>
      <c r="BA124" s="109"/>
      <c r="BB124" s="109"/>
      <c r="BC124" s="63"/>
      <c r="BD124" s="109"/>
      <c r="BE124" s="109"/>
      <c r="BF124" s="63"/>
      <c r="BG124" s="109"/>
      <c r="BH124" s="109"/>
      <c r="BI124" s="63"/>
      <c r="BJ124" s="63">
        <v>166.7</v>
      </c>
      <c r="BK124" s="63">
        <v>71.099999999999994</v>
      </c>
      <c r="BL124" s="63">
        <f t="shared" si="35"/>
        <v>42.651469706058784</v>
      </c>
      <c r="BM124" s="109"/>
      <c r="BN124" s="109"/>
      <c r="BO124" s="63"/>
      <c r="BP124" s="109"/>
      <c r="BQ124" s="109"/>
      <c r="BR124" s="63"/>
      <c r="BS124" s="109"/>
      <c r="BT124" s="109"/>
      <c r="BU124" s="63"/>
      <c r="BV124" s="109"/>
      <c r="BW124" s="109"/>
      <c r="BX124" s="63"/>
      <c r="BY124" s="109"/>
      <c r="BZ124" s="109"/>
      <c r="CA124" s="63"/>
    </row>
    <row r="125" spans="1:79" s="70" customFormat="1" ht="38.25" x14ac:dyDescent="0.25">
      <c r="A125" s="130" t="s">
        <v>370</v>
      </c>
      <c r="B125" s="131">
        <f t="shared" si="36"/>
        <v>67.099999999999994</v>
      </c>
      <c r="C125" s="131">
        <f t="shared" si="36"/>
        <v>32.9</v>
      </c>
      <c r="D125" s="63">
        <f t="shared" si="34"/>
        <v>49.031296572280183</v>
      </c>
      <c r="E125" s="109"/>
      <c r="F125" s="109"/>
      <c r="G125" s="63"/>
      <c r="H125" s="109"/>
      <c r="I125" s="109"/>
      <c r="J125" s="63"/>
      <c r="K125" s="109"/>
      <c r="L125" s="109"/>
      <c r="M125" s="63"/>
      <c r="N125" s="109"/>
      <c r="O125" s="109"/>
      <c r="P125" s="63"/>
      <c r="Q125" s="109"/>
      <c r="R125" s="109"/>
      <c r="S125" s="63"/>
      <c r="T125" s="109"/>
      <c r="U125" s="109"/>
      <c r="V125" s="63"/>
      <c r="W125" s="109"/>
      <c r="X125" s="109"/>
      <c r="Y125" s="63"/>
      <c r="Z125" s="109"/>
      <c r="AA125" s="109"/>
      <c r="AB125" s="63"/>
      <c r="AC125" s="109"/>
      <c r="AD125" s="109"/>
      <c r="AE125" s="63"/>
      <c r="AF125" s="109"/>
      <c r="AG125" s="109"/>
      <c r="AH125" s="63"/>
      <c r="AI125" s="109"/>
      <c r="AJ125" s="109"/>
      <c r="AK125" s="63"/>
      <c r="AL125" s="109"/>
      <c r="AM125" s="109"/>
      <c r="AN125" s="63"/>
      <c r="AO125" s="109"/>
      <c r="AP125" s="109"/>
      <c r="AQ125" s="63"/>
      <c r="AR125" s="109"/>
      <c r="AS125" s="109"/>
      <c r="AT125" s="63"/>
      <c r="AU125" s="109"/>
      <c r="AV125" s="109"/>
      <c r="AW125" s="63"/>
      <c r="AX125" s="109"/>
      <c r="AY125" s="109"/>
      <c r="AZ125" s="63"/>
      <c r="BA125" s="109"/>
      <c r="BB125" s="109"/>
      <c r="BC125" s="63"/>
      <c r="BD125" s="109"/>
      <c r="BE125" s="109"/>
      <c r="BF125" s="63"/>
      <c r="BG125" s="109"/>
      <c r="BH125" s="109"/>
      <c r="BI125" s="63"/>
      <c r="BJ125" s="63">
        <v>67.099999999999994</v>
      </c>
      <c r="BK125" s="63">
        <v>32.9</v>
      </c>
      <c r="BL125" s="63">
        <f t="shared" si="35"/>
        <v>49.031296572280183</v>
      </c>
      <c r="BM125" s="109"/>
      <c r="BN125" s="109"/>
      <c r="BO125" s="63"/>
      <c r="BP125" s="109"/>
      <c r="BQ125" s="109"/>
      <c r="BR125" s="63"/>
      <c r="BS125" s="109"/>
      <c r="BT125" s="109"/>
      <c r="BU125" s="63"/>
      <c r="BV125" s="109"/>
      <c r="BW125" s="109"/>
      <c r="BX125" s="63"/>
      <c r="BY125" s="109"/>
      <c r="BZ125" s="109"/>
      <c r="CA125" s="63"/>
    </row>
    <row r="126" spans="1:79" s="70" customFormat="1" ht="38.25" x14ac:dyDescent="0.25">
      <c r="A126" s="130" t="s">
        <v>371</v>
      </c>
      <c r="B126" s="131">
        <f t="shared" si="36"/>
        <v>67.099999999999994</v>
      </c>
      <c r="C126" s="131">
        <f t="shared" si="36"/>
        <v>25.6</v>
      </c>
      <c r="D126" s="63">
        <f t="shared" si="34"/>
        <v>38.152011922503732</v>
      </c>
      <c r="E126" s="109"/>
      <c r="F126" s="109"/>
      <c r="G126" s="63"/>
      <c r="H126" s="109"/>
      <c r="I126" s="109"/>
      <c r="J126" s="63"/>
      <c r="K126" s="109"/>
      <c r="L126" s="109"/>
      <c r="M126" s="63"/>
      <c r="N126" s="109"/>
      <c r="O126" s="109"/>
      <c r="P126" s="63"/>
      <c r="Q126" s="109"/>
      <c r="R126" s="109"/>
      <c r="S126" s="63"/>
      <c r="T126" s="109"/>
      <c r="U126" s="109"/>
      <c r="V126" s="63"/>
      <c r="W126" s="109"/>
      <c r="X126" s="109"/>
      <c r="Y126" s="63"/>
      <c r="Z126" s="109"/>
      <c r="AA126" s="109"/>
      <c r="AB126" s="63"/>
      <c r="AC126" s="109"/>
      <c r="AD126" s="109"/>
      <c r="AE126" s="63"/>
      <c r="AF126" s="109"/>
      <c r="AG126" s="109"/>
      <c r="AH126" s="63"/>
      <c r="AI126" s="109"/>
      <c r="AJ126" s="109"/>
      <c r="AK126" s="63"/>
      <c r="AL126" s="109"/>
      <c r="AM126" s="109"/>
      <c r="AN126" s="63"/>
      <c r="AO126" s="109"/>
      <c r="AP126" s="109"/>
      <c r="AQ126" s="63"/>
      <c r="AR126" s="109"/>
      <c r="AS126" s="109"/>
      <c r="AT126" s="63"/>
      <c r="AU126" s="109"/>
      <c r="AV126" s="109"/>
      <c r="AW126" s="63"/>
      <c r="AX126" s="109"/>
      <c r="AY126" s="109"/>
      <c r="AZ126" s="63"/>
      <c r="BA126" s="109"/>
      <c r="BB126" s="109"/>
      <c r="BC126" s="63"/>
      <c r="BD126" s="109"/>
      <c r="BE126" s="109"/>
      <c r="BF126" s="63"/>
      <c r="BG126" s="109"/>
      <c r="BH126" s="109"/>
      <c r="BI126" s="63"/>
      <c r="BJ126" s="63">
        <v>67.099999999999994</v>
      </c>
      <c r="BK126" s="63">
        <v>25.6</v>
      </c>
      <c r="BL126" s="63">
        <f t="shared" si="35"/>
        <v>38.152011922503732</v>
      </c>
      <c r="BM126" s="109"/>
      <c r="BN126" s="109"/>
      <c r="BO126" s="63"/>
      <c r="BP126" s="109"/>
      <c r="BQ126" s="109"/>
      <c r="BR126" s="63"/>
      <c r="BS126" s="109"/>
      <c r="BT126" s="109"/>
      <c r="BU126" s="63"/>
      <c r="BV126" s="109"/>
      <c r="BW126" s="109"/>
      <c r="BX126" s="63"/>
      <c r="BY126" s="109"/>
      <c r="BZ126" s="109"/>
      <c r="CA126" s="63"/>
    </row>
    <row r="127" spans="1:79" s="70" customFormat="1" ht="38.25" x14ac:dyDescent="0.25">
      <c r="A127" s="130" t="s">
        <v>372</v>
      </c>
      <c r="B127" s="131">
        <f t="shared" si="36"/>
        <v>67.099999999999994</v>
      </c>
      <c r="C127" s="131">
        <f t="shared" si="36"/>
        <v>31.4</v>
      </c>
      <c r="D127" s="63">
        <f t="shared" si="34"/>
        <v>46.795827123695979</v>
      </c>
      <c r="E127" s="109"/>
      <c r="F127" s="109"/>
      <c r="G127" s="63"/>
      <c r="H127" s="109"/>
      <c r="I127" s="109"/>
      <c r="J127" s="63"/>
      <c r="K127" s="109"/>
      <c r="L127" s="109"/>
      <c r="M127" s="63"/>
      <c r="N127" s="109"/>
      <c r="O127" s="109"/>
      <c r="P127" s="63"/>
      <c r="Q127" s="109"/>
      <c r="R127" s="109"/>
      <c r="S127" s="63"/>
      <c r="T127" s="109"/>
      <c r="U127" s="109"/>
      <c r="V127" s="63"/>
      <c r="W127" s="109"/>
      <c r="X127" s="109"/>
      <c r="Y127" s="63"/>
      <c r="Z127" s="109"/>
      <c r="AA127" s="109"/>
      <c r="AB127" s="63"/>
      <c r="AC127" s="109"/>
      <c r="AD127" s="109"/>
      <c r="AE127" s="63"/>
      <c r="AF127" s="109"/>
      <c r="AG127" s="109"/>
      <c r="AH127" s="63"/>
      <c r="AI127" s="109"/>
      <c r="AJ127" s="109"/>
      <c r="AK127" s="63"/>
      <c r="AL127" s="109"/>
      <c r="AM127" s="109"/>
      <c r="AN127" s="63"/>
      <c r="AO127" s="109"/>
      <c r="AP127" s="109"/>
      <c r="AQ127" s="63"/>
      <c r="AR127" s="109"/>
      <c r="AS127" s="109"/>
      <c r="AT127" s="63"/>
      <c r="AU127" s="109"/>
      <c r="AV127" s="109"/>
      <c r="AW127" s="63"/>
      <c r="AX127" s="109"/>
      <c r="AY127" s="109"/>
      <c r="AZ127" s="63"/>
      <c r="BA127" s="109"/>
      <c r="BB127" s="109"/>
      <c r="BC127" s="63"/>
      <c r="BD127" s="109"/>
      <c r="BE127" s="109"/>
      <c r="BF127" s="63"/>
      <c r="BG127" s="109"/>
      <c r="BH127" s="109"/>
      <c r="BI127" s="63"/>
      <c r="BJ127" s="63">
        <v>67.099999999999994</v>
      </c>
      <c r="BK127" s="63">
        <v>31.4</v>
      </c>
      <c r="BL127" s="63">
        <f t="shared" si="35"/>
        <v>46.795827123695979</v>
      </c>
      <c r="BM127" s="109"/>
      <c r="BN127" s="109"/>
      <c r="BO127" s="63"/>
      <c r="BP127" s="109"/>
      <c r="BQ127" s="109"/>
      <c r="BR127" s="63"/>
      <c r="BS127" s="109"/>
      <c r="BT127" s="109"/>
      <c r="BU127" s="63"/>
      <c r="BV127" s="109"/>
      <c r="BW127" s="109"/>
      <c r="BX127" s="63"/>
      <c r="BY127" s="109"/>
      <c r="BZ127" s="109"/>
      <c r="CA127" s="63"/>
    </row>
    <row r="128" spans="1:79" s="70" customFormat="1" ht="38.25" x14ac:dyDescent="0.25">
      <c r="A128" s="130" t="s">
        <v>373</v>
      </c>
      <c r="B128" s="131">
        <f t="shared" si="36"/>
        <v>67.099999999999994</v>
      </c>
      <c r="C128" s="131">
        <f t="shared" si="36"/>
        <v>31.4</v>
      </c>
      <c r="D128" s="63">
        <f t="shared" si="34"/>
        <v>46.795827123695979</v>
      </c>
      <c r="E128" s="109"/>
      <c r="F128" s="109"/>
      <c r="G128" s="63"/>
      <c r="H128" s="109"/>
      <c r="I128" s="109"/>
      <c r="J128" s="63"/>
      <c r="K128" s="109"/>
      <c r="L128" s="109"/>
      <c r="M128" s="63"/>
      <c r="N128" s="109"/>
      <c r="O128" s="109"/>
      <c r="P128" s="63"/>
      <c r="Q128" s="109"/>
      <c r="R128" s="109"/>
      <c r="S128" s="63"/>
      <c r="T128" s="109"/>
      <c r="U128" s="109"/>
      <c r="V128" s="63"/>
      <c r="W128" s="109"/>
      <c r="X128" s="109"/>
      <c r="Y128" s="63"/>
      <c r="Z128" s="109"/>
      <c r="AA128" s="109"/>
      <c r="AB128" s="63"/>
      <c r="AC128" s="109"/>
      <c r="AD128" s="109"/>
      <c r="AE128" s="63"/>
      <c r="AF128" s="109"/>
      <c r="AG128" s="109"/>
      <c r="AH128" s="63"/>
      <c r="AI128" s="109"/>
      <c r="AJ128" s="109"/>
      <c r="AK128" s="63"/>
      <c r="AL128" s="109"/>
      <c r="AM128" s="109"/>
      <c r="AN128" s="63"/>
      <c r="AO128" s="109"/>
      <c r="AP128" s="109"/>
      <c r="AQ128" s="63"/>
      <c r="AR128" s="109"/>
      <c r="AS128" s="109"/>
      <c r="AT128" s="63"/>
      <c r="AU128" s="109"/>
      <c r="AV128" s="109"/>
      <c r="AW128" s="63"/>
      <c r="AX128" s="109"/>
      <c r="AY128" s="109"/>
      <c r="AZ128" s="63"/>
      <c r="BA128" s="109"/>
      <c r="BB128" s="109"/>
      <c r="BC128" s="63"/>
      <c r="BD128" s="109"/>
      <c r="BE128" s="109"/>
      <c r="BF128" s="63"/>
      <c r="BG128" s="109"/>
      <c r="BH128" s="109"/>
      <c r="BI128" s="63"/>
      <c r="BJ128" s="63">
        <v>67.099999999999994</v>
      </c>
      <c r="BK128" s="63">
        <v>31.4</v>
      </c>
      <c r="BL128" s="63">
        <f t="shared" si="35"/>
        <v>46.795827123695979</v>
      </c>
      <c r="BM128" s="109"/>
      <c r="BN128" s="109"/>
      <c r="BO128" s="63"/>
      <c r="BP128" s="109"/>
      <c r="BQ128" s="109"/>
      <c r="BR128" s="63"/>
      <c r="BS128" s="109"/>
      <c r="BT128" s="109"/>
      <c r="BU128" s="63"/>
      <c r="BV128" s="109"/>
      <c r="BW128" s="109"/>
      <c r="BX128" s="63"/>
      <c r="BY128" s="109"/>
      <c r="BZ128" s="109"/>
      <c r="CA128" s="63"/>
    </row>
    <row r="129" spans="1:79" s="70" customFormat="1" ht="38.25" x14ac:dyDescent="0.25">
      <c r="A129" s="130" t="s">
        <v>374</v>
      </c>
      <c r="B129" s="131">
        <f t="shared" si="36"/>
        <v>166.7</v>
      </c>
      <c r="C129" s="131">
        <f t="shared" si="36"/>
        <v>83.2</v>
      </c>
      <c r="D129" s="63">
        <f t="shared" si="34"/>
        <v>49.910017996400725</v>
      </c>
      <c r="E129" s="109"/>
      <c r="F129" s="109"/>
      <c r="G129" s="63"/>
      <c r="H129" s="109"/>
      <c r="I129" s="109"/>
      <c r="J129" s="63"/>
      <c r="K129" s="109"/>
      <c r="L129" s="109"/>
      <c r="M129" s="63"/>
      <c r="N129" s="109"/>
      <c r="O129" s="109"/>
      <c r="P129" s="63"/>
      <c r="Q129" s="109"/>
      <c r="R129" s="109"/>
      <c r="S129" s="63"/>
      <c r="T129" s="109"/>
      <c r="U129" s="109"/>
      <c r="V129" s="63"/>
      <c r="W129" s="109"/>
      <c r="X129" s="109"/>
      <c r="Y129" s="63"/>
      <c r="Z129" s="109"/>
      <c r="AA129" s="109"/>
      <c r="AB129" s="63"/>
      <c r="AC129" s="109"/>
      <c r="AD129" s="109"/>
      <c r="AE129" s="63"/>
      <c r="AF129" s="109"/>
      <c r="AG129" s="109"/>
      <c r="AH129" s="63"/>
      <c r="AI129" s="109"/>
      <c r="AJ129" s="109"/>
      <c r="AK129" s="63"/>
      <c r="AL129" s="109"/>
      <c r="AM129" s="109"/>
      <c r="AN129" s="63"/>
      <c r="AO129" s="109"/>
      <c r="AP129" s="109"/>
      <c r="AQ129" s="63"/>
      <c r="AR129" s="109"/>
      <c r="AS129" s="109"/>
      <c r="AT129" s="63"/>
      <c r="AU129" s="109"/>
      <c r="AV129" s="109"/>
      <c r="AW129" s="63"/>
      <c r="AX129" s="109"/>
      <c r="AY129" s="109"/>
      <c r="AZ129" s="63"/>
      <c r="BA129" s="109"/>
      <c r="BB129" s="109"/>
      <c r="BC129" s="63"/>
      <c r="BD129" s="109"/>
      <c r="BE129" s="109"/>
      <c r="BF129" s="63"/>
      <c r="BG129" s="109"/>
      <c r="BH129" s="109"/>
      <c r="BI129" s="63"/>
      <c r="BJ129" s="63">
        <v>166.7</v>
      </c>
      <c r="BK129" s="63">
        <v>83.2</v>
      </c>
      <c r="BL129" s="63">
        <f t="shared" si="35"/>
        <v>49.910017996400725</v>
      </c>
      <c r="BM129" s="109"/>
      <c r="BN129" s="109"/>
      <c r="BO129" s="63"/>
      <c r="BP129" s="109"/>
      <c r="BQ129" s="109"/>
      <c r="BR129" s="63"/>
      <c r="BS129" s="109"/>
      <c r="BT129" s="109"/>
      <c r="BU129" s="63"/>
      <c r="BV129" s="109"/>
      <c r="BW129" s="109"/>
      <c r="BX129" s="63"/>
      <c r="BY129" s="109"/>
      <c r="BZ129" s="109"/>
      <c r="CA129" s="63"/>
    </row>
    <row r="130" spans="1:79" s="70" customFormat="1" ht="38.25" x14ac:dyDescent="0.25">
      <c r="A130" s="130" t="s">
        <v>375</v>
      </c>
      <c r="B130" s="131">
        <f t="shared" si="36"/>
        <v>67.099999999999994</v>
      </c>
      <c r="C130" s="131">
        <f t="shared" si="36"/>
        <v>32.5</v>
      </c>
      <c r="D130" s="63">
        <f t="shared" si="34"/>
        <v>48.435171385991062</v>
      </c>
      <c r="E130" s="109"/>
      <c r="F130" s="109"/>
      <c r="G130" s="63"/>
      <c r="H130" s="109"/>
      <c r="I130" s="109"/>
      <c r="J130" s="63"/>
      <c r="K130" s="109"/>
      <c r="L130" s="109"/>
      <c r="M130" s="63"/>
      <c r="N130" s="109"/>
      <c r="O130" s="109"/>
      <c r="P130" s="63"/>
      <c r="Q130" s="109"/>
      <c r="R130" s="109"/>
      <c r="S130" s="63"/>
      <c r="T130" s="109"/>
      <c r="U130" s="109"/>
      <c r="V130" s="63"/>
      <c r="W130" s="109"/>
      <c r="X130" s="109"/>
      <c r="Y130" s="63"/>
      <c r="Z130" s="109"/>
      <c r="AA130" s="109"/>
      <c r="AB130" s="63"/>
      <c r="AC130" s="109"/>
      <c r="AD130" s="109"/>
      <c r="AE130" s="63"/>
      <c r="AF130" s="109"/>
      <c r="AG130" s="109"/>
      <c r="AH130" s="63"/>
      <c r="AI130" s="109"/>
      <c r="AJ130" s="109"/>
      <c r="AK130" s="63"/>
      <c r="AL130" s="109"/>
      <c r="AM130" s="109"/>
      <c r="AN130" s="63"/>
      <c r="AO130" s="109"/>
      <c r="AP130" s="109"/>
      <c r="AQ130" s="63"/>
      <c r="AR130" s="109"/>
      <c r="AS130" s="109"/>
      <c r="AT130" s="63"/>
      <c r="AU130" s="109"/>
      <c r="AV130" s="109"/>
      <c r="AW130" s="63"/>
      <c r="AX130" s="109"/>
      <c r="AY130" s="109"/>
      <c r="AZ130" s="63"/>
      <c r="BA130" s="109"/>
      <c r="BB130" s="109"/>
      <c r="BC130" s="63"/>
      <c r="BD130" s="109"/>
      <c r="BE130" s="109"/>
      <c r="BF130" s="63"/>
      <c r="BG130" s="109"/>
      <c r="BH130" s="109"/>
      <c r="BI130" s="63"/>
      <c r="BJ130" s="63">
        <v>67.099999999999994</v>
      </c>
      <c r="BK130" s="63">
        <v>32.5</v>
      </c>
      <c r="BL130" s="63">
        <f t="shared" si="35"/>
        <v>48.435171385991062</v>
      </c>
      <c r="BM130" s="109"/>
      <c r="BN130" s="109"/>
      <c r="BO130" s="63"/>
      <c r="BP130" s="109"/>
      <c r="BQ130" s="109"/>
      <c r="BR130" s="63"/>
      <c r="BS130" s="109"/>
      <c r="BT130" s="109"/>
      <c r="BU130" s="63"/>
      <c r="BV130" s="109"/>
      <c r="BW130" s="109"/>
      <c r="BX130" s="63"/>
      <c r="BY130" s="109"/>
      <c r="BZ130" s="109"/>
      <c r="CA130" s="63"/>
    </row>
    <row r="131" spans="1:79" s="70" customFormat="1" ht="38.25" x14ac:dyDescent="0.25">
      <c r="A131" s="130" t="s">
        <v>376</v>
      </c>
      <c r="B131" s="131">
        <f t="shared" si="36"/>
        <v>166.7</v>
      </c>
      <c r="C131" s="131">
        <f t="shared" si="36"/>
        <v>75.400000000000006</v>
      </c>
      <c r="D131" s="63">
        <f t="shared" si="34"/>
        <v>45.230953809238159</v>
      </c>
      <c r="E131" s="109"/>
      <c r="F131" s="109"/>
      <c r="G131" s="63"/>
      <c r="H131" s="109"/>
      <c r="I131" s="109"/>
      <c r="J131" s="63"/>
      <c r="K131" s="109"/>
      <c r="L131" s="109"/>
      <c r="M131" s="63"/>
      <c r="N131" s="109"/>
      <c r="O131" s="109"/>
      <c r="P131" s="63"/>
      <c r="Q131" s="109"/>
      <c r="R131" s="109"/>
      <c r="S131" s="63"/>
      <c r="T131" s="109"/>
      <c r="U131" s="109"/>
      <c r="V131" s="63"/>
      <c r="W131" s="109"/>
      <c r="X131" s="109"/>
      <c r="Y131" s="63"/>
      <c r="Z131" s="109"/>
      <c r="AA131" s="109"/>
      <c r="AB131" s="63"/>
      <c r="AC131" s="109"/>
      <c r="AD131" s="109"/>
      <c r="AE131" s="63"/>
      <c r="AF131" s="109"/>
      <c r="AG131" s="109"/>
      <c r="AH131" s="63"/>
      <c r="AI131" s="109"/>
      <c r="AJ131" s="109"/>
      <c r="AK131" s="63"/>
      <c r="AL131" s="109"/>
      <c r="AM131" s="109"/>
      <c r="AN131" s="63"/>
      <c r="AO131" s="109"/>
      <c r="AP131" s="109"/>
      <c r="AQ131" s="63"/>
      <c r="AR131" s="109"/>
      <c r="AS131" s="109"/>
      <c r="AT131" s="63"/>
      <c r="AU131" s="109"/>
      <c r="AV131" s="109"/>
      <c r="AW131" s="63"/>
      <c r="AX131" s="109"/>
      <c r="AY131" s="109"/>
      <c r="AZ131" s="63"/>
      <c r="BA131" s="109"/>
      <c r="BB131" s="109"/>
      <c r="BC131" s="63"/>
      <c r="BD131" s="109"/>
      <c r="BE131" s="109"/>
      <c r="BF131" s="63"/>
      <c r="BG131" s="109"/>
      <c r="BH131" s="109"/>
      <c r="BI131" s="63"/>
      <c r="BJ131" s="63">
        <v>166.7</v>
      </c>
      <c r="BK131" s="63">
        <v>75.400000000000006</v>
      </c>
      <c r="BL131" s="63">
        <f t="shared" si="35"/>
        <v>45.230953809238159</v>
      </c>
      <c r="BM131" s="109"/>
      <c r="BN131" s="109"/>
      <c r="BO131" s="63"/>
      <c r="BP131" s="109"/>
      <c r="BQ131" s="109"/>
      <c r="BR131" s="63"/>
      <c r="BS131" s="109"/>
      <c r="BT131" s="109"/>
      <c r="BU131" s="63"/>
      <c r="BV131" s="109"/>
      <c r="BW131" s="109"/>
      <c r="BX131" s="63"/>
      <c r="BY131" s="109"/>
      <c r="BZ131" s="109"/>
      <c r="CA131" s="63"/>
    </row>
    <row r="132" spans="1:79" s="70" customFormat="1" ht="38.25" x14ac:dyDescent="0.25">
      <c r="A132" s="130" t="s">
        <v>377</v>
      </c>
      <c r="B132" s="131">
        <f t="shared" si="36"/>
        <v>67.099999999999994</v>
      </c>
      <c r="C132" s="131">
        <f t="shared" si="36"/>
        <v>31.4</v>
      </c>
      <c r="D132" s="63">
        <f t="shared" si="34"/>
        <v>46.795827123695979</v>
      </c>
      <c r="E132" s="109"/>
      <c r="F132" s="109"/>
      <c r="G132" s="63"/>
      <c r="H132" s="109"/>
      <c r="I132" s="109"/>
      <c r="J132" s="63"/>
      <c r="K132" s="109"/>
      <c r="L132" s="109"/>
      <c r="M132" s="63"/>
      <c r="N132" s="109"/>
      <c r="O132" s="109"/>
      <c r="P132" s="63"/>
      <c r="Q132" s="109"/>
      <c r="R132" s="109"/>
      <c r="S132" s="63"/>
      <c r="T132" s="109"/>
      <c r="U132" s="109"/>
      <c r="V132" s="63"/>
      <c r="W132" s="109"/>
      <c r="X132" s="109"/>
      <c r="Y132" s="63"/>
      <c r="Z132" s="109"/>
      <c r="AA132" s="109"/>
      <c r="AB132" s="63"/>
      <c r="AC132" s="109"/>
      <c r="AD132" s="109"/>
      <c r="AE132" s="63"/>
      <c r="AF132" s="109"/>
      <c r="AG132" s="109"/>
      <c r="AH132" s="63"/>
      <c r="AI132" s="109"/>
      <c r="AJ132" s="109"/>
      <c r="AK132" s="63"/>
      <c r="AL132" s="109"/>
      <c r="AM132" s="109"/>
      <c r="AN132" s="63"/>
      <c r="AO132" s="109"/>
      <c r="AP132" s="109"/>
      <c r="AQ132" s="63"/>
      <c r="AR132" s="109"/>
      <c r="AS132" s="109"/>
      <c r="AT132" s="63"/>
      <c r="AU132" s="109"/>
      <c r="AV132" s="109"/>
      <c r="AW132" s="63"/>
      <c r="AX132" s="109"/>
      <c r="AY132" s="109"/>
      <c r="AZ132" s="63"/>
      <c r="BA132" s="109"/>
      <c r="BB132" s="109"/>
      <c r="BC132" s="63"/>
      <c r="BD132" s="109"/>
      <c r="BE132" s="109"/>
      <c r="BF132" s="63"/>
      <c r="BG132" s="109"/>
      <c r="BH132" s="109"/>
      <c r="BI132" s="63"/>
      <c r="BJ132" s="63">
        <v>67.099999999999994</v>
      </c>
      <c r="BK132" s="63">
        <v>31.4</v>
      </c>
      <c r="BL132" s="63">
        <f t="shared" si="35"/>
        <v>46.795827123695979</v>
      </c>
      <c r="BM132" s="109"/>
      <c r="BN132" s="109"/>
      <c r="BO132" s="63"/>
      <c r="BP132" s="109"/>
      <c r="BQ132" s="109"/>
      <c r="BR132" s="63"/>
      <c r="BS132" s="109"/>
      <c r="BT132" s="109"/>
      <c r="BU132" s="63"/>
      <c r="BV132" s="109"/>
      <c r="BW132" s="109"/>
      <c r="BX132" s="63"/>
      <c r="BY132" s="109"/>
      <c r="BZ132" s="109"/>
      <c r="CA132" s="63"/>
    </row>
    <row r="133" spans="1:79" s="70" customFormat="1" ht="38.25" x14ac:dyDescent="0.25">
      <c r="A133" s="130" t="s">
        <v>378</v>
      </c>
      <c r="B133" s="131">
        <f t="shared" si="36"/>
        <v>67.099999999999994</v>
      </c>
      <c r="C133" s="131">
        <f t="shared" si="36"/>
        <v>31.4</v>
      </c>
      <c r="D133" s="63">
        <f t="shared" si="34"/>
        <v>46.795827123695979</v>
      </c>
      <c r="E133" s="109"/>
      <c r="F133" s="109"/>
      <c r="G133" s="63"/>
      <c r="H133" s="109"/>
      <c r="I133" s="109"/>
      <c r="J133" s="63"/>
      <c r="K133" s="109"/>
      <c r="L133" s="109"/>
      <c r="M133" s="63"/>
      <c r="N133" s="109"/>
      <c r="O133" s="109"/>
      <c r="P133" s="63"/>
      <c r="Q133" s="109"/>
      <c r="R133" s="109"/>
      <c r="S133" s="63"/>
      <c r="T133" s="109"/>
      <c r="U133" s="109"/>
      <c r="V133" s="63"/>
      <c r="W133" s="109"/>
      <c r="X133" s="109"/>
      <c r="Y133" s="63"/>
      <c r="Z133" s="109"/>
      <c r="AA133" s="109"/>
      <c r="AB133" s="63"/>
      <c r="AC133" s="109"/>
      <c r="AD133" s="109"/>
      <c r="AE133" s="63"/>
      <c r="AF133" s="109"/>
      <c r="AG133" s="109"/>
      <c r="AH133" s="63"/>
      <c r="AI133" s="109"/>
      <c r="AJ133" s="109"/>
      <c r="AK133" s="63"/>
      <c r="AL133" s="109"/>
      <c r="AM133" s="109"/>
      <c r="AN133" s="63"/>
      <c r="AO133" s="109"/>
      <c r="AP133" s="109"/>
      <c r="AQ133" s="63"/>
      <c r="AR133" s="109"/>
      <c r="AS133" s="109"/>
      <c r="AT133" s="63"/>
      <c r="AU133" s="109"/>
      <c r="AV133" s="109"/>
      <c r="AW133" s="63"/>
      <c r="AX133" s="109"/>
      <c r="AY133" s="109"/>
      <c r="AZ133" s="63"/>
      <c r="BA133" s="109"/>
      <c r="BB133" s="109"/>
      <c r="BC133" s="63"/>
      <c r="BD133" s="109"/>
      <c r="BE133" s="109"/>
      <c r="BF133" s="63"/>
      <c r="BG133" s="109"/>
      <c r="BH133" s="109"/>
      <c r="BI133" s="63"/>
      <c r="BJ133" s="63">
        <v>67.099999999999994</v>
      </c>
      <c r="BK133" s="63">
        <v>31.4</v>
      </c>
      <c r="BL133" s="63">
        <f t="shared" si="35"/>
        <v>46.795827123695979</v>
      </c>
      <c r="BM133" s="109"/>
      <c r="BN133" s="109"/>
      <c r="BO133" s="63"/>
      <c r="BP133" s="109"/>
      <c r="BQ133" s="109"/>
      <c r="BR133" s="63"/>
      <c r="BS133" s="109"/>
      <c r="BT133" s="109"/>
      <c r="BU133" s="63"/>
      <c r="BV133" s="109"/>
      <c r="BW133" s="109"/>
      <c r="BX133" s="63"/>
      <c r="BY133" s="109"/>
      <c r="BZ133" s="109"/>
      <c r="CA133" s="63"/>
    </row>
    <row r="134" spans="1:79" s="70" customFormat="1" ht="51" x14ac:dyDescent="0.25">
      <c r="A134" s="130" t="s">
        <v>379</v>
      </c>
      <c r="B134" s="131">
        <f t="shared" si="36"/>
        <v>67.099999999999994</v>
      </c>
      <c r="C134" s="131">
        <f t="shared" si="36"/>
        <v>83.3</v>
      </c>
      <c r="D134" s="63">
        <f t="shared" si="34"/>
        <v>124.14307004470939</v>
      </c>
      <c r="E134" s="109"/>
      <c r="F134" s="109"/>
      <c r="G134" s="63"/>
      <c r="H134" s="109"/>
      <c r="I134" s="109"/>
      <c r="J134" s="63"/>
      <c r="K134" s="109"/>
      <c r="L134" s="109"/>
      <c r="M134" s="63"/>
      <c r="N134" s="109"/>
      <c r="O134" s="109"/>
      <c r="P134" s="63"/>
      <c r="Q134" s="109"/>
      <c r="R134" s="109"/>
      <c r="S134" s="63"/>
      <c r="T134" s="109"/>
      <c r="U134" s="109"/>
      <c r="V134" s="63"/>
      <c r="W134" s="109"/>
      <c r="X134" s="109"/>
      <c r="Y134" s="63"/>
      <c r="Z134" s="109"/>
      <c r="AA134" s="109"/>
      <c r="AB134" s="63"/>
      <c r="AC134" s="109"/>
      <c r="AD134" s="109"/>
      <c r="AE134" s="63"/>
      <c r="AF134" s="109"/>
      <c r="AG134" s="109"/>
      <c r="AH134" s="63"/>
      <c r="AI134" s="109"/>
      <c r="AJ134" s="109"/>
      <c r="AK134" s="63"/>
      <c r="AL134" s="109"/>
      <c r="AM134" s="109"/>
      <c r="AN134" s="63"/>
      <c r="AO134" s="109"/>
      <c r="AP134" s="109"/>
      <c r="AQ134" s="63"/>
      <c r="AR134" s="109"/>
      <c r="AS134" s="109"/>
      <c r="AT134" s="63"/>
      <c r="AU134" s="109"/>
      <c r="AV134" s="109"/>
      <c r="AW134" s="63"/>
      <c r="AX134" s="109"/>
      <c r="AY134" s="109"/>
      <c r="AZ134" s="63"/>
      <c r="BA134" s="109"/>
      <c r="BB134" s="109"/>
      <c r="BC134" s="63"/>
      <c r="BD134" s="109"/>
      <c r="BE134" s="109"/>
      <c r="BF134" s="63"/>
      <c r="BG134" s="109"/>
      <c r="BH134" s="109"/>
      <c r="BI134" s="63"/>
      <c r="BJ134" s="63">
        <v>67.099999999999994</v>
      </c>
      <c r="BK134" s="63">
        <v>83.3</v>
      </c>
      <c r="BL134" s="63">
        <f t="shared" si="35"/>
        <v>124.14307004470939</v>
      </c>
      <c r="BM134" s="109"/>
      <c r="BN134" s="109"/>
      <c r="BO134" s="63"/>
      <c r="BP134" s="109"/>
      <c r="BQ134" s="109"/>
      <c r="BR134" s="63"/>
      <c r="BS134" s="109"/>
      <c r="BT134" s="109"/>
      <c r="BU134" s="63"/>
      <c r="BV134" s="109"/>
      <c r="BW134" s="109"/>
      <c r="BX134" s="63"/>
      <c r="BY134" s="109"/>
      <c r="BZ134" s="109"/>
      <c r="CA134" s="63"/>
    </row>
    <row r="135" spans="1:79" s="70" customFormat="1" ht="38.25" x14ac:dyDescent="0.25">
      <c r="A135" s="130" t="s">
        <v>380</v>
      </c>
      <c r="B135" s="131">
        <f t="shared" si="36"/>
        <v>67.099999999999994</v>
      </c>
      <c r="C135" s="131">
        <f t="shared" si="36"/>
        <v>28.3</v>
      </c>
      <c r="D135" s="63">
        <f t="shared" si="34"/>
        <v>42.175856929955295</v>
      </c>
      <c r="E135" s="109"/>
      <c r="F135" s="109"/>
      <c r="G135" s="63"/>
      <c r="H135" s="109"/>
      <c r="I135" s="109"/>
      <c r="J135" s="63"/>
      <c r="K135" s="109"/>
      <c r="L135" s="109"/>
      <c r="M135" s="63"/>
      <c r="N135" s="109"/>
      <c r="O135" s="109"/>
      <c r="P135" s="63"/>
      <c r="Q135" s="109"/>
      <c r="R135" s="109"/>
      <c r="S135" s="63"/>
      <c r="T135" s="109"/>
      <c r="U135" s="109"/>
      <c r="V135" s="63"/>
      <c r="W135" s="109"/>
      <c r="X135" s="109"/>
      <c r="Y135" s="63"/>
      <c r="Z135" s="109"/>
      <c r="AA135" s="109"/>
      <c r="AB135" s="63"/>
      <c r="AC135" s="109"/>
      <c r="AD135" s="109"/>
      <c r="AE135" s="63"/>
      <c r="AF135" s="109"/>
      <c r="AG135" s="109"/>
      <c r="AH135" s="63"/>
      <c r="AI135" s="109"/>
      <c r="AJ135" s="109"/>
      <c r="AK135" s="63"/>
      <c r="AL135" s="109"/>
      <c r="AM135" s="109"/>
      <c r="AN135" s="63"/>
      <c r="AO135" s="109"/>
      <c r="AP135" s="109"/>
      <c r="AQ135" s="63"/>
      <c r="AR135" s="109"/>
      <c r="AS135" s="109"/>
      <c r="AT135" s="63"/>
      <c r="AU135" s="109"/>
      <c r="AV135" s="109"/>
      <c r="AW135" s="63"/>
      <c r="AX135" s="109"/>
      <c r="AY135" s="109"/>
      <c r="AZ135" s="63"/>
      <c r="BA135" s="109"/>
      <c r="BB135" s="109"/>
      <c r="BC135" s="63"/>
      <c r="BD135" s="109"/>
      <c r="BE135" s="109"/>
      <c r="BF135" s="63"/>
      <c r="BG135" s="109"/>
      <c r="BH135" s="109"/>
      <c r="BI135" s="63"/>
      <c r="BJ135" s="63">
        <v>67.099999999999994</v>
      </c>
      <c r="BK135" s="63">
        <v>28.3</v>
      </c>
      <c r="BL135" s="63">
        <f t="shared" si="35"/>
        <v>42.175856929955295</v>
      </c>
      <c r="BM135" s="109"/>
      <c r="BN135" s="109"/>
      <c r="BO135" s="63"/>
      <c r="BP135" s="109"/>
      <c r="BQ135" s="109"/>
      <c r="BR135" s="63"/>
      <c r="BS135" s="109"/>
      <c r="BT135" s="109"/>
      <c r="BU135" s="63"/>
      <c r="BV135" s="109"/>
      <c r="BW135" s="109"/>
      <c r="BX135" s="63"/>
      <c r="BY135" s="109"/>
      <c r="BZ135" s="109"/>
      <c r="CA135" s="63"/>
    </row>
    <row r="136" spans="1:79" s="70" customFormat="1" ht="38.25" x14ac:dyDescent="0.25">
      <c r="A136" s="130" t="s">
        <v>381</v>
      </c>
      <c r="B136" s="131">
        <f t="shared" si="36"/>
        <v>67.099999999999994</v>
      </c>
      <c r="C136" s="131">
        <f t="shared" si="36"/>
        <v>25.5</v>
      </c>
      <c r="D136" s="63">
        <f t="shared" si="34"/>
        <v>38.00298062593145</v>
      </c>
      <c r="E136" s="109"/>
      <c r="F136" s="109"/>
      <c r="G136" s="63"/>
      <c r="H136" s="109"/>
      <c r="I136" s="109"/>
      <c r="J136" s="63"/>
      <c r="K136" s="109"/>
      <c r="L136" s="109"/>
      <c r="M136" s="63"/>
      <c r="N136" s="109"/>
      <c r="O136" s="109"/>
      <c r="P136" s="63"/>
      <c r="Q136" s="109"/>
      <c r="R136" s="109"/>
      <c r="S136" s="63"/>
      <c r="T136" s="109"/>
      <c r="U136" s="109"/>
      <c r="V136" s="63"/>
      <c r="W136" s="109"/>
      <c r="X136" s="109"/>
      <c r="Y136" s="63"/>
      <c r="Z136" s="109"/>
      <c r="AA136" s="109"/>
      <c r="AB136" s="63"/>
      <c r="AC136" s="109"/>
      <c r="AD136" s="109"/>
      <c r="AE136" s="63"/>
      <c r="AF136" s="109"/>
      <c r="AG136" s="109"/>
      <c r="AH136" s="63"/>
      <c r="AI136" s="109"/>
      <c r="AJ136" s="109"/>
      <c r="AK136" s="63"/>
      <c r="AL136" s="109"/>
      <c r="AM136" s="109"/>
      <c r="AN136" s="63"/>
      <c r="AO136" s="109"/>
      <c r="AP136" s="109"/>
      <c r="AQ136" s="63"/>
      <c r="AR136" s="109"/>
      <c r="AS136" s="109"/>
      <c r="AT136" s="63"/>
      <c r="AU136" s="109"/>
      <c r="AV136" s="109"/>
      <c r="AW136" s="63"/>
      <c r="AX136" s="109"/>
      <c r="AY136" s="109"/>
      <c r="AZ136" s="63"/>
      <c r="BA136" s="109"/>
      <c r="BB136" s="109"/>
      <c r="BC136" s="63"/>
      <c r="BD136" s="109"/>
      <c r="BE136" s="109"/>
      <c r="BF136" s="63"/>
      <c r="BG136" s="109"/>
      <c r="BH136" s="109"/>
      <c r="BI136" s="63"/>
      <c r="BJ136" s="63">
        <v>67.099999999999994</v>
      </c>
      <c r="BK136" s="63">
        <v>25.5</v>
      </c>
      <c r="BL136" s="63">
        <f t="shared" si="35"/>
        <v>38.00298062593145</v>
      </c>
      <c r="BM136" s="109"/>
      <c r="BN136" s="109"/>
      <c r="BO136" s="63"/>
      <c r="BP136" s="109"/>
      <c r="BQ136" s="109"/>
      <c r="BR136" s="63"/>
      <c r="BS136" s="109"/>
      <c r="BT136" s="109"/>
      <c r="BU136" s="63"/>
      <c r="BV136" s="109"/>
      <c r="BW136" s="109"/>
      <c r="BX136" s="63"/>
      <c r="BY136" s="109"/>
      <c r="BZ136" s="109"/>
      <c r="CA136" s="63"/>
    </row>
    <row r="137" spans="1:79" s="70" customFormat="1" ht="38.25" x14ac:dyDescent="0.25">
      <c r="A137" s="130" t="s">
        <v>382</v>
      </c>
      <c r="B137" s="131">
        <f t="shared" si="36"/>
        <v>67.099999999999994</v>
      </c>
      <c r="C137" s="131">
        <f t="shared" si="36"/>
        <v>27.7</v>
      </c>
      <c r="D137" s="63">
        <f t="shared" si="34"/>
        <v>41.281669150521608</v>
      </c>
      <c r="E137" s="109"/>
      <c r="F137" s="109"/>
      <c r="G137" s="63"/>
      <c r="H137" s="109"/>
      <c r="I137" s="109"/>
      <c r="J137" s="63"/>
      <c r="K137" s="109"/>
      <c r="L137" s="109"/>
      <c r="M137" s="63"/>
      <c r="N137" s="109"/>
      <c r="O137" s="109"/>
      <c r="P137" s="63"/>
      <c r="Q137" s="109"/>
      <c r="R137" s="109"/>
      <c r="S137" s="63"/>
      <c r="T137" s="109"/>
      <c r="U137" s="109"/>
      <c r="V137" s="63"/>
      <c r="W137" s="109"/>
      <c r="X137" s="109"/>
      <c r="Y137" s="63"/>
      <c r="Z137" s="109"/>
      <c r="AA137" s="109"/>
      <c r="AB137" s="63"/>
      <c r="AC137" s="109"/>
      <c r="AD137" s="109"/>
      <c r="AE137" s="63"/>
      <c r="AF137" s="109"/>
      <c r="AG137" s="109"/>
      <c r="AH137" s="63"/>
      <c r="AI137" s="109"/>
      <c r="AJ137" s="109"/>
      <c r="AK137" s="63"/>
      <c r="AL137" s="109"/>
      <c r="AM137" s="109"/>
      <c r="AN137" s="63"/>
      <c r="AO137" s="109"/>
      <c r="AP137" s="109"/>
      <c r="AQ137" s="63"/>
      <c r="AR137" s="109"/>
      <c r="AS137" s="109"/>
      <c r="AT137" s="63"/>
      <c r="AU137" s="109"/>
      <c r="AV137" s="109"/>
      <c r="AW137" s="63"/>
      <c r="AX137" s="109"/>
      <c r="AY137" s="109"/>
      <c r="AZ137" s="63"/>
      <c r="BA137" s="109"/>
      <c r="BB137" s="109"/>
      <c r="BC137" s="63"/>
      <c r="BD137" s="109"/>
      <c r="BE137" s="109"/>
      <c r="BF137" s="63"/>
      <c r="BG137" s="109"/>
      <c r="BH137" s="109"/>
      <c r="BI137" s="63"/>
      <c r="BJ137" s="63">
        <v>67.099999999999994</v>
      </c>
      <c r="BK137" s="63">
        <v>27.7</v>
      </c>
      <c r="BL137" s="63">
        <f t="shared" si="35"/>
        <v>41.281669150521608</v>
      </c>
      <c r="BM137" s="109"/>
      <c r="BN137" s="109"/>
      <c r="BO137" s="63"/>
      <c r="BP137" s="109"/>
      <c r="BQ137" s="109"/>
      <c r="BR137" s="63"/>
      <c r="BS137" s="109"/>
      <c r="BT137" s="109"/>
      <c r="BU137" s="63"/>
      <c r="BV137" s="109"/>
      <c r="BW137" s="109"/>
      <c r="BX137" s="63"/>
      <c r="BY137" s="109"/>
      <c r="BZ137" s="109"/>
      <c r="CA137" s="63"/>
    </row>
    <row r="138" spans="1:79" s="70" customFormat="1" ht="38.25" x14ac:dyDescent="0.25">
      <c r="A138" s="130" t="s">
        <v>383</v>
      </c>
      <c r="B138" s="131">
        <f t="shared" si="36"/>
        <v>166.7</v>
      </c>
      <c r="C138" s="131">
        <f t="shared" si="36"/>
        <v>25.8</v>
      </c>
      <c r="D138" s="63">
        <f t="shared" ref="D138:D201" si="37">C138/B138*100</f>
        <v>15.476904619076187</v>
      </c>
      <c r="E138" s="109"/>
      <c r="F138" s="109"/>
      <c r="G138" s="63"/>
      <c r="H138" s="109"/>
      <c r="I138" s="109"/>
      <c r="J138" s="63"/>
      <c r="K138" s="109"/>
      <c r="L138" s="109"/>
      <c r="M138" s="63"/>
      <c r="N138" s="109"/>
      <c r="O138" s="109"/>
      <c r="P138" s="63"/>
      <c r="Q138" s="109"/>
      <c r="R138" s="109"/>
      <c r="S138" s="63"/>
      <c r="T138" s="109"/>
      <c r="U138" s="109"/>
      <c r="V138" s="63"/>
      <c r="W138" s="109"/>
      <c r="X138" s="109"/>
      <c r="Y138" s="63"/>
      <c r="Z138" s="109"/>
      <c r="AA138" s="109"/>
      <c r="AB138" s="63"/>
      <c r="AC138" s="109"/>
      <c r="AD138" s="109"/>
      <c r="AE138" s="63"/>
      <c r="AF138" s="109"/>
      <c r="AG138" s="109"/>
      <c r="AH138" s="63"/>
      <c r="AI138" s="109"/>
      <c r="AJ138" s="109"/>
      <c r="AK138" s="63"/>
      <c r="AL138" s="109"/>
      <c r="AM138" s="109"/>
      <c r="AN138" s="63"/>
      <c r="AO138" s="109"/>
      <c r="AP138" s="109"/>
      <c r="AQ138" s="63"/>
      <c r="AR138" s="109"/>
      <c r="AS138" s="109"/>
      <c r="AT138" s="63"/>
      <c r="AU138" s="109"/>
      <c r="AV138" s="109"/>
      <c r="AW138" s="63"/>
      <c r="AX138" s="109"/>
      <c r="AY138" s="109"/>
      <c r="AZ138" s="63"/>
      <c r="BA138" s="109"/>
      <c r="BB138" s="109"/>
      <c r="BC138" s="63"/>
      <c r="BD138" s="109"/>
      <c r="BE138" s="109"/>
      <c r="BF138" s="63"/>
      <c r="BG138" s="109"/>
      <c r="BH138" s="109"/>
      <c r="BI138" s="63"/>
      <c r="BJ138" s="63">
        <v>166.7</v>
      </c>
      <c r="BK138" s="63">
        <v>25.8</v>
      </c>
      <c r="BL138" s="63">
        <f t="shared" si="35"/>
        <v>15.476904619076187</v>
      </c>
      <c r="BM138" s="109"/>
      <c r="BN138" s="109"/>
      <c r="BO138" s="63"/>
      <c r="BP138" s="109"/>
      <c r="BQ138" s="109"/>
      <c r="BR138" s="63"/>
      <c r="BS138" s="109"/>
      <c r="BT138" s="109"/>
      <c r="BU138" s="63"/>
      <c r="BV138" s="109"/>
      <c r="BW138" s="109"/>
      <c r="BX138" s="63"/>
      <c r="BY138" s="109"/>
      <c r="BZ138" s="109"/>
      <c r="CA138" s="63"/>
    </row>
    <row r="139" spans="1:79" s="70" customFormat="1" ht="38.25" x14ac:dyDescent="0.25">
      <c r="A139" s="130" t="s">
        <v>384</v>
      </c>
      <c r="B139" s="131">
        <f t="shared" si="36"/>
        <v>67.099999999999994</v>
      </c>
      <c r="C139" s="131">
        <f t="shared" si="36"/>
        <v>28.6</v>
      </c>
      <c r="D139" s="63">
        <f t="shared" si="37"/>
        <v>42.622950819672141</v>
      </c>
      <c r="E139" s="109"/>
      <c r="F139" s="109"/>
      <c r="G139" s="63"/>
      <c r="H139" s="109"/>
      <c r="I139" s="109"/>
      <c r="J139" s="63"/>
      <c r="K139" s="109"/>
      <c r="L139" s="109"/>
      <c r="M139" s="63"/>
      <c r="N139" s="109"/>
      <c r="O139" s="109"/>
      <c r="P139" s="63"/>
      <c r="Q139" s="109"/>
      <c r="R139" s="109"/>
      <c r="S139" s="63"/>
      <c r="T139" s="109"/>
      <c r="U139" s="109"/>
      <c r="V139" s="63"/>
      <c r="W139" s="109"/>
      <c r="X139" s="109"/>
      <c r="Y139" s="63"/>
      <c r="Z139" s="109"/>
      <c r="AA139" s="109"/>
      <c r="AB139" s="63"/>
      <c r="AC139" s="109"/>
      <c r="AD139" s="109"/>
      <c r="AE139" s="63"/>
      <c r="AF139" s="109"/>
      <c r="AG139" s="109"/>
      <c r="AH139" s="63"/>
      <c r="AI139" s="109"/>
      <c r="AJ139" s="109"/>
      <c r="AK139" s="63"/>
      <c r="AL139" s="109"/>
      <c r="AM139" s="109"/>
      <c r="AN139" s="63"/>
      <c r="AO139" s="109"/>
      <c r="AP139" s="109"/>
      <c r="AQ139" s="63"/>
      <c r="AR139" s="109"/>
      <c r="AS139" s="109"/>
      <c r="AT139" s="63"/>
      <c r="AU139" s="109"/>
      <c r="AV139" s="109"/>
      <c r="AW139" s="63"/>
      <c r="AX139" s="109"/>
      <c r="AY139" s="109"/>
      <c r="AZ139" s="63"/>
      <c r="BA139" s="109"/>
      <c r="BB139" s="109"/>
      <c r="BC139" s="63"/>
      <c r="BD139" s="109"/>
      <c r="BE139" s="109"/>
      <c r="BF139" s="63"/>
      <c r="BG139" s="109"/>
      <c r="BH139" s="109"/>
      <c r="BI139" s="63"/>
      <c r="BJ139" s="63">
        <v>67.099999999999994</v>
      </c>
      <c r="BK139" s="63">
        <v>28.6</v>
      </c>
      <c r="BL139" s="63">
        <f t="shared" si="35"/>
        <v>42.622950819672141</v>
      </c>
      <c r="BM139" s="109"/>
      <c r="BN139" s="109"/>
      <c r="BO139" s="63"/>
      <c r="BP139" s="109"/>
      <c r="BQ139" s="109"/>
      <c r="BR139" s="63"/>
      <c r="BS139" s="109"/>
      <c r="BT139" s="109"/>
      <c r="BU139" s="63"/>
      <c r="BV139" s="109"/>
      <c r="BW139" s="109"/>
      <c r="BX139" s="63"/>
      <c r="BY139" s="109"/>
      <c r="BZ139" s="109"/>
      <c r="CA139" s="63"/>
    </row>
    <row r="140" spans="1:79" s="70" customFormat="1" ht="51" x14ac:dyDescent="0.25">
      <c r="A140" s="130" t="s">
        <v>385</v>
      </c>
      <c r="B140" s="131">
        <f t="shared" si="36"/>
        <v>67.099999999999994</v>
      </c>
      <c r="C140" s="131">
        <f t="shared" si="36"/>
        <v>25.7</v>
      </c>
      <c r="D140" s="63">
        <f t="shared" si="37"/>
        <v>38.301043219076007</v>
      </c>
      <c r="E140" s="109"/>
      <c r="F140" s="109"/>
      <c r="G140" s="63"/>
      <c r="H140" s="109"/>
      <c r="I140" s="109"/>
      <c r="J140" s="63"/>
      <c r="K140" s="109"/>
      <c r="L140" s="109"/>
      <c r="M140" s="63"/>
      <c r="N140" s="109"/>
      <c r="O140" s="109"/>
      <c r="P140" s="63"/>
      <c r="Q140" s="109"/>
      <c r="R140" s="109"/>
      <c r="S140" s="63"/>
      <c r="T140" s="109"/>
      <c r="U140" s="109"/>
      <c r="V140" s="63"/>
      <c r="W140" s="109"/>
      <c r="X140" s="109"/>
      <c r="Y140" s="63"/>
      <c r="Z140" s="109"/>
      <c r="AA140" s="109"/>
      <c r="AB140" s="63"/>
      <c r="AC140" s="109"/>
      <c r="AD140" s="109"/>
      <c r="AE140" s="63"/>
      <c r="AF140" s="109"/>
      <c r="AG140" s="109"/>
      <c r="AH140" s="63"/>
      <c r="AI140" s="109"/>
      <c r="AJ140" s="109"/>
      <c r="AK140" s="63"/>
      <c r="AL140" s="109"/>
      <c r="AM140" s="109"/>
      <c r="AN140" s="63"/>
      <c r="AO140" s="109"/>
      <c r="AP140" s="109"/>
      <c r="AQ140" s="63"/>
      <c r="AR140" s="109"/>
      <c r="AS140" s="109"/>
      <c r="AT140" s="63"/>
      <c r="AU140" s="109"/>
      <c r="AV140" s="109"/>
      <c r="AW140" s="63"/>
      <c r="AX140" s="109"/>
      <c r="AY140" s="109"/>
      <c r="AZ140" s="63"/>
      <c r="BA140" s="109"/>
      <c r="BB140" s="109"/>
      <c r="BC140" s="63"/>
      <c r="BD140" s="109"/>
      <c r="BE140" s="109"/>
      <c r="BF140" s="63"/>
      <c r="BG140" s="109"/>
      <c r="BH140" s="109"/>
      <c r="BI140" s="63"/>
      <c r="BJ140" s="63">
        <v>67.099999999999994</v>
      </c>
      <c r="BK140" s="63">
        <v>25.7</v>
      </c>
      <c r="BL140" s="63">
        <f t="shared" si="35"/>
        <v>38.301043219076007</v>
      </c>
      <c r="BM140" s="109"/>
      <c r="BN140" s="109"/>
      <c r="BO140" s="63"/>
      <c r="BP140" s="109"/>
      <c r="BQ140" s="109"/>
      <c r="BR140" s="63"/>
      <c r="BS140" s="109"/>
      <c r="BT140" s="109"/>
      <c r="BU140" s="63"/>
      <c r="BV140" s="109"/>
      <c r="BW140" s="109"/>
      <c r="BX140" s="63"/>
      <c r="BY140" s="109"/>
      <c r="BZ140" s="109"/>
      <c r="CA140" s="63"/>
    </row>
    <row r="141" spans="1:79" s="70" customFormat="1" ht="38.25" x14ac:dyDescent="0.25">
      <c r="A141" s="130" t="s">
        <v>386</v>
      </c>
      <c r="B141" s="131">
        <f t="shared" si="36"/>
        <v>67.099999999999994</v>
      </c>
      <c r="C141" s="131">
        <f t="shared" si="36"/>
        <v>23.2</v>
      </c>
      <c r="D141" s="63">
        <f t="shared" si="37"/>
        <v>34.575260804769002</v>
      </c>
      <c r="E141" s="109"/>
      <c r="F141" s="109"/>
      <c r="G141" s="63"/>
      <c r="H141" s="109"/>
      <c r="I141" s="109"/>
      <c r="J141" s="63"/>
      <c r="K141" s="109"/>
      <c r="L141" s="109"/>
      <c r="M141" s="63"/>
      <c r="N141" s="109"/>
      <c r="O141" s="109"/>
      <c r="P141" s="63"/>
      <c r="Q141" s="109"/>
      <c r="R141" s="109"/>
      <c r="S141" s="63"/>
      <c r="T141" s="109"/>
      <c r="U141" s="109"/>
      <c r="V141" s="63"/>
      <c r="W141" s="109"/>
      <c r="X141" s="109"/>
      <c r="Y141" s="63"/>
      <c r="Z141" s="109"/>
      <c r="AA141" s="109"/>
      <c r="AB141" s="63"/>
      <c r="AC141" s="109"/>
      <c r="AD141" s="109"/>
      <c r="AE141" s="63"/>
      <c r="AF141" s="109"/>
      <c r="AG141" s="109"/>
      <c r="AH141" s="63"/>
      <c r="AI141" s="109"/>
      <c r="AJ141" s="109"/>
      <c r="AK141" s="63"/>
      <c r="AL141" s="109"/>
      <c r="AM141" s="109"/>
      <c r="AN141" s="63"/>
      <c r="AO141" s="109"/>
      <c r="AP141" s="109"/>
      <c r="AQ141" s="63"/>
      <c r="AR141" s="109"/>
      <c r="AS141" s="109"/>
      <c r="AT141" s="63"/>
      <c r="AU141" s="109"/>
      <c r="AV141" s="109"/>
      <c r="AW141" s="63"/>
      <c r="AX141" s="109"/>
      <c r="AY141" s="109"/>
      <c r="AZ141" s="63"/>
      <c r="BA141" s="109"/>
      <c r="BB141" s="109"/>
      <c r="BC141" s="63"/>
      <c r="BD141" s="109"/>
      <c r="BE141" s="109"/>
      <c r="BF141" s="63"/>
      <c r="BG141" s="109"/>
      <c r="BH141" s="109"/>
      <c r="BI141" s="63"/>
      <c r="BJ141" s="63">
        <v>67.099999999999994</v>
      </c>
      <c r="BK141" s="63">
        <v>23.2</v>
      </c>
      <c r="BL141" s="63">
        <f t="shared" si="35"/>
        <v>34.575260804769002</v>
      </c>
      <c r="BM141" s="109"/>
      <c r="BN141" s="109"/>
      <c r="BO141" s="63"/>
      <c r="BP141" s="109"/>
      <c r="BQ141" s="109"/>
      <c r="BR141" s="63"/>
      <c r="BS141" s="109"/>
      <c r="BT141" s="109"/>
      <c r="BU141" s="63"/>
      <c r="BV141" s="109"/>
      <c r="BW141" s="109"/>
      <c r="BX141" s="63"/>
      <c r="BY141" s="109"/>
      <c r="BZ141" s="109"/>
      <c r="CA141" s="63"/>
    </row>
    <row r="142" spans="1:79" s="70" customFormat="1" ht="38.25" x14ac:dyDescent="0.25">
      <c r="A142" s="130" t="s">
        <v>387</v>
      </c>
      <c r="B142" s="131">
        <f t="shared" si="36"/>
        <v>67.099999999999994</v>
      </c>
      <c r="C142" s="131">
        <f t="shared" si="36"/>
        <v>18.8</v>
      </c>
      <c r="D142" s="63">
        <f t="shared" si="37"/>
        <v>28.017883755588681</v>
      </c>
      <c r="E142" s="109"/>
      <c r="F142" s="109"/>
      <c r="G142" s="63"/>
      <c r="H142" s="109"/>
      <c r="I142" s="109"/>
      <c r="J142" s="63"/>
      <c r="K142" s="109"/>
      <c r="L142" s="109"/>
      <c r="M142" s="63"/>
      <c r="N142" s="109"/>
      <c r="O142" s="109"/>
      <c r="P142" s="63"/>
      <c r="Q142" s="109"/>
      <c r="R142" s="109"/>
      <c r="S142" s="63"/>
      <c r="T142" s="109"/>
      <c r="U142" s="109"/>
      <c r="V142" s="63"/>
      <c r="W142" s="109"/>
      <c r="X142" s="109"/>
      <c r="Y142" s="63"/>
      <c r="Z142" s="109"/>
      <c r="AA142" s="109"/>
      <c r="AB142" s="63"/>
      <c r="AC142" s="109"/>
      <c r="AD142" s="109"/>
      <c r="AE142" s="63"/>
      <c r="AF142" s="109"/>
      <c r="AG142" s="109"/>
      <c r="AH142" s="63"/>
      <c r="AI142" s="109"/>
      <c r="AJ142" s="109"/>
      <c r="AK142" s="63"/>
      <c r="AL142" s="109"/>
      <c r="AM142" s="109"/>
      <c r="AN142" s="63"/>
      <c r="AO142" s="109"/>
      <c r="AP142" s="109"/>
      <c r="AQ142" s="63"/>
      <c r="AR142" s="109"/>
      <c r="AS142" s="109"/>
      <c r="AT142" s="63"/>
      <c r="AU142" s="109"/>
      <c r="AV142" s="109"/>
      <c r="AW142" s="63"/>
      <c r="AX142" s="109"/>
      <c r="AY142" s="109"/>
      <c r="AZ142" s="63"/>
      <c r="BA142" s="109"/>
      <c r="BB142" s="109"/>
      <c r="BC142" s="63"/>
      <c r="BD142" s="109"/>
      <c r="BE142" s="109"/>
      <c r="BF142" s="63"/>
      <c r="BG142" s="109"/>
      <c r="BH142" s="109"/>
      <c r="BI142" s="63"/>
      <c r="BJ142" s="63">
        <v>67.099999999999994</v>
      </c>
      <c r="BK142" s="63">
        <v>18.8</v>
      </c>
      <c r="BL142" s="63">
        <f t="shared" si="35"/>
        <v>28.017883755588681</v>
      </c>
      <c r="BM142" s="109"/>
      <c r="BN142" s="109"/>
      <c r="BO142" s="63"/>
      <c r="BP142" s="109"/>
      <c r="BQ142" s="109"/>
      <c r="BR142" s="63"/>
      <c r="BS142" s="109"/>
      <c r="BT142" s="109"/>
      <c r="BU142" s="63"/>
      <c r="BV142" s="109"/>
      <c r="BW142" s="109"/>
      <c r="BX142" s="63"/>
      <c r="BY142" s="109"/>
      <c r="BZ142" s="109"/>
      <c r="CA142" s="63"/>
    </row>
    <row r="143" spans="1:79" s="70" customFormat="1" ht="38.25" x14ac:dyDescent="0.25">
      <c r="A143" s="130" t="s">
        <v>388</v>
      </c>
      <c r="B143" s="131">
        <f t="shared" si="36"/>
        <v>166.7</v>
      </c>
      <c r="C143" s="131">
        <f t="shared" si="36"/>
        <v>44.5</v>
      </c>
      <c r="D143" s="63">
        <f t="shared" si="37"/>
        <v>26.694661067786445</v>
      </c>
      <c r="E143" s="109"/>
      <c r="F143" s="109"/>
      <c r="G143" s="63"/>
      <c r="H143" s="109"/>
      <c r="I143" s="109"/>
      <c r="J143" s="63"/>
      <c r="K143" s="109"/>
      <c r="L143" s="109"/>
      <c r="M143" s="63"/>
      <c r="N143" s="109"/>
      <c r="O143" s="109"/>
      <c r="P143" s="63"/>
      <c r="Q143" s="109"/>
      <c r="R143" s="109"/>
      <c r="S143" s="63"/>
      <c r="T143" s="109"/>
      <c r="U143" s="109"/>
      <c r="V143" s="63"/>
      <c r="W143" s="109"/>
      <c r="X143" s="109"/>
      <c r="Y143" s="63"/>
      <c r="Z143" s="109"/>
      <c r="AA143" s="109"/>
      <c r="AB143" s="63"/>
      <c r="AC143" s="109"/>
      <c r="AD143" s="109"/>
      <c r="AE143" s="63"/>
      <c r="AF143" s="109"/>
      <c r="AG143" s="109"/>
      <c r="AH143" s="63"/>
      <c r="AI143" s="109"/>
      <c r="AJ143" s="109"/>
      <c r="AK143" s="63"/>
      <c r="AL143" s="109"/>
      <c r="AM143" s="109"/>
      <c r="AN143" s="63"/>
      <c r="AO143" s="109"/>
      <c r="AP143" s="109"/>
      <c r="AQ143" s="63"/>
      <c r="AR143" s="109"/>
      <c r="AS143" s="109"/>
      <c r="AT143" s="63"/>
      <c r="AU143" s="109"/>
      <c r="AV143" s="109"/>
      <c r="AW143" s="63"/>
      <c r="AX143" s="109"/>
      <c r="AY143" s="109"/>
      <c r="AZ143" s="63"/>
      <c r="BA143" s="109"/>
      <c r="BB143" s="109"/>
      <c r="BC143" s="63"/>
      <c r="BD143" s="109"/>
      <c r="BE143" s="109"/>
      <c r="BF143" s="63"/>
      <c r="BG143" s="109"/>
      <c r="BH143" s="109"/>
      <c r="BI143" s="63"/>
      <c r="BJ143" s="63">
        <v>166.7</v>
      </c>
      <c r="BK143" s="63">
        <v>44.5</v>
      </c>
      <c r="BL143" s="63">
        <f t="shared" si="35"/>
        <v>26.694661067786445</v>
      </c>
      <c r="BM143" s="109"/>
      <c r="BN143" s="109"/>
      <c r="BO143" s="63"/>
      <c r="BP143" s="109"/>
      <c r="BQ143" s="109"/>
      <c r="BR143" s="63"/>
      <c r="BS143" s="109"/>
      <c r="BT143" s="109"/>
      <c r="BU143" s="63"/>
      <c r="BV143" s="109"/>
      <c r="BW143" s="109"/>
      <c r="BX143" s="63"/>
      <c r="BY143" s="109"/>
      <c r="BZ143" s="109"/>
      <c r="CA143" s="63"/>
    </row>
    <row r="144" spans="1:79" s="70" customFormat="1" ht="38.25" x14ac:dyDescent="0.25">
      <c r="A144" s="130" t="s">
        <v>389</v>
      </c>
      <c r="B144" s="131">
        <f t="shared" si="36"/>
        <v>67.099999999999994</v>
      </c>
      <c r="C144" s="131">
        <f t="shared" si="36"/>
        <v>18.8</v>
      </c>
      <c r="D144" s="63">
        <f t="shared" si="37"/>
        <v>28.017883755588681</v>
      </c>
      <c r="E144" s="109"/>
      <c r="F144" s="109"/>
      <c r="G144" s="63"/>
      <c r="H144" s="109"/>
      <c r="I144" s="109"/>
      <c r="J144" s="63"/>
      <c r="K144" s="109"/>
      <c r="L144" s="109"/>
      <c r="M144" s="63"/>
      <c r="N144" s="109"/>
      <c r="O144" s="109"/>
      <c r="P144" s="63"/>
      <c r="Q144" s="109"/>
      <c r="R144" s="109"/>
      <c r="S144" s="63"/>
      <c r="T144" s="109"/>
      <c r="U144" s="109"/>
      <c r="V144" s="63"/>
      <c r="W144" s="109"/>
      <c r="X144" s="109"/>
      <c r="Y144" s="63"/>
      <c r="Z144" s="109"/>
      <c r="AA144" s="109"/>
      <c r="AB144" s="63"/>
      <c r="AC144" s="109"/>
      <c r="AD144" s="109"/>
      <c r="AE144" s="63"/>
      <c r="AF144" s="109"/>
      <c r="AG144" s="109"/>
      <c r="AH144" s="63"/>
      <c r="AI144" s="109"/>
      <c r="AJ144" s="109"/>
      <c r="AK144" s="63"/>
      <c r="AL144" s="109"/>
      <c r="AM144" s="109"/>
      <c r="AN144" s="63"/>
      <c r="AO144" s="109"/>
      <c r="AP144" s="109"/>
      <c r="AQ144" s="63"/>
      <c r="AR144" s="109"/>
      <c r="AS144" s="109"/>
      <c r="AT144" s="63"/>
      <c r="AU144" s="109"/>
      <c r="AV144" s="109"/>
      <c r="AW144" s="63"/>
      <c r="AX144" s="109"/>
      <c r="AY144" s="109"/>
      <c r="AZ144" s="63"/>
      <c r="BA144" s="109"/>
      <c r="BB144" s="109"/>
      <c r="BC144" s="63"/>
      <c r="BD144" s="109"/>
      <c r="BE144" s="109"/>
      <c r="BF144" s="63"/>
      <c r="BG144" s="109"/>
      <c r="BH144" s="109"/>
      <c r="BI144" s="63"/>
      <c r="BJ144" s="63">
        <v>67.099999999999994</v>
      </c>
      <c r="BK144" s="63">
        <v>18.8</v>
      </c>
      <c r="BL144" s="63">
        <f t="shared" si="35"/>
        <v>28.017883755588681</v>
      </c>
      <c r="BM144" s="109"/>
      <c r="BN144" s="109"/>
      <c r="BO144" s="63"/>
      <c r="BP144" s="109"/>
      <c r="BQ144" s="109"/>
      <c r="BR144" s="63"/>
      <c r="BS144" s="109"/>
      <c r="BT144" s="109"/>
      <c r="BU144" s="63"/>
      <c r="BV144" s="109"/>
      <c r="BW144" s="109"/>
      <c r="BX144" s="63"/>
      <c r="BY144" s="109"/>
      <c r="BZ144" s="109"/>
      <c r="CA144" s="63"/>
    </row>
    <row r="145" spans="1:79" s="70" customFormat="1" ht="38.25" x14ac:dyDescent="0.25">
      <c r="A145" s="130" t="s">
        <v>390</v>
      </c>
      <c r="B145" s="131">
        <f t="shared" si="36"/>
        <v>166.7</v>
      </c>
      <c r="C145" s="131">
        <f t="shared" si="36"/>
        <v>74.900000000000006</v>
      </c>
      <c r="D145" s="63">
        <f t="shared" si="37"/>
        <v>44.93101379724056</v>
      </c>
      <c r="E145" s="109"/>
      <c r="F145" s="109"/>
      <c r="G145" s="63"/>
      <c r="H145" s="109"/>
      <c r="I145" s="109"/>
      <c r="J145" s="63"/>
      <c r="K145" s="109"/>
      <c r="L145" s="109"/>
      <c r="M145" s="63"/>
      <c r="N145" s="109"/>
      <c r="O145" s="109"/>
      <c r="P145" s="63"/>
      <c r="Q145" s="109"/>
      <c r="R145" s="109"/>
      <c r="S145" s="63"/>
      <c r="T145" s="109"/>
      <c r="U145" s="109"/>
      <c r="V145" s="63"/>
      <c r="W145" s="109"/>
      <c r="X145" s="109"/>
      <c r="Y145" s="63"/>
      <c r="Z145" s="109"/>
      <c r="AA145" s="109"/>
      <c r="AB145" s="63"/>
      <c r="AC145" s="109"/>
      <c r="AD145" s="109"/>
      <c r="AE145" s="63"/>
      <c r="AF145" s="109"/>
      <c r="AG145" s="109"/>
      <c r="AH145" s="63"/>
      <c r="AI145" s="109"/>
      <c r="AJ145" s="109"/>
      <c r="AK145" s="63"/>
      <c r="AL145" s="109"/>
      <c r="AM145" s="109"/>
      <c r="AN145" s="63"/>
      <c r="AO145" s="109"/>
      <c r="AP145" s="109"/>
      <c r="AQ145" s="63"/>
      <c r="AR145" s="109"/>
      <c r="AS145" s="109"/>
      <c r="AT145" s="63"/>
      <c r="AU145" s="109"/>
      <c r="AV145" s="109"/>
      <c r="AW145" s="63"/>
      <c r="AX145" s="109"/>
      <c r="AY145" s="109"/>
      <c r="AZ145" s="63"/>
      <c r="BA145" s="109"/>
      <c r="BB145" s="109"/>
      <c r="BC145" s="63"/>
      <c r="BD145" s="109"/>
      <c r="BE145" s="109"/>
      <c r="BF145" s="63"/>
      <c r="BG145" s="109"/>
      <c r="BH145" s="109"/>
      <c r="BI145" s="63"/>
      <c r="BJ145" s="63">
        <v>166.7</v>
      </c>
      <c r="BK145" s="63">
        <v>74.900000000000006</v>
      </c>
      <c r="BL145" s="63">
        <f t="shared" si="35"/>
        <v>44.93101379724056</v>
      </c>
      <c r="BM145" s="109"/>
      <c r="BN145" s="109"/>
      <c r="BO145" s="63"/>
      <c r="BP145" s="109"/>
      <c r="BQ145" s="109"/>
      <c r="BR145" s="63"/>
      <c r="BS145" s="109"/>
      <c r="BT145" s="109"/>
      <c r="BU145" s="63"/>
      <c r="BV145" s="109"/>
      <c r="BW145" s="109"/>
      <c r="BX145" s="63"/>
      <c r="BY145" s="109"/>
      <c r="BZ145" s="109"/>
      <c r="CA145" s="63"/>
    </row>
    <row r="146" spans="1:79" s="70" customFormat="1" ht="38.25" x14ac:dyDescent="0.25">
      <c r="A146" s="130" t="s">
        <v>391</v>
      </c>
      <c r="B146" s="131">
        <f t="shared" si="36"/>
        <v>67.099999999999994</v>
      </c>
      <c r="C146" s="131">
        <f t="shared" si="36"/>
        <v>13.5</v>
      </c>
      <c r="D146" s="63">
        <f t="shared" si="37"/>
        <v>20.119225037257827</v>
      </c>
      <c r="E146" s="109"/>
      <c r="F146" s="109"/>
      <c r="G146" s="63"/>
      <c r="H146" s="109"/>
      <c r="I146" s="109"/>
      <c r="J146" s="63"/>
      <c r="K146" s="109"/>
      <c r="L146" s="109"/>
      <c r="M146" s="63"/>
      <c r="N146" s="109"/>
      <c r="O146" s="109"/>
      <c r="P146" s="63"/>
      <c r="Q146" s="109"/>
      <c r="R146" s="109"/>
      <c r="S146" s="63"/>
      <c r="T146" s="109"/>
      <c r="U146" s="109"/>
      <c r="V146" s="63"/>
      <c r="W146" s="109"/>
      <c r="X146" s="109"/>
      <c r="Y146" s="63"/>
      <c r="Z146" s="109"/>
      <c r="AA146" s="109"/>
      <c r="AB146" s="63"/>
      <c r="AC146" s="109"/>
      <c r="AD146" s="109"/>
      <c r="AE146" s="63"/>
      <c r="AF146" s="109"/>
      <c r="AG146" s="109"/>
      <c r="AH146" s="63"/>
      <c r="AI146" s="109"/>
      <c r="AJ146" s="109"/>
      <c r="AK146" s="63"/>
      <c r="AL146" s="109"/>
      <c r="AM146" s="109"/>
      <c r="AN146" s="63"/>
      <c r="AO146" s="109"/>
      <c r="AP146" s="109"/>
      <c r="AQ146" s="63"/>
      <c r="AR146" s="109"/>
      <c r="AS146" s="109"/>
      <c r="AT146" s="63"/>
      <c r="AU146" s="109"/>
      <c r="AV146" s="109"/>
      <c r="AW146" s="63"/>
      <c r="AX146" s="109"/>
      <c r="AY146" s="109"/>
      <c r="AZ146" s="63"/>
      <c r="BA146" s="109"/>
      <c r="BB146" s="109"/>
      <c r="BC146" s="63"/>
      <c r="BD146" s="109"/>
      <c r="BE146" s="109"/>
      <c r="BF146" s="63"/>
      <c r="BG146" s="109"/>
      <c r="BH146" s="109"/>
      <c r="BI146" s="63"/>
      <c r="BJ146" s="63">
        <v>67.099999999999994</v>
      </c>
      <c r="BK146" s="63">
        <v>13.5</v>
      </c>
      <c r="BL146" s="63">
        <f t="shared" si="35"/>
        <v>20.119225037257827</v>
      </c>
      <c r="BM146" s="109"/>
      <c r="BN146" s="109"/>
      <c r="BO146" s="63"/>
      <c r="BP146" s="109"/>
      <c r="BQ146" s="109"/>
      <c r="BR146" s="63"/>
      <c r="BS146" s="109"/>
      <c r="BT146" s="109"/>
      <c r="BU146" s="63"/>
      <c r="BV146" s="109"/>
      <c r="BW146" s="109"/>
      <c r="BX146" s="63"/>
      <c r="BY146" s="109"/>
      <c r="BZ146" s="109"/>
      <c r="CA146" s="63"/>
    </row>
    <row r="147" spans="1:79" s="70" customFormat="1" ht="38.25" x14ac:dyDescent="0.25">
      <c r="A147" s="130" t="s">
        <v>392</v>
      </c>
      <c r="B147" s="131">
        <f t="shared" si="36"/>
        <v>67.099999999999994</v>
      </c>
      <c r="C147" s="131">
        <f t="shared" si="36"/>
        <v>20.2</v>
      </c>
      <c r="D147" s="63">
        <f t="shared" si="37"/>
        <v>30.104321907600596</v>
      </c>
      <c r="E147" s="109"/>
      <c r="F147" s="109"/>
      <c r="G147" s="63"/>
      <c r="H147" s="109"/>
      <c r="I147" s="109"/>
      <c r="J147" s="63"/>
      <c r="K147" s="109"/>
      <c r="L147" s="109"/>
      <c r="M147" s="63"/>
      <c r="N147" s="109"/>
      <c r="O147" s="109"/>
      <c r="P147" s="63"/>
      <c r="Q147" s="109"/>
      <c r="R147" s="109"/>
      <c r="S147" s="63"/>
      <c r="T147" s="109"/>
      <c r="U147" s="109"/>
      <c r="V147" s="63"/>
      <c r="W147" s="109"/>
      <c r="X147" s="109"/>
      <c r="Y147" s="63"/>
      <c r="Z147" s="109"/>
      <c r="AA147" s="109"/>
      <c r="AB147" s="63"/>
      <c r="AC147" s="109"/>
      <c r="AD147" s="109"/>
      <c r="AE147" s="63"/>
      <c r="AF147" s="109"/>
      <c r="AG147" s="109"/>
      <c r="AH147" s="63"/>
      <c r="AI147" s="109"/>
      <c r="AJ147" s="109"/>
      <c r="AK147" s="63"/>
      <c r="AL147" s="109"/>
      <c r="AM147" s="109"/>
      <c r="AN147" s="63"/>
      <c r="AO147" s="109"/>
      <c r="AP147" s="109"/>
      <c r="AQ147" s="63"/>
      <c r="AR147" s="109"/>
      <c r="AS147" s="109"/>
      <c r="AT147" s="63"/>
      <c r="AU147" s="109"/>
      <c r="AV147" s="109"/>
      <c r="AW147" s="63"/>
      <c r="AX147" s="109"/>
      <c r="AY147" s="109"/>
      <c r="AZ147" s="63"/>
      <c r="BA147" s="109"/>
      <c r="BB147" s="109"/>
      <c r="BC147" s="63"/>
      <c r="BD147" s="109"/>
      <c r="BE147" s="109"/>
      <c r="BF147" s="63"/>
      <c r="BG147" s="109"/>
      <c r="BH147" s="109"/>
      <c r="BI147" s="63"/>
      <c r="BJ147" s="63">
        <v>67.099999999999994</v>
      </c>
      <c r="BK147" s="63">
        <v>20.2</v>
      </c>
      <c r="BL147" s="63">
        <f t="shared" si="35"/>
        <v>30.104321907600596</v>
      </c>
      <c r="BM147" s="109"/>
      <c r="BN147" s="109"/>
      <c r="BO147" s="63"/>
      <c r="BP147" s="109"/>
      <c r="BQ147" s="109"/>
      <c r="BR147" s="63"/>
      <c r="BS147" s="109"/>
      <c r="BT147" s="109"/>
      <c r="BU147" s="63"/>
      <c r="BV147" s="109"/>
      <c r="BW147" s="109"/>
      <c r="BX147" s="63"/>
      <c r="BY147" s="109"/>
      <c r="BZ147" s="109"/>
      <c r="CA147" s="63"/>
    </row>
    <row r="148" spans="1:79" s="70" customFormat="1" ht="38.25" x14ac:dyDescent="0.25">
      <c r="A148" s="130" t="s">
        <v>393</v>
      </c>
      <c r="B148" s="131">
        <f t="shared" si="36"/>
        <v>67.099999999999994</v>
      </c>
      <c r="C148" s="131">
        <f t="shared" si="36"/>
        <v>20.9</v>
      </c>
      <c r="D148" s="63">
        <f t="shared" si="37"/>
        <v>31.147540983606557</v>
      </c>
      <c r="E148" s="109"/>
      <c r="F148" s="109"/>
      <c r="G148" s="63"/>
      <c r="H148" s="109"/>
      <c r="I148" s="109"/>
      <c r="J148" s="63"/>
      <c r="K148" s="109"/>
      <c r="L148" s="109"/>
      <c r="M148" s="63"/>
      <c r="N148" s="109"/>
      <c r="O148" s="109"/>
      <c r="P148" s="63"/>
      <c r="Q148" s="109"/>
      <c r="R148" s="109"/>
      <c r="S148" s="63"/>
      <c r="T148" s="109"/>
      <c r="U148" s="109"/>
      <c r="V148" s="63"/>
      <c r="W148" s="109"/>
      <c r="X148" s="109"/>
      <c r="Y148" s="63"/>
      <c r="Z148" s="109"/>
      <c r="AA148" s="109"/>
      <c r="AB148" s="63"/>
      <c r="AC148" s="109"/>
      <c r="AD148" s="109"/>
      <c r="AE148" s="63"/>
      <c r="AF148" s="109"/>
      <c r="AG148" s="109"/>
      <c r="AH148" s="63"/>
      <c r="AI148" s="109"/>
      <c r="AJ148" s="109"/>
      <c r="AK148" s="63"/>
      <c r="AL148" s="109"/>
      <c r="AM148" s="109"/>
      <c r="AN148" s="63"/>
      <c r="AO148" s="109"/>
      <c r="AP148" s="109"/>
      <c r="AQ148" s="63"/>
      <c r="AR148" s="109"/>
      <c r="AS148" s="109"/>
      <c r="AT148" s="63"/>
      <c r="AU148" s="109"/>
      <c r="AV148" s="109"/>
      <c r="AW148" s="63"/>
      <c r="AX148" s="109"/>
      <c r="AY148" s="109"/>
      <c r="AZ148" s="63"/>
      <c r="BA148" s="109"/>
      <c r="BB148" s="109"/>
      <c r="BC148" s="63"/>
      <c r="BD148" s="109"/>
      <c r="BE148" s="109"/>
      <c r="BF148" s="63"/>
      <c r="BG148" s="109"/>
      <c r="BH148" s="109"/>
      <c r="BI148" s="63"/>
      <c r="BJ148" s="63">
        <v>67.099999999999994</v>
      </c>
      <c r="BK148" s="63">
        <v>20.9</v>
      </c>
      <c r="BL148" s="63">
        <f t="shared" si="35"/>
        <v>31.147540983606557</v>
      </c>
      <c r="BM148" s="109"/>
      <c r="BN148" s="109"/>
      <c r="BO148" s="63"/>
      <c r="BP148" s="109"/>
      <c r="BQ148" s="109"/>
      <c r="BR148" s="63"/>
      <c r="BS148" s="109"/>
      <c r="BT148" s="109"/>
      <c r="BU148" s="63"/>
      <c r="BV148" s="109"/>
      <c r="BW148" s="109"/>
      <c r="BX148" s="63"/>
      <c r="BY148" s="109"/>
      <c r="BZ148" s="109"/>
      <c r="CA148" s="63"/>
    </row>
    <row r="149" spans="1:79" s="70" customFormat="1" ht="38.25" x14ac:dyDescent="0.25">
      <c r="A149" s="130" t="s">
        <v>394</v>
      </c>
      <c r="B149" s="131">
        <f t="shared" si="36"/>
        <v>67.099999999999994</v>
      </c>
      <c r="C149" s="131">
        <f t="shared" si="36"/>
        <v>19.600000000000001</v>
      </c>
      <c r="D149" s="63">
        <f t="shared" si="37"/>
        <v>29.210134128166921</v>
      </c>
      <c r="E149" s="109"/>
      <c r="F149" s="109"/>
      <c r="G149" s="63"/>
      <c r="H149" s="109"/>
      <c r="I149" s="109"/>
      <c r="J149" s="63"/>
      <c r="K149" s="109"/>
      <c r="L149" s="109"/>
      <c r="M149" s="63"/>
      <c r="N149" s="109"/>
      <c r="O149" s="109"/>
      <c r="P149" s="63"/>
      <c r="Q149" s="109"/>
      <c r="R149" s="109"/>
      <c r="S149" s="63"/>
      <c r="T149" s="109"/>
      <c r="U149" s="109"/>
      <c r="V149" s="63"/>
      <c r="W149" s="109"/>
      <c r="X149" s="109"/>
      <c r="Y149" s="63"/>
      <c r="Z149" s="109"/>
      <c r="AA149" s="109"/>
      <c r="AB149" s="63"/>
      <c r="AC149" s="109"/>
      <c r="AD149" s="109"/>
      <c r="AE149" s="63"/>
      <c r="AF149" s="109"/>
      <c r="AG149" s="109"/>
      <c r="AH149" s="63"/>
      <c r="AI149" s="109"/>
      <c r="AJ149" s="109"/>
      <c r="AK149" s="63"/>
      <c r="AL149" s="109"/>
      <c r="AM149" s="109"/>
      <c r="AN149" s="63"/>
      <c r="AO149" s="109"/>
      <c r="AP149" s="109"/>
      <c r="AQ149" s="63"/>
      <c r="AR149" s="109"/>
      <c r="AS149" s="109"/>
      <c r="AT149" s="63"/>
      <c r="AU149" s="109"/>
      <c r="AV149" s="109"/>
      <c r="AW149" s="63"/>
      <c r="AX149" s="109"/>
      <c r="AY149" s="109"/>
      <c r="AZ149" s="63"/>
      <c r="BA149" s="109"/>
      <c r="BB149" s="109"/>
      <c r="BC149" s="63"/>
      <c r="BD149" s="109"/>
      <c r="BE149" s="109"/>
      <c r="BF149" s="63"/>
      <c r="BG149" s="109"/>
      <c r="BH149" s="109"/>
      <c r="BI149" s="63"/>
      <c r="BJ149" s="63">
        <v>67.099999999999994</v>
      </c>
      <c r="BK149" s="63">
        <v>19.600000000000001</v>
      </c>
      <c r="BL149" s="63">
        <f t="shared" si="35"/>
        <v>29.210134128166921</v>
      </c>
      <c r="BM149" s="109"/>
      <c r="BN149" s="109"/>
      <c r="BO149" s="63"/>
      <c r="BP149" s="109"/>
      <c r="BQ149" s="109"/>
      <c r="BR149" s="63"/>
      <c r="BS149" s="109"/>
      <c r="BT149" s="109"/>
      <c r="BU149" s="63"/>
      <c r="BV149" s="109"/>
      <c r="BW149" s="109"/>
      <c r="BX149" s="63"/>
      <c r="BY149" s="109"/>
      <c r="BZ149" s="109"/>
      <c r="CA149" s="63"/>
    </row>
    <row r="150" spans="1:79" s="70" customFormat="1" ht="38.25" x14ac:dyDescent="0.25">
      <c r="A150" s="130" t="s">
        <v>395</v>
      </c>
      <c r="B150" s="131">
        <f t="shared" si="36"/>
        <v>67.099999999999994</v>
      </c>
      <c r="C150" s="131">
        <f t="shared" si="36"/>
        <v>21.5</v>
      </c>
      <c r="D150" s="63">
        <f t="shared" si="37"/>
        <v>32.04172876304024</v>
      </c>
      <c r="E150" s="109"/>
      <c r="F150" s="109"/>
      <c r="G150" s="63"/>
      <c r="H150" s="109"/>
      <c r="I150" s="109"/>
      <c r="J150" s="63"/>
      <c r="K150" s="109"/>
      <c r="L150" s="109"/>
      <c r="M150" s="63"/>
      <c r="N150" s="109"/>
      <c r="O150" s="109"/>
      <c r="P150" s="63"/>
      <c r="Q150" s="109"/>
      <c r="R150" s="109"/>
      <c r="S150" s="63"/>
      <c r="T150" s="109"/>
      <c r="U150" s="109"/>
      <c r="V150" s="63"/>
      <c r="W150" s="109"/>
      <c r="X150" s="109"/>
      <c r="Y150" s="63"/>
      <c r="Z150" s="109"/>
      <c r="AA150" s="109"/>
      <c r="AB150" s="63"/>
      <c r="AC150" s="109"/>
      <c r="AD150" s="109"/>
      <c r="AE150" s="63"/>
      <c r="AF150" s="109"/>
      <c r="AG150" s="109"/>
      <c r="AH150" s="63"/>
      <c r="AI150" s="109"/>
      <c r="AJ150" s="109"/>
      <c r="AK150" s="63"/>
      <c r="AL150" s="109"/>
      <c r="AM150" s="109"/>
      <c r="AN150" s="63"/>
      <c r="AO150" s="109"/>
      <c r="AP150" s="109"/>
      <c r="AQ150" s="63"/>
      <c r="AR150" s="109"/>
      <c r="AS150" s="109"/>
      <c r="AT150" s="63"/>
      <c r="AU150" s="109"/>
      <c r="AV150" s="109"/>
      <c r="AW150" s="63"/>
      <c r="AX150" s="109"/>
      <c r="AY150" s="109"/>
      <c r="AZ150" s="63"/>
      <c r="BA150" s="109"/>
      <c r="BB150" s="109"/>
      <c r="BC150" s="63"/>
      <c r="BD150" s="109"/>
      <c r="BE150" s="109"/>
      <c r="BF150" s="63"/>
      <c r="BG150" s="109"/>
      <c r="BH150" s="109"/>
      <c r="BI150" s="63"/>
      <c r="BJ150" s="63">
        <v>67.099999999999994</v>
      </c>
      <c r="BK150" s="63">
        <v>21.5</v>
      </c>
      <c r="BL150" s="63">
        <f t="shared" si="35"/>
        <v>32.04172876304024</v>
      </c>
      <c r="BM150" s="109"/>
      <c r="BN150" s="109"/>
      <c r="BO150" s="63"/>
      <c r="BP150" s="109"/>
      <c r="BQ150" s="109"/>
      <c r="BR150" s="63"/>
      <c r="BS150" s="109"/>
      <c r="BT150" s="109"/>
      <c r="BU150" s="63"/>
      <c r="BV150" s="109"/>
      <c r="BW150" s="109"/>
      <c r="BX150" s="63"/>
      <c r="BY150" s="109"/>
      <c r="BZ150" s="109"/>
      <c r="CA150" s="63"/>
    </row>
    <row r="151" spans="1:79" s="70" customFormat="1" ht="38.25" x14ac:dyDescent="0.25">
      <c r="A151" s="130" t="s">
        <v>396</v>
      </c>
      <c r="B151" s="131">
        <f t="shared" si="36"/>
        <v>67.099999999999994</v>
      </c>
      <c r="C151" s="131">
        <f t="shared" si="36"/>
        <v>19.899999999999999</v>
      </c>
      <c r="D151" s="63">
        <f t="shared" si="37"/>
        <v>29.657228017883757</v>
      </c>
      <c r="E151" s="109"/>
      <c r="F151" s="109"/>
      <c r="G151" s="63"/>
      <c r="H151" s="109"/>
      <c r="I151" s="109"/>
      <c r="J151" s="63"/>
      <c r="K151" s="109"/>
      <c r="L151" s="109"/>
      <c r="M151" s="63"/>
      <c r="N151" s="109"/>
      <c r="O151" s="109"/>
      <c r="P151" s="63"/>
      <c r="Q151" s="109"/>
      <c r="R151" s="109"/>
      <c r="S151" s="63"/>
      <c r="T151" s="109"/>
      <c r="U151" s="109"/>
      <c r="V151" s="63"/>
      <c r="W151" s="109"/>
      <c r="X151" s="109"/>
      <c r="Y151" s="63"/>
      <c r="Z151" s="109"/>
      <c r="AA151" s="109"/>
      <c r="AB151" s="63"/>
      <c r="AC151" s="109"/>
      <c r="AD151" s="109"/>
      <c r="AE151" s="63"/>
      <c r="AF151" s="109"/>
      <c r="AG151" s="109"/>
      <c r="AH151" s="63"/>
      <c r="AI151" s="109"/>
      <c r="AJ151" s="109"/>
      <c r="AK151" s="63"/>
      <c r="AL151" s="109"/>
      <c r="AM151" s="109"/>
      <c r="AN151" s="63"/>
      <c r="AO151" s="109"/>
      <c r="AP151" s="109"/>
      <c r="AQ151" s="63"/>
      <c r="AR151" s="109"/>
      <c r="AS151" s="109"/>
      <c r="AT151" s="63"/>
      <c r="AU151" s="109"/>
      <c r="AV151" s="109"/>
      <c r="AW151" s="63"/>
      <c r="AX151" s="109"/>
      <c r="AY151" s="109"/>
      <c r="AZ151" s="63"/>
      <c r="BA151" s="109"/>
      <c r="BB151" s="109"/>
      <c r="BC151" s="63"/>
      <c r="BD151" s="109"/>
      <c r="BE151" s="109"/>
      <c r="BF151" s="63"/>
      <c r="BG151" s="109"/>
      <c r="BH151" s="109"/>
      <c r="BI151" s="63"/>
      <c r="BJ151" s="63">
        <v>67.099999999999994</v>
      </c>
      <c r="BK151" s="63">
        <v>19.899999999999999</v>
      </c>
      <c r="BL151" s="63">
        <f t="shared" si="35"/>
        <v>29.657228017883757</v>
      </c>
      <c r="BM151" s="109"/>
      <c r="BN151" s="109"/>
      <c r="BO151" s="63"/>
      <c r="BP151" s="109"/>
      <c r="BQ151" s="109"/>
      <c r="BR151" s="63"/>
      <c r="BS151" s="109"/>
      <c r="BT151" s="109"/>
      <c r="BU151" s="63"/>
      <c r="BV151" s="109"/>
      <c r="BW151" s="109"/>
      <c r="BX151" s="63"/>
      <c r="BY151" s="109"/>
      <c r="BZ151" s="109"/>
      <c r="CA151" s="63"/>
    </row>
    <row r="152" spans="1:79" s="70" customFormat="1" ht="38.25" x14ac:dyDescent="0.25">
      <c r="A152" s="130" t="s">
        <v>397</v>
      </c>
      <c r="B152" s="131">
        <f t="shared" si="36"/>
        <v>67.099999999999994</v>
      </c>
      <c r="C152" s="131">
        <f t="shared" si="36"/>
        <v>18.8</v>
      </c>
      <c r="D152" s="63">
        <f t="shared" si="37"/>
        <v>28.017883755588681</v>
      </c>
      <c r="E152" s="109"/>
      <c r="F152" s="109"/>
      <c r="G152" s="63"/>
      <c r="H152" s="109"/>
      <c r="I152" s="109"/>
      <c r="J152" s="63"/>
      <c r="K152" s="109"/>
      <c r="L152" s="109"/>
      <c r="M152" s="63"/>
      <c r="N152" s="109"/>
      <c r="O152" s="109"/>
      <c r="P152" s="63"/>
      <c r="Q152" s="109"/>
      <c r="R152" s="109"/>
      <c r="S152" s="63"/>
      <c r="T152" s="109"/>
      <c r="U152" s="109"/>
      <c r="V152" s="63"/>
      <c r="W152" s="109"/>
      <c r="X152" s="109"/>
      <c r="Y152" s="63"/>
      <c r="Z152" s="109"/>
      <c r="AA152" s="109"/>
      <c r="AB152" s="63"/>
      <c r="AC152" s="109"/>
      <c r="AD152" s="109"/>
      <c r="AE152" s="63"/>
      <c r="AF152" s="109"/>
      <c r="AG152" s="109"/>
      <c r="AH152" s="63"/>
      <c r="AI152" s="109"/>
      <c r="AJ152" s="109"/>
      <c r="AK152" s="63"/>
      <c r="AL152" s="109"/>
      <c r="AM152" s="109"/>
      <c r="AN152" s="63"/>
      <c r="AO152" s="109"/>
      <c r="AP152" s="109"/>
      <c r="AQ152" s="63"/>
      <c r="AR152" s="109"/>
      <c r="AS152" s="109"/>
      <c r="AT152" s="63"/>
      <c r="AU152" s="109"/>
      <c r="AV152" s="109"/>
      <c r="AW152" s="63"/>
      <c r="AX152" s="109"/>
      <c r="AY152" s="109"/>
      <c r="AZ152" s="63"/>
      <c r="BA152" s="109"/>
      <c r="BB152" s="109"/>
      <c r="BC152" s="63"/>
      <c r="BD152" s="109"/>
      <c r="BE152" s="109"/>
      <c r="BF152" s="63"/>
      <c r="BG152" s="109"/>
      <c r="BH152" s="109"/>
      <c r="BI152" s="63"/>
      <c r="BJ152" s="63">
        <v>67.099999999999994</v>
      </c>
      <c r="BK152" s="63">
        <v>18.8</v>
      </c>
      <c r="BL152" s="63">
        <f t="shared" si="35"/>
        <v>28.017883755588681</v>
      </c>
      <c r="BM152" s="109"/>
      <c r="BN152" s="109"/>
      <c r="BO152" s="63"/>
      <c r="BP152" s="109"/>
      <c r="BQ152" s="109"/>
      <c r="BR152" s="63"/>
      <c r="BS152" s="109"/>
      <c r="BT152" s="109"/>
      <c r="BU152" s="63"/>
      <c r="BV152" s="109"/>
      <c r="BW152" s="109"/>
      <c r="BX152" s="63"/>
      <c r="BY152" s="109"/>
      <c r="BZ152" s="109"/>
      <c r="CA152" s="63"/>
    </row>
    <row r="153" spans="1:79" s="70" customFormat="1" ht="38.25" x14ac:dyDescent="0.25">
      <c r="A153" s="130" t="s">
        <v>399</v>
      </c>
      <c r="B153" s="131">
        <f t="shared" si="36"/>
        <v>67.099999999999994</v>
      </c>
      <c r="C153" s="131">
        <f t="shared" si="36"/>
        <v>25.2</v>
      </c>
      <c r="D153" s="63">
        <f t="shared" si="37"/>
        <v>37.555886736214603</v>
      </c>
      <c r="E153" s="109"/>
      <c r="F153" s="109"/>
      <c r="G153" s="63"/>
      <c r="H153" s="109"/>
      <c r="I153" s="109"/>
      <c r="J153" s="63"/>
      <c r="K153" s="109"/>
      <c r="L153" s="109"/>
      <c r="M153" s="63"/>
      <c r="N153" s="109"/>
      <c r="O153" s="109"/>
      <c r="P153" s="63"/>
      <c r="Q153" s="109"/>
      <c r="R153" s="109"/>
      <c r="S153" s="63"/>
      <c r="T153" s="109"/>
      <c r="U153" s="109"/>
      <c r="V153" s="63"/>
      <c r="W153" s="109"/>
      <c r="X153" s="109"/>
      <c r="Y153" s="63"/>
      <c r="Z153" s="109"/>
      <c r="AA153" s="109"/>
      <c r="AB153" s="63"/>
      <c r="AC153" s="109"/>
      <c r="AD153" s="109"/>
      <c r="AE153" s="63"/>
      <c r="AF153" s="109"/>
      <c r="AG153" s="109"/>
      <c r="AH153" s="63"/>
      <c r="AI153" s="109"/>
      <c r="AJ153" s="109"/>
      <c r="AK153" s="63"/>
      <c r="AL153" s="109"/>
      <c r="AM153" s="109"/>
      <c r="AN153" s="63"/>
      <c r="AO153" s="109"/>
      <c r="AP153" s="109"/>
      <c r="AQ153" s="63"/>
      <c r="AR153" s="109"/>
      <c r="AS153" s="109"/>
      <c r="AT153" s="63"/>
      <c r="AU153" s="109"/>
      <c r="AV153" s="109"/>
      <c r="AW153" s="63"/>
      <c r="AX153" s="109"/>
      <c r="AY153" s="109"/>
      <c r="AZ153" s="63"/>
      <c r="BA153" s="109"/>
      <c r="BB153" s="109"/>
      <c r="BC153" s="63"/>
      <c r="BD153" s="109"/>
      <c r="BE153" s="109"/>
      <c r="BF153" s="63"/>
      <c r="BG153" s="109"/>
      <c r="BH153" s="109"/>
      <c r="BI153" s="63"/>
      <c r="BJ153" s="63">
        <v>67.099999999999994</v>
      </c>
      <c r="BK153" s="63">
        <v>25.2</v>
      </c>
      <c r="BL153" s="63">
        <f t="shared" si="35"/>
        <v>37.555886736214603</v>
      </c>
      <c r="BM153" s="109"/>
      <c r="BN153" s="109"/>
      <c r="BO153" s="63"/>
      <c r="BP153" s="109"/>
      <c r="BQ153" s="109"/>
      <c r="BR153" s="63"/>
      <c r="BS153" s="109"/>
      <c r="BT153" s="109"/>
      <c r="BU153" s="63"/>
      <c r="BV153" s="109"/>
      <c r="BW153" s="109"/>
      <c r="BX153" s="63"/>
      <c r="BY153" s="109"/>
      <c r="BZ153" s="109"/>
      <c r="CA153" s="63"/>
    </row>
    <row r="154" spans="1:79" s="70" customFormat="1" ht="38.25" x14ac:dyDescent="0.25">
      <c r="A154" s="130" t="s">
        <v>400</v>
      </c>
      <c r="B154" s="131">
        <f t="shared" si="36"/>
        <v>166.7</v>
      </c>
      <c r="C154" s="131">
        <f t="shared" si="36"/>
        <v>76.8</v>
      </c>
      <c r="D154" s="63">
        <f t="shared" si="37"/>
        <v>46.070785842831434</v>
      </c>
      <c r="E154" s="109"/>
      <c r="F154" s="109"/>
      <c r="G154" s="63"/>
      <c r="H154" s="109"/>
      <c r="I154" s="109"/>
      <c r="J154" s="63"/>
      <c r="K154" s="109"/>
      <c r="L154" s="109"/>
      <c r="M154" s="63"/>
      <c r="N154" s="109"/>
      <c r="O154" s="109"/>
      <c r="P154" s="63"/>
      <c r="Q154" s="109"/>
      <c r="R154" s="109"/>
      <c r="S154" s="63"/>
      <c r="T154" s="109"/>
      <c r="U154" s="109"/>
      <c r="V154" s="63"/>
      <c r="W154" s="109"/>
      <c r="X154" s="109"/>
      <c r="Y154" s="63"/>
      <c r="Z154" s="109"/>
      <c r="AA154" s="109"/>
      <c r="AB154" s="63"/>
      <c r="AC154" s="109"/>
      <c r="AD154" s="109"/>
      <c r="AE154" s="63"/>
      <c r="AF154" s="109"/>
      <c r="AG154" s="109"/>
      <c r="AH154" s="63"/>
      <c r="AI154" s="109"/>
      <c r="AJ154" s="109"/>
      <c r="AK154" s="63"/>
      <c r="AL154" s="109"/>
      <c r="AM154" s="109"/>
      <c r="AN154" s="63"/>
      <c r="AO154" s="109"/>
      <c r="AP154" s="109"/>
      <c r="AQ154" s="63"/>
      <c r="AR154" s="109"/>
      <c r="AS154" s="109"/>
      <c r="AT154" s="63"/>
      <c r="AU154" s="109"/>
      <c r="AV154" s="109"/>
      <c r="AW154" s="63"/>
      <c r="AX154" s="109"/>
      <c r="AY154" s="109"/>
      <c r="AZ154" s="63"/>
      <c r="BA154" s="109"/>
      <c r="BB154" s="109"/>
      <c r="BC154" s="63"/>
      <c r="BD154" s="109"/>
      <c r="BE154" s="109"/>
      <c r="BF154" s="63"/>
      <c r="BG154" s="109"/>
      <c r="BH154" s="109"/>
      <c r="BI154" s="63"/>
      <c r="BJ154" s="63">
        <v>166.7</v>
      </c>
      <c r="BK154" s="63">
        <v>76.8</v>
      </c>
      <c r="BL154" s="63">
        <f t="shared" si="35"/>
        <v>46.070785842831434</v>
      </c>
      <c r="BM154" s="109"/>
      <c r="BN154" s="109"/>
      <c r="BO154" s="63"/>
      <c r="BP154" s="109"/>
      <c r="BQ154" s="109"/>
      <c r="BR154" s="63"/>
      <c r="BS154" s="109"/>
      <c r="BT154" s="109"/>
      <c r="BU154" s="63"/>
      <c r="BV154" s="109"/>
      <c r="BW154" s="109"/>
      <c r="BX154" s="63"/>
      <c r="BY154" s="109"/>
      <c r="BZ154" s="109"/>
      <c r="CA154" s="63"/>
    </row>
    <row r="155" spans="1:79" s="70" customFormat="1" ht="38.25" x14ac:dyDescent="0.25">
      <c r="A155" s="130" t="s">
        <v>401</v>
      </c>
      <c r="B155" s="131">
        <f t="shared" si="36"/>
        <v>67.099999999999994</v>
      </c>
      <c r="C155" s="131">
        <f t="shared" si="36"/>
        <v>27.7</v>
      </c>
      <c r="D155" s="63">
        <f t="shared" si="37"/>
        <v>41.281669150521608</v>
      </c>
      <c r="E155" s="109"/>
      <c r="F155" s="109"/>
      <c r="G155" s="63"/>
      <c r="H155" s="109"/>
      <c r="I155" s="109"/>
      <c r="J155" s="63"/>
      <c r="K155" s="109"/>
      <c r="L155" s="109"/>
      <c r="M155" s="63"/>
      <c r="N155" s="109"/>
      <c r="O155" s="109"/>
      <c r="P155" s="63"/>
      <c r="Q155" s="109"/>
      <c r="R155" s="109"/>
      <c r="S155" s="63"/>
      <c r="T155" s="109"/>
      <c r="U155" s="109"/>
      <c r="V155" s="63"/>
      <c r="W155" s="109"/>
      <c r="X155" s="109"/>
      <c r="Y155" s="63"/>
      <c r="Z155" s="109"/>
      <c r="AA155" s="109"/>
      <c r="AB155" s="63"/>
      <c r="AC155" s="109"/>
      <c r="AD155" s="109"/>
      <c r="AE155" s="63"/>
      <c r="AF155" s="109"/>
      <c r="AG155" s="109"/>
      <c r="AH155" s="63"/>
      <c r="AI155" s="109"/>
      <c r="AJ155" s="109"/>
      <c r="AK155" s="63"/>
      <c r="AL155" s="109"/>
      <c r="AM155" s="109"/>
      <c r="AN155" s="63"/>
      <c r="AO155" s="109"/>
      <c r="AP155" s="109"/>
      <c r="AQ155" s="63"/>
      <c r="AR155" s="109"/>
      <c r="AS155" s="109"/>
      <c r="AT155" s="63"/>
      <c r="AU155" s="109"/>
      <c r="AV155" s="109"/>
      <c r="AW155" s="63"/>
      <c r="AX155" s="109"/>
      <c r="AY155" s="109"/>
      <c r="AZ155" s="63"/>
      <c r="BA155" s="109"/>
      <c r="BB155" s="109"/>
      <c r="BC155" s="63"/>
      <c r="BD155" s="109"/>
      <c r="BE155" s="109"/>
      <c r="BF155" s="63"/>
      <c r="BG155" s="109"/>
      <c r="BH155" s="109"/>
      <c r="BI155" s="63"/>
      <c r="BJ155" s="63">
        <v>67.099999999999994</v>
      </c>
      <c r="BK155" s="63">
        <v>27.7</v>
      </c>
      <c r="BL155" s="63">
        <f t="shared" si="35"/>
        <v>41.281669150521608</v>
      </c>
      <c r="BM155" s="109"/>
      <c r="BN155" s="109"/>
      <c r="BO155" s="63"/>
      <c r="BP155" s="109"/>
      <c r="BQ155" s="109"/>
      <c r="BR155" s="63"/>
      <c r="BS155" s="109"/>
      <c r="BT155" s="109"/>
      <c r="BU155" s="63"/>
      <c r="BV155" s="109"/>
      <c r="BW155" s="109"/>
      <c r="BX155" s="63"/>
      <c r="BY155" s="109"/>
      <c r="BZ155" s="109"/>
      <c r="CA155" s="63"/>
    </row>
    <row r="156" spans="1:79" s="70" customFormat="1" ht="38.25" x14ac:dyDescent="0.25">
      <c r="A156" s="130" t="s">
        <v>402</v>
      </c>
      <c r="B156" s="131">
        <f t="shared" si="36"/>
        <v>67.099999999999994</v>
      </c>
      <c r="C156" s="131">
        <f t="shared" si="36"/>
        <v>27.8</v>
      </c>
      <c r="D156" s="63">
        <f t="shared" si="37"/>
        <v>41.430700447093891</v>
      </c>
      <c r="E156" s="109"/>
      <c r="F156" s="109"/>
      <c r="G156" s="63"/>
      <c r="H156" s="109"/>
      <c r="I156" s="109"/>
      <c r="J156" s="63"/>
      <c r="K156" s="109"/>
      <c r="L156" s="109"/>
      <c r="M156" s="63"/>
      <c r="N156" s="109"/>
      <c r="O156" s="109"/>
      <c r="P156" s="63"/>
      <c r="Q156" s="109"/>
      <c r="R156" s="109"/>
      <c r="S156" s="63"/>
      <c r="T156" s="109"/>
      <c r="U156" s="109"/>
      <c r="V156" s="63"/>
      <c r="W156" s="109"/>
      <c r="X156" s="109"/>
      <c r="Y156" s="63"/>
      <c r="Z156" s="109"/>
      <c r="AA156" s="109"/>
      <c r="AB156" s="63"/>
      <c r="AC156" s="109"/>
      <c r="AD156" s="109"/>
      <c r="AE156" s="63"/>
      <c r="AF156" s="109"/>
      <c r="AG156" s="109"/>
      <c r="AH156" s="63"/>
      <c r="AI156" s="109"/>
      <c r="AJ156" s="109"/>
      <c r="AK156" s="63"/>
      <c r="AL156" s="109"/>
      <c r="AM156" s="109"/>
      <c r="AN156" s="63"/>
      <c r="AO156" s="109"/>
      <c r="AP156" s="109"/>
      <c r="AQ156" s="63"/>
      <c r="AR156" s="109"/>
      <c r="AS156" s="109"/>
      <c r="AT156" s="63"/>
      <c r="AU156" s="109"/>
      <c r="AV156" s="109"/>
      <c r="AW156" s="63"/>
      <c r="AX156" s="109"/>
      <c r="AY156" s="109"/>
      <c r="AZ156" s="63"/>
      <c r="BA156" s="109"/>
      <c r="BB156" s="109"/>
      <c r="BC156" s="63"/>
      <c r="BD156" s="109"/>
      <c r="BE156" s="109"/>
      <c r="BF156" s="63"/>
      <c r="BG156" s="109"/>
      <c r="BH156" s="109"/>
      <c r="BI156" s="63"/>
      <c r="BJ156" s="63">
        <v>67.099999999999994</v>
      </c>
      <c r="BK156" s="63">
        <v>27.8</v>
      </c>
      <c r="BL156" s="63">
        <f t="shared" si="35"/>
        <v>41.430700447093891</v>
      </c>
      <c r="BM156" s="109"/>
      <c r="BN156" s="109"/>
      <c r="BO156" s="63"/>
      <c r="BP156" s="109"/>
      <c r="BQ156" s="109"/>
      <c r="BR156" s="63"/>
      <c r="BS156" s="109"/>
      <c r="BT156" s="109"/>
      <c r="BU156" s="63"/>
      <c r="BV156" s="109"/>
      <c r="BW156" s="109"/>
      <c r="BX156" s="63"/>
      <c r="BY156" s="109"/>
      <c r="BZ156" s="109"/>
      <c r="CA156" s="63"/>
    </row>
    <row r="157" spans="1:79" s="70" customFormat="1" ht="38.25" x14ac:dyDescent="0.25">
      <c r="A157" s="130" t="s">
        <v>403</v>
      </c>
      <c r="B157" s="131">
        <f t="shared" si="36"/>
        <v>67.099999999999994</v>
      </c>
      <c r="C157" s="131">
        <f t="shared" si="36"/>
        <v>29.5</v>
      </c>
      <c r="D157" s="63">
        <f t="shared" si="37"/>
        <v>43.96423248882266</v>
      </c>
      <c r="E157" s="109"/>
      <c r="F157" s="109"/>
      <c r="G157" s="63"/>
      <c r="H157" s="109"/>
      <c r="I157" s="109"/>
      <c r="J157" s="63"/>
      <c r="K157" s="109"/>
      <c r="L157" s="109"/>
      <c r="M157" s="63"/>
      <c r="N157" s="109"/>
      <c r="O157" s="109"/>
      <c r="P157" s="63"/>
      <c r="Q157" s="109"/>
      <c r="R157" s="109"/>
      <c r="S157" s="63"/>
      <c r="T157" s="109"/>
      <c r="U157" s="109"/>
      <c r="V157" s="63"/>
      <c r="W157" s="109"/>
      <c r="X157" s="109"/>
      <c r="Y157" s="63"/>
      <c r="Z157" s="109"/>
      <c r="AA157" s="109"/>
      <c r="AB157" s="63"/>
      <c r="AC157" s="109"/>
      <c r="AD157" s="109"/>
      <c r="AE157" s="63"/>
      <c r="AF157" s="109"/>
      <c r="AG157" s="109"/>
      <c r="AH157" s="63"/>
      <c r="AI157" s="109"/>
      <c r="AJ157" s="109"/>
      <c r="AK157" s="63"/>
      <c r="AL157" s="109"/>
      <c r="AM157" s="109"/>
      <c r="AN157" s="63"/>
      <c r="AO157" s="109"/>
      <c r="AP157" s="109"/>
      <c r="AQ157" s="63"/>
      <c r="AR157" s="109"/>
      <c r="AS157" s="109"/>
      <c r="AT157" s="63"/>
      <c r="AU157" s="109"/>
      <c r="AV157" s="109"/>
      <c r="AW157" s="63"/>
      <c r="AX157" s="109"/>
      <c r="AY157" s="109"/>
      <c r="AZ157" s="63"/>
      <c r="BA157" s="109"/>
      <c r="BB157" s="109"/>
      <c r="BC157" s="63"/>
      <c r="BD157" s="109"/>
      <c r="BE157" s="109"/>
      <c r="BF157" s="63"/>
      <c r="BG157" s="109"/>
      <c r="BH157" s="109"/>
      <c r="BI157" s="63"/>
      <c r="BJ157" s="63">
        <v>67.099999999999994</v>
      </c>
      <c r="BK157" s="63">
        <v>29.5</v>
      </c>
      <c r="BL157" s="63">
        <f t="shared" si="35"/>
        <v>43.96423248882266</v>
      </c>
      <c r="BM157" s="109"/>
      <c r="BN157" s="109"/>
      <c r="BO157" s="63"/>
      <c r="BP157" s="109"/>
      <c r="BQ157" s="109"/>
      <c r="BR157" s="63"/>
      <c r="BS157" s="109"/>
      <c r="BT157" s="109"/>
      <c r="BU157" s="63"/>
      <c r="BV157" s="109"/>
      <c r="BW157" s="109"/>
      <c r="BX157" s="63"/>
      <c r="BY157" s="109"/>
      <c r="BZ157" s="109"/>
      <c r="CA157" s="63"/>
    </row>
    <row r="158" spans="1:79" s="70" customFormat="1" ht="38.25" x14ac:dyDescent="0.25">
      <c r="A158" s="130" t="s">
        <v>404</v>
      </c>
      <c r="B158" s="131">
        <f t="shared" si="36"/>
        <v>67.099999999999994</v>
      </c>
      <c r="C158" s="131">
        <f t="shared" si="36"/>
        <v>28.7</v>
      </c>
      <c r="D158" s="63">
        <f t="shared" si="37"/>
        <v>42.771982116244409</v>
      </c>
      <c r="E158" s="109"/>
      <c r="F158" s="109"/>
      <c r="G158" s="63"/>
      <c r="H158" s="109"/>
      <c r="I158" s="109"/>
      <c r="J158" s="63"/>
      <c r="K158" s="109"/>
      <c r="L158" s="109"/>
      <c r="M158" s="63"/>
      <c r="N158" s="109"/>
      <c r="O158" s="109"/>
      <c r="P158" s="63"/>
      <c r="Q158" s="109"/>
      <c r="R158" s="109"/>
      <c r="S158" s="63"/>
      <c r="T158" s="109"/>
      <c r="U158" s="109"/>
      <c r="V158" s="63"/>
      <c r="W158" s="109"/>
      <c r="X158" s="109"/>
      <c r="Y158" s="63"/>
      <c r="Z158" s="109"/>
      <c r="AA158" s="109"/>
      <c r="AB158" s="63"/>
      <c r="AC158" s="109"/>
      <c r="AD158" s="109"/>
      <c r="AE158" s="63"/>
      <c r="AF158" s="109"/>
      <c r="AG158" s="109"/>
      <c r="AH158" s="63"/>
      <c r="AI158" s="109"/>
      <c r="AJ158" s="109"/>
      <c r="AK158" s="63"/>
      <c r="AL158" s="109"/>
      <c r="AM158" s="109"/>
      <c r="AN158" s="63"/>
      <c r="AO158" s="109"/>
      <c r="AP158" s="109"/>
      <c r="AQ158" s="63"/>
      <c r="AR158" s="109"/>
      <c r="AS158" s="109"/>
      <c r="AT158" s="63"/>
      <c r="AU158" s="109"/>
      <c r="AV158" s="109"/>
      <c r="AW158" s="63"/>
      <c r="AX158" s="109"/>
      <c r="AY158" s="109"/>
      <c r="AZ158" s="63"/>
      <c r="BA158" s="109"/>
      <c r="BB158" s="109"/>
      <c r="BC158" s="63"/>
      <c r="BD158" s="109"/>
      <c r="BE158" s="109"/>
      <c r="BF158" s="63"/>
      <c r="BG158" s="109"/>
      <c r="BH158" s="109"/>
      <c r="BI158" s="63"/>
      <c r="BJ158" s="63">
        <v>67.099999999999994</v>
      </c>
      <c r="BK158" s="63">
        <v>28.7</v>
      </c>
      <c r="BL158" s="63">
        <f t="shared" si="35"/>
        <v>42.771982116244409</v>
      </c>
      <c r="BM158" s="109"/>
      <c r="BN158" s="109"/>
      <c r="BO158" s="63"/>
      <c r="BP158" s="109"/>
      <c r="BQ158" s="109"/>
      <c r="BR158" s="63"/>
      <c r="BS158" s="109"/>
      <c r="BT158" s="109"/>
      <c r="BU158" s="63"/>
      <c r="BV158" s="109"/>
      <c r="BW158" s="109"/>
      <c r="BX158" s="63"/>
      <c r="BY158" s="109"/>
      <c r="BZ158" s="109"/>
      <c r="CA158" s="63"/>
    </row>
    <row r="159" spans="1:79" s="70" customFormat="1" ht="38.25" x14ac:dyDescent="0.25">
      <c r="A159" s="130" t="s">
        <v>405</v>
      </c>
      <c r="B159" s="131">
        <f t="shared" si="36"/>
        <v>166.7</v>
      </c>
      <c r="C159" s="131">
        <f t="shared" si="36"/>
        <v>68.2</v>
      </c>
      <c r="D159" s="63">
        <f t="shared" si="37"/>
        <v>40.911817636472705</v>
      </c>
      <c r="E159" s="109"/>
      <c r="F159" s="109"/>
      <c r="G159" s="63"/>
      <c r="H159" s="109"/>
      <c r="I159" s="109"/>
      <c r="J159" s="63"/>
      <c r="K159" s="109"/>
      <c r="L159" s="109"/>
      <c r="M159" s="63"/>
      <c r="N159" s="109"/>
      <c r="O159" s="109"/>
      <c r="P159" s="63"/>
      <c r="Q159" s="109"/>
      <c r="R159" s="109"/>
      <c r="S159" s="63"/>
      <c r="T159" s="109"/>
      <c r="U159" s="109"/>
      <c r="V159" s="63"/>
      <c r="W159" s="109"/>
      <c r="X159" s="109"/>
      <c r="Y159" s="63"/>
      <c r="Z159" s="109"/>
      <c r="AA159" s="109"/>
      <c r="AB159" s="63"/>
      <c r="AC159" s="109"/>
      <c r="AD159" s="109"/>
      <c r="AE159" s="63"/>
      <c r="AF159" s="109"/>
      <c r="AG159" s="109"/>
      <c r="AH159" s="63"/>
      <c r="AI159" s="109"/>
      <c r="AJ159" s="109"/>
      <c r="AK159" s="63"/>
      <c r="AL159" s="109"/>
      <c r="AM159" s="109"/>
      <c r="AN159" s="63"/>
      <c r="AO159" s="109"/>
      <c r="AP159" s="109"/>
      <c r="AQ159" s="63"/>
      <c r="AR159" s="109"/>
      <c r="AS159" s="109"/>
      <c r="AT159" s="63"/>
      <c r="AU159" s="109"/>
      <c r="AV159" s="109"/>
      <c r="AW159" s="63"/>
      <c r="AX159" s="109"/>
      <c r="AY159" s="109"/>
      <c r="AZ159" s="63"/>
      <c r="BA159" s="109"/>
      <c r="BB159" s="109"/>
      <c r="BC159" s="63"/>
      <c r="BD159" s="109"/>
      <c r="BE159" s="109"/>
      <c r="BF159" s="63"/>
      <c r="BG159" s="109"/>
      <c r="BH159" s="109"/>
      <c r="BI159" s="63"/>
      <c r="BJ159" s="63">
        <v>166.7</v>
      </c>
      <c r="BK159" s="63">
        <v>68.2</v>
      </c>
      <c r="BL159" s="63">
        <f t="shared" si="35"/>
        <v>40.911817636472705</v>
      </c>
      <c r="BM159" s="109"/>
      <c r="BN159" s="109"/>
      <c r="BO159" s="63"/>
      <c r="BP159" s="109"/>
      <c r="BQ159" s="109"/>
      <c r="BR159" s="63"/>
      <c r="BS159" s="109"/>
      <c r="BT159" s="109"/>
      <c r="BU159" s="63"/>
      <c r="BV159" s="109"/>
      <c r="BW159" s="109"/>
      <c r="BX159" s="63"/>
      <c r="BY159" s="109"/>
      <c r="BZ159" s="109"/>
      <c r="CA159" s="63"/>
    </row>
    <row r="160" spans="1:79" s="70" customFormat="1" ht="38.25" x14ac:dyDescent="0.25">
      <c r="A160" s="130" t="s">
        <v>406</v>
      </c>
      <c r="B160" s="131">
        <f t="shared" si="36"/>
        <v>67.099999999999994</v>
      </c>
      <c r="C160" s="131">
        <f t="shared" si="36"/>
        <v>28.3</v>
      </c>
      <c r="D160" s="63">
        <f t="shared" si="37"/>
        <v>42.175856929955295</v>
      </c>
      <c r="E160" s="109"/>
      <c r="F160" s="109"/>
      <c r="G160" s="63"/>
      <c r="H160" s="109"/>
      <c r="I160" s="109"/>
      <c r="J160" s="63"/>
      <c r="K160" s="109"/>
      <c r="L160" s="109"/>
      <c r="M160" s="63"/>
      <c r="N160" s="109"/>
      <c r="O160" s="109"/>
      <c r="P160" s="63"/>
      <c r="Q160" s="109"/>
      <c r="R160" s="109"/>
      <c r="S160" s="63"/>
      <c r="T160" s="109"/>
      <c r="U160" s="109"/>
      <c r="V160" s="63"/>
      <c r="W160" s="109"/>
      <c r="X160" s="109"/>
      <c r="Y160" s="63"/>
      <c r="Z160" s="109"/>
      <c r="AA160" s="109"/>
      <c r="AB160" s="63"/>
      <c r="AC160" s="109"/>
      <c r="AD160" s="109"/>
      <c r="AE160" s="63"/>
      <c r="AF160" s="109"/>
      <c r="AG160" s="109"/>
      <c r="AH160" s="63"/>
      <c r="AI160" s="109"/>
      <c r="AJ160" s="109"/>
      <c r="AK160" s="63"/>
      <c r="AL160" s="109"/>
      <c r="AM160" s="109"/>
      <c r="AN160" s="63"/>
      <c r="AO160" s="109"/>
      <c r="AP160" s="109"/>
      <c r="AQ160" s="63"/>
      <c r="AR160" s="109"/>
      <c r="AS160" s="109"/>
      <c r="AT160" s="63"/>
      <c r="AU160" s="109"/>
      <c r="AV160" s="109"/>
      <c r="AW160" s="63"/>
      <c r="AX160" s="109"/>
      <c r="AY160" s="109"/>
      <c r="AZ160" s="63"/>
      <c r="BA160" s="109"/>
      <c r="BB160" s="109"/>
      <c r="BC160" s="63"/>
      <c r="BD160" s="109"/>
      <c r="BE160" s="109"/>
      <c r="BF160" s="63"/>
      <c r="BG160" s="109"/>
      <c r="BH160" s="109"/>
      <c r="BI160" s="63"/>
      <c r="BJ160" s="63">
        <v>67.099999999999994</v>
      </c>
      <c r="BK160" s="63">
        <v>28.3</v>
      </c>
      <c r="BL160" s="63">
        <f t="shared" si="35"/>
        <v>42.175856929955295</v>
      </c>
      <c r="BM160" s="109"/>
      <c r="BN160" s="109"/>
      <c r="BO160" s="63"/>
      <c r="BP160" s="109"/>
      <c r="BQ160" s="109"/>
      <c r="BR160" s="63"/>
      <c r="BS160" s="109"/>
      <c r="BT160" s="109"/>
      <c r="BU160" s="63"/>
      <c r="BV160" s="109"/>
      <c r="BW160" s="109"/>
      <c r="BX160" s="63"/>
      <c r="BY160" s="109"/>
      <c r="BZ160" s="109"/>
      <c r="CA160" s="63"/>
    </row>
    <row r="161" spans="1:79" s="70" customFormat="1" ht="38.25" x14ac:dyDescent="0.25">
      <c r="A161" s="130" t="s">
        <v>407</v>
      </c>
      <c r="B161" s="131">
        <f t="shared" si="36"/>
        <v>166.7</v>
      </c>
      <c r="C161" s="131">
        <f t="shared" si="36"/>
        <v>68.7</v>
      </c>
      <c r="D161" s="63">
        <f t="shared" si="37"/>
        <v>41.211757648470311</v>
      </c>
      <c r="E161" s="109"/>
      <c r="F161" s="109"/>
      <c r="G161" s="63"/>
      <c r="H161" s="109"/>
      <c r="I161" s="109"/>
      <c r="J161" s="63"/>
      <c r="K161" s="109"/>
      <c r="L161" s="109"/>
      <c r="M161" s="63"/>
      <c r="N161" s="109"/>
      <c r="O161" s="109"/>
      <c r="P161" s="63"/>
      <c r="Q161" s="109"/>
      <c r="R161" s="109"/>
      <c r="S161" s="63"/>
      <c r="T161" s="109"/>
      <c r="U161" s="109"/>
      <c r="V161" s="63"/>
      <c r="W161" s="109"/>
      <c r="X161" s="109"/>
      <c r="Y161" s="63"/>
      <c r="Z161" s="109"/>
      <c r="AA161" s="109"/>
      <c r="AB161" s="63"/>
      <c r="AC161" s="109"/>
      <c r="AD161" s="109"/>
      <c r="AE161" s="63"/>
      <c r="AF161" s="109"/>
      <c r="AG161" s="109"/>
      <c r="AH161" s="63"/>
      <c r="AI161" s="109"/>
      <c r="AJ161" s="109"/>
      <c r="AK161" s="63"/>
      <c r="AL161" s="109"/>
      <c r="AM161" s="109"/>
      <c r="AN161" s="63"/>
      <c r="AO161" s="109"/>
      <c r="AP161" s="109"/>
      <c r="AQ161" s="63"/>
      <c r="AR161" s="109"/>
      <c r="AS161" s="109"/>
      <c r="AT161" s="63"/>
      <c r="AU161" s="109"/>
      <c r="AV161" s="109"/>
      <c r="AW161" s="63"/>
      <c r="AX161" s="109"/>
      <c r="AY161" s="109"/>
      <c r="AZ161" s="63"/>
      <c r="BA161" s="109"/>
      <c r="BB161" s="109"/>
      <c r="BC161" s="63"/>
      <c r="BD161" s="109"/>
      <c r="BE161" s="109"/>
      <c r="BF161" s="63"/>
      <c r="BG161" s="109"/>
      <c r="BH161" s="109"/>
      <c r="BI161" s="63"/>
      <c r="BJ161" s="63">
        <v>166.7</v>
      </c>
      <c r="BK161" s="63">
        <v>68.7</v>
      </c>
      <c r="BL161" s="63">
        <f t="shared" si="35"/>
        <v>41.211757648470311</v>
      </c>
      <c r="BM161" s="109"/>
      <c r="BN161" s="109"/>
      <c r="BO161" s="63"/>
      <c r="BP161" s="109"/>
      <c r="BQ161" s="109"/>
      <c r="BR161" s="63"/>
      <c r="BS161" s="109"/>
      <c r="BT161" s="109"/>
      <c r="BU161" s="63"/>
      <c r="BV161" s="109"/>
      <c r="BW161" s="109"/>
      <c r="BX161" s="63"/>
      <c r="BY161" s="109"/>
      <c r="BZ161" s="109"/>
      <c r="CA161" s="63"/>
    </row>
    <row r="162" spans="1:79" s="70" customFormat="1" ht="38.25" x14ac:dyDescent="0.25">
      <c r="A162" s="130" t="s">
        <v>408</v>
      </c>
      <c r="B162" s="131">
        <f t="shared" si="36"/>
        <v>67.099999999999994</v>
      </c>
      <c r="C162" s="131">
        <f t="shared" si="36"/>
        <v>30.2</v>
      </c>
      <c r="D162" s="63">
        <f t="shared" si="37"/>
        <v>45.007451564828614</v>
      </c>
      <c r="E162" s="109"/>
      <c r="F162" s="109"/>
      <c r="G162" s="63"/>
      <c r="H162" s="109"/>
      <c r="I162" s="109"/>
      <c r="J162" s="63"/>
      <c r="K162" s="109"/>
      <c r="L162" s="109"/>
      <c r="M162" s="63"/>
      <c r="N162" s="109"/>
      <c r="O162" s="109"/>
      <c r="P162" s="63"/>
      <c r="Q162" s="109"/>
      <c r="R162" s="109"/>
      <c r="S162" s="63"/>
      <c r="T162" s="109"/>
      <c r="U162" s="109"/>
      <c r="V162" s="63"/>
      <c r="W162" s="109"/>
      <c r="X162" s="109"/>
      <c r="Y162" s="63"/>
      <c r="Z162" s="109"/>
      <c r="AA162" s="109"/>
      <c r="AB162" s="63"/>
      <c r="AC162" s="109"/>
      <c r="AD162" s="109"/>
      <c r="AE162" s="63"/>
      <c r="AF162" s="109"/>
      <c r="AG162" s="109"/>
      <c r="AH162" s="63"/>
      <c r="AI162" s="109"/>
      <c r="AJ162" s="109"/>
      <c r="AK162" s="63"/>
      <c r="AL162" s="109"/>
      <c r="AM162" s="109"/>
      <c r="AN162" s="63"/>
      <c r="AO162" s="109"/>
      <c r="AP162" s="109"/>
      <c r="AQ162" s="63"/>
      <c r="AR162" s="109"/>
      <c r="AS162" s="109"/>
      <c r="AT162" s="63"/>
      <c r="AU162" s="109"/>
      <c r="AV162" s="109"/>
      <c r="AW162" s="63"/>
      <c r="AX162" s="109"/>
      <c r="AY162" s="109"/>
      <c r="AZ162" s="63"/>
      <c r="BA162" s="109"/>
      <c r="BB162" s="109"/>
      <c r="BC162" s="63"/>
      <c r="BD162" s="109"/>
      <c r="BE162" s="109"/>
      <c r="BF162" s="63"/>
      <c r="BG162" s="109"/>
      <c r="BH162" s="109"/>
      <c r="BI162" s="63"/>
      <c r="BJ162" s="63">
        <v>67.099999999999994</v>
      </c>
      <c r="BK162" s="63">
        <v>30.2</v>
      </c>
      <c r="BL162" s="63">
        <f t="shared" si="35"/>
        <v>45.007451564828614</v>
      </c>
      <c r="BM162" s="109"/>
      <c r="BN162" s="109"/>
      <c r="BO162" s="63"/>
      <c r="BP162" s="109"/>
      <c r="BQ162" s="109"/>
      <c r="BR162" s="63"/>
      <c r="BS162" s="109"/>
      <c r="BT162" s="109"/>
      <c r="BU162" s="63"/>
      <c r="BV162" s="109"/>
      <c r="BW162" s="109"/>
      <c r="BX162" s="63"/>
      <c r="BY162" s="109"/>
      <c r="BZ162" s="109"/>
      <c r="CA162" s="63"/>
    </row>
    <row r="163" spans="1:79" s="70" customFormat="1" ht="38.25" x14ac:dyDescent="0.25">
      <c r="A163" s="130" t="s">
        <v>409</v>
      </c>
      <c r="B163" s="131">
        <f t="shared" si="36"/>
        <v>67.099999999999994</v>
      </c>
      <c r="C163" s="131">
        <f t="shared" si="36"/>
        <v>27.2</v>
      </c>
      <c r="D163" s="63">
        <f t="shared" si="37"/>
        <v>40.536512667660212</v>
      </c>
      <c r="E163" s="109"/>
      <c r="F163" s="109"/>
      <c r="G163" s="63"/>
      <c r="H163" s="109"/>
      <c r="I163" s="109"/>
      <c r="J163" s="63"/>
      <c r="K163" s="109"/>
      <c r="L163" s="109"/>
      <c r="M163" s="63"/>
      <c r="N163" s="109"/>
      <c r="O163" s="109"/>
      <c r="P163" s="63"/>
      <c r="Q163" s="109"/>
      <c r="R163" s="109"/>
      <c r="S163" s="63"/>
      <c r="T163" s="109"/>
      <c r="U163" s="109"/>
      <c r="V163" s="63"/>
      <c r="W163" s="109"/>
      <c r="X163" s="109"/>
      <c r="Y163" s="63"/>
      <c r="Z163" s="109"/>
      <c r="AA163" s="109"/>
      <c r="AB163" s="63"/>
      <c r="AC163" s="109"/>
      <c r="AD163" s="109"/>
      <c r="AE163" s="63"/>
      <c r="AF163" s="109"/>
      <c r="AG163" s="109"/>
      <c r="AH163" s="63"/>
      <c r="AI163" s="109"/>
      <c r="AJ163" s="109"/>
      <c r="AK163" s="63"/>
      <c r="AL163" s="109"/>
      <c r="AM163" s="109"/>
      <c r="AN163" s="63"/>
      <c r="AO163" s="109"/>
      <c r="AP163" s="109"/>
      <c r="AQ163" s="63"/>
      <c r="AR163" s="109"/>
      <c r="AS163" s="109"/>
      <c r="AT163" s="63"/>
      <c r="AU163" s="109"/>
      <c r="AV163" s="109"/>
      <c r="AW163" s="63"/>
      <c r="AX163" s="109"/>
      <c r="AY163" s="109"/>
      <c r="AZ163" s="63"/>
      <c r="BA163" s="109"/>
      <c r="BB163" s="109"/>
      <c r="BC163" s="63"/>
      <c r="BD163" s="109"/>
      <c r="BE163" s="109"/>
      <c r="BF163" s="63"/>
      <c r="BG163" s="109"/>
      <c r="BH163" s="109"/>
      <c r="BI163" s="63"/>
      <c r="BJ163" s="63">
        <v>67.099999999999994</v>
      </c>
      <c r="BK163" s="63">
        <v>27.2</v>
      </c>
      <c r="BL163" s="63">
        <f t="shared" si="35"/>
        <v>40.536512667660212</v>
      </c>
      <c r="BM163" s="109"/>
      <c r="BN163" s="109"/>
      <c r="BO163" s="63"/>
      <c r="BP163" s="109"/>
      <c r="BQ163" s="109"/>
      <c r="BR163" s="63"/>
      <c r="BS163" s="109"/>
      <c r="BT163" s="109"/>
      <c r="BU163" s="63"/>
      <c r="BV163" s="109"/>
      <c r="BW163" s="109"/>
      <c r="BX163" s="63"/>
      <c r="BY163" s="109"/>
      <c r="BZ163" s="109"/>
      <c r="CA163" s="63"/>
    </row>
    <row r="164" spans="1:79" s="70" customFormat="1" ht="38.25" x14ac:dyDescent="0.25">
      <c r="A164" s="130" t="s">
        <v>410</v>
      </c>
      <c r="B164" s="131">
        <f t="shared" si="36"/>
        <v>166.7</v>
      </c>
      <c r="C164" s="131">
        <f t="shared" si="36"/>
        <v>69.3</v>
      </c>
      <c r="D164" s="63">
        <f t="shared" si="37"/>
        <v>41.571685662867431</v>
      </c>
      <c r="E164" s="109"/>
      <c r="F164" s="109"/>
      <c r="G164" s="63"/>
      <c r="H164" s="109"/>
      <c r="I164" s="109"/>
      <c r="J164" s="63"/>
      <c r="K164" s="109"/>
      <c r="L164" s="109"/>
      <c r="M164" s="63"/>
      <c r="N164" s="109"/>
      <c r="O164" s="109"/>
      <c r="P164" s="63"/>
      <c r="Q164" s="109"/>
      <c r="R164" s="109"/>
      <c r="S164" s="63"/>
      <c r="T164" s="109"/>
      <c r="U164" s="109"/>
      <c r="V164" s="63"/>
      <c r="W164" s="109"/>
      <c r="X164" s="109"/>
      <c r="Y164" s="63"/>
      <c r="Z164" s="109"/>
      <c r="AA164" s="109"/>
      <c r="AB164" s="63"/>
      <c r="AC164" s="109"/>
      <c r="AD164" s="109"/>
      <c r="AE164" s="63"/>
      <c r="AF164" s="109"/>
      <c r="AG164" s="109"/>
      <c r="AH164" s="63"/>
      <c r="AI164" s="109"/>
      <c r="AJ164" s="109"/>
      <c r="AK164" s="63"/>
      <c r="AL164" s="109"/>
      <c r="AM164" s="109"/>
      <c r="AN164" s="63"/>
      <c r="AO164" s="109"/>
      <c r="AP164" s="109"/>
      <c r="AQ164" s="63"/>
      <c r="AR164" s="109"/>
      <c r="AS164" s="109"/>
      <c r="AT164" s="63"/>
      <c r="AU164" s="109"/>
      <c r="AV164" s="109"/>
      <c r="AW164" s="63"/>
      <c r="AX164" s="109"/>
      <c r="AY164" s="109"/>
      <c r="AZ164" s="63"/>
      <c r="BA164" s="109"/>
      <c r="BB164" s="109"/>
      <c r="BC164" s="63"/>
      <c r="BD164" s="109"/>
      <c r="BE164" s="109"/>
      <c r="BF164" s="63"/>
      <c r="BG164" s="109"/>
      <c r="BH164" s="109"/>
      <c r="BI164" s="63"/>
      <c r="BJ164" s="63">
        <v>166.7</v>
      </c>
      <c r="BK164" s="63">
        <v>69.3</v>
      </c>
      <c r="BL164" s="63">
        <f t="shared" si="35"/>
        <v>41.571685662867431</v>
      </c>
      <c r="BM164" s="109"/>
      <c r="BN164" s="109"/>
      <c r="BO164" s="63"/>
      <c r="BP164" s="109"/>
      <c r="BQ164" s="109"/>
      <c r="BR164" s="63"/>
      <c r="BS164" s="109"/>
      <c r="BT164" s="109"/>
      <c r="BU164" s="63"/>
      <c r="BV164" s="109"/>
      <c r="BW164" s="109"/>
      <c r="BX164" s="63"/>
      <c r="BY164" s="109"/>
      <c r="BZ164" s="109"/>
      <c r="CA164" s="63"/>
    </row>
    <row r="165" spans="1:79" s="70" customFormat="1" ht="38.25" x14ac:dyDescent="0.25">
      <c r="A165" s="130" t="s">
        <v>411</v>
      </c>
      <c r="B165" s="131">
        <f t="shared" si="36"/>
        <v>67.099999999999994</v>
      </c>
      <c r="C165" s="131">
        <f t="shared" si="36"/>
        <v>149.9</v>
      </c>
      <c r="D165" s="63">
        <f t="shared" si="37"/>
        <v>223.39791356184801</v>
      </c>
      <c r="E165" s="109"/>
      <c r="F165" s="109"/>
      <c r="G165" s="63"/>
      <c r="H165" s="109"/>
      <c r="I165" s="109"/>
      <c r="J165" s="63"/>
      <c r="K165" s="109"/>
      <c r="L165" s="109"/>
      <c r="M165" s="63"/>
      <c r="N165" s="109"/>
      <c r="O165" s="109"/>
      <c r="P165" s="63"/>
      <c r="Q165" s="109"/>
      <c r="R165" s="109"/>
      <c r="S165" s="63"/>
      <c r="T165" s="109"/>
      <c r="U165" s="109"/>
      <c r="V165" s="63"/>
      <c r="W165" s="109"/>
      <c r="X165" s="109"/>
      <c r="Y165" s="63"/>
      <c r="Z165" s="109"/>
      <c r="AA165" s="109"/>
      <c r="AB165" s="63"/>
      <c r="AC165" s="109"/>
      <c r="AD165" s="109"/>
      <c r="AE165" s="63"/>
      <c r="AF165" s="109"/>
      <c r="AG165" s="109"/>
      <c r="AH165" s="63"/>
      <c r="AI165" s="109"/>
      <c r="AJ165" s="109"/>
      <c r="AK165" s="63"/>
      <c r="AL165" s="109"/>
      <c r="AM165" s="109"/>
      <c r="AN165" s="63"/>
      <c r="AO165" s="109"/>
      <c r="AP165" s="109"/>
      <c r="AQ165" s="63"/>
      <c r="AR165" s="109"/>
      <c r="AS165" s="109"/>
      <c r="AT165" s="63"/>
      <c r="AU165" s="109"/>
      <c r="AV165" s="109"/>
      <c r="AW165" s="63"/>
      <c r="AX165" s="109"/>
      <c r="AY165" s="109"/>
      <c r="AZ165" s="63"/>
      <c r="BA165" s="109"/>
      <c r="BB165" s="109"/>
      <c r="BC165" s="63"/>
      <c r="BD165" s="109"/>
      <c r="BE165" s="109"/>
      <c r="BF165" s="63"/>
      <c r="BG165" s="109"/>
      <c r="BH165" s="109"/>
      <c r="BI165" s="63"/>
      <c r="BJ165" s="63">
        <v>67.099999999999994</v>
      </c>
      <c r="BK165" s="63">
        <v>149.9</v>
      </c>
      <c r="BL165" s="63">
        <f t="shared" si="35"/>
        <v>223.39791356184801</v>
      </c>
      <c r="BM165" s="109"/>
      <c r="BN165" s="109"/>
      <c r="BO165" s="63"/>
      <c r="BP165" s="109"/>
      <c r="BQ165" s="109"/>
      <c r="BR165" s="63"/>
      <c r="BS165" s="109"/>
      <c r="BT165" s="109"/>
      <c r="BU165" s="63"/>
      <c r="BV165" s="109"/>
      <c r="BW165" s="109"/>
      <c r="BX165" s="63"/>
      <c r="BY165" s="109"/>
      <c r="BZ165" s="109"/>
      <c r="CA165" s="63"/>
    </row>
    <row r="166" spans="1:79" s="70" customFormat="1" ht="38.25" x14ac:dyDescent="0.25">
      <c r="A166" s="130" t="s">
        <v>412</v>
      </c>
      <c r="B166" s="131">
        <f t="shared" si="36"/>
        <v>333.4</v>
      </c>
      <c r="C166" s="131">
        <f t="shared" si="36"/>
        <v>28.9</v>
      </c>
      <c r="D166" s="63">
        <f t="shared" si="37"/>
        <v>8.668266346730654</v>
      </c>
      <c r="E166" s="109"/>
      <c r="F166" s="109"/>
      <c r="G166" s="63"/>
      <c r="H166" s="109"/>
      <c r="I166" s="109"/>
      <c r="J166" s="63"/>
      <c r="K166" s="109"/>
      <c r="L166" s="109"/>
      <c r="M166" s="63"/>
      <c r="N166" s="109"/>
      <c r="O166" s="109"/>
      <c r="P166" s="63"/>
      <c r="Q166" s="109"/>
      <c r="R166" s="109"/>
      <c r="S166" s="63"/>
      <c r="T166" s="109"/>
      <c r="U166" s="109"/>
      <c r="V166" s="63"/>
      <c r="W166" s="109"/>
      <c r="X166" s="109"/>
      <c r="Y166" s="63"/>
      <c r="Z166" s="109"/>
      <c r="AA166" s="109"/>
      <c r="AB166" s="63"/>
      <c r="AC166" s="109"/>
      <c r="AD166" s="109"/>
      <c r="AE166" s="63"/>
      <c r="AF166" s="109"/>
      <c r="AG166" s="109"/>
      <c r="AH166" s="63"/>
      <c r="AI166" s="109"/>
      <c r="AJ166" s="109"/>
      <c r="AK166" s="63"/>
      <c r="AL166" s="109"/>
      <c r="AM166" s="109"/>
      <c r="AN166" s="63"/>
      <c r="AO166" s="109"/>
      <c r="AP166" s="109"/>
      <c r="AQ166" s="63"/>
      <c r="AR166" s="109"/>
      <c r="AS166" s="109"/>
      <c r="AT166" s="63"/>
      <c r="AU166" s="109"/>
      <c r="AV166" s="109"/>
      <c r="AW166" s="63"/>
      <c r="AX166" s="109"/>
      <c r="AY166" s="109"/>
      <c r="AZ166" s="63"/>
      <c r="BA166" s="109"/>
      <c r="BB166" s="109"/>
      <c r="BC166" s="63"/>
      <c r="BD166" s="109"/>
      <c r="BE166" s="109"/>
      <c r="BF166" s="63"/>
      <c r="BG166" s="109"/>
      <c r="BH166" s="109"/>
      <c r="BI166" s="63"/>
      <c r="BJ166" s="63">
        <v>333.4</v>
      </c>
      <c r="BK166" s="63">
        <v>28.9</v>
      </c>
      <c r="BL166" s="63">
        <f t="shared" si="35"/>
        <v>8.668266346730654</v>
      </c>
      <c r="BM166" s="109"/>
      <c r="BN166" s="109"/>
      <c r="BO166" s="63"/>
      <c r="BP166" s="109"/>
      <c r="BQ166" s="109"/>
      <c r="BR166" s="63"/>
      <c r="BS166" s="109"/>
      <c r="BT166" s="109"/>
      <c r="BU166" s="63"/>
      <c r="BV166" s="109"/>
      <c r="BW166" s="109"/>
      <c r="BX166" s="63"/>
      <c r="BY166" s="109"/>
      <c r="BZ166" s="109"/>
      <c r="CA166" s="63"/>
    </row>
    <row r="167" spans="1:79" s="70" customFormat="1" ht="38.25" x14ac:dyDescent="0.25">
      <c r="A167" s="130" t="s">
        <v>413</v>
      </c>
      <c r="B167" s="131">
        <f t="shared" si="36"/>
        <v>67.099999999999994</v>
      </c>
      <c r="C167" s="131">
        <f t="shared" si="36"/>
        <v>27.8</v>
      </c>
      <c r="D167" s="63">
        <f t="shared" si="37"/>
        <v>41.430700447093891</v>
      </c>
      <c r="E167" s="109"/>
      <c r="F167" s="109"/>
      <c r="G167" s="63"/>
      <c r="H167" s="109"/>
      <c r="I167" s="109"/>
      <c r="J167" s="63"/>
      <c r="K167" s="109"/>
      <c r="L167" s="109"/>
      <c r="M167" s="63"/>
      <c r="N167" s="109"/>
      <c r="O167" s="109"/>
      <c r="P167" s="63"/>
      <c r="Q167" s="109"/>
      <c r="R167" s="109"/>
      <c r="S167" s="63"/>
      <c r="T167" s="109"/>
      <c r="U167" s="109"/>
      <c r="V167" s="63"/>
      <c r="W167" s="109"/>
      <c r="X167" s="109"/>
      <c r="Y167" s="63"/>
      <c r="Z167" s="109"/>
      <c r="AA167" s="109"/>
      <c r="AB167" s="63"/>
      <c r="AC167" s="109"/>
      <c r="AD167" s="109"/>
      <c r="AE167" s="63"/>
      <c r="AF167" s="109"/>
      <c r="AG167" s="109"/>
      <c r="AH167" s="63"/>
      <c r="AI167" s="109"/>
      <c r="AJ167" s="109"/>
      <c r="AK167" s="63"/>
      <c r="AL167" s="109"/>
      <c r="AM167" s="109"/>
      <c r="AN167" s="63"/>
      <c r="AO167" s="109"/>
      <c r="AP167" s="109"/>
      <c r="AQ167" s="63"/>
      <c r="AR167" s="109"/>
      <c r="AS167" s="109"/>
      <c r="AT167" s="63"/>
      <c r="AU167" s="109"/>
      <c r="AV167" s="109"/>
      <c r="AW167" s="63"/>
      <c r="AX167" s="109"/>
      <c r="AY167" s="109"/>
      <c r="AZ167" s="63"/>
      <c r="BA167" s="109"/>
      <c r="BB167" s="109"/>
      <c r="BC167" s="63"/>
      <c r="BD167" s="109"/>
      <c r="BE167" s="109"/>
      <c r="BF167" s="63"/>
      <c r="BG167" s="109"/>
      <c r="BH167" s="109"/>
      <c r="BI167" s="63"/>
      <c r="BJ167" s="63">
        <v>67.099999999999994</v>
      </c>
      <c r="BK167" s="63">
        <v>27.8</v>
      </c>
      <c r="BL167" s="63">
        <f t="shared" si="35"/>
        <v>41.430700447093891</v>
      </c>
      <c r="BM167" s="109"/>
      <c r="BN167" s="109"/>
      <c r="BO167" s="63"/>
      <c r="BP167" s="109"/>
      <c r="BQ167" s="109"/>
      <c r="BR167" s="63"/>
      <c r="BS167" s="109"/>
      <c r="BT167" s="109"/>
      <c r="BU167" s="63"/>
      <c r="BV167" s="109"/>
      <c r="BW167" s="109"/>
      <c r="BX167" s="63"/>
      <c r="BY167" s="109"/>
      <c r="BZ167" s="109"/>
      <c r="CA167" s="63"/>
    </row>
    <row r="168" spans="1:79" s="70" customFormat="1" ht="38.25" x14ac:dyDescent="0.25">
      <c r="A168" s="130" t="s">
        <v>414</v>
      </c>
      <c r="B168" s="131">
        <f t="shared" si="36"/>
        <v>67.099999999999994</v>
      </c>
      <c r="C168" s="131">
        <f t="shared" si="36"/>
        <v>27.8</v>
      </c>
      <c r="D168" s="63">
        <f t="shared" si="37"/>
        <v>41.430700447093891</v>
      </c>
      <c r="E168" s="109"/>
      <c r="F168" s="109"/>
      <c r="G168" s="63"/>
      <c r="H168" s="109"/>
      <c r="I168" s="109"/>
      <c r="J168" s="63"/>
      <c r="K168" s="109"/>
      <c r="L168" s="109"/>
      <c r="M168" s="63"/>
      <c r="N168" s="109"/>
      <c r="O168" s="109"/>
      <c r="P168" s="63"/>
      <c r="Q168" s="109"/>
      <c r="R168" s="109"/>
      <c r="S168" s="63"/>
      <c r="T168" s="109"/>
      <c r="U168" s="109"/>
      <c r="V168" s="63"/>
      <c r="W168" s="109"/>
      <c r="X168" s="109"/>
      <c r="Y168" s="63"/>
      <c r="Z168" s="109"/>
      <c r="AA168" s="109"/>
      <c r="AB168" s="63"/>
      <c r="AC168" s="109"/>
      <c r="AD168" s="109"/>
      <c r="AE168" s="63"/>
      <c r="AF168" s="109"/>
      <c r="AG168" s="109"/>
      <c r="AH168" s="63"/>
      <c r="AI168" s="109"/>
      <c r="AJ168" s="109"/>
      <c r="AK168" s="63"/>
      <c r="AL168" s="109"/>
      <c r="AM168" s="109"/>
      <c r="AN168" s="63"/>
      <c r="AO168" s="109"/>
      <c r="AP168" s="109"/>
      <c r="AQ168" s="63"/>
      <c r="AR168" s="109"/>
      <c r="AS168" s="109"/>
      <c r="AT168" s="63"/>
      <c r="AU168" s="109"/>
      <c r="AV168" s="109"/>
      <c r="AW168" s="63"/>
      <c r="AX168" s="109"/>
      <c r="AY168" s="109"/>
      <c r="AZ168" s="63"/>
      <c r="BA168" s="109"/>
      <c r="BB168" s="109"/>
      <c r="BC168" s="63"/>
      <c r="BD168" s="109"/>
      <c r="BE168" s="109"/>
      <c r="BF168" s="63"/>
      <c r="BG168" s="109"/>
      <c r="BH168" s="109"/>
      <c r="BI168" s="63"/>
      <c r="BJ168" s="63">
        <v>67.099999999999994</v>
      </c>
      <c r="BK168" s="63">
        <v>27.8</v>
      </c>
      <c r="BL168" s="63">
        <f t="shared" si="35"/>
        <v>41.430700447093891</v>
      </c>
      <c r="BM168" s="109"/>
      <c r="BN168" s="109"/>
      <c r="BO168" s="63"/>
      <c r="BP168" s="109"/>
      <c r="BQ168" s="109"/>
      <c r="BR168" s="63"/>
      <c r="BS168" s="109"/>
      <c r="BT168" s="109"/>
      <c r="BU168" s="63"/>
      <c r="BV168" s="109"/>
      <c r="BW168" s="109"/>
      <c r="BX168" s="63"/>
      <c r="BY168" s="109"/>
      <c r="BZ168" s="109"/>
      <c r="CA168" s="63"/>
    </row>
    <row r="169" spans="1:79" s="70" customFormat="1" ht="38.25" x14ac:dyDescent="0.25">
      <c r="A169" s="130" t="s">
        <v>415</v>
      </c>
      <c r="B169" s="131">
        <f t="shared" si="36"/>
        <v>67.099999999999994</v>
      </c>
      <c r="C169" s="131">
        <f t="shared" si="36"/>
        <v>27.8</v>
      </c>
      <c r="D169" s="63">
        <f t="shared" si="37"/>
        <v>41.430700447093891</v>
      </c>
      <c r="E169" s="109"/>
      <c r="F169" s="109"/>
      <c r="G169" s="63"/>
      <c r="H169" s="109"/>
      <c r="I169" s="109"/>
      <c r="J169" s="63"/>
      <c r="K169" s="109"/>
      <c r="L169" s="109"/>
      <c r="M169" s="63"/>
      <c r="N169" s="109"/>
      <c r="O169" s="109"/>
      <c r="P169" s="63"/>
      <c r="Q169" s="109"/>
      <c r="R169" s="109"/>
      <c r="S169" s="63"/>
      <c r="T169" s="109"/>
      <c r="U169" s="109"/>
      <c r="V169" s="63"/>
      <c r="W169" s="109"/>
      <c r="X169" s="109"/>
      <c r="Y169" s="63"/>
      <c r="Z169" s="109"/>
      <c r="AA169" s="109"/>
      <c r="AB169" s="63"/>
      <c r="AC169" s="109"/>
      <c r="AD169" s="109"/>
      <c r="AE169" s="63"/>
      <c r="AF169" s="109"/>
      <c r="AG169" s="109"/>
      <c r="AH169" s="63"/>
      <c r="AI169" s="109"/>
      <c r="AJ169" s="109"/>
      <c r="AK169" s="63"/>
      <c r="AL169" s="109"/>
      <c r="AM169" s="109"/>
      <c r="AN169" s="63"/>
      <c r="AO169" s="109"/>
      <c r="AP169" s="109"/>
      <c r="AQ169" s="63"/>
      <c r="AR169" s="109"/>
      <c r="AS169" s="109"/>
      <c r="AT169" s="63"/>
      <c r="AU169" s="109"/>
      <c r="AV169" s="109"/>
      <c r="AW169" s="63"/>
      <c r="AX169" s="109"/>
      <c r="AY169" s="109"/>
      <c r="AZ169" s="63"/>
      <c r="BA169" s="109"/>
      <c r="BB169" s="109"/>
      <c r="BC169" s="63"/>
      <c r="BD169" s="109"/>
      <c r="BE169" s="109"/>
      <c r="BF169" s="63"/>
      <c r="BG169" s="109"/>
      <c r="BH169" s="109"/>
      <c r="BI169" s="63"/>
      <c r="BJ169" s="63">
        <v>67.099999999999994</v>
      </c>
      <c r="BK169" s="63">
        <v>27.8</v>
      </c>
      <c r="BL169" s="63">
        <f t="shared" si="35"/>
        <v>41.430700447093891</v>
      </c>
      <c r="BM169" s="109"/>
      <c r="BN169" s="109"/>
      <c r="BO169" s="63"/>
      <c r="BP169" s="109"/>
      <c r="BQ169" s="109"/>
      <c r="BR169" s="63"/>
      <c r="BS169" s="109"/>
      <c r="BT169" s="109"/>
      <c r="BU169" s="63"/>
      <c r="BV169" s="109"/>
      <c r="BW169" s="109"/>
      <c r="BX169" s="63"/>
      <c r="BY169" s="109"/>
      <c r="BZ169" s="109"/>
      <c r="CA169" s="63"/>
    </row>
    <row r="170" spans="1:79" s="70" customFormat="1" ht="38.25" x14ac:dyDescent="0.25">
      <c r="A170" s="130" t="s">
        <v>416</v>
      </c>
      <c r="B170" s="131">
        <f t="shared" si="36"/>
        <v>67.099999999999994</v>
      </c>
      <c r="C170" s="131">
        <f t="shared" si="36"/>
        <v>27.8</v>
      </c>
      <c r="D170" s="63">
        <f t="shared" si="37"/>
        <v>41.430700447093891</v>
      </c>
      <c r="E170" s="109"/>
      <c r="F170" s="109"/>
      <c r="G170" s="63"/>
      <c r="H170" s="109"/>
      <c r="I170" s="109"/>
      <c r="J170" s="63"/>
      <c r="K170" s="109"/>
      <c r="L170" s="109"/>
      <c r="M170" s="63"/>
      <c r="N170" s="109"/>
      <c r="O170" s="109"/>
      <c r="P170" s="63"/>
      <c r="Q170" s="109"/>
      <c r="R170" s="109"/>
      <c r="S170" s="63"/>
      <c r="T170" s="109"/>
      <c r="U170" s="109"/>
      <c r="V170" s="63"/>
      <c r="W170" s="109"/>
      <c r="X170" s="109"/>
      <c r="Y170" s="63"/>
      <c r="Z170" s="109"/>
      <c r="AA170" s="109"/>
      <c r="AB170" s="63"/>
      <c r="AC170" s="109"/>
      <c r="AD170" s="109"/>
      <c r="AE170" s="63"/>
      <c r="AF170" s="109"/>
      <c r="AG170" s="109"/>
      <c r="AH170" s="63"/>
      <c r="AI170" s="109"/>
      <c r="AJ170" s="109"/>
      <c r="AK170" s="63"/>
      <c r="AL170" s="109"/>
      <c r="AM170" s="109"/>
      <c r="AN170" s="63"/>
      <c r="AO170" s="109"/>
      <c r="AP170" s="109"/>
      <c r="AQ170" s="63"/>
      <c r="AR170" s="109"/>
      <c r="AS170" s="109"/>
      <c r="AT170" s="63"/>
      <c r="AU170" s="109"/>
      <c r="AV170" s="109"/>
      <c r="AW170" s="63"/>
      <c r="AX170" s="109"/>
      <c r="AY170" s="109"/>
      <c r="AZ170" s="63"/>
      <c r="BA170" s="109"/>
      <c r="BB170" s="109"/>
      <c r="BC170" s="63"/>
      <c r="BD170" s="109"/>
      <c r="BE170" s="109"/>
      <c r="BF170" s="63"/>
      <c r="BG170" s="109"/>
      <c r="BH170" s="109"/>
      <c r="BI170" s="63"/>
      <c r="BJ170" s="63">
        <v>67.099999999999994</v>
      </c>
      <c r="BK170" s="63">
        <v>27.8</v>
      </c>
      <c r="BL170" s="63">
        <f t="shared" si="35"/>
        <v>41.430700447093891</v>
      </c>
      <c r="BM170" s="109"/>
      <c r="BN170" s="109"/>
      <c r="BO170" s="63"/>
      <c r="BP170" s="109"/>
      <c r="BQ170" s="109"/>
      <c r="BR170" s="63"/>
      <c r="BS170" s="109"/>
      <c r="BT170" s="109"/>
      <c r="BU170" s="63"/>
      <c r="BV170" s="109"/>
      <c r="BW170" s="109"/>
      <c r="BX170" s="63"/>
      <c r="BY170" s="109"/>
      <c r="BZ170" s="109"/>
      <c r="CA170" s="63"/>
    </row>
    <row r="171" spans="1:79" s="70" customFormat="1" ht="51" x14ac:dyDescent="0.25">
      <c r="A171" s="130" t="s">
        <v>417</v>
      </c>
      <c r="B171" s="131">
        <f t="shared" si="36"/>
        <v>67.099999999999994</v>
      </c>
      <c r="C171" s="131">
        <f t="shared" si="36"/>
        <v>27.8</v>
      </c>
      <c r="D171" s="63">
        <f t="shared" si="37"/>
        <v>41.430700447093891</v>
      </c>
      <c r="E171" s="109"/>
      <c r="F171" s="109"/>
      <c r="G171" s="63"/>
      <c r="H171" s="109"/>
      <c r="I171" s="109"/>
      <c r="J171" s="63"/>
      <c r="K171" s="109"/>
      <c r="L171" s="109"/>
      <c r="M171" s="63"/>
      <c r="N171" s="109"/>
      <c r="O171" s="109"/>
      <c r="P171" s="63"/>
      <c r="Q171" s="109"/>
      <c r="R171" s="109"/>
      <c r="S171" s="63"/>
      <c r="T171" s="109"/>
      <c r="U171" s="109"/>
      <c r="V171" s="63"/>
      <c r="W171" s="109"/>
      <c r="X171" s="109"/>
      <c r="Y171" s="63"/>
      <c r="Z171" s="109"/>
      <c r="AA171" s="109"/>
      <c r="AB171" s="63"/>
      <c r="AC171" s="109"/>
      <c r="AD171" s="109"/>
      <c r="AE171" s="63"/>
      <c r="AF171" s="109"/>
      <c r="AG171" s="109"/>
      <c r="AH171" s="63"/>
      <c r="AI171" s="109"/>
      <c r="AJ171" s="109"/>
      <c r="AK171" s="63"/>
      <c r="AL171" s="109"/>
      <c r="AM171" s="109"/>
      <c r="AN171" s="63"/>
      <c r="AO171" s="109"/>
      <c r="AP171" s="109"/>
      <c r="AQ171" s="63"/>
      <c r="AR171" s="109"/>
      <c r="AS171" s="109"/>
      <c r="AT171" s="63"/>
      <c r="AU171" s="109"/>
      <c r="AV171" s="109"/>
      <c r="AW171" s="63"/>
      <c r="AX171" s="109"/>
      <c r="AY171" s="109"/>
      <c r="AZ171" s="63"/>
      <c r="BA171" s="109"/>
      <c r="BB171" s="109"/>
      <c r="BC171" s="63"/>
      <c r="BD171" s="109"/>
      <c r="BE171" s="109"/>
      <c r="BF171" s="63"/>
      <c r="BG171" s="109"/>
      <c r="BH171" s="109"/>
      <c r="BI171" s="63"/>
      <c r="BJ171" s="63">
        <v>67.099999999999994</v>
      </c>
      <c r="BK171" s="63">
        <v>27.8</v>
      </c>
      <c r="BL171" s="63">
        <f t="shared" si="35"/>
        <v>41.430700447093891</v>
      </c>
      <c r="BM171" s="109"/>
      <c r="BN171" s="109"/>
      <c r="BO171" s="63"/>
      <c r="BP171" s="109"/>
      <c r="BQ171" s="109"/>
      <c r="BR171" s="63"/>
      <c r="BS171" s="109"/>
      <c r="BT171" s="109"/>
      <c r="BU171" s="63"/>
      <c r="BV171" s="109"/>
      <c r="BW171" s="109"/>
      <c r="BX171" s="63"/>
      <c r="BY171" s="109"/>
      <c r="BZ171" s="109"/>
      <c r="CA171" s="63"/>
    </row>
    <row r="172" spans="1:79" s="70" customFormat="1" ht="38.25" x14ac:dyDescent="0.25">
      <c r="A172" s="130" t="s">
        <v>419</v>
      </c>
      <c r="B172" s="131">
        <f t="shared" si="36"/>
        <v>166.7</v>
      </c>
      <c r="C172" s="131">
        <f t="shared" si="36"/>
        <v>82.5</v>
      </c>
      <c r="D172" s="63">
        <f t="shared" si="37"/>
        <v>49.490101979604084</v>
      </c>
      <c r="E172" s="109"/>
      <c r="F172" s="109"/>
      <c r="G172" s="63"/>
      <c r="H172" s="109"/>
      <c r="I172" s="109"/>
      <c r="J172" s="63"/>
      <c r="K172" s="109"/>
      <c r="L172" s="109"/>
      <c r="M172" s="63"/>
      <c r="N172" s="109"/>
      <c r="O172" s="109"/>
      <c r="P172" s="63"/>
      <c r="Q172" s="109"/>
      <c r="R172" s="109"/>
      <c r="S172" s="63"/>
      <c r="T172" s="109"/>
      <c r="U172" s="109"/>
      <c r="V172" s="63"/>
      <c r="W172" s="109"/>
      <c r="X172" s="109"/>
      <c r="Y172" s="63"/>
      <c r="Z172" s="109"/>
      <c r="AA172" s="109"/>
      <c r="AB172" s="63"/>
      <c r="AC172" s="109"/>
      <c r="AD172" s="109"/>
      <c r="AE172" s="63"/>
      <c r="AF172" s="109"/>
      <c r="AG172" s="109"/>
      <c r="AH172" s="63"/>
      <c r="AI172" s="109"/>
      <c r="AJ172" s="109"/>
      <c r="AK172" s="63"/>
      <c r="AL172" s="109"/>
      <c r="AM172" s="109"/>
      <c r="AN172" s="63"/>
      <c r="AO172" s="109"/>
      <c r="AP172" s="109"/>
      <c r="AQ172" s="63"/>
      <c r="AR172" s="109"/>
      <c r="AS172" s="109"/>
      <c r="AT172" s="63"/>
      <c r="AU172" s="109"/>
      <c r="AV172" s="109"/>
      <c r="AW172" s="63"/>
      <c r="AX172" s="109"/>
      <c r="AY172" s="109"/>
      <c r="AZ172" s="63"/>
      <c r="BA172" s="109"/>
      <c r="BB172" s="109"/>
      <c r="BC172" s="63"/>
      <c r="BD172" s="109"/>
      <c r="BE172" s="109"/>
      <c r="BF172" s="63"/>
      <c r="BG172" s="109"/>
      <c r="BH172" s="109"/>
      <c r="BI172" s="63"/>
      <c r="BJ172" s="63">
        <v>166.7</v>
      </c>
      <c r="BK172" s="63">
        <v>82.5</v>
      </c>
      <c r="BL172" s="63">
        <f t="shared" si="35"/>
        <v>49.490101979604084</v>
      </c>
      <c r="BM172" s="109"/>
      <c r="BN172" s="109"/>
      <c r="BO172" s="63"/>
      <c r="BP172" s="109"/>
      <c r="BQ172" s="109"/>
      <c r="BR172" s="63"/>
      <c r="BS172" s="109"/>
      <c r="BT172" s="109"/>
      <c r="BU172" s="63"/>
      <c r="BV172" s="109"/>
      <c r="BW172" s="109"/>
      <c r="BX172" s="63"/>
      <c r="BY172" s="109"/>
      <c r="BZ172" s="109"/>
      <c r="CA172" s="63"/>
    </row>
    <row r="173" spans="1:79" s="70" customFormat="1" ht="38.25" x14ac:dyDescent="0.25">
      <c r="A173" s="130" t="s">
        <v>420</v>
      </c>
      <c r="B173" s="131">
        <f t="shared" si="36"/>
        <v>166.7</v>
      </c>
      <c r="C173" s="131">
        <f t="shared" si="36"/>
        <v>82.2</v>
      </c>
      <c r="D173" s="63">
        <f t="shared" si="37"/>
        <v>49.310137972405528</v>
      </c>
      <c r="E173" s="109"/>
      <c r="F173" s="109"/>
      <c r="G173" s="63"/>
      <c r="H173" s="109"/>
      <c r="I173" s="109"/>
      <c r="J173" s="63"/>
      <c r="K173" s="109"/>
      <c r="L173" s="109"/>
      <c r="M173" s="63"/>
      <c r="N173" s="109"/>
      <c r="O173" s="109"/>
      <c r="P173" s="63"/>
      <c r="Q173" s="109"/>
      <c r="R173" s="109"/>
      <c r="S173" s="63"/>
      <c r="T173" s="109"/>
      <c r="U173" s="109"/>
      <c r="V173" s="63"/>
      <c r="W173" s="109"/>
      <c r="X173" s="109"/>
      <c r="Y173" s="63"/>
      <c r="Z173" s="109"/>
      <c r="AA173" s="109"/>
      <c r="AB173" s="63"/>
      <c r="AC173" s="109"/>
      <c r="AD173" s="109"/>
      <c r="AE173" s="63"/>
      <c r="AF173" s="109"/>
      <c r="AG173" s="109"/>
      <c r="AH173" s="63"/>
      <c r="AI173" s="109"/>
      <c r="AJ173" s="109"/>
      <c r="AK173" s="63"/>
      <c r="AL173" s="109"/>
      <c r="AM173" s="109"/>
      <c r="AN173" s="63"/>
      <c r="AO173" s="109"/>
      <c r="AP173" s="109"/>
      <c r="AQ173" s="63"/>
      <c r="AR173" s="109"/>
      <c r="AS173" s="109"/>
      <c r="AT173" s="63"/>
      <c r="AU173" s="109"/>
      <c r="AV173" s="109"/>
      <c r="AW173" s="63"/>
      <c r="AX173" s="109"/>
      <c r="AY173" s="109"/>
      <c r="AZ173" s="63"/>
      <c r="BA173" s="109"/>
      <c r="BB173" s="109"/>
      <c r="BC173" s="63"/>
      <c r="BD173" s="109"/>
      <c r="BE173" s="109"/>
      <c r="BF173" s="63"/>
      <c r="BG173" s="109"/>
      <c r="BH173" s="109"/>
      <c r="BI173" s="63"/>
      <c r="BJ173" s="63">
        <v>166.7</v>
      </c>
      <c r="BK173" s="63">
        <v>82.2</v>
      </c>
      <c r="BL173" s="63">
        <f t="shared" si="35"/>
        <v>49.310137972405528</v>
      </c>
      <c r="BM173" s="109"/>
      <c r="BN173" s="109"/>
      <c r="BO173" s="63"/>
      <c r="BP173" s="109"/>
      <c r="BQ173" s="109"/>
      <c r="BR173" s="63"/>
      <c r="BS173" s="109"/>
      <c r="BT173" s="109"/>
      <c r="BU173" s="63"/>
      <c r="BV173" s="109"/>
      <c r="BW173" s="109"/>
      <c r="BX173" s="63"/>
      <c r="BY173" s="109"/>
      <c r="BZ173" s="109"/>
      <c r="CA173" s="63"/>
    </row>
    <row r="174" spans="1:79" s="70" customFormat="1" ht="38.25" x14ac:dyDescent="0.25">
      <c r="A174" s="130" t="s">
        <v>421</v>
      </c>
      <c r="B174" s="131">
        <f t="shared" si="36"/>
        <v>67.099999999999994</v>
      </c>
      <c r="C174" s="131">
        <f t="shared" si="36"/>
        <v>25.6</v>
      </c>
      <c r="D174" s="63">
        <f t="shared" si="37"/>
        <v>38.152011922503732</v>
      </c>
      <c r="E174" s="109"/>
      <c r="F174" s="109"/>
      <c r="G174" s="63"/>
      <c r="H174" s="109"/>
      <c r="I174" s="109"/>
      <c r="J174" s="63"/>
      <c r="K174" s="109"/>
      <c r="L174" s="109"/>
      <c r="M174" s="63"/>
      <c r="N174" s="109"/>
      <c r="O174" s="109"/>
      <c r="P174" s="63"/>
      <c r="Q174" s="109"/>
      <c r="R174" s="109"/>
      <c r="S174" s="63"/>
      <c r="T174" s="109"/>
      <c r="U174" s="109"/>
      <c r="V174" s="63"/>
      <c r="W174" s="109"/>
      <c r="X174" s="109"/>
      <c r="Y174" s="63"/>
      <c r="Z174" s="109"/>
      <c r="AA174" s="109"/>
      <c r="AB174" s="63"/>
      <c r="AC174" s="109"/>
      <c r="AD174" s="109"/>
      <c r="AE174" s="63"/>
      <c r="AF174" s="109"/>
      <c r="AG174" s="109"/>
      <c r="AH174" s="63"/>
      <c r="AI174" s="109"/>
      <c r="AJ174" s="109"/>
      <c r="AK174" s="63"/>
      <c r="AL174" s="109"/>
      <c r="AM174" s="109"/>
      <c r="AN174" s="63"/>
      <c r="AO174" s="109"/>
      <c r="AP174" s="109"/>
      <c r="AQ174" s="63"/>
      <c r="AR174" s="109"/>
      <c r="AS174" s="109"/>
      <c r="AT174" s="63"/>
      <c r="AU174" s="109"/>
      <c r="AV174" s="109"/>
      <c r="AW174" s="63"/>
      <c r="AX174" s="109"/>
      <c r="AY174" s="109"/>
      <c r="AZ174" s="63"/>
      <c r="BA174" s="109"/>
      <c r="BB174" s="109"/>
      <c r="BC174" s="63"/>
      <c r="BD174" s="109"/>
      <c r="BE174" s="109"/>
      <c r="BF174" s="63"/>
      <c r="BG174" s="109"/>
      <c r="BH174" s="109"/>
      <c r="BI174" s="63"/>
      <c r="BJ174" s="63">
        <v>67.099999999999994</v>
      </c>
      <c r="BK174" s="63">
        <v>25.6</v>
      </c>
      <c r="BL174" s="63">
        <f t="shared" si="35"/>
        <v>38.152011922503732</v>
      </c>
      <c r="BM174" s="109"/>
      <c r="BN174" s="109"/>
      <c r="BO174" s="63"/>
      <c r="BP174" s="109"/>
      <c r="BQ174" s="109"/>
      <c r="BR174" s="63"/>
      <c r="BS174" s="109"/>
      <c r="BT174" s="109"/>
      <c r="BU174" s="63"/>
      <c r="BV174" s="109"/>
      <c r="BW174" s="109"/>
      <c r="BX174" s="63"/>
      <c r="BY174" s="109"/>
      <c r="BZ174" s="109"/>
      <c r="CA174" s="63"/>
    </row>
    <row r="175" spans="1:79" s="70" customFormat="1" ht="51" x14ac:dyDescent="0.25">
      <c r="A175" s="130" t="s">
        <v>422</v>
      </c>
      <c r="B175" s="131">
        <f t="shared" si="36"/>
        <v>67.099999999999994</v>
      </c>
      <c r="C175" s="131">
        <f t="shared" si="36"/>
        <v>32.5</v>
      </c>
      <c r="D175" s="63">
        <f t="shared" si="37"/>
        <v>48.435171385991062</v>
      </c>
      <c r="E175" s="109"/>
      <c r="F175" s="109"/>
      <c r="G175" s="63"/>
      <c r="H175" s="109"/>
      <c r="I175" s="109"/>
      <c r="J175" s="63"/>
      <c r="K175" s="109"/>
      <c r="L175" s="109"/>
      <c r="M175" s="63"/>
      <c r="N175" s="109"/>
      <c r="O175" s="109"/>
      <c r="P175" s="63"/>
      <c r="Q175" s="109"/>
      <c r="R175" s="109"/>
      <c r="S175" s="63"/>
      <c r="T175" s="109"/>
      <c r="U175" s="109"/>
      <c r="V175" s="63"/>
      <c r="W175" s="109"/>
      <c r="X175" s="109"/>
      <c r="Y175" s="63"/>
      <c r="Z175" s="109"/>
      <c r="AA175" s="109"/>
      <c r="AB175" s="63"/>
      <c r="AC175" s="109"/>
      <c r="AD175" s="109"/>
      <c r="AE175" s="63"/>
      <c r="AF175" s="109"/>
      <c r="AG175" s="109"/>
      <c r="AH175" s="63"/>
      <c r="AI175" s="109"/>
      <c r="AJ175" s="109"/>
      <c r="AK175" s="63"/>
      <c r="AL175" s="109"/>
      <c r="AM175" s="109"/>
      <c r="AN175" s="63"/>
      <c r="AO175" s="109"/>
      <c r="AP175" s="109"/>
      <c r="AQ175" s="63"/>
      <c r="AR175" s="109"/>
      <c r="AS175" s="109"/>
      <c r="AT175" s="63"/>
      <c r="AU175" s="109"/>
      <c r="AV175" s="109"/>
      <c r="AW175" s="63"/>
      <c r="AX175" s="109"/>
      <c r="AY175" s="109"/>
      <c r="AZ175" s="63"/>
      <c r="BA175" s="109"/>
      <c r="BB175" s="109"/>
      <c r="BC175" s="63"/>
      <c r="BD175" s="109"/>
      <c r="BE175" s="109"/>
      <c r="BF175" s="63"/>
      <c r="BG175" s="109"/>
      <c r="BH175" s="109"/>
      <c r="BI175" s="63"/>
      <c r="BJ175" s="63">
        <v>67.099999999999994</v>
      </c>
      <c r="BK175" s="63">
        <v>32.5</v>
      </c>
      <c r="BL175" s="63">
        <f t="shared" si="35"/>
        <v>48.435171385991062</v>
      </c>
      <c r="BM175" s="109"/>
      <c r="BN175" s="109"/>
      <c r="BO175" s="63"/>
      <c r="BP175" s="109"/>
      <c r="BQ175" s="109"/>
      <c r="BR175" s="63"/>
      <c r="BS175" s="109"/>
      <c r="BT175" s="109"/>
      <c r="BU175" s="63"/>
      <c r="BV175" s="109"/>
      <c r="BW175" s="109"/>
      <c r="BX175" s="63"/>
      <c r="BY175" s="109"/>
      <c r="BZ175" s="109"/>
      <c r="CA175" s="63"/>
    </row>
    <row r="176" spans="1:79" s="70" customFormat="1" ht="38.25" x14ac:dyDescent="0.25">
      <c r="A176" s="130" t="s">
        <v>423</v>
      </c>
      <c r="B176" s="131">
        <f t="shared" si="36"/>
        <v>67.099999999999994</v>
      </c>
      <c r="C176" s="131">
        <f t="shared" si="36"/>
        <v>30.7</v>
      </c>
      <c r="D176" s="63">
        <f t="shared" si="37"/>
        <v>45.752608047690018</v>
      </c>
      <c r="E176" s="109"/>
      <c r="F176" s="109"/>
      <c r="G176" s="63"/>
      <c r="H176" s="109"/>
      <c r="I176" s="109"/>
      <c r="J176" s="63"/>
      <c r="K176" s="109"/>
      <c r="L176" s="109"/>
      <c r="M176" s="63"/>
      <c r="N176" s="109"/>
      <c r="O176" s="109"/>
      <c r="P176" s="63"/>
      <c r="Q176" s="109"/>
      <c r="R176" s="109"/>
      <c r="S176" s="63"/>
      <c r="T176" s="109"/>
      <c r="U176" s="109"/>
      <c r="V176" s="63"/>
      <c r="W176" s="109"/>
      <c r="X176" s="109"/>
      <c r="Y176" s="63"/>
      <c r="Z176" s="109"/>
      <c r="AA176" s="109"/>
      <c r="AB176" s="63"/>
      <c r="AC176" s="109"/>
      <c r="AD176" s="109"/>
      <c r="AE176" s="63"/>
      <c r="AF176" s="109"/>
      <c r="AG176" s="109"/>
      <c r="AH176" s="63"/>
      <c r="AI176" s="109"/>
      <c r="AJ176" s="109"/>
      <c r="AK176" s="63"/>
      <c r="AL176" s="109"/>
      <c r="AM176" s="109"/>
      <c r="AN176" s="63"/>
      <c r="AO176" s="109"/>
      <c r="AP176" s="109"/>
      <c r="AQ176" s="63"/>
      <c r="AR176" s="109"/>
      <c r="AS176" s="109"/>
      <c r="AT176" s="63"/>
      <c r="AU176" s="109"/>
      <c r="AV176" s="109"/>
      <c r="AW176" s="63"/>
      <c r="AX176" s="109"/>
      <c r="AY176" s="109"/>
      <c r="AZ176" s="63"/>
      <c r="BA176" s="109"/>
      <c r="BB176" s="109"/>
      <c r="BC176" s="63"/>
      <c r="BD176" s="109"/>
      <c r="BE176" s="109"/>
      <c r="BF176" s="63"/>
      <c r="BG176" s="109"/>
      <c r="BH176" s="109"/>
      <c r="BI176" s="63"/>
      <c r="BJ176" s="63">
        <v>67.099999999999994</v>
      </c>
      <c r="BK176" s="63">
        <v>30.7</v>
      </c>
      <c r="BL176" s="63">
        <f t="shared" si="35"/>
        <v>45.752608047690018</v>
      </c>
      <c r="BM176" s="109"/>
      <c r="BN176" s="109"/>
      <c r="BO176" s="63"/>
      <c r="BP176" s="109"/>
      <c r="BQ176" s="109"/>
      <c r="BR176" s="63"/>
      <c r="BS176" s="109"/>
      <c r="BT176" s="109"/>
      <c r="BU176" s="63"/>
      <c r="BV176" s="109"/>
      <c r="BW176" s="109"/>
      <c r="BX176" s="63"/>
      <c r="BY176" s="109"/>
      <c r="BZ176" s="109"/>
      <c r="CA176" s="63"/>
    </row>
    <row r="177" spans="1:79" s="70" customFormat="1" ht="38.25" x14ac:dyDescent="0.25">
      <c r="A177" s="130" t="s">
        <v>424</v>
      </c>
      <c r="B177" s="131">
        <f t="shared" si="36"/>
        <v>67.099999999999994</v>
      </c>
      <c r="C177" s="131">
        <f t="shared" si="36"/>
        <v>29.9</v>
      </c>
      <c r="D177" s="63">
        <f t="shared" si="37"/>
        <v>44.560357675111774</v>
      </c>
      <c r="E177" s="109"/>
      <c r="F177" s="109"/>
      <c r="G177" s="63"/>
      <c r="H177" s="109"/>
      <c r="I177" s="109"/>
      <c r="J177" s="63"/>
      <c r="K177" s="109"/>
      <c r="L177" s="109"/>
      <c r="M177" s="63"/>
      <c r="N177" s="109"/>
      <c r="O177" s="109"/>
      <c r="P177" s="63"/>
      <c r="Q177" s="109"/>
      <c r="R177" s="109"/>
      <c r="S177" s="63"/>
      <c r="T177" s="109"/>
      <c r="U177" s="109"/>
      <c r="V177" s="63"/>
      <c r="W177" s="109"/>
      <c r="X177" s="109"/>
      <c r="Y177" s="63"/>
      <c r="Z177" s="109"/>
      <c r="AA177" s="109"/>
      <c r="AB177" s="63"/>
      <c r="AC177" s="109"/>
      <c r="AD177" s="109"/>
      <c r="AE177" s="63"/>
      <c r="AF177" s="109"/>
      <c r="AG177" s="109"/>
      <c r="AH177" s="63"/>
      <c r="AI177" s="109"/>
      <c r="AJ177" s="109"/>
      <c r="AK177" s="63"/>
      <c r="AL177" s="109"/>
      <c r="AM177" s="109"/>
      <c r="AN177" s="63"/>
      <c r="AO177" s="109"/>
      <c r="AP177" s="109"/>
      <c r="AQ177" s="63"/>
      <c r="AR177" s="109"/>
      <c r="AS177" s="109"/>
      <c r="AT177" s="63"/>
      <c r="AU177" s="109"/>
      <c r="AV177" s="109"/>
      <c r="AW177" s="63"/>
      <c r="AX177" s="109"/>
      <c r="AY177" s="109"/>
      <c r="AZ177" s="63"/>
      <c r="BA177" s="109"/>
      <c r="BB177" s="109"/>
      <c r="BC177" s="63"/>
      <c r="BD177" s="109"/>
      <c r="BE177" s="109"/>
      <c r="BF177" s="63"/>
      <c r="BG177" s="109"/>
      <c r="BH177" s="109"/>
      <c r="BI177" s="63"/>
      <c r="BJ177" s="63">
        <v>67.099999999999994</v>
      </c>
      <c r="BK177" s="63">
        <v>29.9</v>
      </c>
      <c r="BL177" s="63">
        <f t="shared" si="35"/>
        <v>44.560357675111774</v>
      </c>
      <c r="BM177" s="109"/>
      <c r="BN177" s="109"/>
      <c r="BO177" s="63"/>
      <c r="BP177" s="109"/>
      <c r="BQ177" s="109"/>
      <c r="BR177" s="63"/>
      <c r="BS177" s="109"/>
      <c r="BT177" s="109"/>
      <c r="BU177" s="63"/>
      <c r="BV177" s="109"/>
      <c r="BW177" s="109"/>
      <c r="BX177" s="63"/>
      <c r="BY177" s="109"/>
      <c r="BZ177" s="109"/>
      <c r="CA177" s="63"/>
    </row>
    <row r="178" spans="1:79" s="70" customFormat="1" ht="38.25" x14ac:dyDescent="0.25">
      <c r="A178" s="130" t="s">
        <v>425</v>
      </c>
      <c r="B178" s="131">
        <f t="shared" si="36"/>
        <v>67.099999999999994</v>
      </c>
      <c r="C178" s="131">
        <f t="shared" si="36"/>
        <v>31.9</v>
      </c>
      <c r="D178" s="63">
        <f t="shared" si="37"/>
        <v>47.540983606557383</v>
      </c>
      <c r="E178" s="109"/>
      <c r="F178" s="109"/>
      <c r="G178" s="63"/>
      <c r="H178" s="109"/>
      <c r="I178" s="109"/>
      <c r="J178" s="63"/>
      <c r="K178" s="109"/>
      <c r="L178" s="109"/>
      <c r="M178" s="63"/>
      <c r="N178" s="109"/>
      <c r="O178" s="109"/>
      <c r="P178" s="63"/>
      <c r="Q178" s="109"/>
      <c r="R178" s="109"/>
      <c r="S178" s="63"/>
      <c r="T178" s="109"/>
      <c r="U178" s="109"/>
      <c r="V178" s="63"/>
      <c r="W178" s="109"/>
      <c r="X178" s="109"/>
      <c r="Y178" s="63"/>
      <c r="Z178" s="109"/>
      <c r="AA178" s="109"/>
      <c r="AB178" s="63"/>
      <c r="AC178" s="109"/>
      <c r="AD178" s="109"/>
      <c r="AE178" s="63"/>
      <c r="AF178" s="109"/>
      <c r="AG178" s="109"/>
      <c r="AH178" s="63"/>
      <c r="AI178" s="109"/>
      <c r="AJ178" s="109"/>
      <c r="AK178" s="63"/>
      <c r="AL178" s="109"/>
      <c r="AM178" s="109"/>
      <c r="AN178" s="63"/>
      <c r="AO178" s="109"/>
      <c r="AP178" s="109"/>
      <c r="AQ178" s="63"/>
      <c r="AR178" s="109"/>
      <c r="AS178" s="109"/>
      <c r="AT178" s="63"/>
      <c r="AU178" s="109"/>
      <c r="AV178" s="109"/>
      <c r="AW178" s="63"/>
      <c r="AX178" s="109"/>
      <c r="AY178" s="109"/>
      <c r="AZ178" s="63"/>
      <c r="BA178" s="109"/>
      <c r="BB178" s="109"/>
      <c r="BC178" s="63"/>
      <c r="BD178" s="109"/>
      <c r="BE178" s="109"/>
      <c r="BF178" s="63"/>
      <c r="BG178" s="109"/>
      <c r="BH178" s="109"/>
      <c r="BI178" s="63"/>
      <c r="BJ178" s="63">
        <v>67.099999999999994</v>
      </c>
      <c r="BK178" s="63">
        <v>31.9</v>
      </c>
      <c r="BL178" s="63">
        <f t="shared" si="35"/>
        <v>47.540983606557383</v>
      </c>
      <c r="BM178" s="109"/>
      <c r="BN178" s="109"/>
      <c r="BO178" s="63"/>
      <c r="BP178" s="109"/>
      <c r="BQ178" s="109"/>
      <c r="BR178" s="63"/>
      <c r="BS178" s="109"/>
      <c r="BT178" s="109"/>
      <c r="BU178" s="63"/>
      <c r="BV178" s="109"/>
      <c r="BW178" s="109"/>
      <c r="BX178" s="63"/>
      <c r="BY178" s="109"/>
      <c r="BZ178" s="109"/>
      <c r="CA178" s="63"/>
    </row>
    <row r="179" spans="1:79" s="70" customFormat="1" ht="38.25" x14ac:dyDescent="0.25">
      <c r="A179" s="130" t="s">
        <v>426</v>
      </c>
      <c r="B179" s="131">
        <f t="shared" si="36"/>
        <v>166.7</v>
      </c>
      <c r="C179" s="131">
        <f t="shared" si="36"/>
        <v>83.3</v>
      </c>
      <c r="D179" s="63">
        <f t="shared" si="37"/>
        <v>49.970005998800247</v>
      </c>
      <c r="E179" s="109"/>
      <c r="F179" s="109"/>
      <c r="G179" s="63"/>
      <c r="H179" s="109"/>
      <c r="I179" s="109"/>
      <c r="J179" s="63"/>
      <c r="K179" s="109"/>
      <c r="L179" s="109"/>
      <c r="M179" s="63"/>
      <c r="N179" s="109"/>
      <c r="O179" s="109"/>
      <c r="P179" s="63"/>
      <c r="Q179" s="109"/>
      <c r="R179" s="109"/>
      <c r="S179" s="63"/>
      <c r="T179" s="109"/>
      <c r="U179" s="109"/>
      <c r="V179" s="63"/>
      <c r="W179" s="109"/>
      <c r="X179" s="109"/>
      <c r="Y179" s="63"/>
      <c r="Z179" s="109"/>
      <c r="AA179" s="109"/>
      <c r="AB179" s="63"/>
      <c r="AC179" s="109"/>
      <c r="AD179" s="109"/>
      <c r="AE179" s="63"/>
      <c r="AF179" s="109"/>
      <c r="AG179" s="109"/>
      <c r="AH179" s="63"/>
      <c r="AI179" s="109"/>
      <c r="AJ179" s="109"/>
      <c r="AK179" s="63"/>
      <c r="AL179" s="109"/>
      <c r="AM179" s="109"/>
      <c r="AN179" s="63"/>
      <c r="AO179" s="109"/>
      <c r="AP179" s="109"/>
      <c r="AQ179" s="63"/>
      <c r="AR179" s="109"/>
      <c r="AS179" s="109"/>
      <c r="AT179" s="63"/>
      <c r="AU179" s="109"/>
      <c r="AV179" s="109"/>
      <c r="AW179" s="63"/>
      <c r="AX179" s="109"/>
      <c r="AY179" s="109"/>
      <c r="AZ179" s="63"/>
      <c r="BA179" s="109"/>
      <c r="BB179" s="109"/>
      <c r="BC179" s="63"/>
      <c r="BD179" s="109"/>
      <c r="BE179" s="109"/>
      <c r="BF179" s="63"/>
      <c r="BG179" s="109"/>
      <c r="BH179" s="109"/>
      <c r="BI179" s="63"/>
      <c r="BJ179" s="63">
        <v>166.7</v>
      </c>
      <c r="BK179" s="63">
        <v>83.3</v>
      </c>
      <c r="BL179" s="63">
        <f t="shared" ref="BL179:BL242" si="38">BK179/BJ179*100</f>
        <v>49.970005998800247</v>
      </c>
      <c r="BM179" s="109"/>
      <c r="BN179" s="109"/>
      <c r="BO179" s="63"/>
      <c r="BP179" s="109"/>
      <c r="BQ179" s="109"/>
      <c r="BR179" s="63"/>
      <c r="BS179" s="109"/>
      <c r="BT179" s="109"/>
      <c r="BU179" s="63"/>
      <c r="BV179" s="109"/>
      <c r="BW179" s="109"/>
      <c r="BX179" s="63"/>
      <c r="BY179" s="109"/>
      <c r="BZ179" s="109"/>
      <c r="CA179" s="63"/>
    </row>
    <row r="180" spans="1:79" s="70" customFormat="1" ht="38.25" x14ac:dyDescent="0.25">
      <c r="A180" s="130" t="s">
        <v>427</v>
      </c>
      <c r="B180" s="131">
        <f t="shared" si="36"/>
        <v>67.099999999999994</v>
      </c>
      <c r="C180" s="131">
        <f t="shared" si="36"/>
        <v>30.8</v>
      </c>
      <c r="D180" s="63">
        <f t="shared" si="37"/>
        <v>45.9016393442623</v>
      </c>
      <c r="E180" s="109"/>
      <c r="F180" s="109"/>
      <c r="G180" s="63"/>
      <c r="H180" s="109"/>
      <c r="I180" s="109"/>
      <c r="J180" s="63"/>
      <c r="K180" s="109"/>
      <c r="L180" s="109"/>
      <c r="M180" s="63"/>
      <c r="N180" s="109"/>
      <c r="O180" s="109"/>
      <c r="P180" s="63"/>
      <c r="Q180" s="109"/>
      <c r="R180" s="109"/>
      <c r="S180" s="63"/>
      <c r="T180" s="109"/>
      <c r="U180" s="109"/>
      <c r="V180" s="63"/>
      <c r="W180" s="109"/>
      <c r="X180" s="109"/>
      <c r="Y180" s="63"/>
      <c r="Z180" s="109"/>
      <c r="AA180" s="109"/>
      <c r="AB180" s="63"/>
      <c r="AC180" s="109"/>
      <c r="AD180" s="109"/>
      <c r="AE180" s="63"/>
      <c r="AF180" s="109"/>
      <c r="AG180" s="109"/>
      <c r="AH180" s="63"/>
      <c r="AI180" s="109"/>
      <c r="AJ180" s="109"/>
      <c r="AK180" s="63"/>
      <c r="AL180" s="109"/>
      <c r="AM180" s="109"/>
      <c r="AN180" s="63"/>
      <c r="AO180" s="109"/>
      <c r="AP180" s="109"/>
      <c r="AQ180" s="63"/>
      <c r="AR180" s="109"/>
      <c r="AS180" s="109"/>
      <c r="AT180" s="63"/>
      <c r="AU180" s="109"/>
      <c r="AV180" s="109"/>
      <c r="AW180" s="63"/>
      <c r="AX180" s="109"/>
      <c r="AY180" s="109"/>
      <c r="AZ180" s="63"/>
      <c r="BA180" s="109"/>
      <c r="BB180" s="109"/>
      <c r="BC180" s="63"/>
      <c r="BD180" s="109"/>
      <c r="BE180" s="109"/>
      <c r="BF180" s="63"/>
      <c r="BG180" s="109"/>
      <c r="BH180" s="109"/>
      <c r="BI180" s="63"/>
      <c r="BJ180" s="63">
        <v>67.099999999999994</v>
      </c>
      <c r="BK180" s="63">
        <v>30.8</v>
      </c>
      <c r="BL180" s="63">
        <f t="shared" si="38"/>
        <v>45.9016393442623</v>
      </c>
      <c r="BM180" s="109"/>
      <c r="BN180" s="109"/>
      <c r="BO180" s="63"/>
      <c r="BP180" s="109"/>
      <c r="BQ180" s="109"/>
      <c r="BR180" s="63"/>
      <c r="BS180" s="109"/>
      <c r="BT180" s="109"/>
      <c r="BU180" s="63"/>
      <c r="BV180" s="109"/>
      <c r="BW180" s="109"/>
      <c r="BX180" s="63"/>
      <c r="BY180" s="109"/>
      <c r="BZ180" s="109"/>
      <c r="CA180" s="63"/>
    </row>
    <row r="181" spans="1:79" s="70" customFormat="1" ht="51" x14ac:dyDescent="0.25">
      <c r="A181" s="130" t="s">
        <v>428</v>
      </c>
      <c r="B181" s="131">
        <f t="shared" si="36"/>
        <v>67.099999999999994</v>
      </c>
      <c r="C181" s="131">
        <f t="shared" si="36"/>
        <v>30.9</v>
      </c>
      <c r="D181" s="63">
        <f t="shared" si="37"/>
        <v>46.050670640834582</v>
      </c>
      <c r="E181" s="109"/>
      <c r="F181" s="109"/>
      <c r="G181" s="63"/>
      <c r="H181" s="109"/>
      <c r="I181" s="109"/>
      <c r="J181" s="63"/>
      <c r="K181" s="109"/>
      <c r="L181" s="109"/>
      <c r="M181" s="63"/>
      <c r="N181" s="109"/>
      <c r="O181" s="109"/>
      <c r="P181" s="63"/>
      <c r="Q181" s="109"/>
      <c r="R181" s="109"/>
      <c r="S181" s="63"/>
      <c r="T181" s="109"/>
      <c r="U181" s="109"/>
      <c r="V181" s="63"/>
      <c r="W181" s="109"/>
      <c r="X181" s="109"/>
      <c r="Y181" s="63"/>
      <c r="Z181" s="109"/>
      <c r="AA181" s="109"/>
      <c r="AB181" s="63"/>
      <c r="AC181" s="109"/>
      <c r="AD181" s="109"/>
      <c r="AE181" s="63"/>
      <c r="AF181" s="109"/>
      <c r="AG181" s="109"/>
      <c r="AH181" s="63"/>
      <c r="AI181" s="109"/>
      <c r="AJ181" s="109"/>
      <c r="AK181" s="63"/>
      <c r="AL181" s="109"/>
      <c r="AM181" s="109"/>
      <c r="AN181" s="63"/>
      <c r="AO181" s="109"/>
      <c r="AP181" s="109"/>
      <c r="AQ181" s="63"/>
      <c r="AR181" s="109"/>
      <c r="AS181" s="109"/>
      <c r="AT181" s="63"/>
      <c r="AU181" s="109"/>
      <c r="AV181" s="109"/>
      <c r="AW181" s="63"/>
      <c r="AX181" s="109"/>
      <c r="AY181" s="109"/>
      <c r="AZ181" s="63"/>
      <c r="BA181" s="109"/>
      <c r="BB181" s="109"/>
      <c r="BC181" s="63"/>
      <c r="BD181" s="109"/>
      <c r="BE181" s="109"/>
      <c r="BF181" s="63"/>
      <c r="BG181" s="109"/>
      <c r="BH181" s="109"/>
      <c r="BI181" s="63"/>
      <c r="BJ181" s="63">
        <v>67.099999999999994</v>
      </c>
      <c r="BK181" s="63">
        <v>30.9</v>
      </c>
      <c r="BL181" s="63">
        <f t="shared" si="38"/>
        <v>46.050670640834582</v>
      </c>
      <c r="BM181" s="109"/>
      <c r="BN181" s="109"/>
      <c r="BO181" s="63"/>
      <c r="BP181" s="109"/>
      <c r="BQ181" s="109"/>
      <c r="BR181" s="63"/>
      <c r="BS181" s="109"/>
      <c r="BT181" s="109"/>
      <c r="BU181" s="63"/>
      <c r="BV181" s="109"/>
      <c r="BW181" s="109"/>
      <c r="BX181" s="63"/>
      <c r="BY181" s="109"/>
      <c r="BZ181" s="109"/>
      <c r="CA181" s="63"/>
    </row>
    <row r="182" spans="1:79" s="70" customFormat="1" ht="38.25" x14ac:dyDescent="0.25">
      <c r="A182" s="130" t="s">
        <v>430</v>
      </c>
      <c r="B182" s="131">
        <f t="shared" si="36"/>
        <v>67.099999999999994</v>
      </c>
      <c r="C182" s="131">
        <f t="shared" si="36"/>
        <v>32.799999999999997</v>
      </c>
      <c r="D182" s="63">
        <f t="shared" si="37"/>
        <v>48.882265275707901</v>
      </c>
      <c r="E182" s="109"/>
      <c r="F182" s="109"/>
      <c r="G182" s="63"/>
      <c r="H182" s="109"/>
      <c r="I182" s="109"/>
      <c r="J182" s="63"/>
      <c r="K182" s="109"/>
      <c r="L182" s="109"/>
      <c r="M182" s="63"/>
      <c r="N182" s="109"/>
      <c r="O182" s="109"/>
      <c r="P182" s="63"/>
      <c r="Q182" s="109"/>
      <c r="R182" s="109"/>
      <c r="S182" s="63"/>
      <c r="T182" s="109"/>
      <c r="U182" s="109"/>
      <c r="V182" s="63"/>
      <c r="W182" s="109"/>
      <c r="X182" s="109"/>
      <c r="Y182" s="63"/>
      <c r="Z182" s="109"/>
      <c r="AA182" s="109"/>
      <c r="AB182" s="63"/>
      <c r="AC182" s="109"/>
      <c r="AD182" s="109"/>
      <c r="AE182" s="63"/>
      <c r="AF182" s="109"/>
      <c r="AG182" s="109"/>
      <c r="AH182" s="63"/>
      <c r="AI182" s="109"/>
      <c r="AJ182" s="109"/>
      <c r="AK182" s="63"/>
      <c r="AL182" s="109"/>
      <c r="AM182" s="109"/>
      <c r="AN182" s="63"/>
      <c r="AO182" s="109"/>
      <c r="AP182" s="109"/>
      <c r="AQ182" s="63"/>
      <c r="AR182" s="109"/>
      <c r="AS182" s="109"/>
      <c r="AT182" s="63"/>
      <c r="AU182" s="109"/>
      <c r="AV182" s="109"/>
      <c r="AW182" s="63"/>
      <c r="AX182" s="109"/>
      <c r="AY182" s="109"/>
      <c r="AZ182" s="63"/>
      <c r="BA182" s="109"/>
      <c r="BB182" s="109"/>
      <c r="BC182" s="63"/>
      <c r="BD182" s="109"/>
      <c r="BE182" s="109"/>
      <c r="BF182" s="63"/>
      <c r="BG182" s="109"/>
      <c r="BH182" s="109"/>
      <c r="BI182" s="63"/>
      <c r="BJ182" s="63">
        <v>67.099999999999994</v>
      </c>
      <c r="BK182" s="63">
        <v>32.799999999999997</v>
      </c>
      <c r="BL182" s="63">
        <f t="shared" si="38"/>
        <v>48.882265275707901</v>
      </c>
      <c r="BM182" s="109"/>
      <c r="BN182" s="109"/>
      <c r="BO182" s="63"/>
      <c r="BP182" s="109"/>
      <c r="BQ182" s="109"/>
      <c r="BR182" s="63"/>
      <c r="BS182" s="109"/>
      <c r="BT182" s="109"/>
      <c r="BU182" s="63"/>
      <c r="BV182" s="109"/>
      <c r="BW182" s="109"/>
      <c r="BX182" s="63"/>
      <c r="BY182" s="109"/>
      <c r="BZ182" s="109"/>
      <c r="CA182" s="63"/>
    </row>
    <row r="183" spans="1:79" s="70" customFormat="1" ht="38.25" x14ac:dyDescent="0.25">
      <c r="A183" s="130" t="s">
        <v>431</v>
      </c>
      <c r="B183" s="131">
        <f t="shared" si="36"/>
        <v>67.099999999999994</v>
      </c>
      <c r="C183" s="131">
        <f t="shared" si="36"/>
        <v>25.6</v>
      </c>
      <c r="D183" s="63">
        <f t="shared" si="37"/>
        <v>38.152011922503732</v>
      </c>
      <c r="E183" s="109"/>
      <c r="F183" s="109"/>
      <c r="G183" s="63"/>
      <c r="H183" s="109"/>
      <c r="I183" s="109"/>
      <c r="J183" s="63"/>
      <c r="K183" s="109"/>
      <c r="L183" s="109"/>
      <c r="M183" s="63"/>
      <c r="N183" s="109"/>
      <c r="O183" s="109"/>
      <c r="P183" s="63"/>
      <c r="Q183" s="109"/>
      <c r="R183" s="109"/>
      <c r="S183" s="63"/>
      <c r="T183" s="109"/>
      <c r="U183" s="109"/>
      <c r="V183" s="63"/>
      <c r="W183" s="109"/>
      <c r="X183" s="109"/>
      <c r="Y183" s="63"/>
      <c r="Z183" s="109"/>
      <c r="AA183" s="109"/>
      <c r="AB183" s="63"/>
      <c r="AC183" s="109"/>
      <c r="AD183" s="109"/>
      <c r="AE183" s="63"/>
      <c r="AF183" s="109"/>
      <c r="AG183" s="109"/>
      <c r="AH183" s="63"/>
      <c r="AI183" s="109"/>
      <c r="AJ183" s="109"/>
      <c r="AK183" s="63"/>
      <c r="AL183" s="109"/>
      <c r="AM183" s="109"/>
      <c r="AN183" s="63"/>
      <c r="AO183" s="109"/>
      <c r="AP183" s="109"/>
      <c r="AQ183" s="63"/>
      <c r="AR183" s="109"/>
      <c r="AS183" s="109"/>
      <c r="AT183" s="63"/>
      <c r="AU183" s="109"/>
      <c r="AV183" s="109"/>
      <c r="AW183" s="63"/>
      <c r="AX183" s="109"/>
      <c r="AY183" s="109"/>
      <c r="AZ183" s="63"/>
      <c r="BA183" s="109"/>
      <c r="BB183" s="109"/>
      <c r="BC183" s="63"/>
      <c r="BD183" s="109"/>
      <c r="BE183" s="109"/>
      <c r="BF183" s="63"/>
      <c r="BG183" s="109"/>
      <c r="BH183" s="109"/>
      <c r="BI183" s="63"/>
      <c r="BJ183" s="63">
        <v>67.099999999999994</v>
      </c>
      <c r="BK183" s="63">
        <v>25.6</v>
      </c>
      <c r="BL183" s="63">
        <f t="shared" si="38"/>
        <v>38.152011922503732</v>
      </c>
      <c r="BM183" s="109"/>
      <c r="BN183" s="109"/>
      <c r="BO183" s="63"/>
      <c r="BP183" s="109"/>
      <c r="BQ183" s="109"/>
      <c r="BR183" s="63"/>
      <c r="BS183" s="109"/>
      <c r="BT183" s="109"/>
      <c r="BU183" s="63"/>
      <c r="BV183" s="109"/>
      <c r="BW183" s="109"/>
      <c r="BX183" s="63"/>
      <c r="BY183" s="109"/>
      <c r="BZ183" s="109"/>
      <c r="CA183" s="63"/>
    </row>
    <row r="184" spans="1:79" s="70" customFormat="1" ht="38.25" x14ac:dyDescent="0.25">
      <c r="A184" s="130" t="s">
        <v>432</v>
      </c>
      <c r="B184" s="131">
        <f t="shared" ref="B184:C247" si="39">BJ184</f>
        <v>166.7</v>
      </c>
      <c r="C184" s="131">
        <f t="shared" si="39"/>
        <v>66</v>
      </c>
      <c r="D184" s="63">
        <f t="shared" si="37"/>
        <v>39.592081583683267</v>
      </c>
      <c r="E184" s="109"/>
      <c r="F184" s="109"/>
      <c r="G184" s="63"/>
      <c r="H184" s="109"/>
      <c r="I184" s="109"/>
      <c r="J184" s="63"/>
      <c r="K184" s="109"/>
      <c r="L184" s="109"/>
      <c r="M184" s="63"/>
      <c r="N184" s="109"/>
      <c r="O184" s="109"/>
      <c r="P184" s="63"/>
      <c r="Q184" s="109"/>
      <c r="R184" s="109"/>
      <c r="S184" s="63"/>
      <c r="T184" s="109"/>
      <c r="U184" s="109"/>
      <c r="V184" s="63"/>
      <c r="W184" s="109"/>
      <c r="X184" s="109"/>
      <c r="Y184" s="63"/>
      <c r="Z184" s="109"/>
      <c r="AA184" s="109"/>
      <c r="AB184" s="63"/>
      <c r="AC184" s="109"/>
      <c r="AD184" s="109"/>
      <c r="AE184" s="63"/>
      <c r="AF184" s="109"/>
      <c r="AG184" s="109"/>
      <c r="AH184" s="63"/>
      <c r="AI184" s="109"/>
      <c r="AJ184" s="109"/>
      <c r="AK184" s="63"/>
      <c r="AL184" s="109"/>
      <c r="AM184" s="109"/>
      <c r="AN184" s="63"/>
      <c r="AO184" s="109"/>
      <c r="AP184" s="109"/>
      <c r="AQ184" s="63"/>
      <c r="AR184" s="109"/>
      <c r="AS184" s="109"/>
      <c r="AT184" s="63"/>
      <c r="AU184" s="109"/>
      <c r="AV184" s="109"/>
      <c r="AW184" s="63"/>
      <c r="AX184" s="109"/>
      <c r="AY184" s="109"/>
      <c r="AZ184" s="63"/>
      <c r="BA184" s="109"/>
      <c r="BB184" s="109"/>
      <c r="BC184" s="63"/>
      <c r="BD184" s="109"/>
      <c r="BE184" s="109"/>
      <c r="BF184" s="63"/>
      <c r="BG184" s="109"/>
      <c r="BH184" s="109"/>
      <c r="BI184" s="63"/>
      <c r="BJ184" s="63">
        <v>166.7</v>
      </c>
      <c r="BK184" s="63">
        <v>66</v>
      </c>
      <c r="BL184" s="63">
        <f t="shared" si="38"/>
        <v>39.592081583683267</v>
      </c>
      <c r="BM184" s="109"/>
      <c r="BN184" s="109"/>
      <c r="BO184" s="63"/>
      <c r="BP184" s="109"/>
      <c r="BQ184" s="109"/>
      <c r="BR184" s="63"/>
      <c r="BS184" s="109"/>
      <c r="BT184" s="109"/>
      <c r="BU184" s="63"/>
      <c r="BV184" s="109"/>
      <c r="BW184" s="109"/>
      <c r="BX184" s="63"/>
      <c r="BY184" s="109"/>
      <c r="BZ184" s="109"/>
      <c r="CA184" s="63"/>
    </row>
    <row r="185" spans="1:79" s="70" customFormat="1" ht="38.25" x14ac:dyDescent="0.25">
      <c r="A185" s="130" t="s">
        <v>433</v>
      </c>
      <c r="B185" s="131">
        <f t="shared" si="39"/>
        <v>166.7</v>
      </c>
      <c r="C185" s="131">
        <f t="shared" si="39"/>
        <v>71.099999999999994</v>
      </c>
      <c r="D185" s="63">
        <f t="shared" si="37"/>
        <v>42.651469706058784</v>
      </c>
      <c r="E185" s="109"/>
      <c r="F185" s="109"/>
      <c r="G185" s="63"/>
      <c r="H185" s="109"/>
      <c r="I185" s="109"/>
      <c r="J185" s="63"/>
      <c r="K185" s="109"/>
      <c r="L185" s="109"/>
      <c r="M185" s="63"/>
      <c r="N185" s="109"/>
      <c r="O185" s="109"/>
      <c r="P185" s="63"/>
      <c r="Q185" s="109"/>
      <c r="R185" s="109"/>
      <c r="S185" s="63"/>
      <c r="T185" s="109"/>
      <c r="U185" s="109"/>
      <c r="V185" s="63"/>
      <c r="W185" s="109"/>
      <c r="X185" s="109"/>
      <c r="Y185" s="63"/>
      <c r="Z185" s="109"/>
      <c r="AA185" s="109"/>
      <c r="AB185" s="63"/>
      <c r="AC185" s="109"/>
      <c r="AD185" s="109"/>
      <c r="AE185" s="63"/>
      <c r="AF185" s="109"/>
      <c r="AG185" s="109"/>
      <c r="AH185" s="63"/>
      <c r="AI185" s="109"/>
      <c r="AJ185" s="109"/>
      <c r="AK185" s="63"/>
      <c r="AL185" s="109"/>
      <c r="AM185" s="109"/>
      <c r="AN185" s="63"/>
      <c r="AO185" s="109"/>
      <c r="AP185" s="109"/>
      <c r="AQ185" s="63"/>
      <c r="AR185" s="109"/>
      <c r="AS185" s="109"/>
      <c r="AT185" s="63"/>
      <c r="AU185" s="109"/>
      <c r="AV185" s="109"/>
      <c r="AW185" s="63"/>
      <c r="AX185" s="109"/>
      <c r="AY185" s="109"/>
      <c r="AZ185" s="63"/>
      <c r="BA185" s="109"/>
      <c r="BB185" s="109"/>
      <c r="BC185" s="63"/>
      <c r="BD185" s="109"/>
      <c r="BE185" s="109"/>
      <c r="BF185" s="63"/>
      <c r="BG185" s="109"/>
      <c r="BH185" s="109"/>
      <c r="BI185" s="63"/>
      <c r="BJ185" s="63">
        <v>166.7</v>
      </c>
      <c r="BK185" s="63">
        <v>71.099999999999994</v>
      </c>
      <c r="BL185" s="63">
        <f t="shared" si="38"/>
        <v>42.651469706058784</v>
      </c>
      <c r="BM185" s="109"/>
      <c r="BN185" s="109"/>
      <c r="BO185" s="63"/>
      <c r="BP185" s="109"/>
      <c r="BQ185" s="109"/>
      <c r="BR185" s="63"/>
      <c r="BS185" s="109"/>
      <c r="BT185" s="109"/>
      <c r="BU185" s="63"/>
      <c r="BV185" s="109"/>
      <c r="BW185" s="109"/>
      <c r="BX185" s="63"/>
      <c r="BY185" s="109"/>
      <c r="BZ185" s="109"/>
      <c r="CA185" s="63"/>
    </row>
    <row r="186" spans="1:79" s="70" customFormat="1" ht="38.25" x14ac:dyDescent="0.25">
      <c r="A186" s="130" t="s">
        <v>434</v>
      </c>
      <c r="B186" s="131">
        <f t="shared" si="39"/>
        <v>166.7</v>
      </c>
      <c r="C186" s="131">
        <f t="shared" si="39"/>
        <v>73</v>
      </c>
      <c r="D186" s="63">
        <f t="shared" si="37"/>
        <v>43.791241751649672</v>
      </c>
      <c r="E186" s="109"/>
      <c r="F186" s="109"/>
      <c r="G186" s="63"/>
      <c r="H186" s="109"/>
      <c r="I186" s="109"/>
      <c r="J186" s="63"/>
      <c r="K186" s="109"/>
      <c r="L186" s="109"/>
      <c r="M186" s="63"/>
      <c r="N186" s="109"/>
      <c r="O186" s="109"/>
      <c r="P186" s="63"/>
      <c r="Q186" s="109"/>
      <c r="R186" s="109"/>
      <c r="S186" s="63"/>
      <c r="T186" s="109"/>
      <c r="U186" s="109"/>
      <c r="V186" s="63"/>
      <c r="W186" s="109"/>
      <c r="X186" s="109"/>
      <c r="Y186" s="63"/>
      <c r="Z186" s="109"/>
      <c r="AA186" s="109"/>
      <c r="AB186" s="63"/>
      <c r="AC186" s="109"/>
      <c r="AD186" s="109"/>
      <c r="AE186" s="63"/>
      <c r="AF186" s="109"/>
      <c r="AG186" s="109"/>
      <c r="AH186" s="63"/>
      <c r="AI186" s="109"/>
      <c r="AJ186" s="109"/>
      <c r="AK186" s="63"/>
      <c r="AL186" s="109"/>
      <c r="AM186" s="109"/>
      <c r="AN186" s="63"/>
      <c r="AO186" s="109"/>
      <c r="AP186" s="109"/>
      <c r="AQ186" s="63"/>
      <c r="AR186" s="109"/>
      <c r="AS186" s="109"/>
      <c r="AT186" s="63"/>
      <c r="AU186" s="109"/>
      <c r="AV186" s="109"/>
      <c r="AW186" s="63"/>
      <c r="AX186" s="109"/>
      <c r="AY186" s="109"/>
      <c r="AZ186" s="63"/>
      <c r="BA186" s="109"/>
      <c r="BB186" s="109"/>
      <c r="BC186" s="63"/>
      <c r="BD186" s="109"/>
      <c r="BE186" s="109"/>
      <c r="BF186" s="63"/>
      <c r="BG186" s="109"/>
      <c r="BH186" s="109"/>
      <c r="BI186" s="63"/>
      <c r="BJ186" s="63">
        <v>166.7</v>
      </c>
      <c r="BK186" s="63">
        <v>73</v>
      </c>
      <c r="BL186" s="63">
        <f t="shared" si="38"/>
        <v>43.791241751649672</v>
      </c>
      <c r="BM186" s="109"/>
      <c r="BN186" s="109"/>
      <c r="BO186" s="63"/>
      <c r="BP186" s="109"/>
      <c r="BQ186" s="109"/>
      <c r="BR186" s="63"/>
      <c r="BS186" s="109"/>
      <c r="BT186" s="109"/>
      <c r="BU186" s="63"/>
      <c r="BV186" s="109"/>
      <c r="BW186" s="109"/>
      <c r="BX186" s="63"/>
      <c r="BY186" s="109"/>
      <c r="BZ186" s="109"/>
      <c r="CA186" s="63"/>
    </row>
    <row r="187" spans="1:79" s="70" customFormat="1" ht="38.25" x14ac:dyDescent="0.25">
      <c r="A187" s="130" t="s">
        <v>435</v>
      </c>
      <c r="B187" s="131">
        <f t="shared" si="39"/>
        <v>166.7</v>
      </c>
      <c r="C187" s="131">
        <f t="shared" si="39"/>
        <v>64.2</v>
      </c>
      <c r="D187" s="63">
        <f t="shared" si="37"/>
        <v>38.512297540491907</v>
      </c>
      <c r="E187" s="109"/>
      <c r="F187" s="109"/>
      <c r="G187" s="63"/>
      <c r="H187" s="109"/>
      <c r="I187" s="109"/>
      <c r="J187" s="63"/>
      <c r="K187" s="109"/>
      <c r="L187" s="109"/>
      <c r="M187" s="63"/>
      <c r="N187" s="109"/>
      <c r="O187" s="109"/>
      <c r="P187" s="63"/>
      <c r="Q187" s="109"/>
      <c r="R187" s="109"/>
      <c r="S187" s="63"/>
      <c r="T187" s="109"/>
      <c r="U187" s="109"/>
      <c r="V187" s="63"/>
      <c r="W187" s="109"/>
      <c r="X187" s="109"/>
      <c r="Y187" s="63"/>
      <c r="Z187" s="109"/>
      <c r="AA187" s="109"/>
      <c r="AB187" s="63"/>
      <c r="AC187" s="109"/>
      <c r="AD187" s="109"/>
      <c r="AE187" s="63"/>
      <c r="AF187" s="109"/>
      <c r="AG187" s="109"/>
      <c r="AH187" s="63"/>
      <c r="AI187" s="109"/>
      <c r="AJ187" s="109"/>
      <c r="AK187" s="63"/>
      <c r="AL187" s="109"/>
      <c r="AM187" s="109"/>
      <c r="AN187" s="63"/>
      <c r="AO187" s="109"/>
      <c r="AP187" s="109"/>
      <c r="AQ187" s="63"/>
      <c r="AR187" s="109"/>
      <c r="AS187" s="109"/>
      <c r="AT187" s="63"/>
      <c r="AU187" s="109"/>
      <c r="AV187" s="109"/>
      <c r="AW187" s="63"/>
      <c r="AX187" s="109"/>
      <c r="AY187" s="109"/>
      <c r="AZ187" s="63"/>
      <c r="BA187" s="109"/>
      <c r="BB187" s="109"/>
      <c r="BC187" s="63"/>
      <c r="BD187" s="109"/>
      <c r="BE187" s="109"/>
      <c r="BF187" s="63"/>
      <c r="BG187" s="109"/>
      <c r="BH187" s="109"/>
      <c r="BI187" s="63"/>
      <c r="BJ187" s="63">
        <v>166.7</v>
      </c>
      <c r="BK187" s="63">
        <v>64.2</v>
      </c>
      <c r="BL187" s="63">
        <f t="shared" si="38"/>
        <v>38.512297540491907</v>
      </c>
      <c r="BM187" s="109"/>
      <c r="BN187" s="109"/>
      <c r="BO187" s="63"/>
      <c r="BP187" s="109"/>
      <c r="BQ187" s="109"/>
      <c r="BR187" s="63"/>
      <c r="BS187" s="109"/>
      <c r="BT187" s="109"/>
      <c r="BU187" s="63"/>
      <c r="BV187" s="109"/>
      <c r="BW187" s="109"/>
      <c r="BX187" s="63"/>
      <c r="BY187" s="109"/>
      <c r="BZ187" s="109"/>
      <c r="CA187" s="63"/>
    </row>
    <row r="188" spans="1:79" s="70" customFormat="1" ht="51" x14ac:dyDescent="0.25">
      <c r="A188" s="130" t="s">
        <v>436</v>
      </c>
      <c r="B188" s="131">
        <f t="shared" si="39"/>
        <v>67.099999999999994</v>
      </c>
      <c r="C188" s="131">
        <f t="shared" si="39"/>
        <v>22.3</v>
      </c>
      <c r="D188" s="63">
        <f t="shared" si="37"/>
        <v>33.233979135618483</v>
      </c>
      <c r="E188" s="109"/>
      <c r="F188" s="109"/>
      <c r="G188" s="63"/>
      <c r="H188" s="109"/>
      <c r="I188" s="109"/>
      <c r="J188" s="63"/>
      <c r="K188" s="109"/>
      <c r="L188" s="109"/>
      <c r="M188" s="63"/>
      <c r="N188" s="109"/>
      <c r="O188" s="109"/>
      <c r="P188" s="63"/>
      <c r="Q188" s="109"/>
      <c r="R188" s="109"/>
      <c r="S188" s="63"/>
      <c r="T188" s="109"/>
      <c r="U188" s="109"/>
      <c r="V188" s="63"/>
      <c r="W188" s="109"/>
      <c r="X188" s="109"/>
      <c r="Y188" s="63"/>
      <c r="Z188" s="109"/>
      <c r="AA188" s="109"/>
      <c r="AB188" s="63"/>
      <c r="AC188" s="109"/>
      <c r="AD188" s="109"/>
      <c r="AE188" s="63"/>
      <c r="AF188" s="109"/>
      <c r="AG188" s="109"/>
      <c r="AH188" s="63"/>
      <c r="AI188" s="109"/>
      <c r="AJ188" s="109"/>
      <c r="AK188" s="63"/>
      <c r="AL188" s="109"/>
      <c r="AM188" s="109"/>
      <c r="AN188" s="63"/>
      <c r="AO188" s="109"/>
      <c r="AP188" s="109"/>
      <c r="AQ188" s="63"/>
      <c r="AR188" s="109"/>
      <c r="AS188" s="109"/>
      <c r="AT188" s="63"/>
      <c r="AU188" s="109"/>
      <c r="AV188" s="109"/>
      <c r="AW188" s="63"/>
      <c r="AX188" s="109"/>
      <c r="AY188" s="109"/>
      <c r="AZ188" s="63"/>
      <c r="BA188" s="109"/>
      <c r="BB188" s="109"/>
      <c r="BC188" s="63"/>
      <c r="BD188" s="109"/>
      <c r="BE188" s="109"/>
      <c r="BF188" s="63"/>
      <c r="BG188" s="109"/>
      <c r="BH188" s="109"/>
      <c r="BI188" s="63"/>
      <c r="BJ188" s="63">
        <v>67.099999999999994</v>
      </c>
      <c r="BK188" s="63">
        <v>22.3</v>
      </c>
      <c r="BL188" s="63">
        <f t="shared" si="38"/>
        <v>33.233979135618483</v>
      </c>
      <c r="BM188" s="109"/>
      <c r="BN188" s="109"/>
      <c r="BO188" s="63"/>
      <c r="BP188" s="109"/>
      <c r="BQ188" s="109"/>
      <c r="BR188" s="63"/>
      <c r="BS188" s="109"/>
      <c r="BT188" s="109"/>
      <c r="BU188" s="63"/>
      <c r="BV188" s="109"/>
      <c r="BW188" s="109"/>
      <c r="BX188" s="63"/>
      <c r="BY188" s="109"/>
      <c r="BZ188" s="109"/>
      <c r="CA188" s="63"/>
    </row>
    <row r="189" spans="1:79" s="70" customFormat="1" ht="38.25" x14ac:dyDescent="0.25">
      <c r="A189" s="130" t="s">
        <v>437</v>
      </c>
      <c r="B189" s="131">
        <f t="shared" si="39"/>
        <v>67.099999999999994</v>
      </c>
      <c r="C189" s="131">
        <f t="shared" si="39"/>
        <v>27.4</v>
      </c>
      <c r="D189" s="63">
        <f t="shared" si="37"/>
        <v>40.834575260804776</v>
      </c>
      <c r="E189" s="109"/>
      <c r="F189" s="109"/>
      <c r="G189" s="63"/>
      <c r="H189" s="109"/>
      <c r="I189" s="109"/>
      <c r="J189" s="63"/>
      <c r="K189" s="109"/>
      <c r="L189" s="109"/>
      <c r="M189" s="63"/>
      <c r="N189" s="109"/>
      <c r="O189" s="109"/>
      <c r="P189" s="63"/>
      <c r="Q189" s="109"/>
      <c r="R189" s="109"/>
      <c r="S189" s="63"/>
      <c r="T189" s="109"/>
      <c r="U189" s="109"/>
      <c r="V189" s="63"/>
      <c r="W189" s="109"/>
      <c r="X189" s="109"/>
      <c r="Y189" s="63"/>
      <c r="Z189" s="109"/>
      <c r="AA189" s="109"/>
      <c r="AB189" s="63"/>
      <c r="AC189" s="109"/>
      <c r="AD189" s="109"/>
      <c r="AE189" s="63"/>
      <c r="AF189" s="109"/>
      <c r="AG189" s="109"/>
      <c r="AH189" s="63"/>
      <c r="AI189" s="109"/>
      <c r="AJ189" s="109"/>
      <c r="AK189" s="63"/>
      <c r="AL189" s="109"/>
      <c r="AM189" s="109"/>
      <c r="AN189" s="63"/>
      <c r="AO189" s="109"/>
      <c r="AP189" s="109"/>
      <c r="AQ189" s="63"/>
      <c r="AR189" s="109"/>
      <c r="AS189" s="109"/>
      <c r="AT189" s="63"/>
      <c r="AU189" s="109"/>
      <c r="AV189" s="109"/>
      <c r="AW189" s="63"/>
      <c r="AX189" s="109"/>
      <c r="AY189" s="109"/>
      <c r="AZ189" s="63"/>
      <c r="BA189" s="109"/>
      <c r="BB189" s="109"/>
      <c r="BC189" s="63"/>
      <c r="BD189" s="109"/>
      <c r="BE189" s="109"/>
      <c r="BF189" s="63"/>
      <c r="BG189" s="109"/>
      <c r="BH189" s="109"/>
      <c r="BI189" s="63"/>
      <c r="BJ189" s="63">
        <v>67.099999999999994</v>
      </c>
      <c r="BK189" s="63">
        <v>27.4</v>
      </c>
      <c r="BL189" s="63">
        <f t="shared" si="38"/>
        <v>40.834575260804776</v>
      </c>
      <c r="BM189" s="109"/>
      <c r="BN189" s="109"/>
      <c r="BO189" s="63"/>
      <c r="BP189" s="109"/>
      <c r="BQ189" s="109"/>
      <c r="BR189" s="63"/>
      <c r="BS189" s="109"/>
      <c r="BT189" s="109"/>
      <c r="BU189" s="63"/>
      <c r="BV189" s="109"/>
      <c r="BW189" s="109"/>
      <c r="BX189" s="63"/>
      <c r="BY189" s="109"/>
      <c r="BZ189" s="109"/>
      <c r="CA189" s="63"/>
    </row>
    <row r="190" spans="1:79" s="70" customFormat="1" ht="38.25" x14ac:dyDescent="0.25">
      <c r="A190" s="130" t="s">
        <v>438</v>
      </c>
      <c r="B190" s="131">
        <f t="shared" si="39"/>
        <v>67.099999999999994</v>
      </c>
      <c r="C190" s="131">
        <f t="shared" si="39"/>
        <v>26.1</v>
      </c>
      <c r="D190" s="63">
        <f t="shared" si="37"/>
        <v>38.897168405365136</v>
      </c>
      <c r="E190" s="109"/>
      <c r="F190" s="109"/>
      <c r="G190" s="63"/>
      <c r="H190" s="109"/>
      <c r="I190" s="109"/>
      <c r="J190" s="63"/>
      <c r="K190" s="109"/>
      <c r="L190" s="109"/>
      <c r="M190" s="63"/>
      <c r="N190" s="109"/>
      <c r="O190" s="109"/>
      <c r="P190" s="63"/>
      <c r="Q190" s="109"/>
      <c r="R190" s="109"/>
      <c r="S190" s="63"/>
      <c r="T190" s="109"/>
      <c r="U190" s="109"/>
      <c r="V190" s="63"/>
      <c r="W190" s="109"/>
      <c r="X190" s="109"/>
      <c r="Y190" s="63"/>
      <c r="Z190" s="109"/>
      <c r="AA190" s="109"/>
      <c r="AB190" s="63"/>
      <c r="AC190" s="109"/>
      <c r="AD190" s="109"/>
      <c r="AE190" s="63"/>
      <c r="AF190" s="109"/>
      <c r="AG190" s="109"/>
      <c r="AH190" s="63"/>
      <c r="AI190" s="109"/>
      <c r="AJ190" s="109"/>
      <c r="AK190" s="63"/>
      <c r="AL190" s="109"/>
      <c r="AM190" s="109"/>
      <c r="AN190" s="63"/>
      <c r="AO190" s="109"/>
      <c r="AP190" s="109"/>
      <c r="AQ190" s="63"/>
      <c r="AR190" s="109"/>
      <c r="AS190" s="109"/>
      <c r="AT190" s="63"/>
      <c r="AU190" s="109"/>
      <c r="AV190" s="109"/>
      <c r="AW190" s="63"/>
      <c r="AX190" s="109"/>
      <c r="AY190" s="109"/>
      <c r="AZ190" s="63"/>
      <c r="BA190" s="109"/>
      <c r="BB190" s="109"/>
      <c r="BC190" s="63"/>
      <c r="BD190" s="109"/>
      <c r="BE190" s="109"/>
      <c r="BF190" s="63"/>
      <c r="BG190" s="109"/>
      <c r="BH190" s="109"/>
      <c r="BI190" s="63"/>
      <c r="BJ190" s="63">
        <v>67.099999999999994</v>
      </c>
      <c r="BK190" s="63">
        <v>26.1</v>
      </c>
      <c r="BL190" s="63">
        <f t="shared" si="38"/>
        <v>38.897168405365136</v>
      </c>
      <c r="BM190" s="109"/>
      <c r="BN190" s="109"/>
      <c r="BO190" s="63"/>
      <c r="BP190" s="109"/>
      <c r="BQ190" s="109"/>
      <c r="BR190" s="63"/>
      <c r="BS190" s="109"/>
      <c r="BT190" s="109"/>
      <c r="BU190" s="63"/>
      <c r="BV190" s="109"/>
      <c r="BW190" s="109"/>
      <c r="BX190" s="63"/>
      <c r="BY190" s="109"/>
      <c r="BZ190" s="109"/>
      <c r="CA190" s="63"/>
    </row>
    <row r="191" spans="1:79" s="70" customFormat="1" ht="38.25" x14ac:dyDescent="0.25">
      <c r="A191" s="130" t="s">
        <v>439</v>
      </c>
      <c r="B191" s="131">
        <f t="shared" si="39"/>
        <v>166.7</v>
      </c>
      <c r="C191" s="131">
        <f t="shared" si="39"/>
        <v>61.2</v>
      </c>
      <c r="D191" s="63">
        <f t="shared" si="37"/>
        <v>36.712657468506308</v>
      </c>
      <c r="E191" s="109"/>
      <c r="F191" s="109"/>
      <c r="G191" s="63"/>
      <c r="H191" s="109"/>
      <c r="I191" s="109"/>
      <c r="J191" s="63"/>
      <c r="K191" s="109"/>
      <c r="L191" s="109"/>
      <c r="M191" s="63"/>
      <c r="N191" s="109"/>
      <c r="O191" s="109"/>
      <c r="P191" s="63"/>
      <c r="Q191" s="109"/>
      <c r="R191" s="109"/>
      <c r="S191" s="63"/>
      <c r="T191" s="109"/>
      <c r="U191" s="109"/>
      <c r="V191" s="63"/>
      <c r="W191" s="109"/>
      <c r="X191" s="109"/>
      <c r="Y191" s="63"/>
      <c r="Z191" s="109"/>
      <c r="AA191" s="109"/>
      <c r="AB191" s="63"/>
      <c r="AC191" s="109"/>
      <c r="AD191" s="109"/>
      <c r="AE191" s="63"/>
      <c r="AF191" s="109"/>
      <c r="AG191" s="109"/>
      <c r="AH191" s="63"/>
      <c r="AI191" s="109"/>
      <c r="AJ191" s="109"/>
      <c r="AK191" s="63"/>
      <c r="AL191" s="109"/>
      <c r="AM191" s="109"/>
      <c r="AN191" s="63"/>
      <c r="AO191" s="109"/>
      <c r="AP191" s="109"/>
      <c r="AQ191" s="63"/>
      <c r="AR191" s="109"/>
      <c r="AS191" s="109"/>
      <c r="AT191" s="63"/>
      <c r="AU191" s="109"/>
      <c r="AV191" s="109"/>
      <c r="AW191" s="63"/>
      <c r="AX191" s="109"/>
      <c r="AY191" s="109"/>
      <c r="AZ191" s="63"/>
      <c r="BA191" s="109"/>
      <c r="BB191" s="109"/>
      <c r="BC191" s="63"/>
      <c r="BD191" s="109"/>
      <c r="BE191" s="109"/>
      <c r="BF191" s="63"/>
      <c r="BG191" s="109"/>
      <c r="BH191" s="109"/>
      <c r="BI191" s="63"/>
      <c r="BJ191" s="63">
        <v>166.7</v>
      </c>
      <c r="BK191" s="63">
        <v>61.2</v>
      </c>
      <c r="BL191" s="63">
        <f t="shared" si="38"/>
        <v>36.712657468506308</v>
      </c>
      <c r="BM191" s="109"/>
      <c r="BN191" s="109"/>
      <c r="BO191" s="63"/>
      <c r="BP191" s="109"/>
      <c r="BQ191" s="109"/>
      <c r="BR191" s="63"/>
      <c r="BS191" s="109"/>
      <c r="BT191" s="109"/>
      <c r="BU191" s="63"/>
      <c r="BV191" s="109"/>
      <c r="BW191" s="109"/>
      <c r="BX191" s="63"/>
      <c r="BY191" s="109"/>
      <c r="BZ191" s="109"/>
      <c r="CA191" s="63"/>
    </row>
    <row r="192" spans="1:79" s="70" customFormat="1" ht="38.25" x14ac:dyDescent="0.25">
      <c r="A192" s="130" t="s">
        <v>441</v>
      </c>
      <c r="B192" s="131">
        <f t="shared" si="39"/>
        <v>67.099999999999994</v>
      </c>
      <c r="C192" s="131">
        <f t="shared" si="39"/>
        <v>27.4</v>
      </c>
      <c r="D192" s="63">
        <f t="shared" si="37"/>
        <v>40.834575260804776</v>
      </c>
      <c r="E192" s="109"/>
      <c r="F192" s="109"/>
      <c r="G192" s="63"/>
      <c r="H192" s="109"/>
      <c r="I192" s="109"/>
      <c r="J192" s="63"/>
      <c r="K192" s="109"/>
      <c r="L192" s="109"/>
      <c r="M192" s="63"/>
      <c r="N192" s="109"/>
      <c r="O192" s="109"/>
      <c r="P192" s="63"/>
      <c r="Q192" s="109"/>
      <c r="R192" s="109"/>
      <c r="S192" s="63"/>
      <c r="T192" s="109"/>
      <c r="U192" s="109"/>
      <c r="V192" s="63"/>
      <c r="W192" s="109"/>
      <c r="X192" s="109"/>
      <c r="Y192" s="63"/>
      <c r="Z192" s="109"/>
      <c r="AA192" s="109"/>
      <c r="AB192" s="63"/>
      <c r="AC192" s="109"/>
      <c r="AD192" s="109"/>
      <c r="AE192" s="63"/>
      <c r="AF192" s="109"/>
      <c r="AG192" s="109"/>
      <c r="AH192" s="63"/>
      <c r="AI192" s="109"/>
      <c r="AJ192" s="109"/>
      <c r="AK192" s="63"/>
      <c r="AL192" s="109"/>
      <c r="AM192" s="109"/>
      <c r="AN192" s="63"/>
      <c r="AO192" s="109"/>
      <c r="AP192" s="109"/>
      <c r="AQ192" s="63"/>
      <c r="AR192" s="109"/>
      <c r="AS192" s="109"/>
      <c r="AT192" s="63"/>
      <c r="AU192" s="109"/>
      <c r="AV192" s="109"/>
      <c r="AW192" s="63"/>
      <c r="AX192" s="109"/>
      <c r="AY192" s="109"/>
      <c r="AZ192" s="63"/>
      <c r="BA192" s="109"/>
      <c r="BB192" s="109"/>
      <c r="BC192" s="63"/>
      <c r="BD192" s="109"/>
      <c r="BE192" s="109"/>
      <c r="BF192" s="63"/>
      <c r="BG192" s="109"/>
      <c r="BH192" s="109"/>
      <c r="BI192" s="63"/>
      <c r="BJ192" s="63">
        <v>67.099999999999994</v>
      </c>
      <c r="BK192" s="63">
        <v>27.4</v>
      </c>
      <c r="BL192" s="63">
        <f t="shared" si="38"/>
        <v>40.834575260804776</v>
      </c>
      <c r="BM192" s="109"/>
      <c r="BN192" s="109"/>
      <c r="BO192" s="63"/>
      <c r="BP192" s="109"/>
      <c r="BQ192" s="109"/>
      <c r="BR192" s="63"/>
      <c r="BS192" s="109"/>
      <c r="BT192" s="109"/>
      <c r="BU192" s="63"/>
      <c r="BV192" s="109"/>
      <c r="BW192" s="109"/>
      <c r="BX192" s="63"/>
      <c r="BY192" s="109"/>
      <c r="BZ192" s="109"/>
      <c r="CA192" s="63"/>
    </row>
    <row r="193" spans="1:79" s="70" customFormat="1" ht="38.25" x14ac:dyDescent="0.25">
      <c r="A193" s="130" t="s">
        <v>442</v>
      </c>
      <c r="B193" s="131">
        <f t="shared" si="39"/>
        <v>67.099999999999994</v>
      </c>
      <c r="C193" s="131">
        <f t="shared" si="39"/>
        <v>28.4</v>
      </c>
      <c r="D193" s="63">
        <f t="shared" si="37"/>
        <v>42.324888226527577</v>
      </c>
      <c r="E193" s="109"/>
      <c r="F193" s="109"/>
      <c r="G193" s="63"/>
      <c r="H193" s="109"/>
      <c r="I193" s="109"/>
      <c r="J193" s="63"/>
      <c r="K193" s="109"/>
      <c r="L193" s="109"/>
      <c r="M193" s="63"/>
      <c r="N193" s="109"/>
      <c r="O193" s="109"/>
      <c r="P193" s="63"/>
      <c r="Q193" s="109"/>
      <c r="R193" s="109"/>
      <c r="S193" s="63"/>
      <c r="T193" s="109"/>
      <c r="U193" s="109"/>
      <c r="V193" s="63"/>
      <c r="W193" s="109"/>
      <c r="X193" s="109"/>
      <c r="Y193" s="63"/>
      <c r="Z193" s="109"/>
      <c r="AA193" s="109"/>
      <c r="AB193" s="63"/>
      <c r="AC193" s="109"/>
      <c r="AD193" s="109"/>
      <c r="AE193" s="63"/>
      <c r="AF193" s="109"/>
      <c r="AG193" s="109"/>
      <c r="AH193" s="63"/>
      <c r="AI193" s="109"/>
      <c r="AJ193" s="109"/>
      <c r="AK193" s="63"/>
      <c r="AL193" s="109"/>
      <c r="AM193" s="109"/>
      <c r="AN193" s="63"/>
      <c r="AO193" s="109"/>
      <c r="AP193" s="109"/>
      <c r="AQ193" s="63"/>
      <c r="AR193" s="109"/>
      <c r="AS193" s="109"/>
      <c r="AT193" s="63"/>
      <c r="AU193" s="109"/>
      <c r="AV193" s="109"/>
      <c r="AW193" s="63"/>
      <c r="AX193" s="109"/>
      <c r="AY193" s="109"/>
      <c r="AZ193" s="63"/>
      <c r="BA193" s="109"/>
      <c r="BB193" s="109"/>
      <c r="BC193" s="63"/>
      <c r="BD193" s="109"/>
      <c r="BE193" s="109"/>
      <c r="BF193" s="63"/>
      <c r="BG193" s="109"/>
      <c r="BH193" s="109"/>
      <c r="BI193" s="63"/>
      <c r="BJ193" s="63">
        <v>67.099999999999994</v>
      </c>
      <c r="BK193" s="63">
        <v>28.4</v>
      </c>
      <c r="BL193" s="63">
        <f t="shared" si="38"/>
        <v>42.324888226527577</v>
      </c>
      <c r="BM193" s="109"/>
      <c r="BN193" s="109"/>
      <c r="BO193" s="63"/>
      <c r="BP193" s="109"/>
      <c r="BQ193" s="109"/>
      <c r="BR193" s="63"/>
      <c r="BS193" s="109"/>
      <c r="BT193" s="109"/>
      <c r="BU193" s="63"/>
      <c r="BV193" s="109"/>
      <c r="BW193" s="109"/>
      <c r="BX193" s="63"/>
      <c r="BY193" s="109"/>
      <c r="BZ193" s="109"/>
      <c r="CA193" s="63"/>
    </row>
    <row r="194" spans="1:79" s="70" customFormat="1" ht="38.25" x14ac:dyDescent="0.25">
      <c r="A194" s="130" t="s">
        <v>443</v>
      </c>
      <c r="B194" s="131">
        <f t="shared" si="39"/>
        <v>67.099999999999994</v>
      </c>
      <c r="C194" s="131">
        <f t="shared" si="39"/>
        <v>33.4</v>
      </c>
      <c r="D194" s="63">
        <f t="shared" si="37"/>
        <v>49.776453055141587</v>
      </c>
      <c r="E194" s="109"/>
      <c r="F194" s="109"/>
      <c r="G194" s="63"/>
      <c r="H194" s="109"/>
      <c r="I194" s="109"/>
      <c r="J194" s="63"/>
      <c r="K194" s="109"/>
      <c r="L194" s="109"/>
      <c r="M194" s="63"/>
      <c r="N194" s="109"/>
      <c r="O194" s="109"/>
      <c r="P194" s="63"/>
      <c r="Q194" s="109"/>
      <c r="R194" s="109"/>
      <c r="S194" s="63"/>
      <c r="T194" s="109"/>
      <c r="U194" s="109"/>
      <c r="V194" s="63"/>
      <c r="W194" s="109"/>
      <c r="X194" s="109"/>
      <c r="Y194" s="63"/>
      <c r="Z194" s="109"/>
      <c r="AA194" s="109"/>
      <c r="AB194" s="63"/>
      <c r="AC194" s="109"/>
      <c r="AD194" s="109"/>
      <c r="AE194" s="63"/>
      <c r="AF194" s="109"/>
      <c r="AG194" s="109"/>
      <c r="AH194" s="63"/>
      <c r="AI194" s="109"/>
      <c r="AJ194" s="109"/>
      <c r="AK194" s="63"/>
      <c r="AL194" s="109"/>
      <c r="AM194" s="109"/>
      <c r="AN194" s="63"/>
      <c r="AO194" s="109"/>
      <c r="AP194" s="109"/>
      <c r="AQ194" s="63"/>
      <c r="AR194" s="109"/>
      <c r="AS194" s="109"/>
      <c r="AT194" s="63"/>
      <c r="AU194" s="109"/>
      <c r="AV194" s="109"/>
      <c r="AW194" s="63"/>
      <c r="AX194" s="109"/>
      <c r="AY194" s="109"/>
      <c r="AZ194" s="63"/>
      <c r="BA194" s="109"/>
      <c r="BB194" s="109"/>
      <c r="BC194" s="63"/>
      <c r="BD194" s="109"/>
      <c r="BE194" s="109"/>
      <c r="BF194" s="63"/>
      <c r="BG194" s="109"/>
      <c r="BH194" s="109"/>
      <c r="BI194" s="63"/>
      <c r="BJ194" s="63">
        <v>67.099999999999994</v>
      </c>
      <c r="BK194" s="63">
        <v>33.4</v>
      </c>
      <c r="BL194" s="63">
        <f t="shared" si="38"/>
        <v>49.776453055141587</v>
      </c>
      <c r="BM194" s="109"/>
      <c r="BN194" s="109"/>
      <c r="BO194" s="63"/>
      <c r="BP194" s="109"/>
      <c r="BQ194" s="109"/>
      <c r="BR194" s="63"/>
      <c r="BS194" s="109"/>
      <c r="BT194" s="109"/>
      <c r="BU194" s="63"/>
      <c r="BV194" s="109"/>
      <c r="BW194" s="109"/>
      <c r="BX194" s="63"/>
      <c r="BY194" s="109"/>
      <c r="BZ194" s="109"/>
      <c r="CA194" s="63"/>
    </row>
    <row r="195" spans="1:79" s="70" customFormat="1" ht="51" x14ac:dyDescent="0.25">
      <c r="A195" s="130" t="s">
        <v>444</v>
      </c>
      <c r="B195" s="131">
        <f t="shared" si="39"/>
        <v>67.099999999999994</v>
      </c>
      <c r="C195" s="131">
        <f t="shared" si="39"/>
        <v>29.2</v>
      </c>
      <c r="D195" s="63">
        <f t="shared" si="37"/>
        <v>43.517138599105813</v>
      </c>
      <c r="E195" s="109"/>
      <c r="F195" s="109"/>
      <c r="G195" s="63"/>
      <c r="H195" s="109"/>
      <c r="I195" s="109"/>
      <c r="J195" s="63"/>
      <c r="K195" s="109"/>
      <c r="L195" s="109"/>
      <c r="M195" s="63"/>
      <c r="N195" s="109"/>
      <c r="O195" s="109"/>
      <c r="P195" s="63"/>
      <c r="Q195" s="109"/>
      <c r="R195" s="109"/>
      <c r="S195" s="63"/>
      <c r="T195" s="109"/>
      <c r="U195" s="109"/>
      <c r="V195" s="63"/>
      <c r="W195" s="109"/>
      <c r="X195" s="109"/>
      <c r="Y195" s="63"/>
      <c r="Z195" s="109"/>
      <c r="AA195" s="109"/>
      <c r="AB195" s="63"/>
      <c r="AC195" s="109"/>
      <c r="AD195" s="109"/>
      <c r="AE195" s="63"/>
      <c r="AF195" s="109"/>
      <c r="AG195" s="109"/>
      <c r="AH195" s="63"/>
      <c r="AI195" s="109"/>
      <c r="AJ195" s="109"/>
      <c r="AK195" s="63"/>
      <c r="AL195" s="109"/>
      <c r="AM195" s="109"/>
      <c r="AN195" s="63"/>
      <c r="AO195" s="109"/>
      <c r="AP195" s="109"/>
      <c r="AQ195" s="63"/>
      <c r="AR195" s="109"/>
      <c r="AS195" s="109"/>
      <c r="AT195" s="63"/>
      <c r="AU195" s="109"/>
      <c r="AV195" s="109"/>
      <c r="AW195" s="63"/>
      <c r="AX195" s="109"/>
      <c r="AY195" s="109"/>
      <c r="AZ195" s="63"/>
      <c r="BA195" s="109"/>
      <c r="BB195" s="109"/>
      <c r="BC195" s="63"/>
      <c r="BD195" s="109"/>
      <c r="BE195" s="109"/>
      <c r="BF195" s="63"/>
      <c r="BG195" s="109"/>
      <c r="BH195" s="109"/>
      <c r="BI195" s="63"/>
      <c r="BJ195" s="63">
        <v>67.099999999999994</v>
      </c>
      <c r="BK195" s="63">
        <v>29.2</v>
      </c>
      <c r="BL195" s="63">
        <f t="shared" si="38"/>
        <v>43.517138599105813</v>
      </c>
      <c r="BM195" s="109"/>
      <c r="BN195" s="109"/>
      <c r="BO195" s="63"/>
      <c r="BP195" s="109"/>
      <c r="BQ195" s="109"/>
      <c r="BR195" s="63"/>
      <c r="BS195" s="109"/>
      <c r="BT195" s="109"/>
      <c r="BU195" s="63"/>
      <c r="BV195" s="109"/>
      <c r="BW195" s="109"/>
      <c r="BX195" s="63"/>
      <c r="BY195" s="109"/>
      <c r="BZ195" s="109"/>
      <c r="CA195" s="63"/>
    </row>
    <row r="196" spans="1:79" s="70" customFormat="1" ht="38.25" x14ac:dyDescent="0.25">
      <c r="A196" s="130" t="s">
        <v>445</v>
      </c>
      <c r="B196" s="131">
        <f t="shared" si="39"/>
        <v>67.099999999999994</v>
      </c>
      <c r="C196" s="131">
        <f t="shared" si="39"/>
        <v>27.4</v>
      </c>
      <c r="D196" s="63">
        <f t="shared" si="37"/>
        <v>40.834575260804776</v>
      </c>
      <c r="E196" s="109"/>
      <c r="F196" s="109"/>
      <c r="G196" s="63"/>
      <c r="H196" s="109"/>
      <c r="I196" s="109"/>
      <c r="J196" s="63"/>
      <c r="K196" s="109"/>
      <c r="L196" s="109"/>
      <c r="M196" s="63"/>
      <c r="N196" s="109"/>
      <c r="O196" s="109"/>
      <c r="P196" s="63"/>
      <c r="Q196" s="109"/>
      <c r="R196" s="109"/>
      <c r="S196" s="63"/>
      <c r="T196" s="109"/>
      <c r="U196" s="109"/>
      <c r="V196" s="63"/>
      <c r="W196" s="109"/>
      <c r="X196" s="109"/>
      <c r="Y196" s="63"/>
      <c r="Z196" s="109"/>
      <c r="AA196" s="109"/>
      <c r="AB196" s="63"/>
      <c r="AC196" s="109"/>
      <c r="AD196" s="109"/>
      <c r="AE196" s="63"/>
      <c r="AF196" s="109"/>
      <c r="AG196" s="109"/>
      <c r="AH196" s="63"/>
      <c r="AI196" s="109"/>
      <c r="AJ196" s="109"/>
      <c r="AK196" s="63"/>
      <c r="AL196" s="109"/>
      <c r="AM196" s="109"/>
      <c r="AN196" s="63"/>
      <c r="AO196" s="109"/>
      <c r="AP196" s="109"/>
      <c r="AQ196" s="63"/>
      <c r="AR196" s="109"/>
      <c r="AS196" s="109"/>
      <c r="AT196" s="63"/>
      <c r="AU196" s="109"/>
      <c r="AV196" s="109"/>
      <c r="AW196" s="63"/>
      <c r="AX196" s="109"/>
      <c r="AY196" s="109"/>
      <c r="AZ196" s="63"/>
      <c r="BA196" s="109"/>
      <c r="BB196" s="109"/>
      <c r="BC196" s="63"/>
      <c r="BD196" s="109"/>
      <c r="BE196" s="109"/>
      <c r="BF196" s="63"/>
      <c r="BG196" s="109"/>
      <c r="BH196" s="109"/>
      <c r="BI196" s="63"/>
      <c r="BJ196" s="63">
        <v>67.099999999999994</v>
      </c>
      <c r="BK196" s="63">
        <v>27.4</v>
      </c>
      <c r="BL196" s="63">
        <f t="shared" si="38"/>
        <v>40.834575260804776</v>
      </c>
      <c r="BM196" s="109"/>
      <c r="BN196" s="109"/>
      <c r="BO196" s="63"/>
      <c r="BP196" s="109"/>
      <c r="BQ196" s="109"/>
      <c r="BR196" s="63"/>
      <c r="BS196" s="109"/>
      <c r="BT196" s="109"/>
      <c r="BU196" s="63"/>
      <c r="BV196" s="109"/>
      <c r="BW196" s="109"/>
      <c r="BX196" s="63"/>
      <c r="BY196" s="109"/>
      <c r="BZ196" s="109"/>
      <c r="CA196" s="63"/>
    </row>
    <row r="197" spans="1:79" s="70" customFormat="1" ht="38.25" x14ac:dyDescent="0.25">
      <c r="A197" s="130" t="s">
        <v>446</v>
      </c>
      <c r="B197" s="131">
        <f t="shared" si="39"/>
        <v>166.7</v>
      </c>
      <c r="C197" s="131">
        <f t="shared" si="39"/>
        <v>71.3</v>
      </c>
      <c r="D197" s="63">
        <f t="shared" si="37"/>
        <v>42.771445710857833</v>
      </c>
      <c r="E197" s="109"/>
      <c r="F197" s="109"/>
      <c r="G197" s="63"/>
      <c r="H197" s="109"/>
      <c r="I197" s="109"/>
      <c r="J197" s="63"/>
      <c r="K197" s="109"/>
      <c r="L197" s="109"/>
      <c r="M197" s="63"/>
      <c r="N197" s="109"/>
      <c r="O197" s="109"/>
      <c r="P197" s="63"/>
      <c r="Q197" s="109"/>
      <c r="R197" s="109"/>
      <c r="S197" s="63"/>
      <c r="T197" s="109"/>
      <c r="U197" s="109"/>
      <c r="V197" s="63"/>
      <c r="W197" s="109"/>
      <c r="X197" s="109"/>
      <c r="Y197" s="63"/>
      <c r="Z197" s="109"/>
      <c r="AA197" s="109"/>
      <c r="AB197" s="63"/>
      <c r="AC197" s="109"/>
      <c r="AD197" s="109"/>
      <c r="AE197" s="63"/>
      <c r="AF197" s="109"/>
      <c r="AG197" s="109"/>
      <c r="AH197" s="63"/>
      <c r="AI197" s="109"/>
      <c r="AJ197" s="109"/>
      <c r="AK197" s="63"/>
      <c r="AL197" s="109"/>
      <c r="AM197" s="109"/>
      <c r="AN197" s="63"/>
      <c r="AO197" s="109"/>
      <c r="AP197" s="109"/>
      <c r="AQ197" s="63"/>
      <c r="AR197" s="109"/>
      <c r="AS197" s="109"/>
      <c r="AT197" s="63"/>
      <c r="AU197" s="109"/>
      <c r="AV197" s="109"/>
      <c r="AW197" s="63"/>
      <c r="AX197" s="109"/>
      <c r="AY197" s="109"/>
      <c r="AZ197" s="63"/>
      <c r="BA197" s="109"/>
      <c r="BB197" s="109"/>
      <c r="BC197" s="63"/>
      <c r="BD197" s="109"/>
      <c r="BE197" s="109"/>
      <c r="BF197" s="63"/>
      <c r="BG197" s="109"/>
      <c r="BH197" s="109"/>
      <c r="BI197" s="63"/>
      <c r="BJ197" s="63">
        <v>166.7</v>
      </c>
      <c r="BK197" s="63">
        <v>71.3</v>
      </c>
      <c r="BL197" s="63">
        <f t="shared" si="38"/>
        <v>42.771445710857833</v>
      </c>
      <c r="BM197" s="109"/>
      <c r="BN197" s="109"/>
      <c r="BO197" s="63"/>
      <c r="BP197" s="109"/>
      <c r="BQ197" s="109"/>
      <c r="BR197" s="63"/>
      <c r="BS197" s="109"/>
      <c r="BT197" s="109"/>
      <c r="BU197" s="63"/>
      <c r="BV197" s="109"/>
      <c r="BW197" s="109"/>
      <c r="BX197" s="63"/>
      <c r="BY197" s="109"/>
      <c r="BZ197" s="109"/>
      <c r="CA197" s="63"/>
    </row>
    <row r="198" spans="1:79" s="70" customFormat="1" ht="38.25" x14ac:dyDescent="0.25">
      <c r="A198" s="130" t="s">
        <v>447</v>
      </c>
      <c r="B198" s="131">
        <f t="shared" si="39"/>
        <v>67.099999999999994</v>
      </c>
      <c r="C198" s="131">
        <f t="shared" si="39"/>
        <v>27.4</v>
      </c>
      <c r="D198" s="63">
        <f t="shared" si="37"/>
        <v>40.834575260804776</v>
      </c>
      <c r="E198" s="109"/>
      <c r="F198" s="109"/>
      <c r="G198" s="63"/>
      <c r="H198" s="109"/>
      <c r="I198" s="109"/>
      <c r="J198" s="63"/>
      <c r="K198" s="109"/>
      <c r="L198" s="109"/>
      <c r="M198" s="63"/>
      <c r="N198" s="109"/>
      <c r="O198" s="109"/>
      <c r="P198" s="63"/>
      <c r="Q198" s="109"/>
      <c r="R198" s="109"/>
      <c r="S198" s="63"/>
      <c r="T198" s="109"/>
      <c r="U198" s="109"/>
      <c r="V198" s="63"/>
      <c r="W198" s="109"/>
      <c r="X198" s="109"/>
      <c r="Y198" s="63"/>
      <c r="Z198" s="109"/>
      <c r="AA198" s="109"/>
      <c r="AB198" s="63"/>
      <c r="AC198" s="109"/>
      <c r="AD198" s="109"/>
      <c r="AE198" s="63"/>
      <c r="AF198" s="109"/>
      <c r="AG198" s="109"/>
      <c r="AH198" s="63"/>
      <c r="AI198" s="109"/>
      <c r="AJ198" s="109"/>
      <c r="AK198" s="63"/>
      <c r="AL198" s="109"/>
      <c r="AM198" s="109"/>
      <c r="AN198" s="63"/>
      <c r="AO198" s="109"/>
      <c r="AP198" s="109"/>
      <c r="AQ198" s="63"/>
      <c r="AR198" s="109"/>
      <c r="AS198" s="109"/>
      <c r="AT198" s="63"/>
      <c r="AU198" s="109"/>
      <c r="AV198" s="109"/>
      <c r="AW198" s="63"/>
      <c r="AX198" s="109"/>
      <c r="AY198" s="109"/>
      <c r="AZ198" s="63"/>
      <c r="BA198" s="109"/>
      <c r="BB198" s="109"/>
      <c r="BC198" s="63"/>
      <c r="BD198" s="109"/>
      <c r="BE198" s="109"/>
      <c r="BF198" s="63"/>
      <c r="BG198" s="109"/>
      <c r="BH198" s="109"/>
      <c r="BI198" s="63"/>
      <c r="BJ198" s="63">
        <v>67.099999999999994</v>
      </c>
      <c r="BK198" s="63">
        <v>27.4</v>
      </c>
      <c r="BL198" s="63">
        <f t="shared" si="38"/>
        <v>40.834575260804776</v>
      </c>
      <c r="BM198" s="109"/>
      <c r="BN198" s="109"/>
      <c r="BO198" s="63"/>
      <c r="BP198" s="109"/>
      <c r="BQ198" s="109"/>
      <c r="BR198" s="63"/>
      <c r="BS198" s="109"/>
      <c r="BT198" s="109"/>
      <c r="BU198" s="63"/>
      <c r="BV198" s="109"/>
      <c r="BW198" s="109"/>
      <c r="BX198" s="63"/>
      <c r="BY198" s="109"/>
      <c r="BZ198" s="109"/>
      <c r="CA198" s="63"/>
    </row>
    <row r="199" spans="1:79" s="70" customFormat="1" ht="38.25" x14ac:dyDescent="0.25">
      <c r="A199" s="130" t="s">
        <v>448</v>
      </c>
      <c r="B199" s="131">
        <f t="shared" si="39"/>
        <v>67.099999999999994</v>
      </c>
      <c r="C199" s="131">
        <f t="shared" si="39"/>
        <v>27.4</v>
      </c>
      <c r="D199" s="63">
        <f t="shared" si="37"/>
        <v>40.834575260804776</v>
      </c>
      <c r="E199" s="109"/>
      <c r="F199" s="109"/>
      <c r="G199" s="63"/>
      <c r="H199" s="109"/>
      <c r="I199" s="109"/>
      <c r="J199" s="63"/>
      <c r="K199" s="109"/>
      <c r="L199" s="109"/>
      <c r="M199" s="63"/>
      <c r="N199" s="109"/>
      <c r="O199" s="109"/>
      <c r="P199" s="63"/>
      <c r="Q199" s="109"/>
      <c r="R199" s="109"/>
      <c r="S199" s="63"/>
      <c r="T199" s="109"/>
      <c r="U199" s="109"/>
      <c r="V199" s="63"/>
      <c r="W199" s="109"/>
      <c r="X199" s="109"/>
      <c r="Y199" s="63"/>
      <c r="Z199" s="109"/>
      <c r="AA199" s="109"/>
      <c r="AB199" s="63"/>
      <c r="AC199" s="109"/>
      <c r="AD199" s="109"/>
      <c r="AE199" s="63"/>
      <c r="AF199" s="109"/>
      <c r="AG199" s="109"/>
      <c r="AH199" s="63"/>
      <c r="AI199" s="109"/>
      <c r="AJ199" s="109"/>
      <c r="AK199" s="63"/>
      <c r="AL199" s="109"/>
      <c r="AM199" s="109"/>
      <c r="AN199" s="63"/>
      <c r="AO199" s="109"/>
      <c r="AP199" s="109"/>
      <c r="AQ199" s="63"/>
      <c r="AR199" s="109"/>
      <c r="AS199" s="109"/>
      <c r="AT199" s="63"/>
      <c r="AU199" s="109"/>
      <c r="AV199" s="109"/>
      <c r="AW199" s="63"/>
      <c r="AX199" s="109"/>
      <c r="AY199" s="109"/>
      <c r="AZ199" s="63"/>
      <c r="BA199" s="109"/>
      <c r="BB199" s="109"/>
      <c r="BC199" s="63"/>
      <c r="BD199" s="109"/>
      <c r="BE199" s="109"/>
      <c r="BF199" s="63"/>
      <c r="BG199" s="109"/>
      <c r="BH199" s="109"/>
      <c r="BI199" s="63"/>
      <c r="BJ199" s="63">
        <v>67.099999999999994</v>
      </c>
      <c r="BK199" s="63">
        <v>27.4</v>
      </c>
      <c r="BL199" s="63">
        <f t="shared" si="38"/>
        <v>40.834575260804776</v>
      </c>
      <c r="BM199" s="109"/>
      <c r="BN199" s="109"/>
      <c r="BO199" s="63"/>
      <c r="BP199" s="109"/>
      <c r="BQ199" s="109"/>
      <c r="BR199" s="63"/>
      <c r="BS199" s="109"/>
      <c r="BT199" s="109"/>
      <c r="BU199" s="63"/>
      <c r="BV199" s="109"/>
      <c r="BW199" s="109"/>
      <c r="BX199" s="63"/>
      <c r="BY199" s="109"/>
      <c r="BZ199" s="109"/>
      <c r="CA199" s="63"/>
    </row>
    <row r="200" spans="1:79" s="70" customFormat="1" ht="38.25" x14ac:dyDescent="0.25">
      <c r="A200" s="130" t="s">
        <v>449</v>
      </c>
      <c r="B200" s="131">
        <f t="shared" si="39"/>
        <v>166.7</v>
      </c>
      <c r="C200" s="131">
        <f t="shared" si="39"/>
        <v>76.7</v>
      </c>
      <c r="D200" s="63">
        <f t="shared" si="37"/>
        <v>46.01079784043192</v>
      </c>
      <c r="E200" s="109"/>
      <c r="F200" s="109"/>
      <c r="G200" s="63"/>
      <c r="H200" s="109"/>
      <c r="I200" s="109"/>
      <c r="J200" s="63"/>
      <c r="K200" s="109"/>
      <c r="L200" s="109"/>
      <c r="M200" s="63"/>
      <c r="N200" s="109"/>
      <c r="O200" s="109"/>
      <c r="P200" s="63"/>
      <c r="Q200" s="109"/>
      <c r="R200" s="109"/>
      <c r="S200" s="63"/>
      <c r="T200" s="109"/>
      <c r="U200" s="109"/>
      <c r="V200" s="63"/>
      <c r="W200" s="109"/>
      <c r="X200" s="109"/>
      <c r="Y200" s="63"/>
      <c r="Z200" s="109"/>
      <c r="AA200" s="109"/>
      <c r="AB200" s="63"/>
      <c r="AC200" s="109"/>
      <c r="AD200" s="109"/>
      <c r="AE200" s="63"/>
      <c r="AF200" s="109"/>
      <c r="AG200" s="109"/>
      <c r="AH200" s="63"/>
      <c r="AI200" s="109"/>
      <c r="AJ200" s="109"/>
      <c r="AK200" s="63"/>
      <c r="AL200" s="109"/>
      <c r="AM200" s="109"/>
      <c r="AN200" s="63"/>
      <c r="AO200" s="109"/>
      <c r="AP200" s="109"/>
      <c r="AQ200" s="63"/>
      <c r="AR200" s="109"/>
      <c r="AS200" s="109"/>
      <c r="AT200" s="63"/>
      <c r="AU200" s="109"/>
      <c r="AV200" s="109"/>
      <c r="AW200" s="63"/>
      <c r="AX200" s="109"/>
      <c r="AY200" s="109"/>
      <c r="AZ200" s="63"/>
      <c r="BA200" s="109"/>
      <c r="BB200" s="109"/>
      <c r="BC200" s="63"/>
      <c r="BD200" s="109"/>
      <c r="BE200" s="109"/>
      <c r="BF200" s="63"/>
      <c r="BG200" s="109"/>
      <c r="BH200" s="109"/>
      <c r="BI200" s="63"/>
      <c r="BJ200" s="63">
        <v>166.7</v>
      </c>
      <c r="BK200" s="63">
        <v>76.7</v>
      </c>
      <c r="BL200" s="63">
        <f t="shared" si="38"/>
        <v>46.01079784043192</v>
      </c>
      <c r="BM200" s="109"/>
      <c r="BN200" s="109"/>
      <c r="BO200" s="63"/>
      <c r="BP200" s="109"/>
      <c r="BQ200" s="109"/>
      <c r="BR200" s="63"/>
      <c r="BS200" s="109"/>
      <c r="BT200" s="109"/>
      <c r="BU200" s="63"/>
      <c r="BV200" s="109"/>
      <c r="BW200" s="109"/>
      <c r="BX200" s="63"/>
      <c r="BY200" s="109"/>
      <c r="BZ200" s="109"/>
      <c r="CA200" s="63"/>
    </row>
    <row r="201" spans="1:79" s="70" customFormat="1" ht="38.25" x14ac:dyDescent="0.25">
      <c r="A201" s="130" t="s">
        <v>450</v>
      </c>
      <c r="B201" s="131">
        <f t="shared" si="39"/>
        <v>166.7</v>
      </c>
      <c r="C201" s="131">
        <f t="shared" si="39"/>
        <v>73.3</v>
      </c>
      <c r="D201" s="63">
        <f t="shared" si="37"/>
        <v>43.971205758848228</v>
      </c>
      <c r="E201" s="109"/>
      <c r="F201" s="109"/>
      <c r="G201" s="63"/>
      <c r="H201" s="109"/>
      <c r="I201" s="109"/>
      <c r="J201" s="63"/>
      <c r="K201" s="109"/>
      <c r="L201" s="109"/>
      <c r="M201" s="63"/>
      <c r="N201" s="109"/>
      <c r="O201" s="109"/>
      <c r="P201" s="63"/>
      <c r="Q201" s="109"/>
      <c r="R201" s="109"/>
      <c r="S201" s="63"/>
      <c r="T201" s="109"/>
      <c r="U201" s="109"/>
      <c r="V201" s="63"/>
      <c r="W201" s="109"/>
      <c r="X201" s="109"/>
      <c r="Y201" s="63"/>
      <c r="Z201" s="109"/>
      <c r="AA201" s="109"/>
      <c r="AB201" s="63"/>
      <c r="AC201" s="109"/>
      <c r="AD201" s="109"/>
      <c r="AE201" s="63"/>
      <c r="AF201" s="109"/>
      <c r="AG201" s="109"/>
      <c r="AH201" s="63"/>
      <c r="AI201" s="109"/>
      <c r="AJ201" s="109"/>
      <c r="AK201" s="63"/>
      <c r="AL201" s="109"/>
      <c r="AM201" s="109"/>
      <c r="AN201" s="63"/>
      <c r="AO201" s="109"/>
      <c r="AP201" s="109"/>
      <c r="AQ201" s="63"/>
      <c r="AR201" s="109"/>
      <c r="AS201" s="109"/>
      <c r="AT201" s="63"/>
      <c r="AU201" s="109"/>
      <c r="AV201" s="109"/>
      <c r="AW201" s="63"/>
      <c r="AX201" s="109"/>
      <c r="AY201" s="109"/>
      <c r="AZ201" s="63"/>
      <c r="BA201" s="109"/>
      <c r="BB201" s="109"/>
      <c r="BC201" s="63"/>
      <c r="BD201" s="109"/>
      <c r="BE201" s="109"/>
      <c r="BF201" s="63"/>
      <c r="BG201" s="109"/>
      <c r="BH201" s="109"/>
      <c r="BI201" s="63"/>
      <c r="BJ201" s="63">
        <v>166.7</v>
      </c>
      <c r="BK201" s="63">
        <v>73.3</v>
      </c>
      <c r="BL201" s="63">
        <f t="shared" si="38"/>
        <v>43.971205758848228</v>
      </c>
      <c r="BM201" s="109"/>
      <c r="BN201" s="109"/>
      <c r="BO201" s="63"/>
      <c r="BP201" s="109"/>
      <c r="BQ201" s="109"/>
      <c r="BR201" s="63"/>
      <c r="BS201" s="109"/>
      <c r="BT201" s="109"/>
      <c r="BU201" s="63"/>
      <c r="BV201" s="109"/>
      <c r="BW201" s="109"/>
      <c r="BX201" s="63"/>
      <c r="BY201" s="109"/>
      <c r="BZ201" s="109"/>
      <c r="CA201" s="63"/>
    </row>
    <row r="202" spans="1:79" s="70" customFormat="1" ht="38.25" x14ac:dyDescent="0.25">
      <c r="A202" s="130" t="s">
        <v>451</v>
      </c>
      <c r="B202" s="131">
        <f t="shared" si="39"/>
        <v>166.7</v>
      </c>
      <c r="C202" s="131">
        <f t="shared" si="39"/>
        <v>71.400000000000006</v>
      </c>
      <c r="D202" s="63">
        <f t="shared" ref="D202:D265" si="40">C202/B202*100</f>
        <v>42.831433713257354</v>
      </c>
      <c r="E202" s="109"/>
      <c r="F202" s="109"/>
      <c r="G202" s="63"/>
      <c r="H202" s="109"/>
      <c r="I202" s="109"/>
      <c r="J202" s="63"/>
      <c r="K202" s="109"/>
      <c r="L202" s="109"/>
      <c r="M202" s="63"/>
      <c r="N202" s="109"/>
      <c r="O202" s="109"/>
      <c r="P202" s="63"/>
      <c r="Q202" s="109"/>
      <c r="R202" s="109"/>
      <c r="S202" s="63"/>
      <c r="T202" s="109"/>
      <c r="U202" s="109"/>
      <c r="V202" s="63"/>
      <c r="W202" s="109"/>
      <c r="X202" s="109"/>
      <c r="Y202" s="63"/>
      <c r="Z202" s="109"/>
      <c r="AA202" s="109"/>
      <c r="AB202" s="63"/>
      <c r="AC202" s="109"/>
      <c r="AD202" s="109"/>
      <c r="AE202" s="63"/>
      <c r="AF202" s="109"/>
      <c r="AG202" s="109"/>
      <c r="AH202" s="63"/>
      <c r="AI202" s="109"/>
      <c r="AJ202" s="109"/>
      <c r="AK202" s="63"/>
      <c r="AL202" s="109"/>
      <c r="AM202" s="109"/>
      <c r="AN202" s="63"/>
      <c r="AO202" s="109"/>
      <c r="AP202" s="109"/>
      <c r="AQ202" s="63"/>
      <c r="AR202" s="109"/>
      <c r="AS202" s="109"/>
      <c r="AT202" s="63"/>
      <c r="AU202" s="109"/>
      <c r="AV202" s="109"/>
      <c r="AW202" s="63"/>
      <c r="AX202" s="109"/>
      <c r="AY202" s="109"/>
      <c r="AZ202" s="63"/>
      <c r="BA202" s="109"/>
      <c r="BB202" s="109"/>
      <c r="BC202" s="63"/>
      <c r="BD202" s="109"/>
      <c r="BE202" s="109"/>
      <c r="BF202" s="63"/>
      <c r="BG202" s="109"/>
      <c r="BH202" s="109"/>
      <c r="BI202" s="63"/>
      <c r="BJ202" s="63">
        <v>166.7</v>
      </c>
      <c r="BK202" s="63">
        <v>71.400000000000006</v>
      </c>
      <c r="BL202" s="63">
        <f t="shared" si="38"/>
        <v>42.831433713257354</v>
      </c>
      <c r="BM202" s="109"/>
      <c r="BN202" s="109"/>
      <c r="BO202" s="63"/>
      <c r="BP202" s="109"/>
      <c r="BQ202" s="109"/>
      <c r="BR202" s="63"/>
      <c r="BS202" s="109"/>
      <c r="BT202" s="109"/>
      <c r="BU202" s="63"/>
      <c r="BV202" s="109"/>
      <c r="BW202" s="109"/>
      <c r="BX202" s="63"/>
      <c r="BY202" s="109"/>
      <c r="BZ202" s="109"/>
      <c r="CA202" s="63"/>
    </row>
    <row r="203" spans="1:79" s="70" customFormat="1" ht="51" x14ac:dyDescent="0.25">
      <c r="A203" s="130" t="s">
        <v>452</v>
      </c>
      <c r="B203" s="131">
        <f t="shared" si="39"/>
        <v>333.4</v>
      </c>
      <c r="C203" s="131">
        <f t="shared" si="39"/>
        <v>124.4</v>
      </c>
      <c r="D203" s="63">
        <f t="shared" si="40"/>
        <v>37.312537492501505</v>
      </c>
      <c r="E203" s="109"/>
      <c r="F203" s="109"/>
      <c r="G203" s="63"/>
      <c r="H203" s="109"/>
      <c r="I203" s="109"/>
      <c r="J203" s="63"/>
      <c r="K203" s="109"/>
      <c r="L203" s="109"/>
      <c r="M203" s="63"/>
      <c r="N203" s="109"/>
      <c r="O203" s="109"/>
      <c r="P203" s="63"/>
      <c r="Q203" s="109"/>
      <c r="R203" s="109"/>
      <c r="S203" s="63"/>
      <c r="T203" s="109"/>
      <c r="U203" s="109"/>
      <c r="V203" s="63"/>
      <c r="W203" s="109"/>
      <c r="X203" s="109"/>
      <c r="Y203" s="63"/>
      <c r="Z203" s="109"/>
      <c r="AA203" s="109"/>
      <c r="AB203" s="63"/>
      <c r="AC203" s="109"/>
      <c r="AD203" s="109"/>
      <c r="AE203" s="63"/>
      <c r="AF203" s="109"/>
      <c r="AG203" s="109"/>
      <c r="AH203" s="63"/>
      <c r="AI203" s="109"/>
      <c r="AJ203" s="109"/>
      <c r="AK203" s="63"/>
      <c r="AL203" s="109"/>
      <c r="AM203" s="109"/>
      <c r="AN203" s="63"/>
      <c r="AO203" s="109"/>
      <c r="AP203" s="109"/>
      <c r="AQ203" s="63"/>
      <c r="AR203" s="109"/>
      <c r="AS203" s="109"/>
      <c r="AT203" s="63"/>
      <c r="AU203" s="109"/>
      <c r="AV203" s="109"/>
      <c r="AW203" s="63"/>
      <c r="AX203" s="109"/>
      <c r="AY203" s="109"/>
      <c r="AZ203" s="63"/>
      <c r="BA203" s="109"/>
      <c r="BB203" s="109"/>
      <c r="BC203" s="63"/>
      <c r="BD203" s="109"/>
      <c r="BE203" s="109"/>
      <c r="BF203" s="63"/>
      <c r="BG203" s="109"/>
      <c r="BH203" s="109"/>
      <c r="BI203" s="63"/>
      <c r="BJ203" s="63">
        <v>333.4</v>
      </c>
      <c r="BK203" s="63">
        <v>124.4</v>
      </c>
      <c r="BL203" s="63">
        <f t="shared" si="38"/>
        <v>37.312537492501505</v>
      </c>
      <c r="BM203" s="109"/>
      <c r="BN203" s="109"/>
      <c r="BO203" s="63"/>
      <c r="BP203" s="109"/>
      <c r="BQ203" s="109"/>
      <c r="BR203" s="63"/>
      <c r="BS203" s="109"/>
      <c r="BT203" s="109"/>
      <c r="BU203" s="63"/>
      <c r="BV203" s="109"/>
      <c r="BW203" s="109"/>
      <c r="BX203" s="63"/>
      <c r="BY203" s="109"/>
      <c r="BZ203" s="109"/>
      <c r="CA203" s="63"/>
    </row>
    <row r="204" spans="1:79" s="70" customFormat="1" ht="51" x14ac:dyDescent="0.25">
      <c r="A204" s="130" t="s">
        <v>453</v>
      </c>
      <c r="B204" s="131">
        <f t="shared" si="39"/>
        <v>166.7</v>
      </c>
      <c r="C204" s="131">
        <f t="shared" si="39"/>
        <v>74.7</v>
      </c>
      <c r="D204" s="63">
        <f t="shared" si="40"/>
        <v>44.811037792441518</v>
      </c>
      <c r="E204" s="109"/>
      <c r="F204" s="109"/>
      <c r="G204" s="63"/>
      <c r="H204" s="109"/>
      <c r="I204" s="109"/>
      <c r="J204" s="63"/>
      <c r="K204" s="109"/>
      <c r="L204" s="109"/>
      <c r="M204" s="63"/>
      <c r="N204" s="109"/>
      <c r="O204" s="109"/>
      <c r="P204" s="63"/>
      <c r="Q204" s="109"/>
      <c r="R204" s="109"/>
      <c r="S204" s="63"/>
      <c r="T204" s="109"/>
      <c r="U204" s="109"/>
      <c r="V204" s="63"/>
      <c r="W204" s="109"/>
      <c r="X204" s="109"/>
      <c r="Y204" s="63"/>
      <c r="Z204" s="109"/>
      <c r="AA204" s="109"/>
      <c r="AB204" s="63"/>
      <c r="AC204" s="109"/>
      <c r="AD204" s="109"/>
      <c r="AE204" s="63"/>
      <c r="AF204" s="109"/>
      <c r="AG204" s="109"/>
      <c r="AH204" s="63"/>
      <c r="AI204" s="109"/>
      <c r="AJ204" s="109"/>
      <c r="AK204" s="63"/>
      <c r="AL204" s="109"/>
      <c r="AM204" s="109"/>
      <c r="AN204" s="63"/>
      <c r="AO204" s="109"/>
      <c r="AP204" s="109"/>
      <c r="AQ204" s="63"/>
      <c r="AR204" s="109"/>
      <c r="AS204" s="109"/>
      <c r="AT204" s="63"/>
      <c r="AU204" s="109"/>
      <c r="AV204" s="109"/>
      <c r="AW204" s="63"/>
      <c r="AX204" s="109"/>
      <c r="AY204" s="109"/>
      <c r="AZ204" s="63"/>
      <c r="BA204" s="109"/>
      <c r="BB204" s="109"/>
      <c r="BC204" s="63"/>
      <c r="BD204" s="109"/>
      <c r="BE204" s="109"/>
      <c r="BF204" s="63"/>
      <c r="BG204" s="109"/>
      <c r="BH204" s="109"/>
      <c r="BI204" s="63"/>
      <c r="BJ204" s="63">
        <v>166.7</v>
      </c>
      <c r="BK204" s="63">
        <v>74.7</v>
      </c>
      <c r="BL204" s="63">
        <f t="shared" si="38"/>
        <v>44.811037792441518</v>
      </c>
      <c r="BM204" s="109"/>
      <c r="BN204" s="109"/>
      <c r="BO204" s="63"/>
      <c r="BP204" s="109"/>
      <c r="BQ204" s="109"/>
      <c r="BR204" s="63"/>
      <c r="BS204" s="109"/>
      <c r="BT204" s="109"/>
      <c r="BU204" s="63"/>
      <c r="BV204" s="109"/>
      <c r="BW204" s="109"/>
      <c r="BX204" s="63"/>
      <c r="BY204" s="109"/>
      <c r="BZ204" s="109"/>
      <c r="CA204" s="63"/>
    </row>
    <row r="205" spans="1:79" s="70" customFormat="1" ht="51" x14ac:dyDescent="0.25">
      <c r="A205" s="130" t="s">
        <v>454</v>
      </c>
      <c r="B205" s="131">
        <f t="shared" si="39"/>
        <v>67.099999999999994</v>
      </c>
      <c r="C205" s="131">
        <f t="shared" si="39"/>
        <v>28.9</v>
      </c>
      <c r="D205" s="63">
        <f t="shared" si="40"/>
        <v>43.070044709388974</v>
      </c>
      <c r="E205" s="109"/>
      <c r="F205" s="109"/>
      <c r="G205" s="63"/>
      <c r="H205" s="109"/>
      <c r="I205" s="109"/>
      <c r="J205" s="63"/>
      <c r="K205" s="109"/>
      <c r="L205" s="109"/>
      <c r="M205" s="63"/>
      <c r="N205" s="109"/>
      <c r="O205" s="109"/>
      <c r="P205" s="63"/>
      <c r="Q205" s="109"/>
      <c r="R205" s="109"/>
      <c r="S205" s="63"/>
      <c r="T205" s="109"/>
      <c r="U205" s="109"/>
      <c r="V205" s="63"/>
      <c r="W205" s="109"/>
      <c r="X205" s="109"/>
      <c r="Y205" s="63"/>
      <c r="Z205" s="109"/>
      <c r="AA205" s="109"/>
      <c r="AB205" s="63"/>
      <c r="AC205" s="109"/>
      <c r="AD205" s="109"/>
      <c r="AE205" s="63"/>
      <c r="AF205" s="109"/>
      <c r="AG205" s="109"/>
      <c r="AH205" s="63"/>
      <c r="AI205" s="109"/>
      <c r="AJ205" s="109"/>
      <c r="AK205" s="63"/>
      <c r="AL205" s="109"/>
      <c r="AM205" s="109"/>
      <c r="AN205" s="63"/>
      <c r="AO205" s="109"/>
      <c r="AP205" s="109"/>
      <c r="AQ205" s="63"/>
      <c r="AR205" s="109"/>
      <c r="AS205" s="109"/>
      <c r="AT205" s="63"/>
      <c r="AU205" s="109"/>
      <c r="AV205" s="109"/>
      <c r="AW205" s="63"/>
      <c r="AX205" s="109"/>
      <c r="AY205" s="109"/>
      <c r="AZ205" s="63"/>
      <c r="BA205" s="109"/>
      <c r="BB205" s="109"/>
      <c r="BC205" s="63"/>
      <c r="BD205" s="109"/>
      <c r="BE205" s="109"/>
      <c r="BF205" s="63"/>
      <c r="BG205" s="109"/>
      <c r="BH205" s="109"/>
      <c r="BI205" s="63"/>
      <c r="BJ205" s="63">
        <v>67.099999999999994</v>
      </c>
      <c r="BK205" s="63">
        <v>28.9</v>
      </c>
      <c r="BL205" s="63">
        <f t="shared" si="38"/>
        <v>43.070044709388974</v>
      </c>
      <c r="BM205" s="109"/>
      <c r="BN205" s="109"/>
      <c r="BO205" s="63"/>
      <c r="BP205" s="109"/>
      <c r="BQ205" s="109"/>
      <c r="BR205" s="63"/>
      <c r="BS205" s="109"/>
      <c r="BT205" s="109"/>
      <c r="BU205" s="63"/>
      <c r="BV205" s="109"/>
      <c r="BW205" s="109"/>
      <c r="BX205" s="63"/>
      <c r="BY205" s="109"/>
      <c r="BZ205" s="109"/>
      <c r="CA205" s="63"/>
    </row>
    <row r="206" spans="1:79" s="70" customFormat="1" ht="51" x14ac:dyDescent="0.25">
      <c r="A206" s="130" t="s">
        <v>455</v>
      </c>
      <c r="B206" s="131">
        <f t="shared" si="39"/>
        <v>67.099999999999994</v>
      </c>
      <c r="C206" s="131">
        <f t="shared" si="39"/>
        <v>30.9</v>
      </c>
      <c r="D206" s="63">
        <f t="shared" si="40"/>
        <v>46.050670640834582</v>
      </c>
      <c r="E206" s="109"/>
      <c r="F206" s="109"/>
      <c r="G206" s="63"/>
      <c r="H206" s="109"/>
      <c r="I206" s="109"/>
      <c r="J206" s="63"/>
      <c r="K206" s="109"/>
      <c r="L206" s="109"/>
      <c r="M206" s="63"/>
      <c r="N206" s="109"/>
      <c r="O206" s="109"/>
      <c r="P206" s="63"/>
      <c r="Q206" s="109"/>
      <c r="R206" s="109"/>
      <c r="S206" s="63"/>
      <c r="T206" s="109"/>
      <c r="U206" s="109"/>
      <c r="V206" s="63"/>
      <c r="W206" s="109"/>
      <c r="X206" s="109"/>
      <c r="Y206" s="63"/>
      <c r="Z206" s="109"/>
      <c r="AA206" s="109"/>
      <c r="AB206" s="63"/>
      <c r="AC206" s="109"/>
      <c r="AD206" s="109"/>
      <c r="AE206" s="63"/>
      <c r="AF206" s="109"/>
      <c r="AG206" s="109"/>
      <c r="AH206" s="63"/>
      <c r="AI206" s="109"/>
      <c r="AJ206" s="109"/>
      <c r="AK206" s="63"/>
      <c r="AL206" s="109"/>
      <c r="AM206" s="109"/>
      <c r="AN206" s="63"/>
      <c r="AO206" s="109"/>
      <c r="AP206" s="109"/>
      <c r="AQ206" s="63"/>
      <c r="AR206" s="109"/>
      <c r="AS206" s="109"/>
      <c r="AT206" s="63"/>
      <c r="AU206" s="109"/>
      <c r="AV206" s="109"/>
      <c r="AW206" s="63"/>
      <c r="AX206" s="109"/>
      <c r="AY206" s="109"/>
      <c r="AZ206" s="63"/>
      <c r="BA206" s="109"/>
      <c r="BB206" s="109"/>
      <c r="BC206" s="63"/>
      <c r="BD206" s="109"/>
      <c r="BE206" s="109"/>
      <c r="BF206" s="63"/>
      <c r="BG206" s="109"/>
      <c r="BH206" s="109"/>
      <c r="BI206" s="63"/>
      <c r="BJ206" s="63">
        <v>67.099999999999994</v>
      </c>
      <c r="BK206" s="63">
        <v>30.9</v>
      </c>
      <c r="BL206" s="63">
        <f t="shared" si="38"/>
        <v>46.050670640834582</v>
      </c>
      <c r="BM206" s="109"/>
      <c r="BN206" s="109"/>
      <c r="BO206" s="63"/>
      <c r="BP206" s="109"/>
      <c r="BQ206" s="109"/>
      <c r="BR206" s="63"/>
      <c r="BS206" s="109"/>
      <c r="BT206" s="109"/>
      <c r="BU206" s="63"/>
      <c r="BV206" s="109"/>
      <c r="BW206" s="109"/>
      <c r="BX206" s="63"/>
      <c r="BY206" s="109"/>
      <c r="BZ206" s="109"/>
      <c r="CA206" s="63"/>
    </row>
    <row r="207" spans="1:79" s="70" customFormat="1" ht="51" x14ac:dyDescent="0.25">
      <c r="A207" s="130" t="s">
        <v>456</v>
      </c>
      <c r="B207" s="131">
        <f t="shared" si="39"/>
        <v>67.099999999999994</v>
      </c>
      <c r="C207" s="131">
        <f t="shared" si="39"/>
        <v>27</v>
      </c>
      <c r="D207" s="63">
        <f t="shared" si="40"/>
        <v>40.238450074515654</v>
      </c>
      <c r="E207" s="109"/>
      <c r="F207" s="109"/>
      <c r="G207" s="63"/>
      <c r="H207" s="109"/>
      <c r="I207" s="109"/>
      <c r="J207" s="63"/>
      <c r="K207" s="109"/>
      <c r="L207" s="109"/>
      <c r="M207" s="63"/>
      <c r="N207" s="109"/>
      <c r="O207" s="109"/>
      <c r="P207" s="63"/>
      <c r="Q207" s="109"/>
      <c r="R207" s="109"/>
      <c r="S207" s="63"/>
      <c r="T207" s="109"/>
      <c r="U207" s="109"/>
      <c r="V207" s="63"/>
      <c r="W207" s="109"/>
      <c r="X207" s="109"/>
      <c r="Y207" s="63"/>
      <c r="Z207" s="109"/>
      <c r="AA207" s="109"/>
      <c r="AB207" s="63"/>
      <c r="AC207" s="109"/>
      <c r="AD207" s="109"/>
      <c r="AE207" s="63"/>
      <c r="AF207" s="109"/>
      <c r="AG207" s="109"/>
      <c r="AH207" s="63"/>
      <c r="AI207" s="109"/>
      <c r="AJ207" s="109"/>
      <c r="AK207" s="63"/>
      <c r="AL207" s="109"/>
      <c r="AM207" s="109"/>
      <c r="AN207" s="63"/>
      <c r="AO207" s="109"/>
      <c r="AP207" s="109"/>
      <c r="AQ207" s="63"/>
      <c r="AR207" s="109"/>
      <c r="AS207" s="109"/>
      <c r="AT207" s="63"/>
      <c r="AU207" s="109"/>
      <c r="AV207" s="109"/>
      <c r="AW207" s="63"/>
      <c r="AX207" s="109"/>
      <c r="AY207" s="109"/>
      <c r="AZ207" s="63"/>
      <c r="BA207" s="109"/>
      <c r="BB207" s="109"/>
      <c r="BC207" s="63"/>
      <c r="BD207" s="109"/>
      <c r="BE207" s="109"/>
      <c r="BF207" s="63"/>
      <c r="BG207" s="109"/>
      <c r="BH207" s="109"/>
      <c r="BI207" s="63"/>
      <c r="BJ207" s="63">
        <v>67.099999999999994</v>
      </c>
      <c r="BK207" s="63">
        <v>27</v>
      </c>
      <c r="BL207" s="63">
        <f t="shared" si="38"/>
        <v>40.238450074515654</v>
      </c>
      <c r="BM207" s="109"/>
      <c r="BN207" s="109"/>
      <c r="BO207" s="63"/>
      <c r="BP207" s="109"/>
      <c r="BQ207" s="109"/>
      <c r="BR207" s="63"/>
      <c r="BS207" s="109"/>
      <c r="BT207" s="109"/>
      <c r="BU207" s="63"/>
      <c r="BV207" s="109"/>
      <c r="BW207" s="109"/>
      <c r="BX207" s="63"/>
      <c r="BY207" s="109"/>
      <c r="BZ207" s="109"/>
      <c r="CA207" s="63"/>
    </row>
    <row r="208" spans="1:79" s="70" customFormat="1" ht="38.25" x14ac:dyDescent="0.25">
      <c r="A208" s="130" t="s">
        <v>457</v>
      </c>
      <c r="B208" s="131">
        <f t="shared" si="39"/>
        <v>67.099999999999994</v>
      </c>
      <c r="C208" s="131">
        <f t="shared" si="39"/>
        <v>26.8</v>
      </c>
      <c r="D208" s="63">
        <f t="shared" si="40"/>
        <v>39.94038748137109</v>
      </c>
      <c r="E208" s="109"/>
      <c r="F208" s="109"/>
      <c r="G208" s="63"/>
      <c r="H208" s="109"/>
      <c r="I208" s="109"/>
      <c r="J208" s="63"/>
      <c r="K208" s="109"/>
      <c r="L208" s="109"/>
      <c r="M208" s="63"/>
      <c r="N208" s="109"/>
      <c r="O208" s="109"/>
      <c r="P208" s="63"/>
      <c r="Q208" s="109"/>
      <c r="R208" s="109"/>
      <c r="S208" s="63"/>
      <c r="T208" s="109"/>
      <c r="U208" s="109"/>
      <c r="V208" s="63"/>
      <c r="W208" s="109"/>
      <c r="X208" s="109"/>
      <c r="Y208" s="63"/>
      <c r="Z208" s="109"/>
      <c r="AA208" s="109"/>
      <c r="AB208" s="63"/>
      <c r="AC208" s="109"/>
      <c r="AD208" s="109"/>
      <c r="AE208" s="63"/>
      <c r="AF208" s="109"/>
      <c r="AG208" s="109"/>
      <c r="AH208" s="63"/>
      <c r="AI208" s="109"/>
      <c r="AJ208" s="109"/>
      <c r="AK208" s="63"/>
      <c r="AL208" s="109"/>
      <c r="AM208" s="109"/>
      <c r="AN208" s="63"/>
      <c r="AO208" s="109"/>
      <c r="AP208" s="109"/>
      <c r="AQ208" s="63"/>
      <c r="AR208" s="109"/>
      <c r="AS208" s="109"/>
      <c r="AT208" s="63"/>
      <c r="AU208" s="109"/>
      <c r="AV208" s="109"/>
      <c r="AW208" s="63"/>
      <c r="AX208" s="109"/>
      <c r="AY208" s="109"/>
      <c r="AZ208" s="63"/>
      <c r="BA208" s="109"/>
      <c r="BB208" s="109"/>
      <c r="BC208" s="63"/>
      <c r="BD208" s="109"/>
      <c r="BE208" s="109"/>
      <c r="BF208" s="63"/>
      <c r="BG208" s="109"/>
      <c r="BH208" s="109"/>
      <c r="BI208" s="63"/>
      <c r="BJ208" s="63">
        <v>67.099999999999994</v>
      </c>
      <c r="BK208" s="63">
        <v>26.8</v>
      </c>
      <c r="BL208" s="63">
        <f t="shared" si="38"/>
        <v>39.94038748137109</v>
      </c>
      <c r="BM208" s="109"/>
      <c r="BN208" s="109"/>
      <c r="BO208" s="63"/>
      <c r="BP208" s="109"/>
      <c r="BQ208" s="109"/>
      <c r="BR208" s="63"/>
      <c r="BS208" s="109"/>
      <c r="BT208" s="109"/>
      <c r="BU208" s="63"/>
      <c r="BV208" s="109"/>
      <c r="BW208" s="109"/>
      <c r="BX208" s="63"/>
      <c r="BY208" s="109"/>
      <c r="BZ208" s="109"/>
      <c r="CA208" s="63"/>
    </row>
    <row r="209" spans="1:79" s="70" customFormat="1" ht="38.25" x14ac:dyDescent="0.25">
      <c r="A209" s="130" t="s">
        <v>458</v>
      </c>
      <c r="B209" s="131">
        <f t="shared" si="39"/>
        <v>67.099999999999994</v>
      </c>
      <c r="C209" s="131">
        <f t="shared" si="39"/>
        <v>28.3</v>
      </c>
      <c r="D209" s="63">
        <f t="shared" si="40"/>
        <v>42.175856929955295</v>
      </c>
      <c r="E209" s="109"/>
      <c r="F209" s="109"/>
      <c r="G209" s="63"/>
      <c r="H209" s="109"/>
      <c r="I209" s="109"/>
      <c r="J209" s="63"/>
      <c r="K209" s="109"/>
      <c r="L209" s="109"/>
      <c r="M209" s="63"/>
      <c r="N209" s="109"/>
      <c r="O209" s="109"/>
      <c r="P209" s="63"/>
      <c r="Q209" s="109"/>
      <c r="R209" s="109"/>
      <c r="S209" s="63"/>
      <c r="T209" s="109"/>
      <c r="U209" s="109"/>
      <c r="V209" s="63"/>
      <c r="W209" s="109"/>
      <c r="X209" s="109"/>
      <c r="Y209" s="63"/>
      <c r="Z209" s="109"/>
      <c r="AA209" s="109"/>
      <c r="AB209" s="63"/>
      <c r="AC209" s="109"/>
      <c r="AD209" s="109"/>
      <c r="AE209" s="63"/>
      <c r="AF209" s="109"/>
      <c r="AG209" s="109"/>
      <c r="AH209" s="63"/>
      <c r="AI209" s="109"/>
      <c r="AJ209" s="109"/>
      <c r="AK209" s="63"/>
      <c r="AL209" s="109"/>
      <c r="AM209" s="109"/>
      <c r="AN209" s="63"/>
      <c r="AO209" s="109"/>
      <c r="AP209" s="109"/>
      <c r="AQ209" s="63"/>
      <c r="AR209" s="109"/>
      <c r="AS209" s="109"/>
      <c r="AT209" s="63"/>
      <c r="AU209" s="109"/>
      <c r="AV209" s="109"/>
      <c r="AW209" s="63"/>
      <c r="AX209" s="109"/>
      <c r="AY209" s="109"/>
      <c r="AZ209" s="63"/>
      <c r="BA209" s="109"/>
      <c r="BB209" s="109"/>
      <c r="BC209" s="63"/>
      <c r="BD209" s="109"/>
      <c r="BE209" s="109"/>
      <c r="BF209" s="63"/>
      <c r="BG209" s="109"/>
      <c r="BH209" s="109"/>
      <c r="BI209" s="63"/>
      <c r="BJ209" s="63">
        <v>67.099999999999994</v>
      </c>
      <c r="BK209" s="63">
        <v>28.3</v>
      </c>
      <c r="BL209" s="63">
        <f t="shared" si="38"/>
        <v>42.175856929955295</v>
      </c>
      <c r="BM209" s="109"/>
      <c r="BN209" s="109"/>
      <c r="BO209" s="63"/>
      <c r="BP209" s="109"/>
      <c r="BQ209" s="109"/>
      <c r="BR209" s="63"/>
      <c r="BS209" s="109"/>
      <c r="BT209" s="109"/>
      <c r="BU209" s="63"/>
      <c r="BV209" s="109"/>
      <c r="BW209" s="109"/>
      <c r="BX209" s="63"/>
      <c r="BY209" s="109"/>
      <c r="BZ209" s="109"/>
      <c r="CA209" s="63"/>
    </row>
    <row r="210" spans="1:79" s="70" customFormat="1" ht="38.25" x14ac:dyDescent="0.25">
      <c r="A210" s="130" t="s">
        <v>459</v>
      </c>
      <c r="B210" s="131">
        <f t="shared" si="39"/>
        <v>166.7</v>
      </c>
      <c r="C210" s="131">
        <f t="shared" si="39"/>
        <v>78.8</v>
      </c>
      <c r="D210" s="63">
        <f t="shared" si="40"/>
        <v>47.270545890821836</v>
      </c>
      <c r="E210" s="109"/>
      <c r="F210" s="109"/>
      <c r="G210" s="63"/>
      <c r="H210" s="109"/>
      <c r="I210" s="109"/>
      <c r="J210" s="63"/>
      <c r="K210" s="109"/>
      <c r="L210" s="109"/>
      <c r="M210" s="63"/>
      <c r="N210" s="109"/>
      <c r="O210" s="109"/>
      <c r="P210" s="63"/>
      <c r="Q210" s="109"/>
      <c r="R210" s="109"/>
      <c r="S210" s="63"/>
      <c r="T210" s="109"/>
      <c r="U210" s="109"/>
      <c r="V210" s="63"/>
      <c r="W210" s="109"/>
      <c r="X210" s="109"/>
      <c r="Y210" s="63"/>
      <c r="Z210" s="109"/>
      <c r="AA210" s="109"/>
      <c r="AB210" s="63"/>
      <c r="AC210" s="109"/>
      <c r="AD210" s="109"/>
      <c r="AE210" s="63"/>
      <c r="AF210" s="109"/>
      <c r="AG210" s="109"/>
      <c r="AH210" s="63"/>
      <c r="AI210" s="109"/>
      <c r="AJ210" s="109"/>
      <c r="AK210" s="63"/>
      <c r="AL210" s="109"/>
      <c r="AM210" s="109"/>
      <c r="AN210" s="63"/>
      <c r="AO210" s="109"/>
      <c r="AP210" s="109"/>
      <c r="AQ210" s="63"/>
      <c r="AR210" s="109"/>
      <c r="AS210" s="109"/>
      <c r="AT210" s="63"/>
      <c r="AU210" s="109"/>
      <c r="AV210" s="109"/>
      <c r="AW210" s="63"/>
      <c r="AX210" s="109"/>
      <c r="AY210" s="109"/>
      <c r="AZ210" s="63"/>
      <c r="BA210" s="109"/>
      <c r="BB210" s="109"/>
      <c r="BC210" s="63"/>
      <c r="BD210" s="109"/>
      <c r="BE210" s="109"/>
      <c r="BF210" s="63"/>
      <c r="BG210" s="109"/>
      <c r="BH210" s="109"/>
      <c r="BI210" s="63"/>
      <c r="BJ210" s="63">
        <v>166.7</v>
      </c>
      <c r="BK210" s="63">
        <v>78.8</v>
      </c>
      <c r="BL210" s="63">
        <f t="shared" si="38"/>
        <v>47.270545890821836</v>
      </c>
      <c r="BM210" s="109"/>
      <c r="BN210" s="109"/>
      <c r="BO210" s="63"/>
      <c r="BP210" s="109"/>
      <c r="BQ210" s="109"/>
      <c r="BR210" s="63"/>
      <c r="BS210" s="109"/>
      <c r="BT210" s="109"/>
      <c r="BU210" s="63"/>
      <c r="BV210" s="109"/>
      <c r="BW210" s="109"/>
      <c r="BX210" s="63"/>
      <c r="BY210" s="109"/>
      <c r="BZ210" s="109"/>
      <c r="CA210" s="63"/>
    </row>
    <row r="211" spans="1:79" s="70" customFormat="1" ht="38.25" x14ac:dyDescent="0.25">
      <c r="A211" s="130" t="s">
        <v>460</v>
      </c>
      <c r="B211" s="131">
        <f t="shared" si="39"/>
        <v>67.099999999999994</v>
      </c>
      <c r="C211" s="131">
        <f t="shared" si="39"/>
        <v>27.8</v>
      </c>
      <c r="D211" s="63">
        <f t="shared" si="40"/>
        <v>41.430700447093891</v>
      </c>
      <c r="E211" s="109"/>
      <c r="F211" s="109"/>
      <c r="G211" s="63"/>
      <c r="H211" s="109"/>
      <c r="I211" s="109"/>
      <c r="J211" s="63"/>
      <c r="K211" s="109"/>
      <c r="L211" s="109"/>
      <c r="M211" s="63"/>
      <c r="N211" s="109"/>
      <c r="O211" s="109"/>
      <c r="P211" s="63"/>
      <c r="Q211" s="109"/>
      <c r="R211" s="109"/>
      <c r="S211" s="63"/>
      <c r="T211" s="109"/>
      <c r="U211" s="109"/>
      <c r="V211" s="63"/>
      <c r="W211" s="109"/>
      <c r="X211" s="109"/>
      <c r="Y211" s="63"/>
      <c r="Z211" s="109"/>
      <c r="AA211" s="109"/>
      <c r="AB211" s="63"/>
      <c r="AC211" s="109"/>
      <c r="AD211" s="109"/>
      <c r="AE211" s="63"/>
      <c r="AF211" s="109"/>
      <c r="AG211" s="109"/>
      <c r="AH211" s="63"/>
      <c r="AI211" s="109"/>
      <c r="AJ211" s="109"/>
      <c r="AK211" s="63"/>
      <c r="AL211" s="109"/>
      <c r="AM211" s="109"/>
      <c r="AN211" s="63"/>
      <c r="AO211" s="109"/>
      <c r="AP211" s="109"/>
      <c r="AQ211" s="63"/>
      <c r="AR211" s="109"/>
      <c r="AS211" s="109"/>
      <c r="AT211" s="63"/>
      <c r="AU211" s="109"/>
      <c r="AV211" s="109"/>
      <c r="AW211" s="63"/>
      <c r="AX211" s="109"/>
      <c r="AY211" s="109"/>
      <c r="AZ211" s="63"/>
      <c r="BA211" s="109"/>
      <c r="BB211" s="109"/>
      <c r="BC211" s="63"/>
      <c r="BD211" s="109"/>
      <c r="BE211" s="109"/>
      <c r="BF211" s="63"/>
      <c r="BG211" s="109"/>
      <c r="BH211" s="109"/>
      <c r="BI211" s="63"/>
      <c r="BJ211" s="63">
        <v>67.099999999999994</v>
      </c>
      <c r="BK211" s="63">
        <v>27.8</v>
      </c>
      <c r="BL211" s="63">
        <f t="shared" si="38"/>
        <v>41.430700447093891</v>
      </c>
      <c r="BM211" s="109"/>
      <c r="BN211" s="109"/>
      <c r="BO211" s="63"/>
      <c r="BP211" s="109"/>
      <c r="BQ211" s="109"/>
      <c r="BR211" s="63"/>
      <c r="BS211" s="109"/>
      <c r="BT211" s="109"/>
      <c r="BU211" s="63"/>
      <c r="BV211" s="109"/>
      <c r="BW211" s="109"/>
      <c r="BX211" s="63"/>
      <c r="BY211" s="109"/>
      <c r="BZ211" s="109"/>
      <c r="CA211" s="63"/>
    </row>
    <row r="212" spans="1:79" s="70" customFormat="1" ht="38.25" x14ac:dyDescent="0.25">
      <c r="A212" s="130" t="s">
        <v>461</v>
      </c>
      <c r="B212" s="131">
        <f t="shared" si="39"/>
        <v>67.099999999999994</v>
      </c>
      <c r="C212" s="131">
        <f t="shared" si="39"/>
        <v>32.1</v>
      </c>
      <c r="D212" s="63">
        <f t="shared" si="40"/>
        <v>47.839046199701947</v>
      </c>
      <c r="E212" s="109"/>
      <c r="F212" s="109"/>
      <c r="G212" s="63"/>
      <c r="H212" s="109"/>
      <c r="I212" s="109"/>
      <c r="J212" s="63"/>
      <c r="K212" s="109"/>
      <c r="L212" s="109"/>
      <c r="M212" s="63"/>
      <c r="N212" s="109"/>
      <c r="O212" s="109"/>
      <c r="P212" s="63"/>
      <c r="Q212" s="109"/>
      <c r="R212" s="109"/>
      <c r="S212" s="63"/>
      <c r="T212" s="109"/>
      <c r="U212" s="109"/>
      <c r="V212" s="63"/>
      <c r="W212" s="109"/>
      <c r="X212" s="109"/>
      <c r="Y212" s="63"/>
      <c r="Z212" s="109"/>
      <c r="AA212" s="109"/>
      <c r="AB212" s="63"/>
      <c r="AC212" s="109"/>
      <c r="AD212" s="109"/>
      <c r="AE212" s="63"/>
      <c r="AF212" s="109"/>
      <c r="AG212" s="109"/>
      <c r="AH212" s="63"/>
      <c r="AI212" s="109"/>
      <c r="AJ212" s="109"/>
      <c r="AK212" s="63"/>
      <c r="AL212" s="109"/>
      <c r="AM212" s="109"/>
      <c r="AN212" s="63"/>
      <c r="AO212" s="109"/>
      <c r="AP212" s="109"/>
      <c r="AQ212" s="63"/>
      <c r="AR212" s="109"/>
      <c r="AS212" s="109"/>
      <c r="AT212" s="63"/>
      <c r="AU212" s="109"/>
      <c r="AV212" s="109"/>
      <c r="AW212" s="63"/>
      <c r="AX212" s="109"/>
      <c r="AY212" s="109"/>
      <c r="AZ212" s="63"/>
      <c r="BA212" s="109"/>
      <c r="BB212" s="109"/>
      <c r="BC212" s="63"/>
      <c r="BD212" s="109"/>
      <c r="BE212" s="109"/>
      <c r="BF212" s="63"/>
      <c r="BG212" s="109"/>
      <c r="BH212" s="109"/>
      <c r="BI212" s="63"/>
      <c r="BJ212" s="63">
        <v>67.099999999999994</v>
      </c>
      <c r="BK212" s="63">
        <v>32.1</v>
      </c>
      <c r="BL212" s="63">
        <f t="shared" si="38"/>
        <v>47.839046199701947</v>
      </c>
      <c r="BM212" s="109"/>
      <c r="BN212" s="109"/>
      <c r="BO212" s="63"/>
      <c r="BP212" s="109"/>
      <c r="BQ212" s="109"/>
      <c r="BR212" s="63"/>
      <c r="BS212" s="109"/>
      <c r="BT212" s="109"/>
      <c r="BU212" s="63"/>
      <c r="BV212" s="109"/>
      <c r="BW212" s="109"/>
      <c r="BX212" s="63"/>
      <c r="BY212" s="109"/>
      <c r="BZ212" s="109"/>
      <c r="CA212" s="63"/>
    </row>
    <row r="213" spans="1:79" s="70" customFormat="1" ht="38.25" x14ac:dyDescent="0.25">
      <c r="A213" s="130" t="s">
        <v>462</v>
      </c>
      <c r="B213" s="131">
        <f t="shared" si="39"/>
        <v>67.099999999999994</v>
      </c>
      <c r="C213" s="131">
        <f t="shared" si="39"/>
        <v>27.9</v>
      </c>
      <c r="D213" s="63">
        <f t="shared" si="40"/>
        <v>41.579731743666173</v>
      </c>
      <c r="E213" s="109"/>
      <c r="F213" s="109"/>
      <c r="G213" s="63"/>
      <c r="H213" s="109"/>
      <c r="I213" s="109"/>
      <c r="J213" s="63"/>
      <c r="K213" s="109"/>
      <c r="L213" s="109"/>
      <c r="M213" s="63"/>
      <c r="N213" s="109"/>
      <c r="O213" s="109"/>
      <c r="P213" s="63"/>
      <c r="Q213" s="109"/>
      <c r="R213" s="109"/>
      <c r="S213" s="63"/>
      <c r="T213" s="109"/>
      <c r="U213" s="109"/>
      <c r="V213" s="63"/>
      <c r="W213" s="109"/>
      <c r="X213" s="109"/>
      <c r="Y213" s="63"/>
      <c r="Z213" s="109"/>
      <c r="AA213" s="109"/>
      <c r="AB213" s="63"/>
      <c r="AC213" s="109"/>
      <c r="AD213" s="109"/>
      <c r="AE213" s="63"/>
      <c r="AF213" s="109"/>
      <c r="AG213" s="109"/>
      <c r="AH213" s="63"/>
      <c r="AI213" s="109"/>
      <c r="AJ213" s="109"/>
      <c r="AK213" s="63"/>
      <c r="AL213" s="109"/>
      <c r="AM213" s="109"/>
      <c r="AN213" s="63"/>
      <c r="AO213" s="109"/>
      <c r="AP213" s="109"/>
      <c r="AQ213" s="63"/>
      <c r="AR213" s="109"/>
      <c r="AS213" s="109"/>
      <c r="AT213" s="63"/>
      <c r="AU213" s="109"/>
      <c r="AV213" s="109"/>
      <c r="AW213" s="63"/>
      <c r="AX213" s="109"/>
      <c r="AY213" s="109"/>
      <c r="AZ213" s="63"/>
      <c r="BA213" s="109"/>
      <c r="BB213" s="109"/>
      <c r="BC213" s="63"/>
      <c r="BD213" s="109"/>
      <c r="BE213" s="109"/>
      <c r="BF213" s="63"/>
      <c r="BG213" s="109"/>
      <c r="BH213" s="109"/>
      <c r="BI213" s="63"/>
      <c r="BJ213" s="63">
        <v>67.099999999999994</v>
      </c>
      <c r="BK213" s="63">
        <v>27.9</v>
      </c>
      <c r="BL213" s="63">
        <f t="shared" si="38"/>
        <v>41.579731743666173</v>
      </c>
      <c r="BM213" s="109"/>
      <c r="BN213" s="109"/>
      <c r="BO213" s="63"/>
      <c r="BP213" s="109"/>
      <c r="BQ213" s="109"/>
      <c r="BR213" s="63"/>
      <c r="BS213" s="109"/>
      <c r="BT213" s="109"/>
      <c r="BU213" s="63"/>
      <c r="BV213" s="109"/>
      <c r="BW213" s="109"/>
      <c r="BX213" s="63"/>
      <c r="BY213" s="109"/>
      <c r="BZ213" s="109"/>
      <c r="CA213" s="63"/>
    </row>
    <row r="214" spans="1:79" s="70" customFormat="1" ht="51" x14ac:dyDescent="0.25">
      <c r="A214" s="130" t="s">
        <v>463</v>
      </c>
      <c r="B214" s="131">
        <f t="shared" si="39"/>
        <v>166.7</v>
      </c>
      <c r="C214" s="131">
        <f t="shared" si="39"/>
        <v>77.8</v>
      </c>
      <c r="D214" s="63">
        <f t="shared" si="40"/>
        <v>46.670665866826639</v>
      </c>
      <c r="E214" s="109"/>
      <c r="F214" s="109"/>
      <c r="G214" s="63"/>
      <c r="H214" s="109"/>
      <c r="I214" s="109"/>
      <c r="J214" s="63"/>
      <c r="K214" s="109"/>
      <c r="L214" s="109"/>
      <c r="M214" s="63"/>
      <c r="N214" s="109"/>
      <c r="O214" s="109"/>
      <c r="P214" s="63"/>
      <c r="Q214" s="109"/>
      <c r="R214" s="109"/>
      <c r="S214" s="63"/>
      <c r="T214" s="109"/>
      <c r="U214" s="109"/>
      <c r="V214" s="63"/>
      <c r="W214" s="109"/>
      <c r="X214" s="109"/>
      <c r="Y214" s="63"/>
      <c r="Z214" s="109"/>
      <c r="AA214" s="109"/>
      <c r="AB214" s="63"/>
      <c r="AC214" s="109"/>
      <c r="AD214" s="109"/>
      <c r="AE214" s="63"/>
      <c r="AF214" s="109"/>
      <c r="AG214" s="109"/>
      <c r="AH214" s="63"/>
      <c r="AI214" s="109"/>
      <c r="AJ214" s="109"/>
      <c r="AK214" s="63"/>
      <c r="AL214" s="109"/>
      <c r="AM214" s="109"/>
      <c r="AN214" s="63"/>
      <c r="AO214" s="109"/>
      <c r="AP214" s="109"/>
      <c r="AQ214" s="63"/>
      <c r="AR214" s="109"/>
      <c r="AS214" s="109"/>
      <c r="AT214" s="63"/>
      <c r="AU214" s="109"/>
      <c r="AV214" s="109"/>
      <c r="AW214" s="63"/>
      <c r="AX214" s="109"/>
      <c r="AY214" s="109"/>
      <c r="AZ214" s="63"/>
      <c r="BA214" s="109"/>
      <c r="BB214" s="109"/>
      <c r="BC214" s="63"/>
      <c r="BD214" s="109"/>
      <c r="BE214" s="109"/>
      <c r="BF214" s="63"/>
      <c r="BG214" s="109"/>
      <c r="BH214" s="109"/>
      <c r="BI214" s="63"/>
      <c r="BJ214" s="63">
        <v>166.7</v>
      </c>
      <c r="BK214" s="63">
        <v>77.8</v>
      </c>
      <c r="BL214" s="63">
        <f t="shared" si="38"/>
        <v>46.670665866826639</v>
      </c>
      <c r="BM214" s="109"/>
      <c r="BN214" s="109"/>
      <c r="BO214" s="63"/>
      <c r="BP214" s="109"/>
      <c r="BQ214" s="109"/>
      <c r="BR214" s="63"/>
      <c r="BS214" s="109"/>
      <c r="BT214" s="109"/>
      <c r="BU214" s="63"/>
      <c r="BV214" s="109"/>
      <c r="BW214" s="109"/>
      <c r="BX214" s="63"/>
      <c r="BY214" s="109"/>
      <c r="BZ214" s="109"/>
      <c r="CA214" s="63"/>
    </row>
    <row r="215" spans="1:79" s="70" customFormat="1" ht="38.25" x14ac:dyDescent="0.25">
      <c r="A215" s="130" t="s">
        <v>465</v>
      </c>
      <c r="B215" s="131">
        <f t="shared" si="39"/>
        <v>166.7</v>
      </c>
      <c r="C215" s="131">
        <f t="shared" si="39"/>
        <v>67.8</v>
      </c>
      <c r="D215" s="63">
        <f t="shared" si="40"/>
        <v>40.671865626874627</v>
      </c>
      <c r="E215" s="109"/>
      <c r="F215" s="109"/>
      <c r="G215" s="63"/>
      <c r="H215" s="109"/>
      <c r="I215" s="109"/>
      <c r="J215" s="63"/>
      <c r="K215" s="109"/>
      <c r="L215" s="109"/>
      <c r="M215" s="63"/>
      <c r="N215" s="109"/>
      <c r="O215" s="109"/>
      <c r="P215" s="63"/>
      <c r="Q215" s="109"/>
      <c r="R215" s="109"/>
      <c r="S215" s="63"/>
      <c r="T215" s="109"/>
      <c r="U215" s="109"/>
      <c r="V215" s="63"/>
      <c r="W215" s="109"/>
      <c r="X215" s="109"/>
      <c r="Y215" s="63"/>
      <c r="Z215" s="109"/>
      <c r="AA215" s="109"/>
      <c r="AB215" s="63"/>
      <c r="AC215" s="109"/>
      <c r="AD215" s="109"/>
      <c r="AE215" s="63"/>
      <c r="AF215" s="109"/>
      <c r="AG215" s="109"/>
      <c r="AH215" s="63"/>
      <c r="AI215" s="109"/>
      <c r="AJ215" s="109"/>
      <c r="AK215" s="63"/>
      <c r="AL215" s="109"/>
      <c r="AM215" s="109"/>
      <c r="AN215" s="63"/>
      <c r="AO215" s="109"/>
      <c r="AP215" s="109"/>
      <c r="AQ215" s="63"/>
      <c r="AR215" s="109"/>
      <c r="AS215" s="109"/>
      <c r="AT215" s="63"/>
      <c r="AU215" s="109"/>
      <c r="AV215" s="109"/>
      <c r="AW215" s="63"/>
      <c r="AX215" s="109"/>
      <c r="AY215" s="109"/>
      <c r="AZ215" s="63"/>
      <c r="BA215" s="109"/>
      <c r="BB215" s="109"/>
      <c r="BC215" s="63"/>
      <c r="BD215" s="109"/>
      <c r="BE215" s="109"/>
      <c r="BF215" s="63"/>
      <c r="BG215" s="109"/>
      <c r="BH215" s="109"/>
      <c r="BI215" s="63"/>
      <c r="BJ215" s="63">
        <v>166.7</v>
      </c>
      <c r="BK215" s="63">
        <v>67.8</v>
      </c>
      <c r="BL215" s="63">
        <f t="shared" si="38"/>
        <v>40.671865626874627</v>
      </c>
      <c r="BM215" s="109"/>
      <c r="BN215" s="109"/>
      <c r="BO215" s="63"/>
      <c r="BP215" s="109"/>
      <c r="BQ215" s="109"/>
      <c r="BR215" s="63"/>
      <c r="BS215" s="109"/>
      <c r="BT215" s="109"/>
      <c r="BU215" s="63"/>
      <c r="BV215" s="109"/>
      <c r="BW215" s="109"/>
      <c r="BX215" s="63"/>
      <c r="BY215" s="109"/>
      <c r="BZ215" s="109"/>
      <c r="CA215" s="63"/>
    </row>
    <row r="216" spans="1:79" s="70" customFormat="1" ht="38.25" x14ac:dyDescent="0.25">
      <c r="A216" s="130" t="s">
        <v>466</v>
      </c>
      <c r="B216" s="131">
        <f t="shared" si="39"/>
        <v>166.7</v>
      </c>
      <c r="C216" s="131">
        <f t="shared" si="39"/>
        <v>69.099999999999994</v>
      </c>
      <c r="D216" s="63">
        <f t="shared" si="40"/>
        <v>41.451709658068388</v>
      </c>
      <c r="E216" s="109"/>
      <c r="F216" s="109"/>
      <c r="G216" s="63"/>
      <c r="H216" s="109"/>
      <c r="I216" s="109"/>
      <c r="J216" s="63"/>
      <c r="K216" s="109"/>
      <c r="L216" s="109"/>
      <c r="M216" s="63"/>
      <c r="N216" s="109"/>
      <c r="O216" s="109"/>
      <c r="P216" s="63"/>
      <c r="Q216" s="109"/>
      <c r="R216" s="109"/>
      <c r="S216" s="63"/>
      <c r="T216" s="109"/>
      <c r="U216" s="109"/>
      <c r="V216" s="63"/>
      <c r="W216" s="109"/>
      <c r="X216" s="109"/>
      <c r="Y216" s="63"/>
      <c r="Z216" s="109"/>
      <c r="AA216" s="109"/>
      <c r="AB216" s="63"/>
      <c r="AC216" s="109"/>
      <c r="AD216" s="109"/>
      <c r="AE216" s="63"/>
      <c r="AF216" s="109"/>
      <c r="AG216" s="109"/>
      <c r="AH216" s="63"/>
      <c r="AI216" s="109"/>
      <c r="AJ216" s="109"/>
      <c r="AK216" s="63"/>
      <c r="AL216" s="109"/>
      <c r="AM216" s="109"/>
      <c r="AN216" s="63"/>
      <c r="AO216" s="109"/>
      <c r="AP216" s="109"/>
      <c r="AQ216" s="63"/>
      <c r="AR216" s="109"/>
      <c r="AS216" s="109"/>
      <c r="AT216" s="63"/>
      <c r="AU216" s="109"/>
      <c r="AV216" s="109"/>
      <c r="AW216" s="63"/>
      <c r="AX216" s="109"/>
      <c r="AY216" s="109"/>
      <c r="AZ216" s="63"/>
      <c r="BA216" s="109"/>
      <c r="BB216" s="109"/>
      <c r="BC216" s="63"/>
      <c r="BD216" s="109"/>
      <c r="BE216" s="109"/>
      <c r="BF216" s="63"/>
      <c r="BG216" s="109"/>
      <c r="BH216" s="109"/>
      <c r="BI216" s="63"/>
      <c r="BJ216" s="63">
        <v>166.7</v>
      </c>
      <c r="BK216" s="63">
        <v>69.099999999999994</v>
      </c>
      <c r="BL216" s="63">
        <f t="shared" si="38"/>
        <v>41.451709658068388</v>
      </c>
      <c r="BM216" s="109"/>
      <c r="BN216" s="109"/>
      <c r="BO216" s="63"/>
      <c r="BP216" s="109"/>
      <c r="BQ216" s="109"/>
      <c r="BR216" s="63"/>
      <c r="BS216" s="109"/>
      <c r="BT216" s="109"/>
      <c r="BU216" s="63"/>
      <c r="BV216" s="109"/>
      <c r="BW216" s="109"/>
      <c r="BX216" s="63"/>
      <c r="BY216" s="109"/>
      <c r="BZ216" s="109"/>
      <c r="CA216" s="63"/>
    </row>
    <row r="217" spans="1:79" s="70" customFormat="1" ht="38.25" x14ac:dyDescent="0.25">
      <c r="A217" s="130" t="s">
        <v>467</v>
      </c>
      <c r="B217" s="131">
        <f t="shared" si="39"/>
        <v>166.7</v>
      </c>
      <c r="C217" s="131">
        <f t="shared" si="39"/>
        <v>81.2</v>
      </c>
      <c r="D217" s="63">
        <f t="shared" si="40"/>
        <v>48.710257948410323</v>
      </c>
      <c r="E217" s="109"/>
      <c r="F217" s="109"/>
      <c r="G217" s="63"/>
      <c r="H217" s="109"/>
      <c r="I217" s="109"/>
      <c r="J217" s="63"/>
      <c r="K217" s="109"/>
      <c r="L217" s="109"/>
      <c r="M217" s="63"/>
      <c r="N217" s="109"/>
      <c r="O217" s="109"/>
      <c r="P217" s="63"/>
      <c r="Q217" s="109"/>
      <c r="R217" s="109"/>
      <c r="S217" s="63"/>
      <c r="T217" s="109"/>
      <c r="U217" s="109"/>
      <c r="V217" s="63"/>
      <c r="W217" s="109"/>
      <c r="X217" s="109"/>
      <c r="Y217" s="63"/>
      <c r="Z217" s="109"/>
      <c r="AA217" s="109"/>
      <c r="AB217" s="63"/>
      <c r="AC217" s="109"/>
      <c r="AD217" s="109"/>
      <c r="AE217" s="63"/>
      <c r="AF217" s="109"/>
      <c r="AG217" s="109"/>
      <c r="AH217" s="63"/>
      <c r="AI217" s="109"/>
      <c r="AJ217" s="109"/>
      <c r="AK217" s="63"/>
      <c r="AL217" s="109"/>
      <c r="AM217" s="109"/>
      <c r="AN217" s="63"/>
      <c r="AO217" s="109"/>
      <c r="AP217" s="109"/>
      <c r="AQ217" s="63"/>
      <c r="AR217" s="109"/>
      <c r="AS217" s="109"/>
      <c r="AT217" s="63"/>
      <c r="AU217" s="109"/>
      <c r="AV217" s="109"/>
      <c r="AW217" s="63"/>
      <c r="AX217" s="109"/>
      <c r="AY217" s="109"/>
      <c r="AZ217" s="63"/>
      <c r="BA217" s="109"/>
      <c r="BB217" s="109"/>
      <c r="BC217" s="63"/>
      <c r="BD217" s="109"/>
      <c r="BE217" s="109"/>
      <c r="BF217" s="63"/>
      <c r="BG217" s="109"/>
      <c r="BH217" s="109"/>
      <c r="BI217" s="63"/>
      <c r="BJ217" s="63">
        <v>166.7</v>
      </c>
      <c r="BK217" s="63">
        <v>81.2</v>
      </c>
      <c r="BL217" s="63">
        <f t="shared" si="38"/>
        <v>48.710257948410323</v>
      </c>
      <c r="BM217" s="109"/>
      <c r="BN217" s="109"/>
      <c r="BO217" s="63"/>
      <c r="BP217" s="109"/>
      <c r="BQ217" s="109"/>
      <c r="BR217" s="63"/>
      <c r="BS217" s="109"/>
      <c r="BT217" s="109"/>
      <c r="BU217" s="63"/>
      <c r="BV217" s="109"/>
      <c r="BW217" s="109"/>
      <c r="BX217" s="63"/>
      <c r="BY217" s="109"/>
      <c r="BZ217" s="109"/>
      <c r="CA217" s="63"/>
    </row>
    <row r="218" spans="1:79" s="70" customFormat="1" ht="38.25" x14ac:dyDescent="0.25">
      <c r="A218" s="130" t="s">
        <v>468</v>
      </c>
      <c r="B218" s="131">
        <f t="shared" si="39"/>
        <v>166.7</v>
      </c>
      <c r="C218" s="131">
        <f t="shared" si="39"/>
        <v>75.2</v>
      </c>
      <c r="D218" s="63">
        <f t="shared" si="40"/>
        <v>45.110977804439116</v>
      </c>
      <c r="E218" s="109"/>
      <c r="F218" s="109"/>
      <c r="G218" s="63"/>
      <c r="H218" s="109"/>
      <c r="I218" s="109"/>
      <c r="J218" s="63"/>
      <c r="K218" s="109"/>
      <c r="L218" s="109"/>
      <c r="M218" s="63"/>
      <c r="N218" s="109"/>
      <c r="O218" s="109"/>
      <c r="P218" s="63"/>
      <c r="Q218" s="109"/>
      <c r="R218" s="109"/>
      <c r="S218" s="63"/>
      <c r="T218" s="109"/>
      <c r="U218" s="109"/>
      <c r="V218" s="63"/>
      <c r="W218" s="109"/>
      <c r="X218" s="109"/>
      <c r="Y218" s="63"/>
      <c r="Z218" s="109"/>
      <c r="AA218" s="109"/>
      <c r="AB218" s="63"/>
      <c r="AC218" s="109"/>
      <c r="AD218" s="109"/>
      <c r="AE218" s="63"/>
      <c r="AF218" s="109"/>
      <c r="AG218" s="109"/>
      <c r="AH218" s="63"/>
      <c r="AI218" s="109"/>
      <c r="AJ218" s="109"/>
      <c r="AK218" s="63"/>
      <c r="AL218" s="109"/>
      <c r="AM218" s="109"/>
      <c r="AN218" s="63"/>
      <c r="AO218" s="109"/>
      <c r="AP218" s="109"/>
      <c r="AQ218" s="63"/>
      <c r="AR218" s="109"/>
      <c r="AS218" s="109"/>
      <c r="AT218" s="63"/>
      <c r="AU218" s="109"/>
      <c r="AV218" s="109"/>
      <c r="AW218" s="63"/>
      <c r="AX218" s="109"/>
      <c r="AY218" s="109"/>
      <c r="AZ218" s="63"/>
      <c r="BA218" s="109"/>
      <c r="BB218" s="109"/>
      <c r="BC218" s="63"/>
      <c r="BD218" s="109"/>
      <c r="BE218" s="109"/>
      <c r="BF218" s="63"/>
      <c r="BG218" s="109"/>
      <c r="BH218" s="109"/>
      <c r="BI218" s="63"/>
      <c r="BJ218" s="63">
        <v>166.7</v>
      </c>
      <c r="BK218" s="63">
        <v>75.2</v>
      </c>
      <c r="BL218" s="63">
        <f t="shared" si="38"/>
        <v>45.110977804439116</v>
      </c>
      <c r="BM218" s="109"/>
      <c r="BN218" s="109"/>
      <c r="BO218" s="63"/>
      <c r="BP218" s="109"/>
      <c r="BQ218" s="109"/>
      <c r="BR218" s="63"/>
      <c r="BS218" s="109"/>
      <c r="BT218" s="109"/>
      <c r="BU218" s="63"/>
      <c r="BV218" s="109"/>
      <c r="BW218" s="109"/>
      <c r="BX218" s="63"/>
      <c r="BY218" s="109"/>
      <c r="BZ218" s="109"/>
      <c r="CA218" s="63"/>
    </row>
    <row r="219" spans="1:79" s="70" customFormat="1" ht="38.25" x14ac:dyDescent="0.25">
      <c r="A219" s="130" t="s">
        <v>469</v>
      </c>
      <c r="B219" s="131">
        <f t="shared" si="39"/>
        <v>333.4</v>
      </c>
      <c r="C219" s="131">
        <f t="shared" si="39"/>
        <v>134.30000000000001</v>
      </c>
      <c r="D219" s="63">
        <f t="shared" si="40"/>
        <v>40.281943611277747</v>
      </c>
      <c r="E219" s="109"/>
      <c r="F219" s="109"/>
      <c r="G219" s="63"/>
      <c r="H219" s="109"/>
      <c r="I219" s="109"/>
      <c r="J219" s="63"/>
      <c r="K219" s="109"/>
      <c r="L219" s="109"/>
      <c r="M219" s="63"/>
      <c r="N219" s="109"/>
      <c r="O219" s="109"/>
      <c r="P219" s="63"/>
      <c r="Q219" s="109"/>
      <c r="R219" s="109"/>
      <c r="S219" s="63"/>
      <c r="T219" s="109"/>
      <c r="U219" s="109"/>
      <c r="V219" s="63"/>
      <c r="W219" s="109"/>
      <c r="X219" s="109"/>
      <c r="Y219" s="63"/>
      <c r="Z219" s="109"/>
      <c r="AA219" s="109"/>
      <c r="AB219" s="63"/>
      <c r="AC219" s="109"/>
      <c r="AD219" s="109"/>
      <c r="AE219" s="63"/>
      <c r="AF219" s="109"/>
      <c r="AG219" s="109"/>
      <c r="AH219" s="63"/>
      <c r="AI219" s="109"/>
      <c r="AJ219" s="109"/>
      <c r="AK219" s="63"/>
      <c r="AL219" s="109"/>
      <c r="AM219" s="109"/>
      <c r="AN219" s="63"/>
      <c r="AO219" s="109"/>
      <c r="AP219" s="109"/>
      <c r="AQ219" s="63"/>
      <c r="AR219" s="109"/>
      <c r="AS219" s="109"/>
      <c r="AT219" s="63"/>
      <c r="AU219" s="109"/>
      <c r="AV219" s="109"/>
      <c r="AW219" s="63"/>
      <c r="AX219" s="109"/>
      <c r="AY219" s="109"/>
      <c r="AZ219" s="63"/>
      <c r="BA219" s="109"/>
      <c r="BB219" s="109"/>
      <c r="BC219" s="63"/>
      <c r="BD219" s="109"/>
      <c r="BE219" s="109"/>
      <c r="BF219" s="63"/>
      <c r="BG219" s="109"/>
      <c r="BH219" s="109"/>
      <c r="BI219" s="63"/>
      <c r="BJ219" s="63">
        <v>333.4</v>
      </c>
      <c r="BK219" s="63">
        <v>134.30000000000001</v>
      </c>
      <c r="BL219" s="63">
        <f t="shared" si="38"/>
        <v>40.281943611277747</v>
      </c>
      <c r="BM219" s="109"/>
      <c r="BN219" s="109"/>
      <c r="BO219" s="63"/>
      <c r="BP219" s="109"/>
      <c r="BQ219" s="109"/>
      <c r="BR219" s="63"/>
      <c r="BS219" s="109"/>
      <c r="BT219" s="109"/>
      <c r="BU219" s="63"/>
      <c r="BV219" s="109"/>
      <c r="BW219" s="109"/>
      <c r="BX219" s="63"/>
      <c r="BY219" s="109"/>
      <c r="BZ219" s="109"/>
      <c r="CA219" s="63"/>
    </row>
    <row r="220" spans="1:79" s="70" customFormat="1" ht="38.25" x14ac:dyDescent="0.25">
      <c r="A220" s="130" t="s">
        <v>470</v>
      </c>
      <c r="B220" s="131">
        <f t="shared" si="39"/>
        <v>166.7</v>
      </c>
      <c r="C220" s="131">
        <f t="shared" si="39"/>
        <v>60.9</v>
      </c>
      <c r="D220" s="63">
        <f t="shared" si="40"/>
        <v>36.532693461307744</v>
      </c>
      <c r="E220" s="109"/>
      <c r="F220" s="109"/>
      <c r="G220" s="63"/>
      <c r="H220" s="109"/>
      <c r="I220" s="109"/>
      <c r="J220" s="63"/>
      <c r="K220" s="109"/>
      <c r="L220" s="109"/>
      <c r="M220" s="63"/>
      <c r="N220" s="109"/>
      <c r="O220" s="109"/>
      <c r="P220" s="63"/>
      <c r="Q220" s="109"/>
      <c r="R220" s="109"/>
      <c r="S220" s="63"/>
      <c r="T220" s="109"/>
      <c r="U220" s="109"/>
      <c r="V220" s="63"/>
      <c r="W220" s="109"/>
      <c r="X220" s="109"/>
      <c r="Y220" s="63"/>
      <c r="Z220" s="109"/>
      <c r="AA220" s="109"/>
      <c r="AB220" s="63"/>
      <c r="AC220" s="109"/>
      <c r="AD220" s="109"/>
      <c r="AE220" s="63"/>
      <c r="AF220" s="109"/>
      <c r="AG220" s="109"/>
      <c r="AH220" s="63"/>
      <c r="AI220" s="109"/>
      <c r="AJ220" s="109"/>
      <c r="AK220" s="63"/>
      <c r="AL220" s="109"/>
      <c r="AM220" s="109"/>
      <c r="AN220" s="63"/>
      <c r="AO220" s="109"/>
      <c r="AP220" s="109"/>
      <c r="AQ220" s="63"/>
      <c r="AR220" s="109"/>
      <c r="AS220" s="109"/>
      <c r="AT220" s="63"/>
      <c r="AU220" s="109"/>
      <c r="AV220" s="109"/>
      <c r="AW220" s="63"/>
      <c r="AX220" s="109"/>
      <c r="AY220" s="109"/>
      <c r="AZ220" s="63"/>
      <c r="BA220" s="109"/>
      <c r="BB220" s="109"/>
      <c r="BC220" s="63"/>
      <c r="BD220" s="109"/>
      <c r="BE220" s="109"/>
      <c r="BF220" s="63"/>
      <c r="BG220" s="109"/>
      <c r="BH220" s="109"/>
      <c r="BI220" s="63"/>
      <c r="BJ220" s="63">
        <v>166.7</v>
      </c>
      <c r="BK220" s="63">
        <v>60.9</v>
      </c>
      <c r="BL220" s="63">
        <f t="shared" si="38"/>
        <v>36.532693461307744</v>
      </c>
      <c r="BM220" s="109"/>
      <c r="BN220" s="109"/>
      <c r="BO220" s="63"/>
      <c r="BP220" s="109"/>
      <c r="BQ220" s="109"/>
      <c r="BR220" s="63"/>
      <c r="BS220" s="109"/>
      <c r="BT220" s="109"/>
      <c r="BU220" s="63"/>
      <c r="BV220" s="109"/>
      <c r="BW220" s="109"/>
      <c r="BX220" s="63"/>
      <c r="BY220" s="109"/>
      <c r="BZ220" s="109"/>
      <c r="CA220" s="63"/>
    </row>
    <row r="221" spans="1:79" s="70" customFormat="1" ht="38.25" x14ac:dyDescent="0.25">
      <c r="A221" s="130" t="s">
        <v>471</v>
      </c>
      <c r="B221" s="131">
        <f t="shared" si="39"/>
        <v>166.7</v>
      </c>
      <c r="C221" s="131">
        <f t="shared" si="39"/>
        <v>70.900000000000006</v>
      </c>
      <c r="D221" s="63">
        <f t="shared" si="40"/>
        <v>42.531493701259755</v>
      </c>
      <c r="E221" s="109"/>
      <c r="F221" s="109"/>
      <c r="G221" s="63"/>
      <c r="H221" s="109"/>
      <c r="I221" s="109"/>
      <c r="J221" s="63"/>
      <c r="K221" s="109"/>
      <c r="L221" s="109"/>
      <c r="M221" s="63"/>
      <c r="N221" s="109"/>
      <c r="O221" s="109"/>
      <c r="P221" s="63"/>
      <c r="Q221" s="109"/>
      <c r="R221" s="109"/>
      <c r="S221" s="63"/>
      <c r="T221" s="109"/>
      <c r="U221" s="109"/>
      <c r="V221" s="63"/>
      <c r="W221" s="109"/>
      <c r="X221" s="109"/>
      <c r="Y221" s="63"/>
      <c r="Z221" s="109"/>
      <c r="AA221" s="109"/>
      <c r="AB221" s="63"/>
      <c r="AC221" s="109"/>
      <c r="AD221" s="109"/>
      <c r="AE221" s="63"/>
      <c r="AF221" s="109"/>
      <c r="AG221" s="109"/>
      <c r="AH221" s="63"/>
      <c r="AI221" s="109"/>
      <c r="AJ221" s="109"/>
      <c r="AK221" s="63"/>
      <c r="AL221" s="109"/>
      <c r="AM221" s="109"/>
      <c r="AN221" s="63"/>
      <c r="AO221" s="109"/>
      <c r="AP221" s="109"/>
      <c r="AQ221" s="63"/>
      <c r="AR221" s="109"/>
      <c r="AS221" s="109"/>
      <c r="AT221" s="63"/>
      <c r="AU221" s="109"/>
      <c r="AV221" s="109"/>
      <c r="AW221" s="63"/>
      <c r="AX221" s="109"/>
      <c r="AY221" s="109"/>
      <c r="AZ221" s="63"/>
      <c r="BA221" s="109"/>
      <c r="BB221" s="109"/>
      <c r="BC221" s="63"/>
      <c r="BD221" s="109"/>
      <c r="BE221" s="109"/>
      <c r="BF221" s="63"/>
      <c r="BG221" s="109"/>
      <c r="BH221" s="109"/>
      <c r="BI221" s="63"/>
      <c r="BJ221" s="63">
        <v>166.7</v>
      </c>
      <c r="BK221" s="63">
        <v>70.900000000000006</v>
      </c>
      <c r="BL221" s="63">
        <f t="shared" si="38"/>
        <v>42.531493701259755</v>
      </c>
      <c r="BM221" s="109"/>
      <c r="BN221" s="109"/>
      <c r="BO221" s="63"/>
      <c r="BP221" s="109"/>
      <c r="BQ221" s="109"/>
      <c r="BR221" s="63"/>
      <c r="BS221" s="109"/>
      <c r="BT221" s="109"/>
      <c r="BU221" s="63"/>
      <c r="BV221" s="109"/>
      <c r="BW221" s="109"/>
      <c r="BX221" s="63"/>
      <c r="BY221" s="109"/>
      <c r="BZ221" s="109"/>
      <c r="CA221" s="63"/>
    </row>
    <row r="222" spans="1:79" s="70" customFormat="1" ht="38.25" x14ac:dyDescent="0.25">
      <c r="A222" s="130" t="s">
        <v>472</v>
      </c>
      <c r="B222" s="131">
        <f t="shared" si="39"/>
        <v>67.099999999999994</v>
      </c>
      <c r="C222" s="131">
        <f t="shared" si="39"/>
        <v>27.1</v>
      </c>
      <c r="D222" s="63">
        <f t="shared" si="40"/>
        <v>40.387481371087937</v>
      </c>
      <c r="E222" s="109"/>
      <c r="F222" s="109"/>
      <c r="G222" s="63"/>
      <c r="H222" s="109"/>
      <c r="I222" s="109"/>
      <c r="J222" s="63"/>
      <c r="K222" s="109"/>
      <c r="L222" s="109"/>
      <c r="M222" s="63"/>
      <c r="N222" s="109"/>
      <c r="O222" s="109"/>
      <c r="P222" s="63"/>
      <c r="Q222" s="109"/>
      <c r="R222" s="109"/>
      <c r="S222" s="63"/>
      <c r="T222" s="109"/>
      <c r="U222" s="109"/>
      <c r="V222" s="63"/>
      <c r="W222" s="109"/>
      <c r="X222" s="109"/>
      <c r="Y222" s="63"/>
      <c r="Z222" s="109"/>
      <c r="AA222" s="109"/>
      <c r="AB222" s="63"/>
      <c r="AC222" s="109"/>
      <c r="AD222" s="109"/>
      <c r="AE222" s="63"/>
      <c r="AF222" s="109"/>
      <c r="AG222" s="109"/>
      <c r="AH222" s="63"/>
      <c r="AI222" s="109"/>
      <c r="AJ222" s="109"/>
      <c r="AK222" s="63"/>
      <c r="AL222" s="109"/>
      <c r="AM222" s="109"/>
      <c r="AN222" s="63"/>
      <c r="AO222" s="109"/>
      <c r="AP222" s="109"/>
      <c r="AQ222" s="63"/>
      <c r="AR222" s="109"/>
      <c r="AS222" s="109"/>
      <c r="AT222" s="63"/>
      <c r="AU222" s="109"/>
      <c r="AV222" s="109"/>
      <c r="AW222" s="63"/>
      <c r="AX222" s="109"/>
      <c r="AY222" s="109"/>
      <c r="AZ222" s="63"/>
      <c r="BA222" s="109"/>
      <c r="BB222" s="109"/>
      <c r="BC222" s="63"/>
      <c r="BD222" s="109"/>
      <c r="BE222" s="109"/>
      <c r="BF222" s="63"/>
      <c r="BG222" s="109"/>
      <c r="BH222" s="109"/>
      <c r="BI222" s="63"/>
      <c r="BJ222" s="63">
        <v>67.099999999999994</v>
      </c>
      <c r="BK222" s="63">
        <v>27.1</v>
      </c>
      <c r="BL222" s="63">
        <f t="shared" si="38"/>
        <v>40.387481371087937</v>
      </c>
      <c r="BM222" s="109"/>
      <c r="BN222" s="109"/>
      <c r="BO222" s="63"/>
      <c r="BP222" s="109"/>
      <c r="BQ222" s="109"/>
      <c r="BR222" s="63"/>
      <c r="BS222" s="109"/>
      <c r="BT222" s="109"/>
      <c r="BU222" s="63"/>
      <c r="BV222" s="109"/>
      <c r="BW222" s="109"/>
      <c r="BX222" s="63"/>
      <c r="BY222" s="109"/>
      <c r="BZ222" s="109"/>
      <c r="CA222" s="63"/>
    </row>
    <row r="223" spans="1:79" s="70" customFormat="1" ht="38.25" x14ac:dyDescent="0.25">
      <c r="A223" s="130" t="s">
        <v>473</v>
      </c>
      <c r="B223" s="131">
        <f t="shared" si="39"/>
        <v>67.099999999999994</v>
      </c>
      <c r="C223" s="131">
        <f t="shared" si="39"/>
        <v>26.6</v>
      </c>
      <c r="D223" s="63">
        <f t="shared" si="40"/>
        <v>39.642324888226533</v>
      </c>
      <c r="E223" s="109"/>
      <c r="F223" s="109"/>
      <c r="G223" s="63"/>
      <c r="H223" s="109"/>
      <c r="I223" s="109"/>
      <c r="J223" s="63"/>
      <c r="K223" s="109"/>
      <c r="L223" s="109"/>
      <c r="M223" s="63"/>
      <c r="N223" s="109"/>
      <c r="O223" s="109"/>
      <c r="P223" s="63"/>
      <c r="Q223" s="109"/>
      <c r="R223" s="109"/>
      <c r="S223" s="63"/>
      <c r="T223" s="109"/>
      <c r="U223" s="109"/>
      <c r="V223" s="63"/>
      <c r="W223" s="109"/>
      <c r="X223" s="109"/>
      <c r="Y223" s="63"/>
      <c r="Z223" s="109"/>
      <c r="AA223" s="109"/>
      <c r="AB223" s="63"/>
      <c r="AC223" s="109"/>
      <c r="AD223" s="109"/>
      <c r="AE223" s="63"/>
      <c r="AF223" s="109"/>
      <c r="AG223" s="109"/>
      <c r="AH223" s="63"/>
      <c r="AI223" s="109"/>
      <c r="AJ223" s="109"/>
      <c r="AK223" s="63"/>
      <c r="AL223" s="109"/>
      <c r="AM223" s="109"/>
      <c r="AN223" s="63"/>
      <c r="AO223" s="109"/>
      <c r="AP223" s="109"/>
      <c r="AQ223" s="63"/>
      <c r="AR223" s="109"/>
      <c r="AS223" s="109"/>
      <c r="AT223" s="63"/>
      <c r="AU223" s="109"/>
      <c r="AV223" s="109"/>
      <c r="AW223" s="63"/>
      <c r="AX223" s="109"/>
      <c r="AY223" s="109"/>
      <c r="AZ223" s="63"/>
      <c r="BA223" s="109"/>
      <c r="BB223" s="109"/>
      <c r="BC223" s="63"/>
      <c r="BD223" s="109"/>
      <c r="BE223" s="109"/>
      <c r="BF223" s="63"/>
      <c r="BG223" s="109"/>
      <c r="BH223" s="109"/>
      <c r="BI223" s="63"/>
      <c r="BJ223" s="63">
        <v>67.099999999999994</v>
      </c>
      <c r="BK223" s="63">
        <v>26.6</v>
      </c>
      <c r="BL223" s="63">
        <f t="shared" si="38"/>
        <v>39.642324888226533</v>
      </c>
      <c r="BM223" s="109"/>
      <c r="BN223" s="109"/>
      <c r="BO223" s="63"/>
      <c r="BP223" s="109"/>
      <c r="BQ223" s="109"/>
      <c r="BR223" s="63"/>
      <c r="BS223" s="109"/>
      <c r="BT223" s="109"/>
      <c r="BU223" s="63"/>
      <c r="BV223" s="109"/>
      <c r="BW223" s="109"/>
      <c r="BX223" s="63"/>
      <c r="BY223" s="109"/>
      <c r="BZ223" s="109"/>
      <c r="CA223" s="63"/>
    </row>
    <row r="224" spans="1:79" s="70" customFormat="1" ht="38.25" x14ac:dyDescent="0.25">
      <c r="A224" s="130" t="s">
        <v>474</v>
      </c>
      <c r="B224" s="131">
        <f t="shared" si="39"/>
        <v>333.4</v>
      </c>
      <c r="C224" s="131">
        <f t="shared" si="39"/>
        <v>137.6</v>
      </c>
      <c r="D224" s="63">
        <f t="shared" si="40"/>
        <v>41.271745650869832</v>
      </c>
      <c r="E224" s="109"/>
      <c r="F224" s="109"/>
      <c r="G224" s="63"/>
      <c r="H224" s="109"/>
      <c r="I224" s="109"/>
      <c r="J224" s="63"/>
      <c r="K224" s="109"/>
      <c r="L224" s="109"/>
      <c r="M224" s="63"/>
      <c r="N224" s="109"/>
      <c r="O224" s="109"/>
      <c r="P224" s="63"/>
      <c r="Q224" s="109"/>
      <c r="R224" s="109"/>
      <c r="S224" s="63"/>
      <c r="T224" s="109"/>
      <c r="U224" s="109"/>
      <c r="V224" s="63"/>
      <c r="W224" s="109"/>
      <c r="X224" s="109"/>
      <c r="Y224" s="63"/>
      <c r="Z224" s="109"/>
      <c r="AA224" s="109"/>
      <c r="AB224" s="63"/>
      <c r="AC224" s="109"/>
      <c r="AD224" s="109"/>
      <c r="AE224" s="63"/>
      <c r="AF224" s="109"/>
      <c r="AG224" s="109"/>
      <c r="AH224" s="63"/>
      <c r="AI224" s="109"/>
      <c r="AJ224" s="109"/>
      <c r="AK224" s="63"/>
      <c r="AL224" s="109"/>
      <c r="AM224" s="109"/>
      <c r="AN224" s="63"/>
      <c r="AO224" s="109"/>
      <c r="AP224" s="109"/>
      <c r="AQ224" s="63"/>
      <c r="AR224" s="109"/>
      <c r="AS224" s="109"/>
      <c r="AT224" s="63"/>
      <c r="AU224" s="109"/>
      <c r="AV224" s="109"/>
      <c r="AW224" s="63"/>
      <c r="AX224" s="109"/>
      <c r="AY224" s="109"/>
      <c r="AZ224" s="63"/>
      <c r="BA224" s="109"/>
      <c r="BB224" s="109"/>
      <c r="BC224" s="63"/>
      <c r="BD224" s="109"/>
      <c r="BE224" s="109"/>
      <c r="BF224" s="63"/>
      <c r="BG224" s="109"/>
      <c r="BH224" s="109"/>
      <c r="BI224" s="63"/>
      <c r="BJ224" s="63">
        <v>333.4</v>
      </c>
      <c r="BK224" s="63">
        <v>137.6</v>
      </c>
      <c r="BL224" s="63">
        <f t="shared" si="38"/>
        <v>41.271745650869832</v>
      </c>
      <c r="BM224" s="109"/>
      <c r="BN224" s="109"/>
      <c r="BO224" s="63"/>
      <c r="BP224" s="109"/>
      <c r="BQ224" s="109"/>
      <c r="BR224" s="63"/>
      <c r="BS224" s="109"/>
      <c r="BT224" s="109"/>
      <c r="BU224" s="63"/>
      <c r="BV224" s="109"/>
      <c r="BW224" s="109"/>
      <c r="BX224" s="63"/>
      <c r="BY224" s="109"/>
      <c r="BZ224" s="109"/>
      <c r="CA224" s="63"/>
    </row>
    <row r="225" spans="1:79" s="70" customFormat="1" ht="38.25" x14ac:dyDescent="0.25">
      <c r="A225" s="130" t="s">
        <v>475</v>
      </c>
      <c r="B225" s="131">
        <f t="shared" si="39"/>
        <v>166.7</v>
      </c>
      <c r="C225" s="131">
        <f t="shared" si="39"/>
        <v>74.7</v>
      </c>
      <c r="D225" s="63">
        <f t="shared" si="40"/>
        <v>44.811037792441518</v>
      </c>
      <c r="E225" s="109"/>
      <c r="F225" s="109"/>
      <c r="G225" s="63"/>
      <c r="H225" s="109"/>
      <c r="I225" s="109"/>
      <c r="J225" s="63"/>
      <c r="K225" s="109"/>
      <c r="L225" s="109"/>
      <c r="M225" s="63"/>
      <c r="N225" s="109"/>
      <c r="O225" s="109"/>
      <c r="P225" s="63"/>
      <c r="Q225" s="109"/>
      <c r="R225" s="109"/>
      <c r="S225" s="63"/>
      <c r="T225" s="109"/>
      <c r="U225" s="109"/>
      <c r="V225" s="63"/>
      <c r="W225" s="109"/>
      <c r="X225" s="109"/>
      <c r="Y225" s="63"/>
      <c r="Z225" s="109"/>
      <c r="AA225" s="109"/>
      <c r="AB225" s="63"/>
      <c r="AC225" s="109"/>
      <c r="AD225" s="109"/>
      <c r="AE225" s="63"/>
      <c r="AF225" s="109"/>
      <c r="AG225" s="109"/>
      <c r="AH225" s="63"/>
      <c r="AI225" s="109"/>
      <c r="AJ225" s="109"/>
      <c r="AK225" s="63"/>
      <c r="AL225" s="109"/>
      <c r="AM225" s="109"/>
      <c r="AN225" s="63"/>
      <c r="AO225" s="109"/>
      <c r="AP225" s="109"/>
      <c r="AQ225" s="63"/>
      <c r="AR225" s="109"/>
      <c r="AS225" s="109"/>
      <c r="AT225" s="63"/>
      <c r="AU225" s="109"/>
      <c r="AV225" s="109"/>
      <c r="AW225" s="63"/>
      <c r="AX225" s="109"/>
      <c r="AY225" s="109"/>
      <c r="AZ225" s="63"/>
      <c r="BA225" s="109"/>
      <c r="BB225" s="109"/>
      <c r="BC225" s="63"/>
      <c r="BD225" s="109"/>
      <c r="BE225" s="109"/>
      <c r="BF225" s="63"/>
      <c r="BG225" s="109"/>
      <c r="BH225" s="109"/>
      <c r="BI225" s="63"/>
      <c r="BJ225" s="63">
        <v>166.7</v>
      </c>
      <c r="BK225" s="63">
        <v>74.7</v>
      </c>
      <c r="BL225" s="63">
        <f t="shared" si="38"/>
        <v>44.811037792441518</v>
      </c>
      <c r="BM225" s="109"/>
      <c r="BN225" s="109"/>
      <c r="BO225" s="63"/>
      <c r="BP225" s="109"/>
      <c r="BQ225" s="109"/>
      <c r="BR225" s="63"/>
      <c r="BS225" s="109"/>
      <c r="BT225" s="109"/>
      <c r="BU225" s="63"/>
      <c r="BV225" s="109"/>
      <c r="BW225" s="109"/>
      <c r="BX225" s="63"/>
      <c r="BY225" s="109"/>
      <c r="BZ225" s="109"/>
      <c r="CA225" s="63"/>
    </row>
    <row r="226" spans="1:79" s="70" customFormat="1" ht="38.25" x14ac:dyDescent="0.25">
      <c r="A226" s="130" t="s">
        <v>477</v>
      </c>
      <c r="B226" s="131">
        <f t="shared" si="39"/>
        <v>166.7</v>
      </c>
      <c r="C226" s="131">
        <f t="shared" si="39"/>
        <v>68.8</v>
      </c>
      <c r="D226" s="63">
        <f t="shared" si="40"/>
        <v>41.271745650869832</v>
      </c>
      <c r="E226" s="109"/>
      <c r="F226" s="109"/>
      <c r="G226" s="63"/>
      <c r="H226" s="109"/>
      <c r="I226" s="109"/>
      <c r="J226" s="63"/>
      <c r="K226" s="109"/>
      <c r="L226" s="109"/>
      <c r="M226" s="63"/>
      <c r="N226" s="109"/>
      <c r="O226" s="109"/>
      <c r="P226" s="63"/>
      <c r="Q226" s="109"/>
      <c r="R226" s="109"/>
      <c r="S226" s="63"/>
      <c r="T226" s="109"/>
      <c r="U226" s="109"/>
      <c r="V226" s="63"/>
      <c r="W226" s="109"/>
      <c r="X226" s="109"/>
      <c r="Y226" s="63"/>
      <c r="Z226" s="109"/>
      <c r="AA226" s="109"/>
      <c r="AB226" s="63"/>
      <c r="AC226" s="109"/>
      <c r="AD226" s="109"/>
      <c r="AE226" s="63"/>
      <c r="AF226" s="109"/>
      <c r="AG226" s="109"/>
      <c r="AH226" s="63"/>
      <c r="AI226" s="109"/>
      <c r="AJ226" s="109"/>
      <c r="AK226" s="63"/>
      <c r="AL226" s="109"/>
      <c r="AM226" s="109"/>
      <c r="AN226" s="63"/>
      <c r="AO226" s="109"/>
      <c r="AP226" s="109"/>
      <c r="AQ226" s="63"/>
      <c r="AR226" s="109"/>
      <c r="AS226" s="109"/>
      <c r="AT226" s="63"/>
      <c r="AU226" s="109"/>
      <c r="AV226" s="109"/>
      <c r="AW226" s="63"/>
      <c r="AX226" s="109"/>
      <c r="AY226" s="109"/>
      <c r="AZ226" s="63"/>
      <c r="BA226" s="109"/>
      <c r="BB226" s="109"/>
      <c r="BC226" s="63"/>
      <c r="BD226" s="109"/>
      <c r="BE226" s="109"/>
      <c r="BF226" s="63"/>
      <c r="BG226" s="109"/>
      <c r="BH226" s="109"/>
      <c r="BI226" s="63"/>
      <c r="BJ226" s="63">
        <v>166.7</v>
      </c>
      <c r="BK226" s="63">
        <v>68.8</v>
      </c>
      <c r="BL226" s="63">
        <f t="shared" si="38"/>
        <v>41.271745650869832</v>
      </c>
      <c r="BM226" s="109"/>
      <c r="BN226" s="109"/>
      <c r="BO226" s="63"/>
      <c r="BP226" s="109"/>
      <c r="BQ226" s="109"/>
      <c r="BR226" s="63"/>
      <c r="BS226" s="109"/>
      <c r="BT226" s="109"/>
      <c r="BU226" s="63"/>
      <c r="BV226" s="109"/>
      <c r="BW226" s="109"/>
      <c r="BX226" s="63"/>
      <c r="BY226" s="109"/>
      <c r="BZ226" s="109"/>
      <c r="CA226" s="63"/>
    </row>
    <row r="227" spans="1:79" s="70" customFormat="1" ht="38.25" x14ac:dyDescent="0.25">
      <c r="A227" s="130" t="s">
        <v>478</v>
      </c>
      <c r="B227" s="131">
        <f t="shared" si="39"/>
        <v>67.099999999999994</v>
      </c>
      <c r="C227" s="131">
        <f t="shared" si="39"/>
        <v>27.1</v>
      </c>
      <c r="D227" s="63">
        <f t="shared" si="40"/>
        <v>40.387481371087937</v>
      </c>
      <c r="E227" s="109"/>
      <c r="F227" s="109"/>
      <c r="G227" s="63"/>
      <c r="H227" s="109"/>
      <c r="I227" s="109"/>
      <c r="J227" s="63"/>
      <c r="K227" s="109"/>
      <c r="L227" s="109"/>
      <c r="M227" s="63"/>
      <c r="N227" s="109"/>
      <c r="O227" s="109"/>
      <c r="P227" s="63"/>
      <c r="Q227" s="109"/>
      <c r="R227" s="109"/>
      <c r="S227" s="63"/>
      <c r="T227" s="109"/>
      <c r="U227" s="109"/>
      <c r="V227" s="63"/>
      <c r="W227" s="109"/>
      <c r="X227" s="109"/>
      <c r="Y227" s="63"/>
      <c r="Z227" s="109"/>
      <c r="AA227" s="109"/>
      <c r="AB227" s="63"/>
      <c r="AC227" s="109"/>
      <c r="AD227" s="109"/>
      <c r="AE227" s="63"/>
      <c r="AF227" s="109"/>
      <c r="AG227" s="109"/>
      <c r="AH227" s="63"/>
      <c r="AI227" s="109"/>
      <c r="AJ227" s="109"/>
      <c r="AK227" s="63"/>
      <c r="AL227" s="109"/>
      <c r="AM227" s="109"/>
      <c r="AN227" s="63"/>
      <c r="AO227" s="109"/>
      <c r="AP227" s="109"/>
      <c r="AQ227" s="63"/>
      <c r="AR227" s="109"/>
      <c r="AS227" s="109"/>
      <c r="AT227" s="63"/>
      <c r="AU227" s="109"/>
      <c r="AV227" s="109"/>
      <c r="AW227" s="63"/>
      <c r="AX227" s="109"/>
      <c r="AY227" s="109"/>
      <c r="AZ227" s="63"/>
      <c r="BA227" s="109"/>
      <c r="BB227" s="109"/>
      <c r="BC227" s="63"/>
      <c r="BD227" s="109"/>
      <c r="BE227" s="109"/>
      <c r="BF227" s="63"/>
      <c r="BG227" s="109"/>
      <c r="BH227" s="109"/>
      <c r="BI227" s="63"/>
      <c r="BJ227" s="63">
        <v>67.099999999999994</v>
      </c>
      <c r="BK227" s="63">
        <v>27.1</v>
      </c>
      <c r="BL227" s="63">
        <f t="shared" si="38"/>
        <v>40.387481371087937</v>
      </c>
      <c r="BM227" s="109"/>
      <c r="BN227" s="109"/>
      <c r="BO227" s="63"/>
      <c r="BP227" s="109"/>
      <c r="BQ227" s="109"/>
      <c r="BR227" s="63"/>
      <c r="BS227" s="109"/>
      <c r="BT227" s="109"/>
      <c r="BU227" s="63"/>
      <c r="BV227" s="109"/>
      <c r="BW227" s="109"/>
      <c r="BX227" s="63"/>
      <c r="BY227" s="109"/>
      <c r="BZ227" s="109"/>
      <c r="CA227" s="63"/>
    </row>
    <row r="228" spans="1:79" s="70" customFormat="1" ht="38.25" x14ac:dyDescent="0.25">
      <c r="A228" s="130" t="s">
        <v>479</v>
      </c>
      <c r="B228" s="131">
        <f t="shared" si="39"/>
        <v>67.099999999999994</v>
      </c>
      <c r="C228" s="131">
        <f t="shared" si="39"/>
        <v>27.1</v>
      </c>
      <c r="D228" s="63">
        <f t="shared" si="40"/>
        <v>40.387481371087937</v>
      </c>
      <c r="E228" s="109"/>
      <c r="F228" s="109"/>
      <c r="G228" s="63"/>
      <c r="H228" s="109"/>
      <c r="I228" s="109"/>
      <c r="J228" s="63"/>
      <c r="K228" s="109"/>
      <c r="L228" s="109"/>
      <c r="M228" s="63"/>
      <c r="N228" s="109"/>
      <c r="O228" s="109"/>
      <c r="P228" s="63"/>
      <c r="Q228" s="109"/>
      <c r="R228" s="109"/>
      <c r="S228" s="63"/>
      <c r="T228" s="109"/>
      <c r="U228" s="109"/>
      <c r="V228" s="63"/>
      <c r="W228" s="109"/>
      <c r="X228" s="109"/>
      <c r="Y228" s="63"/>
      <c r="Z228" s="109"/>
      <c r="AA228" s="109"/>
      <c r="AB228" s="63"/>
      <c r="AC228" s="109"/>
      <c r="AD228" s="109"/>
      <c r="AE228" s="63"/>
      <c r="AF228" s="109"/>
      <c r="AG228" s="109"/>
      <c r="AH228" s="63"/>
      <c r="AI228" s="109"/>
      <c r="AJ228" s="109"/>
      <c r="AK228" s="63"/>
      <c r="AL228" s="109"/>
      <c r="AM228" s="109"/>
      <c r="AN228" s="63"/>
      <c r="AO228" s="109"/>
      <c r="AP228" s="109"/>
      <c r="AQ228" s="63"/>
      <c r="AR228" s="109"/>
      <c r="AS228" s="109"/>
      <c r="AT228" s="63"/>
      <c r="AU228" s="109"/>
      <c r="AV228" s="109"/>
      <c r="AW228" s="63"/>
      <c r="AX228" s="109"/>
      <c r="AY228" s="109"/>
      <c r="AZ228" s="63"/>
      <c r="BA228" s="109"/>
      <c r="BB228" s="109"/>
      <c r="BC228" s="63"/>
      <c r="BD228" s="109"/>
      <c r="BE228" s="109"/>
      <c r="BF228" s="63"/>
      <c r="BG228" s="109"/>
      <c r="BH228" s="109"/>
      <c r="BI228" s="63"/>
      <c r="BJ228" s="63">
        <v>67.099999999999994</v>
      </c>
      <c r="BK228" s="63">
        <v>27.1</v>
      </c>
      <c r="BL228" s="63">
        <f t="shared" si="38"/>
        <v>40.387481371087937</v>
      </c>
      <c r="BM228" s="109"/>
      <c r="BN228" s="109"/>
      <c r="BO228" s="63"/>
      <c r="BP228" s="109"/>
      <c r="BQ228" s="109"/>
      <c r="BR228" s="63"/>
      <c r="BS228" s="109"/>
      <c r="BT228" s="109"/>
      <c r="BU228" s="63"/>
      <c r="BV228" s="109"/>
      <c r="BW228" s="109"/>
      <c r="BX228" s="63"/>
      <c r="BY228" s="109"/>
      <c r="BZ228" s="109"/>
      <c r="CA228" s="63"/>
    </row>
    <row r="229" spans="1:79" s="70" customFormat="1" ht="38.25" x14ac:dyDescent="0.25">
      <c r="A229" s="130" t="s">
        <v>480</v>
      </c>
      <c r="B229" s="131">
        <f t="shared" si="39"/>
        <v>67.099999999999994</v>
      </c>
      <c r="C229" s="131">
        <f t="shared" si="39"/>
        <v>25.9</v>
      </c>
      <c r="D229" s="63">
        <f t="shared" si="40"/>
        <v>38.599105812220571</v>
      </c>
      <c r="E229" s="109"/>
      <c r="F229" s="109"/>
      <c r="G229" s="63"/>
      <c r="H229" s="109"/>
      <c r="I229" s="109"/>
      <c r="J229" s="63"/>
      <c r="K229" s="109"/>
      <c r="L229" s="109"/>
      <c r="M229" s="63"/>
      <c r="N229" s="109"/>
      <c r="O229" s="109"/>
      <c r="P229" s="63"/>
      <c r="Q229" s="109"/>
      <c r="R229" s="109"/>
      <c r="S229" s="63"/>
      <c r="T229" s="109"/>
      <c r="U229" s="109"/>
      <c r="V229" s="63"/>
      <c r="W229" s="109"/>
      <c r="X229" s="109"/>
      <c r="Y229" s="63"/>
      <c r="Z229" s="109"/>
      <c r="AA229" s="109"/>
      <c r="AB229" s="63"/>
      <c r="AC229" s="109"/>
      <c r="AD229" s="109"/>
      <c r="AE229" s="63"/>
      <c r="AF229" s="109"/>
      <c r="AG229" s="109"/>
      <c r="AH229" s="63"/>
      <c r="AI229" s="109"/>
      <c r="AJ229" s="109"/>
      <c r="AK229" s="63"/>
      <c r="AL229" s="109"/>
      <c r="AM229" s="109"/>
      <c r="AN229" s="63"/>
      <c r="AO229" s="109"/>
      <c r="AP229" s="109"/>
      <c r="AQ229" s="63"/>
      <c r="AR229" s="109"/>
      <c r="AS229" s="109"/>
      <c r="AT229" s="63"/>
      <c r="AU229" s="109"/>
      <c r="AV229" s="109"/>
      <c r="AW229" s="63"/>
      <c r="AX229" s="109"/>
      <c r="AY229" s="109"/>
      <c r="AZ229" s="63"/>
      <c r="BA229" s="109"/>
      <c r="BB229" s="109"/>
      <c r="BC229" s="63"/>
      <c r="BD229" s="109"/>
      <c r="BE229" s="109"/>
      <c r="BF229" s="63"/>
      <c r="BG229" s="109"/>
      <c r="BH229" s="109"/>
      <c r="BI229" s="63"/>
      <c r="BJ229" s="63">
        <v>67.099999999999994</v>
      </c>
      <c r="BK229" s="63">
        <v>25.9</v>
      </c>
      <c r="BL229" s="63">
        <f t="shared" si="38"/>
        <v>38.599105812220571</v>
      </c>
      <c r="BM229" s="109"/>
      <c r="BN229" s="109"/>
      <c r="BO229" s="63"/>
      <c r="BP229" s="109"/>
      <c r="BQ229" s="109"/>
      <c r="BR229" s="63"/>
      <c r="BS229" s="109"/>
      <c r="BT229" s="109"/>
      <c r="BU229" s="63"/>
      <c r="BV229" s="109"/>
      <c r="BW229" s="109"/>
      <c r="BX229" s="63"/>
      <c r="BY229" s="109"/>
      <c r="BZ229" s="109"/>
      <c r="CA229" s="63"/>
    </row>
    <row r="230" spans="1:79" s="70" customFormat="1" ht="38.25" x14ac:dyDescent="0.25">
      <c r="A230" s="130" t="s">
        <v>481</v>
      </c>
      <c r="B230" s="131">
        <f t="shared" si="39"/>
        <v>67.099999999999994</v>
      </c>
      <c r="C230" s="131">
        <f t="shared" si="39"/>
        <v>26.5</v>
      </c>
      <c r="D230" s="63">
        <f t="shared" si="40"/>
        <v>39.49329359165425</v>
      </c>
      <c r="E230" s="109"/>
      <c r="F230" s="109"/>
      <c r="G230" s="63"/>
      <c r="H230" s="109"/>
      <c r="I230" s="109"/>
      <c r="J230" s="63"/>
      <c r="K230" s="109"/>
      <c r="L230" s="109"/>
      <c r="M230" s="63"/>
      <c r="N230" s="109"/>
      <c r="O230" s="109"/>
      <c r="P230" s="63"/>
      <c r="Q230" s="109"/>
      <c r="R230" s="109"/>
      <c r="S230" s="63"/>
      <c r="T230" s="109"/>
      <c r="U230" s="109"/>
      <c r="V230" s="63"/>
      <c r="W230" s="109"/>
      <c r="X230" s="109"/>
      <c r="Y230" s="63"/>
      <c r="Z230" s="109"/>
      <c r="AA230" s="109"/>
      <c r="AB230" s="63"/>
      <c r="AC230" s="109"/>
      <c r="AD230" s="109"/>
      <c r="AE230" s="63"/>
      <c r="AF230" s="109"/>
      <c r="AG230" s="109"/>
      <c r="AH230" s="63"/>
      <c r="AI230" s="109"/>
      <c r="AJ230" s="109"/>
      <c r="AK230" s="63"/>
      <c r="AL230" s="109"/>
      <c r="AM230" s="109"/>
      <c r="AN230" s="63"/>
      <c r="AO230" s="109"/>
      <c r="AP230" s="109"/>
      <c r="AQ230" s="63"/>
      <c r="AR230" s="109"/>
      <c r="AS230" s="109"/>
      <c r="AT230" s="63"/>
      <c r="AU230" s="109"/>
      <c r="AV230" s="109"/>
      <c r="AW230" s="63"/>
      <c r="AX230" s="109"/>
      <c r="AY230" s="109"/>
      <c r="AZ230" s="63"/>
      <c r="BA230" s="109"/>
      <c r="BB230" s="109"/>
      <c r="BC230" s="63"/>
      <c r="BD230" s="109"/>
      <c r="BE230" s="109"/>
      <c r="BF230" s="63"/>
      <c r="BG230" s="109"/>
      <c r="BH230" s="109"/>
      <c r="BI230" s="63"/>
      <c r="BJ230" s="63">
        <v>67.099999999999994</v>
      </c>
      <c r="BK230" s="63">
        <v>26.5</v>
      </c>
      <c r="BL230" s="63">
        <f t="shared" si="38"/>
        <v>39.49329359165425</v>
      </c>
      <c r="BM230" s="109"/>
      <c r="BN230" s="109"/>
      <c r="BO230" s="63"/>
      <c r="BP230" s="109"/>
      <c r="BQ230" s="109"/>
      <c r="BR230" s="63"/>
      <c r="BS230" s="109"/>
      <c r="BT230" s="109"/>
      <c r="BU230" s="63"/>
      <c r="BV230" s="109"/>
      <c r="BW230" s="109"/>
      <c r="BX230" s="63"/>
      <c r="BY230" s="109"/>
      <c r="BZ230" s="109"/>
      <c r="CA230" s="63"/>
    </row>
    <row r="231" spans="1:79" s="70" customFormat="1" ht="38.25" x14ac:dyDescent="0.25">
      <c r="A231" s="130" t="s">
        <v>482</v>
      </c>
      <c r="B231" s="131">
        <f t="shared" si="39"/>
        <v>166.7</v>
      </c>
      <c r="C231" s="131">
        <f t="shared" si="39"/>
        <v>71.400000000000006</v>
      </c>
      <c r="D231" s="63">
        <f t="shared" si="40"/>
        <v>42.831433713257354</v>
      </c>
      <c r="E231" s="109"/>
      <c r="F231" s="109"/>
      <c r="G231" s="63"/>
      <c r="H231" s="109"/>
      <c r="I231" s="109"/>
      <c r="J231" s="63"/>
      <c r="K231" s="109"/>
      <c r="L231" s="109"/>
      <c r="M231" s="63"/>
      <c r="N231" s="109"/>
      <c r="O231" s="109"/>
      <c r="P231" s="63"/>
      <c r="Q231" s="109"/>
      <c r="R231" s="109"/>
      <c r="S231" s="63"/>
      <c r="T231" s="109"/>
      <c r="U231" s="109"/>
      <c r="V231" s="63"/>
      <c r="W231" s="109"/>
      <c r="X231" s="109"/>
      <c r="Y231" s="63"/>
      <c r="Z231" s="109"/>
      <c r="AA231" s="109"/>
      <c r="AB231" s="63"/>
      <c r="AC231" s="109"/>
      <c r="AD231" s="109"/>
      <c r="AE231" s="63"/>
      <c r="AF231" s="109"/>
      <c r="AG231" s="109"/>
      <c r="AH231" s="63"/>
      <c r="AI231" s="109"/>
      <c r="AJ231" s="109"/>
      <c r="AK231" s="63"/>
      <c r="AL231" s="109"/>
      <c r="AM231" s="109"/>
      <c r="AN231" s="63"/>
      <c r="AO231" s="109"/>
      <c r="AP231" s="109"/>
      <c r="AQ231" s="63"/>
      <c r="AR231" s="109"/>
      <c r="AS231" s="109"/>
      <c r="AT231" s="63"/>
      <c r="AU231" s="109"/>
      <c r="AV231" s="109"/>
      <c r="AW231" s="63"/>
      <c r="AX231" s="109"/>
      <c r="AY231" s="109"/>
      <c r="AZ231" s="63"/>
      <c r="BA231" s="109"/>
      <c r="BB231" s="109"/>
      <c r="BC231" s="63"/>
      <c r="BD231" s="109"/>
      <c r="BE231" s="109"/>
      <c r="BF231" s="63"/>
      <c r="BG231" s="109"/>
      <c r="BH231" s="109"/>
      <c r="BI231" s="63"/>
      <c r="BJ231" s="63">
        <v>166.7</v>
      </c>
      <c r="BK231" s="63">
        <v>71.400000000000006</v>
      </c>
      <c r="BL231" s="63">
        <f t="shared" si="38"/>
        <v>42.831433713257354</v>
      </c>
      <c r="BM231" s="109"/>
      <c r="BN231" s="109"/>
      <c r="BO231" s="63"/>
      <c r="BP231" s="109"/>
      <c r="BQ231" s="109"/>
      <c r="BR231" s="63"/>
      <c r="BS231" s="109"/>
      <c r="BT231" s="109"/>
      <c r="BU231" s="63"/>
      <c r="BV231" s="109"/>
      <c r="BW231" s="109"/>
      <c r="BX231" s="63"/>
      <c r="BY231" s="109"/>
      <c r="BZ231" s="109"/>
      <c r="CA231" s="63"/>
    </row>
    <row r="232" spans="1:79" s="70" customFormat="1" ht="38.25" x14ac:dyDescent="0.25">
      <c r="A232" s="130" t="s">
        <v>483</v>
      </c>
      <c r="B232" s="131">
        <f t="shared" si="39"/>
        <v>67.099999999999994</v>
      </c>
      <c r="C232" s="131">
        <f t="shared" si="39"/>
        <v>31</v>
      </c>
      <c r="D232" s="63">
        <f t="shared" si="40"/>
        <v>46.199701937406864</v>
      </c>
      <c r="E232" s="109"/>
      <c r="F232" s="109"/>
      <c r="G232" s="63"/>
      <c r="H232" s="109"/>
      <c r="I232" s="109"/>
      <c r="J232" s="63"/>
      <c r="K232" s="109"/>
      <c r="L232" s="109"/>
      <c r="M232" s="63"/>
      <c r="N232" s="109"/>
      <c r="O232" s="109"/>
      <c r="P232" s="63"/>
      <c r="Q232" s="109"/>
      <c r="R232" s="109"/>
      <c r="S232" s="63"/>
      <c r="T232" s="109"/>
      <c r="U232" s="109"/>
      <c r="V232" s="63"/>
      <c r="W232" s="109"/>
      <c r="X232" s="109"/>
      <c r="Y232" s="63"/>
      <c r="Z232" s="109"/>
      <c r="AA232" s="109"/>
      <c r="AB232" s="63"/>
      <c r="AC232" s="109"/>
      <c r="AD232" s="109"/>
      <c r="AE232" s="63"/>
      <c r="AF232" s="109"/>
      <c r="AG232" s="109"/>
      <c r="AH232" s="63"/>
      <c r="AI232" s="109"/>
      <c r="AJ232" s="109"/>
      <c r="AK232" s="63"/>
      <c r="AL232" s="109"/>
      <c r="AM232" s="109"/>
      <c r="AN232" s="63"/>
      <c r="AO232" s="109"/>
      <c r="AP232" s="109"/>
      <c r="AQ232" s="63"/>
      <c r="AR232" s="109"/>
      <c r="AS232" s="109"/>
      <c r="AT232" s="63"/>
      <c r="AU232" s="109"/>
      <c r="AV232" s="109"/>
      <c r="AW232" s="63"/>
      <c r="AX232" s="109"/>
      <c r="AY232" s="109"/>
      <c r="AZ232" s="63"/>
      <c r="BA232" s="109"/>
      <c r="BB232" s="109"/>
      <c r="BC232" s="63"/>
      <c r="BD232" s="109"/>
      <c r="BE232" s="109"/>
      <c r="BF232" s="63"/>
      <c r="BG232" s="109"/>
      <c r="BH232" s="109"/>
      <c r="BI232" s="63"/>
      <c r="BJ232" s="63">
        <v>67.099999999999994</v>
      </c>
      <c r="BK232" s="63">
        <v>31</v>
      </c>
      <c r="BL232" s="63">
        <f t="shared" si="38"/>
        <v>46.199701937406864</v>
      </c>
      <c r="BM232" s="109"/>
      <c r="BN232" s="109"/>
      <c r="BO232" s="63"/>
      <c r="BP232" s="109"/>
      <c r="BQ232" s="109"/>
      <c r="BR232" s="63"/>
      <c r="BS232" s="109"/>
      <c r="BT232" s="109"/>
      <c r="BU232" s="63"/>
      <c r="BV232" s="109"/>
      <c r="BW232" s="109"/>
      <c r="BX232" s="63"/>
      <c r="BY232" s="109"/>
      <c r="BZ232" s="109"/>
      <c r="CA232" s="63"/>
    </row>
    <row r="233" spans="1:79" s="70" customFormat="1" ht="38.25" x14ac:dyDescent="0.25">
      <c r="A233" s="130" t="s">
        <v>484</v>
      </c>
      <c r="B233" s="131">
        <f t="shared" si="39"/>
        <v>67.099999999999994</v>
      </c>
      <c r="C233" s="131">
        <f t="shared" si="39"/>
        <v>33.5</v>
      </c>
      <c r="D233" s="63">
        <f t="shared" si="40"/>
        <v>49.92548435171387</v>
      </c>
      <c r="E233" s="109"/>
      <c r="F233" s="109"/>
      <c r="G233" s="63"/>
      <c r="H233" s="109"/>
      <c r="I233" s="109"/>
      <c r="J233" s="63"/>
      <c r="K233" s="109"/>
      <c r="L233" s="109"/>
      <c r="M233" s="63"/>
      <c r="N233" s="109"/>
      <c r="O233" s="109"/>
      <c r="P233" s="63"/>
      <c r="Q233" s="109"/>
      <c r="R233" s="109"/>
      <c r="S233" s="63"/>
      <c r="T233" s="109"/>
      <c r="U233" s="109"/>
      <c r="V233" s="63"/>
      <c r="W233" s="109"/>
      <c r="X233" s="109"/>
      <c r="Y233" s="63"/>
      <c r="Z233" s="109"/>
      <c r="AA233" s="109"/>
      <c r="AB233" s="63"/>
      <c r="AC233" s="109"/>
      <c r="AD233" s="109"/>
      <c r="AE233" s="63"/>
      <c r="AF233" s="109"/>
      <c r="AG233" s="109"/>
      <c r="AH233" s="63"/>
      <c r="AI233" s="109"/>
      <c r="AJ233" s="109"/>
      <c r="AK233" s="63"/>
      <c r="AL233" s="109"/>
      <c r="AM233" s="109"/>
      <c r="AN233" s="63"/>
      <c r="AO233" s="109"/>
      <c r="AP233" s="109"/>
      <c r="AQ233" s="63"/>
      <c r="AR233" s="109"/>
      <c r="AS233" s="109"/>
      <c r="AT233" s="63"/>
      <c r="AU233" s="109"/>
      <c r="AV233" s="109"/>
      <c r="AW233" s="63"/>
      <c r="AX233" s="109"/>
      <c r="AY233" s="109"/>
      <c r="AZ233" s="63"/>
      <c r="BA233" s="109"/>
      <c r="BB233" s="109"/>
      <c r="BC233" s="63"/>
      <c r="BD233" s="109"/>
      <c r="BE233" s="109"/>
      <c r="BF233" s="63"/>
      <c r="BG233" s="109"/>
      <c r="BH233" s="109"/>
      <c r="BI233" s="63"/>
      <c r="BJ233" s="63">
        <v>67.099999999999994</v>
      </c>
      <c r="BK233" s="63">
        <v>33.5</v>
      </c>
      <c r="BL233" s="63">
        <f t="shared" si="38"/>
        <v>49.92548435171387</v>
      </c>
      <c r="BM233" s="109"/>
      <c r="BN233" s="109"/>
      <c r="BO233" s="63"/>
      <c r="BP233" s="109"/>
      <c r="BQ233" s="109"/>
      <c r="BR233" s="63"/>
      <c r="BS233" s="109"/>
      <c r="BT233" s="109"/>
      <c r="BU233" s="63"/>
      <c r="BV233" s="109"/>
      <c r="BW233" s="109"/>
      <c r="BX233" s="63"/>
      <c r="BY233" s="109"/>
      <c r="BZ233" s="109"/>
      <c r="CA233" s="63"/>
    </row>
    <row r="234" spans="1:79" s="70" customFormat="1" ht="38.25" x14ac:dyDescent="0.25">
      <c r="A234" s="130" t="s">
        <v>485</v>
      </c>
      <c r="B234" s="131">
        <f t="shared" si="39"/>
        <v>67.099999999999994</v>
      </c>
      <c r="C234" s="131">
        <f t="shared" si="39"/>
        <v>27.1</v>
      </c>
      <c r="D234" s="63">
        <f t="shared" si="40"/>
        <v>40.387481371087937</v>
      </c>
      <c r="E234" s="109"/>
      <c r="F234" s="109"/>
      <c r="G234" s="63"/>
      <c r="H234" s="109"/>
      <c r="I234" s="109"/>
      <c r="J234" s="63"/>
      <c r="K234" s="109"/>
      <c r="L234" s="109"/>
      <c r="M234" s="63"/>
      <c r="N234" s="109"/>
      <c r="O234" s="109"/>
      <c r="P234" s="63"/>
      <c r="Q234" s="109"/>
      <c r="R234" s="109"/>
      <c r="S234" s="63"/>
      <c r="T234" s="109"/>
      <c r="U234" s="109"/>
      <c r="V234" s="63"/>
      <c r="W234" s="109"/>
      <c r="X234" s="109"/>
      <c r="Y234" s="63"/>
      <c r="Z234" s="109"/>
      <c r="AA234" s="109"/>
      <c r="AB234" s="63"/>
      <c r="AC234" s="109"/>
      <c r="AD234" s="109"/>
      <c r="AE234" s="63"/>
      <c r="AF234" s="109"/>
      <c r="AG234" s="109"/>
      <c r="AH234" s="63"/>
      <c r="AI234" s="109"/>
      <c r="AJ234" s="109"/>
      <c r="AK234" s="63"/>
      <c r="AL234" s="109"/>
      <c r="AM234" s="109"/>
      <c r="AN234" s="63"/>
      <c r="AO234" s="109"/>
      <c r="AP234" s="109"/>
      <c r="AQ234" s="63"/>
      <c r="AR234" s="109"/>
      <c r="AS234" s="109"/>
      <c r="AT234" s="63"/>
      <c r="AU234" s="109"/>
      <c r="AV234" s="109"/>
      <c r="AW234" s="63"/>
      <c r="AX234" s="109"/>
      <c r="AY234" s="109"/>
      <c r="AZ234" s="63"/>
      <c r="BA234" s="109"/>
      <c r="BB234" s="109"/>
      <c r="BC234" s="63"/>
      <c r="BD234" s="109"/>
      <c r="BE234" s="109"/>
      <c r="BF234" s="63"/>
      <c r="BG234" s="109"/>
      <c r="BH234" s="109"/>
      <c r="BI234" s="63"/>
      <c r="BJ234" s="63">
        <v>67.099999999999994</v>
      </c>
      <c r="BK234" s="63">
        <v>27.1</v>
      </c>
      <c r="BL234" s="63">
        <f t="shared" si="38"/>
        <v>40.387481371087937</v>
      </c>
      <c r="BM234" s="109"/>
      <c r="BN234" s="109"/>
      <c r="BO234" s="63"/>
      <c r="BP234" s="109"/>
      <c r="BQ234" s="109"/>
      <c r="BR234" s="63"/>
      <c r="BS234" s="109"/>
      <c r="BT234" s="109"/>
      <c r="BU234" s="63"/>
      <c r="BV234" s="109"/>
      <c r="BW234" s="109"/>
      <c r="BX234" s="63"/>
      <c r="BY234" s="109"/>
      <c r="BZ234" s="109"/>
      <c r="CA234" s="63"/>
    </row>
    <row r="235" spans="1:79" s="70" customFormat="1" ht="38.25" x14ac:dyDescent="0.25">
      <c r="A235" s="130" t="s">
        <v>486</v>
      </c>
      <c r="B235" s="131">
        <f t="shared" si="39"/>
        <v>166.7</v>
      </c>
      <c r="C235" s="131">
        <f t="shared" si="39"/>
        <v>70.3</v>
      </c>
      <c r="D235" s="63">
        <f t="shared" si="40"/>
        <v>42.171565686862628</v>
      </c>
      <c r="E235" s="109"/>
      <c r="F235" s="109"/>
      <c r="G235" s="63"/>
      <c r="H235" s="109"/>
      <c r="I235" s="109"/>
      <c r="J235" s="63"/>
      <c r="K235" s="109"/>
      <c r="L235" s="109"/>
      <c r="M235" s="63"/>
      <c r="N235" s="109"/>
      <c r="O235" s="109"/>
      <c r="P235" s="63"/>
      <c r="Q235" s="109"/>
      <c r="R235" s="109"/>
      <c r="S235" s="63"/>
      <c r="T235" s="109"/>
      <c r="U235" s="109"/>
      <c r="V235" s="63"/>
      <c r="W235" s="109"/>
      <c r="X235" s="109"/>
      <c r="Y235" s="63"/>
      <c r="Z235" s="109"/>
      <c r="AA235" s="109"/>
      <c r="AB235" s="63"/>
      <c r="AC235" s="109"/>
      <c r="AD235" s="109"/>
      <c r="AE235" s="63"/>
      <c r="AF235" s="109"/>
      <c r="AG235" s="109"/>
      <c r="AH235" s="63"/>
      <c r="AI235" s="109"/>
      <c r="AJ235" s="109"/>
      <c r="AK235" s="63"/>
      <c r="AL235" s="109"/>
      <c r="AM235" s="109"/>
      <c r="AN235" s="63"/>
      <c r="AO235" s="109"/>
      <c r="AP235" s="109"/>
      <c r="AQ235" s="63"/>
      <c r="AR235" s="109"/>
      <c r="AS235" s="109"/>
      <c r="AT235" s="63"/>
      <c r="AU235" s="109"/>
      <c r="AV235" s="109"/>
      <c r="AW235" s="63"/>
      <c r="AX235" s="109"/>
      <c r="AY235" s="109"/>
      <c r="AZ235" s="63"/>
      <c r="BA235" s="109"/>
      <c r="BB235" s="109"/>
      <c r="BC235" s="63"/>
      <c r="BD235" s="109"/>
      <c r="BE235" s="109"/>
      <c r="BF235" s="63"/>
      <c r="BG235" s="109"/>
      <c r="BH235" s="109"/>
      <c r="BI235" s="63"/>
      <c r="BJ235" s="63">
        <v>166.7</v>
      </c>
      <c r="BK235" s="63">
        <v>70.3</v>
      </c>
      <c r="BL235" s="63">
        <f t="shared" si="38"/>
        <v>42.171565686862628</v>
      </c>
      <c r="BM235" s="109"/>
      <c r="BN235" s="109"/>
      <c r="BO235" s="63"/>
      <c r="BP235" s="109"/>
      <c r="BQ235" s="109"/>
      <c r="BR235" s="63"/>
      <c r="BS235" s="109"/>
      <c r="BT235" s="109"/>
      <c r="BU235" s="63"/>
      <c r="BV235" s="109"/>
      <c r="BW235" s="109"/>
      <c r="BX235" s="63"/>
      <c r="BY235" s="109"/>
      <c r="BZ235" s="109"/>
      <c r="CA235" s="63"/>
    </row>
    <row r="236" spans="1:79" s="70" customFormat="1" ht="38.25" x14ac:dyDescent="0.25">
      <c r="A236" s="130" t="s">
        <v>487</v>
      </c>
      <c r="B236" s="131">
        <f t="shared" si="39"/>
        <v>67.099999999999994</v>
      </c>
      <c r="C236" s="131">
        <f t="shared" si="39"/>
        <v>31</v>
      </c>
      <c r="D236" s="63">
        <f t="shared" si="40"/>
        <v>46.199701937406864</v>
      </c>
      <c r="E236" s="109"/>
      <c r="F236" s="109"/>
      <c r="G236" s="63"/>
      <c r="H236" s="109"/>
      <c r="I236" s="109"/>
      <c r="J236" s="63"/>
      <c r="K236" s="109"/>
      <c r="L236" s="109"/>
      <c r="M236" s="63"/>
      <c r="N236" s="109"/>
      <c r="O236" s="109"/>
      <c r="P236" s="63"/>
      <c r="Q236" s="109"/>
      <c r="R236" s="109"/>
      <c r="S236" s="63"/>
      <c r="T236" s="109"/>
      <c r="U236" s="109"/>
      <c r="V236" s="63"/>
      <c r="W236" s="109"/>
      <c r="X236" s="109"/>
      <c r="Y236" s="63"/>
      <c r="Z236" s="109"/>
      <c r="AA236" s="109"/>
      <c r="AB236" s="63"/>
      <c r="AC236" s="109"/>
      <c r="AD236" s="109"/>
      <c r="AE236" s="63"/>
      <c r="AF236" s="109"/>
      <c r="AG236" s="109"/>
      <c r="AH236" s="63"/>
      <c r="AI236" s="109"/>
      <c r="AJ236" s="109"/>
      <c r="AK236" s="63"/>
      <c r="AL236" s="109"/>
      <c r="AM236" s="109"/>
      <c r="AN236" s="63"/>
      <c r="AO236" s="109"/>
      <c r="AP236" s="109"/>
      <c r="AQ236" s="63"/>
      <c r="AR236" s="109"/>
      <c r="AS236" s="109"/>
      <c r="AT236" s="63"/>
      <c r="AU236" s="109"/>
      <c r="AV236" s="109"/>
      <c r="AW236" s="63"/>
      <c r="AX236" s="109"/>
      <c r="AY236" s="109"/>
      <c r="AZ236" s="63"/>
      <c r="BA236" s="109"/>
      <c r="BB236" s="109"/>
      <c r="BC236" s="63"/>
      <c r="BD236" s="109"/>
      <c r="BE236" s="109"/>
      <c r="BF236" s="63"/>
      <c r="BG236" s="109"/>
      <c r="BH236" s="109"/>
      <c r="BI236" s="63"/>
      <c r="BJ236" s="63">
        <v>67.099999999999994</v>
      </c>
      <c r="BK236" s="63">
        <v>31</v>
      </c>
      <c r="BL236" s="63">
        <f t="shared" si="38"/>
        <v>46.199701937406864</v>
      </c>
      <c r="BM236" s="109"/>
      <c r="BN236" s="109"/>
      <c r="BO236" s="63"/>
      <c r="BP236" s="109"/>
      <c r="BQ236" s="109"/>
      <c r="BR236" s="63"/>
      <c r="BS236" s="109"/>
      <c r="BT236" s="109"/>
      <c r="BU236" s="63"/>
      <c r="BV236" s="109"/>
      <c r="BW236" s="109"/>
      <c r="BX236" s="63"/>
      <c r="BY236" s="109"/>
      <c r="BZ236" s="109"/>
      <c r="CA236" s="63"/>
    </row>
    <row r="237" spans="1:79" s="70" customFormat="1" ht="38.25" x14ac:dyDescent="0.25">
      <c r="A237" s="130" t="s">
        <v>488</v>
      </c>
      <c r="B237" s="131">
        <f t="shared" si="39"/>
        <v>67.099999999999994</v>
      </c>
      <c r="C237" s="131">
        <f t="shared" si="39"/>
        <v>25.7</v>
      </c>
      <c r="D237" s="63">
        <f t="shared" si="40"/>
        <v>38.301043219076007</v>
      </c>
      <c r="E237" s="109"/>
      <c r="F237" s="109"/>
      <c r="G237" s="63"/>
      <c r="H237" s="109"/>
      <c r="I237" s="109"/>
      <c r="J237" s="63"/>
      <c r="K237" s="109"/>
      <c r="L237" s="109"/>
      <c r="M237" s="63"/>
      <c r="N237" s="109"/>
      <c r="O237" s="109"/>
      <c r="P237" s="63"/>
      <c r="Q237" s="109"/>
      <c r="R237" s="109"/>
      <c r="S237" s="63"/>
      <c r="T237" s="109"/>
      <c r="U237" s="109"/>
      <c r="V237" s="63"/>
      <c r="W237" s="109"/>
      <c r="X237" s="109"/>
      <c r="Y237" s="63"/>
      <c r="Z237" s="109"/>
      <c r="AA237" s="109"/>
      <c r="AB237" s="63"/>
      <c r="AC237" s="109"/>
      <c r="AD237" s="109"/>
      <c r="AE237" s="63"/>
      <c r="AF237" s="109"/>
      <c r="AG237" s="109"/>
      <c r="AH237" s="63"/>
      <c r="AI237" s="109"/>
      <c r="AJ237" s="109"/>
      <c r="AK237" s="63"/>
      <c r="AL237" s="109"/>
      <c r="AM237" s="109"/>
      <c r="AN237" s="63"/>
      <c r="AO237" s="109"/>
      <c r="AP237" s="109"/>
      <c r="AQ237" s="63"/>
      <c r="AR237" s="109"/>
      <c r="AS237" s="109"/>
      <c r="AT237" s="63"/>
      <c r="AU237" s="109"/>
      <c r="AV237" s="109"/>
      <c r="AW237" s="63"/>
      <c r="AX237" s="109"/>
      <c r="AY237" s="109"/>
      <c r="AZ237" s="63"/>
      <c r="BA237" s="109"/>
      <c r="BB237" s="109"/>
      <c r="BC237" s="63"/>
      <c r="BD237" s="109"/>
      <c r="BE237" s="109"/>
      <c r="BF237" s="63"/>
      <c r="BG237" s="109"/>
      <c r="BH237" s="109"/>
      <c r="BI237" s="63"/>
      <c r="BJ237" s="63">
        <v>67.099999999999994</v>
      </c>
      <c r="BK237" s="63">
        <v>25.7</v>
      </c>
      <c r="BL237" s="63">
        <f t="shared" si="38"/>
        <v>38.301043219076007</v>
      </c>
      <c r="BM237" s="109"/>
      <c r="BN237" s="109"/>
      <c r="BO237" s="63"/>
      <c r="BP237" s="109"/>
      <c r="BQ237" s="109"/>
      <c r="BR237" s="63"/>
      <c r="BS237" s="109"/>
      <c r="BT237" s="109"/>
      <c r="BU237" s="63"/>
      <c r="BV237" s="109"/>
      <c r="BW237" s="109"/>
      <c r="BX237" s="63"/>
      <c r="BY237" s="109"/>
      <c r="BZ237" s="109"/>
      <c r="CA237" s="63"/>
    </row>
    <row r="238" spans="1:79" s="70" customFormat="1" ht="38.25" x14ac:dyDescent="0.25">
      <c r="A238" s="130" t="s">
        <v>489</v>
      </c>
      <c r="B238" s="131">
        <f t="shared" si="39"/>
        <v>67.099999999999994</v>
      </c>
      <c r="C238" s="131">
        <f t="shared" si="39"/>
        <v>27.4</v>
      </c>
      <c r="D238" s="63">
        <f t="shared" si="40"/>
        <v>40.834575260804776</v>
      </c>
      <c r="E238" s="109"/>
      <c r="F238" s="109"/>
      <c r="G238" s="63"/>
      <c r="H238" s="109"/>
      <c r="I238" s="109"/>
      <c r="J238" s="63"/>
      <c r="K238" s="109"/>
      <c r="L238" s="109"/>
      <c r="M238" s="63"/>
      <c r="N238" s="109"/>
      <c r="O238" s="109"/>
      <c r="P238" s="63"/>
      <c r="Q238" s="109"/>
      <c r="R238" s="109"/>
      <c r="S238" s="63"/>
      <c r="T238" s="109"/>
      <c r="U238" s="109"/>
      <c r="V238" s="63"/>
      <c r="W238" s="109"/>
      <c r="X238" s="109"/>
      <c r="Y238" s="63"/>
      <c r="Z238" s="109"/>
      <c r="AA238" s="109"/>
      <c r="AB238" s="63"/>
      <c r="AC238" s="109"/>
      <c r="AD238" s="109"/>
      <c r="AE238" s="63"/>
      <c r="AF238" s="109"/>
      <c r="AG238" s="109"/>
      <c r="AH238" s="63"/>
      <c r="AI238" s="109"/>
      <c r="AJ238" s="109"/>
      <c r="AK238" s="63"/>
      <c r="AL238" s="109"/>
      <c r="AM238" s="109"/>
      <c r="AN238" s="63"/>
      <c r="AO238" s="109"/>
      <c r="AP238" s="109"/>
      <c r="AQ238" s="63"/>
      <c r="AR238" s="109"/>
      <c r="AS238" s="109"/>
      <c r="AT238" s="63"/>
      <c r="AU238" s="109"/>
      <c r="AV238" s="109"/>
      <c r="AW238" s="63"/>
      <c r="AX238" s="109"/>
      <c r="AY238" s="109"/>
      <c r="AZ238" s="63"/>
      <c r="BA238" s="109"/>
      <c r="BB238" s="109"/>
      <c r="BC238" s="63"/>
      <c r="BD238" s="109"/>
      <c r="BE238" s="109"/>
      <c r="BF238" s="63"/>
      <c r="BG238" s="109"/>
      <c r="BH238" s="109"/>
      <c r="BI238" s="63"/>
      <c r="BJ238" s="63">
        <v>67.099999999999994</v>
      </c>
      <c r="BK238" s="63">
        <v>27.4</v>
      </c>
      <c r="BL238" s="63">
        <f t="shared" si="38"/>
        <v>40.834575260804776</v>
      </c>
      <c r="BM238" s="109"/>
      <c r="BN238" s="109"/>
      <c r="BO238" s="63"/>
      <c r="BP238" s="109"/>
      <c r="BQ238" s="109"/>
      <c r="BR238" s="63"/>
      <c r="BS238" s="109"/>
      <c r="BT238" s="109"/>
      <c r="BU238" s="63"/>
      <c r="BV238" s="109"/>
      <c r="BW238" s="109"/>
      <c r="BX238" s="63"/>
      <c r="BY238" s="109"/>
      <c r="BZ238" s="109"/>
      <c r="CA238" s="63"/>
    </row>
    <row r="239" spans="1:79" s="70" customFormat="1" ht="38.25" x14ac:dyDescent="0.25">
      <c r="A239" s="130" t="s">
        <v>490</v>
      </c>
      <c r="B239" s="131">
        <f t="shared" si="39"/>
        <v>67.099999999999994</v>
      </c>
      <c r="C239" s="131">
        <f t="shared" si="39"/>
        <v>30.6</v>
      </c>
      <c r="D239" s="63">
        <f t="shared" si="40"/>
        <v>45.603576751117743</v>
      </c>
      <c r="E239" s="109"/>
      <c r="F239" s="109"/>
      <c r="G239" s="63"/>
      <c r="H239" s="109"/>
      <c r="I239" s="109"/>
      <c r="J239" s="63"/>
      <c r="K239" s="109"/>
      <c r="L239" s="109"/>
      <c r="M239" s="63"/>
      <c r="N239" s="109"/>
      <c r="O239" s="109"/>
      <c r="P239" s="63"/>
      <c r="Q239" s="109"/>
      <c r="R239" s="109"/>
      <c r="S239" s="63"/>
      <c r="T239" s="109"/>
      <c r="U239" s="109"/>
      <c r="V239" s="63"/>
      <c r="W239" s="109"/>
      <c r="X239" s="109"/>
      <c r="Y239" s="63"/>
      <c r="Z239" s="109"/>
      <c r="AA239" s="109"/>
      <c r="AB239" s="63"/>
      <c r="AC239" s="109"/>
      <c r="AD239" s="109"/>
      <c r="AE239" s="63"/>
      <c r="AF239" s="109"/>
      <c r="AG239" s="109"/>
      <c r="AH239" s="63"/>
      <c r="AI239" s="109"/>
      <c r="AJ239" s="109"/>
      <c r="AK239" s="63"/>
      <c r="AL239" s="109"/>
      <c r="AM239" s="109"/>
      <c r="AN239" s="63"/>
      <c r="AO239" s="109"/>
      <c r="AP239" s="109"/>
      <c r="AQ239" s="63"/>
      <c r="AR239" s="109"/>
      <c r="AS239" s="109"/>
      <c r="AT239" s="63"/>
      <c r="AU239" s="109"/>
      <c r="AV239" s="109"/>
      <c r="AW239" s="63"/>
      <c r="AX239" s="109"/>
      <c r="AY239" s="109"/>
      <c r="AZ239" s="63"/>
      <c r="BA239" s="109"/>
      <c r="BB239" s="109"/>
      <c r="BC239" s="63"/>
      <c r="BD239" s="109"/>
      <c r="BE239" s="109"/>
      <c r="BF239" s="63"/>
      <c r="BG239" s="109"/>
      <c r="BH239" s="109"/>
      <c r="BI239" s="63"/>
      <c r="BJ239" s="63">
        <v>67.099999999999994</v>
      </c>
      <c r="BK239" s="63">
        <v>30.6</v>
      </c>
      <c r="BL239" s="63">
        <f t="shared" si="38"/>
        <v>45.603576751117743</v>
      </c>
      <c r="BM239" s="109"/>
      <c r="BN239" s="109"/>
      <c r="BO239" s="63"/>
      <c r="BP239" s="109"/>
      <c r="BQ239" s="109"/>
      <c r="BR239" s="63"/>
      <c r="BS239" s="109"/>
      <c r="BT239" s="109"/>
      <c r="BU239" s="63"/>
      <c r="BV239" s="109"/>
      <c r="BW239" s="109"/>
      <c r="BX239" s="63"/>
      <c r="BY239" s="109"/>
      <c r="BZ239" s="109"/>
      <c r="CA239" s="63"/>
    </row>
    <row r="240" spans="1:79" s="70" customFormat="1" ht="38.25" x14ac:dyDescent="0.25">
      <c r="A240" s="130" t="s">
        <v>491</v>
      </c>
      <c r="B240" s="131">
        <f t="shared" si="39"/>
        <v>67.099999999999994</v>
      </c>
      <c r="C240" s="131">
        <f t="shared" si="39"/>
        <v>27</v>
      </c>
      <c r="D240" s="63">
        <f t="shared" si="40"/>
        <v>40.238450074515654</v>
      </c>
      <c r="E240" s="109"/>
      <c r="F240" s="109"/>
      <c r="G240" s="63"/>
      <c r="H240" s="109"/>
      <c r="I240" s="109"/>
      <c r="J240" s="63"/>
      <c r="K240" s="109"/>
      <c r="L240" s="109"/>
      <c r="M240" s="63"/>
      <c r="N240" s="109"/>
      <c r="O240" s="109"/>
      <c r="P240" s="63"/>
      <c r="Q240" s="109"/>
      <c r="R240" s="109"/>
      <c r="S240" s="63"/>
      <c r="T240" s="109"/>
      <c r="U240" s="109"/>
      <c r="V240" s="63"/>
      <c r="W240" s="109"/>
      <c r="X240" s="109"/>
      <c r="Y240" s="63"/>
      <c r="Z240" s="109"/>
      <c r="AA240" s="109"/>
      <c r="AB240" s="63"/>
      <c r="AC240" s="109"/>
      <c r="AD240" s="109"/>
      <c r="AE240" s="63"/>
      <c r="AF240" s="109"/>
      <c r="AG240" s="109"/>
      <c r="AH240" s="63"/>
      <c r="AI240" s="109"/>
      <c r="AJ240" s="109"/>
      <c r="AK240" s="63"/>
      <c r="AL240" s="109"/>
      <c r="AM240" s="109"/>
      <c r="AN240" s="63"/>
      <c r="AO240" s="109"/>
      <c r="AP240" s="109"/>
      <c r="AQ240" s="63"/>
      <c r="AR240" s="109"/>
      <c r="AS240" s="109"/>
      <c r="AT240" s="63"/>
      <c r="AU240" s="109"/>
      <c r="AV240" s="109"/>
      <c r="AW240" s="63"/>
      <c r="AX240" s="109"/>
      <c r="AY240" s="109"/>
      <c r="AZ240" s="63"/>
      <c r="BA240" s="109"/>
      <c r="BB240" s="109"/>
      <c r="BC240" s="63"/>
      <c r="BD240" s="109"/>
      <c r="BE240" s="109"/>
      <c r="BF240" s="63"/>
      <c r="BG240" s="109"/>
      <c r="BH240" s="109"/>
      <c r="BI240" s="63"/>
      <c r="BJ240" s="63">
        <v>67.099999999999994</v>
      </c>
      <c r="BK240" s="63">
        <v>27</v>
      </c>
      <c r="BL240" s="63">
        <f t="shared" si="38"/>
        <v>40.238450074515654</v>
      </c>
      <c r="BM240" s="109"/>
      <c r="BN240" s="109"/>
      <c r="BO240" s="63"/>
      <c r="BP240" s="109"/>
      <c r="BQ240" s="109"/>
      <c r="BR240" s="63"/>
      <c r="BS240" s="109"/>
      <c r="BT240" s="109"/>
      <c r="BU240" s="63"/>
      <c r="BV240" s="109"/>
      <c r="BW240" s="109"/>
      <c r="BX240" s="63"/>
      <c r="BY240" s="109"/>
      <c r="BZ240" s="109"/>
      <c r="CA240" s="63"/>
    </row>
    <row r="241" spans="1:79" s="70" customFormat="1" ht="38.25" x14ac:dyDescent="0.25">
      <c r="A241" s="130" t="s">
        <v>492</v>
      </c>
      <c r="B241" s="131">
        <f t="shared" si="39"/>
        <v>333.4</v>
      </c>
      <c r="C241" s="131">
        <f t="shared" si="39"/>
        <v>145.1</v>
      </c>
      <c r="D241" s="63">
        <f t="shared" si="40"/>
        <v>43.521295740851826</v>
      </c>
      <c r="E241" s="109"/>
      <c r="F241" s="109"/>
      <c r="G241" s="63"/>
      <c r="H241" s="109"/>
      <c r="I241" s="109"/>
      <c r="J241" s="63"/>
      <c r="K241" s="109"/>
      <c r="L241" s="109"/>
      <c r="M241" s="63"/>
      <c r="N241" s="109"/>
      <c r="O241" s="109"/>
      <c r="P241" s="63"/>
      <c r="Q241" s="109"/>
      <c r="R241" s="109"/>
      <c r="S241" s="63"/>
      <c r="T241" s="109"/>
      <c r="U241" s="109"/>
      <c r="V241" s="63"/>
      <c r="W241" s="109"/>
      <c r="X241" s="109"/>
      <c r="Y241" s="63"/>
      <c r="Z241" s="109"/>
      <c r="AA241" s="109"/>
      <c r="AB241" s="63"/>
      <c r="AC241" s="109"/>
      <c r="AD241" s="109"/>
      <c r="AE241" s="63"/>
      <c r="AF241" s="109"/>
      <c r="AG241" s="109"/>
      <c r="AH241" s="63"/>
      <c r="AI241" s="109"/>
      <c r="AJ241" s="109"/>
      <c r="AK241" s="63"/>
      <c r="AL241" s="109"/>
      <c r="AM241" s="109"/>
      <c r="AN241" s="63"/>
      <c r="AO241" s="109"/>
      <c r="AP241" s="109"/>
      <c r="AQ241" s="63"/>
      <c r="AR241" s="109"/>
      <c r="AS241" s="109"/>
      <c r="AT241" s="63"/>
      <c r="AU241" s="109"/>
      <c r="AV241" s="109"/>
      <c r="AW241" s="63"/>
      <c r="AX241" s="109"/>
      <c r="AY241" s="109"/>
      <c r="AZ241" s="63"/>
      <c r="BA241" s="109"/>
      <c r="BB241" s="109"/>
      <c r="BC241" s="63"/>
      <c r="BD241" s="109"/>
      <c r="BE241" s="109"/>
      <c r="BF241" s="63"/>
      <c r="BG241" s="109"/>
      <c r="BH241" s="109"/>
      <c r="BI241" s="63"/>
      <c r="BJ241" s="63">
        <v>333.4</v>
      </c>
      <c r="BK241" s="63">
        <v>145.1</v>
      </c>
      <c r="BL241" s="63">
        <f t="shared" si="38"/>
        <v>43.521295740851826</v>
      </c>
      <c r="BM241" s="109"/>
      <c r="BN241" s="109"/>
      <c r="BO241" s="63"/>
      <c r="BP241" s="109"/>
      <c r="BQ241" s="109"/>
      <c r="BR241" s="63"/>
      <c r="BS241" s="109"/>
      <c r="BT241" s="109"/>
      <c r="BU241" s="63"/>
      <c r="BV241" s="109"/>
      <c r="BW241" s="109"/>
      <c r="BX241" s="63"/>
      <c r="BY241" s="109"/>
      <c r="BZ241" s="109"/>
      <c r="CA241" s="63"/>
    </row>
    <row r="242" spans="1:79" s="70" customFormat="1" ht="38.25" x14ac:dyDescent="0.25">
      <c r="A242" s="130" t="s">
        <v>493</v>
      </c>
      <c r="B242" s="131">
        <f t="shared" si="39"/>
        <v>67.099999999999994</v>
      </c>
      <c r="C242" s="131">
        <f t="shared" si="39"/>
        <v>27</v>
      </c>
      <c r="D242" s="63">
        <f t="shared" si="40"/>
        <v>40.238450074515654</v>
      </c>
      <c r="E242" s="109"/>
      <c r="F242" s="109"/>
      <c r="G242" s="63"/>
      <c r="H242" s="109"/>
      <c r="I242" s="109"/>
      <c r="J242" s="63"/>
      <c r="K242" s="109"/>
      <c r="L242" s="109"/>
      <c r="M242" s="63"/>
      <c r="N242" s="109"/>
      <c r="O242" s="109"/>
      <c r="P242" s="63"/>
      <c r="Q242" s="109"/>
      <c r="R242" s="109"/>
      <c r="S242" s="63"/>
      <c r="T242" s="109"/>
      <c r="U242" s="109"/>
      <c r="V242" s="63"/>
      <c r="W242" s="109"/>
      <c r="X242" s="109"/>
      <c r="Y242" s="63"/>
      <c r="Z242" s="109"/>
      <c r="AA242" s="109"/>
      <c r="AB242" s="63"/>
      <c r="AC242" s="109"/>
      <c r="AD242" s="109"/>
      <c r="AE242" s="63"/>
      <c r="AF242" s="109"/>
      <c r="AG242" s="109"/>
      <c r="AH242" s="63"/>
      <c r="AI242" s="109"/>
      <c r="AJ242" s="109"/>
      <c r="AK242" s="63"/>
      <c r="AL242" s="109"/>
      <c r="AM242" s="109"/>
      <c r="AN242" s="63"/>
      <c r="AO242" s="109"/>
      <c r="AP242" s="109"/>
      <c r="AQ242" s="63"/>
      <c r="AR242" s="109"/>
      <c r="AS242" s="109"/>
      <c r="AT242" s="63"/>
      <c r="AU242" s="109"/>
      <c r="AV242" s="109"/>
      <c r="AW242" s="63"/>
      <c r="AX242" s="109"/>
      <c r="AY242" s="109"/>
      <c r="AZ242" s="63"/>
      <c r="BA242" s="109"/>
      <c r="BB242" s="109"/>
      <c r="BC242" s="63"/>
      <c r="BD242" s="109"/>
      <c r="BE242" s="109"/>
      <c r="BF242" s="63"/>
      <c r="BG242" s="109"/>
      <c r="BH242" s="109"/>
      <c r="BI242" s="63"/>
      <c r="BJ242" s="63">
        <v>67.099999999999994</v>
      </c>
      <c r="BK242" s="63">
        <v>27</v>
      </c>
      <c r="BL242" s="63">
        <f t="shared" si="38"/>
        <v>40.238450074515654</v>
      </c>
      <c r="BM242" s="109"/>
      <c r="BN242" s="109"/>
      <c r="BO242" s="63"/>
      <c r="BP242" s="109"/>
      <c r="BQ242" s="109"/>
      <c r="BR242" s="63"/>
      <c r="BS242" s="109"/>
      <c r="BT242" s="109"/>
      <c r="BU242" s="63"/>
      <c r="BV242" s="109"/>
      <c r="BW242" s="109"/>
      <c r="BX242" s="63"/>
      <c r="BY242" s="109"/>
      <c r="BZ242" s="109"/>
      <c r="CA242" s="63"/>
    </row>
    <row r="243" spans="1:79" s="70" customFormat="1" ht="38.25" x14ac:dyDescent="0.25">
      <c r="A243" s="130" t="s">
        <v>494</v>
      </c>
      <c r="B243" s="131">
        <f t="shared" si="39"/>
        <v>67.099999999999994</v>
      </c>
      <c r="C243" s="131">
        <f t="shared" si="39"/>
        <v>31.7</v>
      </c>
      <c r="D243" s="63">
        <f t="shared" si="40"/>
        <v>47.242921013412818</v>
      </c>
      <c r="E243" s="109"/>
      <c r="F243" s="109"/>
      <c r="G243" s="63"/>
      <c r="H243" s="109"/>
      <c r="I243" s="109"/>
      <c r="J243" s="63"/>
      <c r="K243" s="109"/>
      <c r="L243" s="109"/>
      <c r="M243" s="63"/>
      <c r="N243" s="109"/>
      <c r="O243" s="109"/>
      <c r="P243" s="63"/>
      <c r="Q243" s="109"/>
      <c r="R243" s="109"/>
      <c r="S243" s="63"/>
      <c r="T243" s="109"/>
      <c r="U243" s="109"/>
      <c r="V243" s="63"/>
      <c r="W243" s="109"/>
      <c r="X243" s="109"/>
      <c r="Y243" s="63"/>
      <c r="Z243" s="109"/>
      <c r="AA243" s="109"/>
      <c r="AB243" s="63"/>
      <c r="AC243" s="109"/>
      <c r="AD243" s="109"/>
      <c r="AE243" s="63"/>
      <c r="AF243" s="109"/>
      <c r="AG243" s="109"/>
      <c r="AH243" s="63"/>
      <c r="AI243" s="109"/>
      <c r="AJ243" s="109"/>
      <c r="AK243" s="63"/>
      <c r="AL243" s="109"/>
      <c r="AM243" s="109"/>
      <c r="AN243" s="63"/>
      <c r="AO243" s="109"/>
      <c r="AP243" s="109"/>
      <c r="AQ243" s="63"/>
      <c r="AR243" s="109"/>
      <c r="AS243" s="109"/>
      <c r="AT243" s="63"/>
      <c r="AU243" s="109"/>
      <c r="AV243" s="109"/>
      <c r="AW243" s="63"/>
      <c r="AX243" s="109"/>
      <c r="AY243" s="109"/>
      <c r="AZ243" s="63"/>
      <c r="BA243" s="109"/>
      <c r="BB243" s="109"/>
      <c r="BC243" s="63"/>
      <c r="BD243" s="109"/>
      <c r="BE243" s="109"/>
      <c r="BF243" s="63"/>
      <c r="BG243" s="109"/>
      <c r="BH243" s="109"/>
      <c r="BI243" s="63"/>
      <c r="BJ243" s="63">
        <v>67.099999999999994</v>
      </c>
      <c r="BK243" s="63">
        <v>31.7</v>
      </c>
      <c r="BL243" s="63">
        <f t="shared" ref="BL243:BL306" si="41">BK243/BJ243*100</f>
        <v>47.242921013412818</v>
      </c>
      <c r="BM243" s="109"/>
      <c r="BN243" s="109"/>
      <c r="BO243" s="63"/>
      <c r="BP243" s="109"/>
      <c r="BQ243" s="109"/>
      <c r="BR243" s="63"/>
      <c r="BS243" s="109"/>
      <c r="BT243" s="109"/>
      <c r="BU243" s="63"/>
      <c r="BV243" s="109"/>
      <c r="BW243" s="109"/>
      <c r="BX243" s="63"/>
      <c r="BY243" s="109"/>
      <c r="BZ243" s="109"/>
      <c r="CA243" s="63"/>
    </row>
    <row r="244" spans="1:79" s="70" customFormat="1" ht="51" x14ac:dyDescent="0.25">
      <c r="A244" s="130" t="s">
        <v>495</v>
      </c>
      <c r="B244" s="131">
        <f t="shared" si="39"/>
        <v>67.099999999999994</v>
      </c>
      <c r="C244" s="131">
        <f t="shared" si="39"/>
        <v>27.3</v>
      </c>
      <c r="D244" s="63">
        <f t="shared" si="40"/>
        <v>40.685543964232494</v>
      </c>
      <c r="E244" s="109"/>
      <c r="F244" s="109"/>
      <c r="G244" s="63"/>
      <c r="H244" s="109"/>
      <c r="I244" s="109"/>
      <c r="J244" s="63"/>
      <c r="K244" s="109"/>
      <c r="L244" s="109"/>
      <c r="M244" s="63"/>
      <c r="N244" s="109"/>
      <c r="O244" s="109"/>
      <c r="P244" s="63"/>
      <c r="Q244" s="109"/>
      <c r="R244" s="109"/>
      <c r="S244" s="63"/>
      <c r="T244" s="109"/>
      <c r="U244" s="109"/>
      <c r="V244" s="63"/>
      <c r="W244" s="109"/>
      <c r="X244" s="109"/>
      <c r="Y244" s="63"/>
      <c r="Z244" s="109"/>
      <c r="AA244" s="109"/>
      <c r="AB244" s="63"/>
      <c r="AC244" s="109"/>
      <c r="AD244" s="109"/>
      <c r="AE244" s="63"/>
      <c r="AF244" s="109"/>
      <c r="AG244" s="109"/>
      <c r="AH244" s="63"/>
      <c r="AI244" s="109"/>
      <c r="AJ244" s="109"/>
      <c r="AK244" s="63"/>
      <c r="AL244" s="109"/>
      <c r="AM244" s="109"/>
      <c r="AN244" s="63"/>
      <c r="AO244" s="109"/>
      <c r="AP244" s="109"/>
      <c r="AQ244" s="63"/>
      <c r="AR244" s="109"/>
      <c r="AS244" s="109"/>
      <c r="AT244" s="63"/>
      <c r="AU244" s="109"/>
      <c r="AV244" s="109"/>
      <c r="AW244" s="63"/>
      <c r="AX244" s="109"/>
      <c r="AY244" s="109"/>
      <c r="AZ244" s="63"/>
      <c r="BA244" s="109"/>
      <c r="BB244" s="109"/>
      <c r="BC244" s="63"/>
      <c r="BD244" s="109"/>
      <c r="BE244" s="109"/>
      <c r="BF244" s="63"/>
      <c r="BG244" s="109"/>
      <c r="BH244" s="109"/>
      <c r="BI244" s="63"/>
      <c r="BJ244" s="63">
        <v>67.099999999999994</v>
      </c>
      <c r="BK244" s="63">
        <v>27.3</v>
      </c>
      <c r="BL244" s="63">
        <f t="shared" si="41"/>
        <v>40.685543964232494</v>
      </c>
      <c r="BM244" s="109"/>
      <c r="BN244" s="109"/>
      <c r="BO244" s="63"/>
      <c r="BP244" s="109"/>
      <c r="BQ244" s="109"/>
      <c r="BR244" s="63"/>
      <c r="BS244" s="109"/>
      <c r="BT244" s="109"/>
      <c r="BU244" s="63"/>
      <c r="BV244" s="109"/>
      <c r="BW244" s="109"/>
      <c r="BX244" s="63"/>
      <c r="BY244" s="109"/>
      <c r="BZ244" s="109"/>
      <c r="CA244" s="63"/>
    </row>
    <row r="245" spans="1:79" s="70" customFormat="1" ht="38.25" x14ac:dyDescent="0.25">
      <c r="A245" s="130" t="s">
        <v>496</v>
      </c>
      <c r="B245" s="131">
        <f t="shared" si="39"/>
        <v>67.099999999999994</v>
      </c>
      <c r="C245" s="131">
        <f t="shared" si="39"/>
        <v>27</v>
      </c>
      <c r="D245" s="63">
        <f t="shared" si="40"/>
        <v>40.238450074515654</v>
      </c>
      <c r="E245" s="109"/>
      <c r="F245" s="109"/>
      <c r="G245" s="63"/>
      <c r="H245" s="109"/>
      <c r="I245" s="109"/>
      <c r="J245" s="63"/>
      <c r="K245" s="109"/>
      <c r="L245" s="109"/>
      <c r="M245" s="63"/>
      <c r="N245" s="109"/>
      <c r="O245" s="109"/>
      <c r="P245" s="63"/>
      <c r="Q245" s="109"/>
      <c r="R245" s="109"/>
      <c r="S245" s="63"/>
      <c r="T245" s="109"/>
      <c r="U245" s="109"/>
      <c r="V245" s="63"/>
      <c r="W245" s="109"/>
      <c r="X245" s="109"/>
      <c r="Y245" s="63"/>
      <c r="Z245" s="109"/>
      <c r="AA245" s="109"/>
      <c r="AB245" s="63"/>
      <c r="AC245" s="109"/>
      <c r="AD245" s="109"/>
      <c r="AE245" s="63"/>
      <c r="AF245" s="109"/>
      <c r="AG245" s="109"/>
      <c r="AH245" s="63"/>
      <c r="AI245" s="109"/>
      <c r="AJ245" s="109"/>
      <c r="AK245" s="63"/>
      <c r="AL245" s="109"/>
      <c r="AM245" s="109"/>
      <c r="AN245" s="63"/>
      <c r="AO245" s="109"/>
      <c r="AP245" s="109"/>
      <c r="AQ245" s="63"/>
      <c r="AR245" s="109"/>
      <c r="AS245" s="109"/>
      <c r="AT245" s="63"/>
      <c r="AU245" s="109"/>
      <c r="AV245" s="109"/>
      <c r="AW245" s="63"/>
      <c r="AX245" s="109"/>
      <c r="AY245" s="109"/>
      <c r="AZ245" s="63"/>
      <c r="BA245" s="109"/>
      <c r="BB245" s="109"/>
      <c r="BC245" s="63"/>
      <c r="BD245" s="109"/>
      <c r="BE245" s="109"/>
      <c r="BF245" s="63"/>
      <c r="BG245" s="109"/>
      <c r="BH245" s="109"/>
      <c r="BI245" s="63"/>
      <c r="BJ245" s="63">
        <v>67.099999999999994</v>
      </c>
      <c r="BK245" s="63">
        <v>27</v>
      </c>
      <c r="BL245" s="63">
        <f t="shared" si="41"/>
        <v>40.238450074515654</v>
      </c>
      <c r="BM245" s="109"/>
      <c r="BN245" s="109"/>
      <c r="BO245" s="63"/>
      <c r="BP245" s="109"/>
      <c r="BQ245" s="109"/>
      <c r="BR245" s="63"/>
      <c r="BS245" s="109"/>
      <c r="BT245" s="109"/>
      <c r="BU245" s="63"/>
      <c r="BV245" s="109"/>
      <c r="BW245" s="109"/>
      <c r="BX245" s="63"/>
      <c r="BY245" s="109"/>
      <c r="BZ245" s="109"/>
      <c r="CA245" s="63"/>
    </row>
    <row r="246" spans="1:79" s="70" customFormat="1" ht="38.25" x14ac:dyDescent="0.25">
      <c r="A246" s="130" t="s">
        <v>497</v>
      </c>
      <c r="B246" s="131">
        <f t="shared" si="39"/>
        <v>67.099999999999994</v>
      </c>
      <c r="C246" s="131">
        <f t="shared" si="39"/>
        <v>27</v>
      </c>
      <c r="D246" s="63">
        <f t="shared" si="40"/>
        <v>40.238450074515654</v>
      </c>
      <c r="E246" s="109"/>
      <c r="F246" s="109"/>
      <c r="G246" s="63"/>
      <c r="H246" s="109"/>
      <c r="I246" s="109"/>
      <c r="J246" s="63"/>
      <c r="K246" s="109"/>
      <c r="L246" s="109"/>
      <c r="M246" s="63"/>
      <c r="N246" s="109"/>
      <c r="O246" s="109"/>
      <c r="P246" s="63"/>
      <c r="Q246" s="109"/>
      <c r="R246" s="109"/>
      <c r="S246" s="63"/>
      <c r="T246" s="109"/>
      <c r="U246" s="109"/>
      <c r="V246" s="63"/>
      <c r="W246" s="109"/>
      <c r="X246" s="109"/>
      <c r="Y246" s="63"/>
      <c r="Z246" s="109"/>
      <c r="AA246" s="109"/>
      <c r="AB246" s="63"/>
      <c r="AC246" s="109"/>
      <c r="AD246" s="109"/>
      <c r="AE246" s="63"/>
      <c r="AF246" s="109"/>
      <c r="AG246" s="109"/>
      <c r="AH246" s="63"/>
      <c r="AI246" s="109"/>
      <c r="AJ246" s="109"/>
      <c r="AK246" s="63"/>
      <c r="AL246" s="109"/>
      <c r="AM246" s="109"/>
      <c r="AN246" s="63"/>
      <c r="AO246" s="109"/>
      <c r="AP246" s="109"/>
      <c r="AQ246" s="63"/>
      <c r="AR246" s="109"/>
      <c r="AS246" s="109"/>
      <c r="AT246" s="63"/>
      <c r="AU246" s="109"/>
      <c r="AV246" s="109"/>
      <c r="AW246" s="63"/>
      <c r="AX246" s="109"/>
      <c r="AY246" s="109"/>
      <c r="AZ246" s="63"/>
      <c r="BA246" s="109"/>
      <c r="BB246" s="109"/>
      <c r="BC246" s="63"/>
      <c r="BD246" s="109"/>
      <c r="BE246" s="109"/>
      <c r="BF246" s="63"/>
      <c r="BG246" s="109"/>
      <c r="BH246" s="109"/>
      <c r="BI246" s="63"/>
      <c r="BJ246" s="63">
        <v>67.099999999999994</v>
      </c>
      <c r="BK246" s="63">
        <v>27</v>
      </c>
      <c r="BL246" s="63">
        <f t="shared" si="41"/>
        <v>40.238450074515654</v>
      </c>
      <c r="BM246" s="109"/>
      <c r="BN246" s="109"/>
      <c r="BO246" s="63"/>
      <c r="BP246" s="109"/>
      <c r="BQ246" s="109"/>
      <c r="BR246" s="63"/>
      <c r="BS246" s="109"/>
      <c r="BT246" s="109"/>
      <c r="BU246" s="63"/>
      <c r="BV246" s="109"/>
      <c r="BW246" s="109"/>
      <c r="BX246" s="63"/>
      <c r="BY246" s="109"/>
      <c r="BZ246" s="109"/>
      <c r="CA246" s="63"/>
    </row>
    <row r="247" spans="1:79" s="70" customFormat="1" ht="51" x14ac:dyDescent="0.25">
      <c r="A247" s="130" t="s">
        <v>498</v>
      </c>
      <c r="B247" s="131">
        <f t="shared" si="39"/>
        <v>67.099999999999994</v>
      </c>
      <c r="C247" s="131">
        <f t="shared" si="39"/>
        <v>23.4</v>
      </c>
      <c r="D247" s="63">
        <f t="shared" si="40"/>
        <v>34.873323397913566</v>
      </c>
      <c r="E247" s="109"/>
      <c r="F247" s="109"/>
      <c r="G247" s="63"/>
      <c r="H247" s="109"/>
      <c r="I247" s="109"/>
      <c r="J247" s="63"/>
      <c r="K247" s="109"/>
      <c r="L247" s="109"/>
      <c r="M247" s="63"/>
      <c r="N247" s="109"/>
      <c r="O247" s="109"/>
      <c r="P247" s="63"/>
      <c r="Q247" s="109"/>
      <c r="R247" s="109"/>
      <c r="S247" s="63"/>
      <c r="T247" s="109"/>
      <c r="U247" s="109"/>
      <c r="V247" s="63"/>
      <c r="W247" s="109"/>
      <c r="X247" s="109"/>
      <c r="Y247" s="63"/>
      <c r="Z247" s="109"/>
      <c r="AA247" s="109"/>
      <c r="AB247" s="63"/>
      <c r="AC247" s="109"/>
      <c r="AD247" s="109"/>
      <c r="AE247" s="63"/>
      <c r="AF247" s="109"/>
      <c r="AG247" s="109"/>
      <c r="AH247" s="63"/>
      <c r="AI247" s="109"/>
      <c r="AJ247" s="109"/>
      <c r="AK247" s="63"/>
      <c r="AL247" s="109"/>
      <c r="AM247" s="109"/>
      <c r="AN247" s="63"/>
      <c r="AO247" s="109"/>
      <c r="AP247" s="109"/>
      <c r="AQ247" s="63"/>
      <c r="AR247" s="109"/>
      <c r="AS247" s="109"/>
      <c r="AT247" s="63"/>
      <c r="AU247" s="109"/>
      <c r="AV247" s="109"/>
      <c r="AW247" s="63"/>
      <c r="AX247" s="109"/>
      <c r="AY247" s="109"/>
      <c r="AZ247" s="63"/>
      <c r="BA247" s="109"/>
      <c r="BB247" s="109"/>
      <c r="BC247" s="63"/>
      <c r="BD247" s="109"/>
      <c r="BE247" s="109"/>
      <c r="BF247" s="63"/>
      <c r="BG247" s="109"/>
      <c r="BH247" s="109"/>
      <c r="BI247" s="63"/>
      <c r="BJ247" s="63">
        <v>67.099999999999994</v>
      </c>
      <c r="BK247" s="63">
        <v>23.4</v>
      </c>
      <c r="BL247" s="63">
        <f t="shared" si="41"/>
        <v>34.873323397913566</v>
      </c>
      <c r="BM247" s="109"/>
      <c r="BN247" s="109"/>
      <c r="BO247" s="63"/>
      <c r="BP247" s="109"/>
      <c r="BQ247" s="109"/>
      <c r="BR247" s="63"/>
      <c r="BS247" s="109"/>
      <c r="BT247" s="109"/>
      <c r="BU247" s="63"/>
      <c r="BV247" s="109"/>
      <c r="BW247" s="109"/>
      <c r="BX247" s="63"/>
      <c r="BY247" s="109"/>
      <c r="BZ247" s="109"/>
      <c r="CA247" s="63"/>
    </row>
    <row r="248" spans="1:79" s="70" customFormat="1" ht="38.25" x14ac:dyDescent="0.25">
      <c r="A248" s="130" t="s">
        <v>499</v>
      </c>
      <c r="B248" s="131">
        <f t="shared" ref="B248:C311" si="42">BJ248</f>
        <v>67.099999999999994</v>
      </c>
      <c r="C248" s="131">
        <f t="shared" si="42"/>
        <v>23.4</v>
      </c>
      <c r="D248" s="63">
        <f t="shared" si="40"/>
        <v>34.873323397913566</v>
      </c>
      <c r="E248" s="109"/>
      <c r="F248" s="109"/>
      <c r="G248" s="63"/>
      <c r="H248" s="109"/>
      <c r="I248" s="109"/>
      <c r="J248" s="63"/>
      <c r="K248" s="109"/>
      <c r="L248" s="109"/>
      <c r="M248" s="63"/>
      <c r="N248" s="109"/>
      <c r="O248" s="109"/>
      <c r="P248" s="63"/>
      <c r="Q248" s="109"/>
      <c r="R248" s="109"/>
      <c r="S248" s="63"/>
      <c r="T248" s="109"/>
      <c r="U248" s="109"/>
      <c r="V248" s="63"/>
      <c r="W248" s="109"/>
      <c r="X248" s="109"/>
      <c r="Y248" s="63"/>
      <c r="Z248" s="109"/>
      <c r="AA248" s="109"/>
      <c r="AB248" s="63"/>
      <c r="AC248" s="109"/>
      <c r="AD248" s="109"/>
      <c r="AE248" s="63"/>
      <c r="AF248" s="109"/>
      <c r="AG248" s="109"/>
      <c r="AH248" s="63"/>
      <c r="AI248" s="109"/>
      <c r="AJ248" s="109"/>
      <c r="AK248" s="63"/>
      <c r="AL248" s="109"/>
      <c r="AM248" s="109"/>
      <c r="AN248" s="63"/>
      <c r="AO248" s="109"/>
      <c r="AP248" s="109"/>
      <c r="AQ248" s="63"/>
      <c r="AR248" s="109"/>
      <c r="AS248" s="109"/>
      <c r="AT248" s="63"/>
      <c r="AU248" s="109"/>
      <c r="AV248" s="109"/>
      <c r="AW248" s="63"/>
      <c r="AX248" s="109"/>
      <c r="AY248" s="109"/>
      <c r="AZ248" s="63"/>
      <c r="BA248" s="109"/>
      <c r="BB248" s="109"/>
      <c r="BC248" s="63"/>
      <c r="BD248" s="109"/>
      <c r="BE248" s="109"/>
      <c r="BF248" s="63"/>
      <c r="BG248" s="109"/>
      <c r="BH248" s="109"/>
      <c r="BI248" s="63"/>
      <c r="BJ248" s="63">
        <v>67.099999999999994</v>
      </c>
      <c r="BK248" s="63">
        <v>23.4</v>
      </c>
      <c r="BL248" s="63">
        <f t="shared" si="41"/>
        <v>34.873323397913566</v>
      </c>
      <c r="BM248" s="109"/>
      <c r="BN248" s="109"/>
      <c r="BO248" s="63"/>
      <c r="BP248" s="109"/>
      <c r="BQ248" s="109"/>
      <c r="BR248" s="63"/>
      <c r="BS248" s="109"/>
      <c r="BT248" s="109"/>
      <c r="BU248" s="63"/>
      <c r="BV248" s="109"/>
      <c r="BW248" s="109"/>
      <c r="BX248" s="63"/>
      <c r="BY248" s="109"/>
      <c r="BZ248" s="109"/>
      <c r="CA248" s="63"/>
    </row>
    <row r="249" spans="1:79" s="70" customFormat="1" ht="38.25" x14ac:dyDescent="0.25">
      <c r="A249" s="130" t="s">
        <v>500</v>
      </c>
      <c r="B249" s="131">
        <f t="shared" si="42"/>
        <v>67.099999999999994</v>
      </c>
      <c r="C249" s="131">
        <f t="shared" si="42"/>
        <v>23.4</v>
      </c>
      <c r="D249" s="63">
        <f t="shared" si="40"/>
        <v>34.873323397913566</v>
      </c>
      <c r="E249" s="109"/>
      <c r="F249" s="109"/>
      <c r="G249" s="63"/>
      <c r="H249" s="109"/>
      <c r="I249" s="109"/>
      <c r="J249" s="63"/>
      <c r="K249" s="109"/>
      <c r="L249" s="109"/>
      <c r="M249" s="63"/>
      <c r="N249" s="109"/>
      <c r="O249" s="109"/>
      <c r="P249" s="63"/>
      <c r="Q249" s="109"/>
      <c r="R249" s="109"/>
      <c r="S249" s="63"/>
      <c r="T249" s="109"/>
      <c r="U249" s="109"/>
      <c r="V249" s="63"/>
      <c r="W249" s="109"/>
      <c r="X249" s="109"/>
      <c r="Y249" s="63"/>
      <c r="Z249" s="109"/>
      <c r="AA249" s="109"/>
      <c r="AB249" s="63"/>
      <c r="AC249" s="109"/>
      <c r="AD249" s="109"/>
      <c r="AE249" s="63"/>
      <c r="AF249" s="109"/>
      <c r="AG249" s="109"/>
      <c r="AH249" s="63"/>
      <c r="AI249" s="109"/>
      <c r="AJ249" s="109"/>
      <c r="AK249" s="63"/>
      <c r="AL249" s="109"/>
      <c r="AM249" s="109"/>
      <c r="AN249" s="63"/>
      <c r="AO249" s="109"/>
      <c r="AP249" s="109"/>
      <c r="AQ249" s="63"/>
      <c r="AR249" s="109"/>
      <c r="AS249" s="109"/>
      <c r="AT249" s="63"/>
      <c r="AU249" s="109"/>
      <c r="AV249" s="109"/>
      <c r="AW249" s="63"/>
      <c r="AX249" s="109"/>
      <c r="AY249" s="109"/>
      <c r="AZ249" s="63"/>
      <c r="BA249" s="109"/>
      <c r="BB249" s="109"/>
      <c r="BC249" s="63"/>
      <c r="BD249" s="109"/>
      <c r="BE249" s="109"/>
      <c r="BF249" s="63"/>
      <c r="BG249" s="109"/>
      <c r="BH249" s="109"/>
      <c r="BI249" s="63"/>
      <c r="BJ249" s="63">
        <v>67.099999999999994</v>
      </c>
      <c r="BK249" s="63">
        <v>23.4</v>
      </c>
      <c r="BL249" s="63">
        <f t="shared" si="41"/>
        <v>34.873323397913566</v>
      </c>
      <c r="BM249" s="109"/>
      <c r="BN249" s="109"/>
      <c r="BO249" s="63"/>
      <c r="BP249" s="109"/>
      <c r="BQ249" s="109"/>
      <c r="BR249" s="63"/>
      <c r="BS249" s="109"/>
      <c r="BT249" s="109"/>
      <c r="BU249" s="63"/>
      <c r="BV249" s="109"/>
      <c r="BW249" s="109"/>
      <c r="BX249" s="63"/>
      <c r="BY249" s="109"/>
      <c r="BZ249" s="109"/>
      <c r="CA249" s="63"/>
    </row>
    <row r="250" spans="1:79" s="70" customFormat="1" ht="38.25" x14ac:dyDescent="0.25">
      <c r="A250" s="130" t="s">
        <v>501</v>
      </c>
      <c r="B250" s="131">
        <f t="shared" si="42"/>
        <v>67.099999999999994</v>
      </c>
      <c r="C250" s="131">
        <f t="shared" si="42"/>
        <v>23.4</v>
      </c>
      <c r="D250" s="63">
        <f t="shared" si="40"/>
        <v>34.873323397913566</v>
      </c>
      <c r="E250" s="109"/>
      <c r="F250" s="109"/>
      <c r="G250" s="63"/>
      <c r="H250" s="109"/>
      <c r="I250" s="109"/>
      <c r="J250" s="63"/>
      <c r="K250" s="109"/>
      <c r="L250" s="109"/>
      <c r="M250" s="63"/>
      <c r="N250" s="109"/>
      <c r="O250" s="109"/>
      <c r="P250" s="63"/>
      <c r="Q250" s="109"/>
      <c r="R250" s="109"/>
      <c r="S250" s="63"/>
      <c r="T250" s="109"/>
      <c r="U250" s="109"/>
      <c r="V250" s="63"/>
      <c r="W250" s="109"/>
      <c r="X250" s="109"/>
      <c r="Y250" s="63"/>
      <c r="Z250" s="109"/>
      <c r="AA250" s="109"/>
      <c r="AB250" s="63"/>
      <c r="AC250" s="109"/>
      <c r="AD250" s="109"/>
      <c r="AE250" s="63"/>
      <c r="AF250" s="109"/>
      <c r="AG250" s="109"/>
      <c r="AH250" s="63"/>
      <c r="AI250" s="109"/>
      <c r="AJ250" s="109"/>
      <c r="AK250" s="63"/>
      <c r="AL250" s="109"/>
      <c r="AM250" s="109"/>
      <c r="AN250" s="63"/>
      <c r="AO250" s="109"/>
      <c r="AP250" s="109"/>
      <c r="AQ250" s="63"/>
      <c r="AR250" s="109"/>
      <c r="AS250" s="109"/>
      <c r="AT250" s="63"/>
      <c r="AU250" s="109"/>
      <c r="AV250" s="109"/>
      <c r="AW250" s="63"/>
      <c r="AX250" s="109"/>
      <c r="AY250" s="109"/>
      <c r="AZ250" s="63"/>
      <c r="BA250" s="109"/>
      <c r="BB250" s="109"/>
      <c r="BC250" s="63"/>
      <c r="BD250" s="109"/>
      <c r="BE250" s="109"/>
      <c r="BF250" s="63"/>
      <c r="BG250" s="109"/>
      <c r="BH250" s="109"/>
      <c r="BI250" s="63"/>
      <c r="BJ250" s="63">
        <v>67.099999999999994</v>
      </c>
      <c r="BK250" s="63">
        <v>23.4</v>
      </c>
      <c r="BL250" s="63">
        <f t="shared" si="41"/>
        <v>34.873323397913566</v>
      </c>
      <c r="BM250" s="109"/>
      <c r="BN250" s="109"/>
      <c r="BO250" s="63"/>
      <c r="BP250" s="109"/>
      <c r="BQ250" s="109"/>
      <c r="BR250" s="63"/>
      <c r="BS250" s="109"/>
      <c r="BT250" s="109"/>
      <c r="BU250" s="63"/>
      <c r="BV250" s="109"/>
      <c r="BW250" s="109"/>
      <c r="BX250" s="63"/>
      <c r="BY250" s="109"/>
      <c r="BZ250" s="109"/>
      <c r="CA250" s="63"/>
    </row>
    <row r="251" spans="1:79" s="70" customFormat="1" ht="38.25" x14ac:dyDescent="0.25">
      <c r="A251" s="130" t="s">
        <v>502</v>
      </c>
      <c r="B251" s="131">
        <f t="shared" si="42"/>
        <v>67.099999999999994</v>
      </c>
      <c r="C251" s="131">
        <f t="shared" si="42"/>
        <v>23.4</v>
      </c>
      <c r="D251" s="63">
        <f t="shared" si="40"/>
        <v>34.873323397913566</v>
      </c>
      <c r="E251" s="109"/>
      <c r="F251" s="109"/>
      <c r="G251" s="63"/>
      <c r="H251" s="109"/>
      <c r="I251" s="109"/>
      <c r="J251" s="63"/>
      <c r="K251" s="109"/>
      <c r="L251" s="109"/>
      <c r="M251" s="63"/>
      <c r="N251" s="109"/>
      <c r="O251" s="109"/>
      <c r="P251" s="63"/>
      <c r="Q251" s="109"/>
      <c r="R251" s="109"/>
      <c r="S251" s="63"/>
      <c r="T251" s="109"/>
      <c r="U251" s="109"/>
      <c r="V251" s="63"/>
      <c r="W251" s="109"/>
      <c r="X251" s="109"/>
      <c r="Y251" s="63"/>
      <c r="Z251" s="109"/>
      <c r="AA251" s="109"/>
      <c r="AB251" s="63"/>
      <c r="AC251" s="109"/>
      <c r="AD251" s="109"/>
      <c r="AE251" s="63"/>
      <c r="AF251" s="109"/>
      <c r="AG251" s="109"/>
      <c r="AH251" s="63"/>
      <c r="AI251" s="109"/>
      <c r="AJ251" s="109"/>
      <c r="AK251" s="63"/>
      <c r="AL251" s="109"/>
      <c r="AM251" s="109"/>
      <c r="AN251" s="63"/>
      <c r="AO251" s="109"/>
      <c r="AP251" s="109"/>
      <c r="AQ251" s="63"/>
      <c r="AR251" s="109"/>
      <c r="AS251" s="109"/>
      <c r="AT251" s="63"/>
      <c r="AU251" s="109"/>
      <c r="AV251" s="109"/>
      <c r="AW251" s="63"/>
      <c r="AX251" s="109"/>
      <c r="AY251" s="109"/>
      <c r="AZ251" s="63"/>
      <c r="BA251" s="109"/>
      <c r="BB251" s="109"/>
      <c r="BC251" s="63"/>
      <c r="BD251" s="109"/>
      <c r="BE251" s="109"/>
      <c r="BF251" s="63"/>
      <c r="BG251" s="109"/>
      <c r="BH251" s="109"/>
      <c r="BI251" s="63"/>
      <c r="BJ251" s="63">
        <v>67.099999999999994</v>
      </c>
      <c r="BK251" s="63">
        <v>23.4</v>
      </c>
      <c r="BL251" s="63">
        <f t="shared" si="41"/>
        <v>34.873323397913566</v>
      </c>
      <c r="BM251" s="109"/>
      <c r="BN251" s="109"/>
      <c r="BO251" s="63"/>
      <c r="BP251" s="109"/>
      <c r="BQ251" s="109"/>
      <c r="BR251" s="63"/>
      <c r="BS251" s="109"/>
      <c r="BT251" s="109"/>
      <c r="BU251" s="63"/>
      <c r="BV251" s="109"/>
      <c r="BW251" s="109"/>
      <c r="BX251" s="63"/>
      <c r="BY251" s="109"/>
      <c r="BZ251" s="109"/>
      <c r="CA251" s="63"/>
    </row>
    <row r="252" spans="1:79" s="70" customFormat="1" ht="51" x14ac:dyDescent="0.25">
      <c r="A252" s="130" t="s">
        <v>503</v>
      </c>
      <c r="B252" s="131">
        <f t="shared" si="42"/>
        <v>67.099999999999994</v>
      </c>
      <c r="C252" s="131">
        <f t="shared" si="42"/>
        <v>23.4</v>
      </c>
      <c r="D252" s="63">
        <f t="shared" si="40"/>
        <v>34.873323397913566</v>
      </c>
      <c r="E252" s="109"/>
      <c r="F252" s="109"/>
      <c r="G252" s="63"/>
      <c r="H252" s="109"/>
      <c r="I252" s="109"/>
      <c r="J252" s="63"/>
      <c r="K252" s="109"/>
      <c r="L252" s="109"/>
      <c r="M252" s="63"/>
      <c r="N252" s="109"/>
      <c r="O252" s="109"/>
      <c r="P252" s="63"/>
      <c r="Q252" s="109"/>
      <c r="R252" s="109"/>
      <c r="S252" s="63"/>
      <c r="T252" s="109"/>
      <c r="U252" s="109"/>
      <c r="V252" s="63"/>
      <c r="W252" s="109"/>
      <c r="X252" s="109"/>
      <c r="Y252" s="63"/>
      <c r="Z252" s="109"/>
      <c r="AA252" s="109"/>
      <c r="AB252" s="63"/>
      <c r="AC252" s="109"/>
      <c r="AD252" s="109"/>
      <c r="AE252" s="63"/>
      <c r="AF252" s="109"/>
      <c r="AG252" s="109"/>
      <c r="AH252" s="63"/>
      <c r="AI252" s="109"/>
      <c r="AJ252" s="109"/>
      <c r="AK252" s="63"/>
      <c r="AL252" s="109"/>
      <c r="AM252" s="109"/>
      <c r="AN252" s="63"/>
      <c r="AO252" s="109"/>
      <c r="AP252" s="109"/>
      <c r="AQ252" s="63"/>
      <c r="AR252" s="109"/>
      <c r="AS252" s="109"/>
      <c r="AT252" s="63"/>
      <c r="AU252" s="109"/>
      <c r="AV252" s="109"/>
      <c r="AW252" s="63"/>
      <c r="AX252" s="109"/>
      <c r="AY252" s="109"/>
      <c r="AZ252" s="63"/>
      <c r="BA252" s="109"/>
      <c r="BB252" s="109"/>
      <c r="BC252" s="63"/>
      <c r="BD252" s="109"/>
      <c r="BE252" s="109"/>
      <c r="BF252" s="63"/>
      <c r="BG252" s="109"/>
      <c r="BH252" s="109"/>
      <c r="BI252" s="63"/>
      <c r="BJ252" s="63">
        <v>67.099999999999994</v>
      </c>
      <c r="BK252" s="63">
        <v>23.4</v>
      </c>
      <c r="BL252" s="63">
        <f t="shared" si="41"/>
        <v>34.873323397913566</v>
      </c>
      <c r="BM252" s="109"/>
      <c r="BN252" s="109"/>
      <c r="BO252" s="63"/>
      <c r="BP252" s="109"/>
      <c r="BQ252" s="109"/>
      <c r="BR252" s="63"/>
      <c r="BS252" s="109"/>
      <c r="BT252" s="109"/>
      <c r="BU252" s="63"/>
      <c r="BV252" s="109"/>
      <c r="BW252" s="109"/>
      <c r="BX252" s="63"/>
      <c r="BY252" s="109"/>
      <c r="BZ252" s="109"/>
      <c r="CA252" s="63"/>
    </row>
    <row r="253" spans="1:79" s="70" customFormat="1" ht="38.25" x14ac:dyDescent="0.25">
      <c r="A253" s="130" t="s">
        <v>504</v>
      </c>
      <c r="B253" s="131">
        <f t="shared" si="42"/>
        <v>67.099999999999994</v>
      </c>
      <c r="C253" s="131">
        <f t="shared" si="42"/>
        <v>23.4</v>
      </c>
      <c r="D253" s="63">
        <f t="shared" si="40"/>
        <v>34.873323397913566</v>
      </c>
      <c r="E253" s="109"/>
      <c r="F253" s="109"/>
      <c r="G253" s="63"/>
      <c r="H253" s="109"/>
      <c r="I253" s="109"/>
      <c r="J253" s="63"/>
      <c r="K253" s="109"/>
      <c r="L253" s="109"/>
      <c r="M253" s="63"/>
      <c r="N253" s="109"/>
      <c r="O253" s="109"/>
      <c r="P253" s="63"/>
      <c r="Q253" s="109"/>
      <c r="R253" s="109"/>
      <c r="S253" s="63"/>
      <c r="T253" s="109"/>
      <c r="U253" s="109"/>
      <c r="V253" s="63"/>
      <c r="W253" s="109"/>
      <c r="X253" s="109"/>
      <c r="Y253" s="63"/>
      <c r="Z253" s="109"/>
      <c r="AA253" s="109"/>
      <c r="AB253" s="63"/>
      <c r="AC253" s="109"/>
      <c r="AD253" s="109"/>
      <c r="AE253" s="63"/>
      <c r="AF253" s="109"/>
      <c r="AG253" s="109"/>
      <c r="AH253" s="63"/>
      <c r="AI253" s="109"/>
      <c r="AJ253" s="109"/>
      <c r="AK253" s="63"/>
      <c r="AL253" s="109"/>
      <c r="AM253" s="109"/>
      <c r="AN253" s="63"/>
      <c r="AO253" s="109"/>
      <c r="AP253" s="109"/>
      <c r="AQ253" s="63"/>
      <c r="AR253" s="109"/>
      <c r="AS253" s="109"/>
      <c r="AT253" s="63"/>
      <c r="AU253" s="109"/>
      <c r="AV253" s="109"/>
      <c r="AW253" s="63"/>
      <c r="AX253" s="109"/>
      <c r="AY253" s="109"/>
      <c r="AZ253" s="63"/>
      <c r="BA253" s="109"/>
      <c r="BB253" s="109"/>
      <c r="BC253" s="63"/>
      <c r="BD253" s="109"/>
      <c r="BE253" s="109"/>
      <c r="BF253" s="63"/>
      <c r="BG253" s="109"/>
      <c r="BH253" s="109"/>
      <c r="BI253" s="63"/>
      <c r="BJ253" s="63">
        <v>67.099999999999994</v>
      </c>
      <c r="BK253" s="63">
        <v>23.4</v>
      </c>
      <c r="BL253" s="63">
        <f t="shared" si="41"/>
        <v>34.873323397913566</v>
      </c>
      <c r="BM253" s="109"/>
      <c r="BN253" s="109"/>
      <c r="BO253" s="63"/>
      <c r="BP253" s="109"/>
      <c r="BQ253" s="109"/>
      <c r="BR253" s="63"/>
      <c r="BS253" s="109"/>
      <c r="BT253" s="109"/>
      <c r="BU253" s="63"/>
      <c r="BV253" s="109"/>
      <c r="BW253" s="109"/>
      <c r="BX253" s="63"/>
      <c r="BY253" s="109"/>
      <c r="BZ253" s="109"/>
      <c r="CA253" s="63"/>
    </row>
    <row r="254" spans="1:79" s="70" customFormat="1" ht="38.25" x14ac:dyDescent="0.25">
      <c r="A254" s="130" t="s">
        <v>505</v>
      </c>
      <c r="B254" s="131">
        <f t="shared" si="42"/>
        <v>67.099999999999994</v>
      </c>
      <c r="C254" s="131">
        <f t="shared" si="42"/>
        <v>28.4</v>
      </c>
      <c r="D254" s="63">
        <f t="shared" si="40"/>
        <v>42.324888226527577</v>
      </c>
      <c r="E254" s="109"/>
      <c r="F254" s="109"/>
      <c r="G254" s="63"/>
      <c r="H254" s="109"/>
      <c r="I254" s="109"/>
      <c r="J254" s="63"/>
      <c r="K254" s="109"/>
      <c r="L254" s="109"/>
      <c r="M254" s="63"/>
      <c r="N254" s="109"/>
      <c r="O254" s="109"/>
      <c r="P254" s="63"/>
      <c r="Q254" s="109"/>
      <c r="R254" s="109"/>
      <c r="S254" s="63"/>
      <c r="T254" s="109"/>
      <c r="U254" s="109"/>
      <c r="V254" s="63"/>
      <c r="W254" s="109"/>
      <c r="X254" s="109"/>
      <c r="Y254" s="63"/>
      <c r="Z254" s="109"/>
      <c r="AA254" s="109"/>
      <c r="AB254" s="63"/>
      <c r="AC254" s="109"/>
      <c r="AD254" s="109"/>
      <c r="AE254" s="63"/>
      <c r="AF254" s="109"/>
      <c r="AG254" s="109"/>
      <c r="AH254" s="63"/>
      <c r="AI254" s="109"/>
      <c r="AJ254" s="109"/>
      <c r="AK254" s="63"/>
      <c r="AL254" s="109"/>
      <c r="AM254" s="109"/>
      <c r="AN254" s="63"/>
      <c r="AO254" s="109"/>
      <c r="AP254" s="109"/>
      <c r="AQ254" s="63"/>
      <c r="AR254" s="109"/>
      <c r="AS254" s="109"/>
      <c r="AT254" s="63"/>
      <c r="AU254" s="109"/>
      <c r="AV254" s="109"/>
      <c r="AW254" s="63"/>
      <c r="AX254" s="109"/>
      <c r="AY254" s="109"/>
      <c r="AZ254" s="63"/>
      <c r="BA254" s="109"/>
      <c r="BB254" s="109"/>
      <c r="BC254" s="63"/>
      <c r="BD254" s="109"/>
      <c r="BE254" s="109"/>
      <c r="BF254" s="63"/>
      <c r="BG254" s="109"/>
      <c r="BH254" s="109"/>
      <c r="BI254" s="63"/>
      <c r="BJ254" s="63">
        <v>67.099999999999994</v>
      </c>
      <c r="BK254" s="63">
        <v>28.4</v>
      </c>
      <c r="BL254" s="63">
        <f t="shared" si="41"/>
        <v>42.324888226527577</v>
      </c>
      <c r="BM254" s="109"/>
      <c r="BN254" s="109"/>
      <c r="BO254" s="63"/>
      <c r="BP254" s="109"/>
      <c r="BQ254" s="109"/>
      <c r="BR254" s="63"/>
      <c r="BS254" s="109"/>
      <c r="BT254" s="109"/>
      <c r="BU254" s="63"/>
      <c r="BV254" s="109"/>
      <c r="BW254" s="109"/>
      <c r="BX254" s="63"/>
      <c r="BY254" s="109"/>
      <c r="BZ254" s="109"/>
      <c r="CA254" s="63"/>
    </row>
    <row r="255" spans="1:79" s="70" customFormat="1" ht="38.25" x14ac:dyDescent="0.25">
      <c r="A255" s="130" t="s">
        <v>506</v>
      </c>
      <c r="B255" s="131">
        <f t="shared" si="42"/>
        <v>166.7</v>
      </c>
      <c r="C255" s="131">
        <f t="shared" si="42"/>
        <v>68.400000000000006</v>
      </c>
      <c r="D255" s="63">
        <f t="shared" si="40"/>
        <v>41.031793641271754</v>
      </c>
      <c r="E255" s="109"/>
      <c r="F255" s="109"/>
      <c r="G255" s="63"/>
      <c r="H255" s="109"/>
      <c r="I255" s="109"/>
      <c r="J255" s="63"/>
      <c r="K255" s="109"/>
      <c r="L255" s="109"/>
      <c r="M255" s="63"/>
      <c r="N255" s="109"/>
      <c r="O255" s="109"/>
      <c r="P255" s="63"/>
      <c r="Q255" s="109"/>
      <c r="R255" s="109"/>
      <c r="S255" s="63"/>
      <c r="T255" s="109"/>
      <c r="U255" s="109"/>
      <c r="V255" s="63"/>
      <c r="W255" s="109"/>
      <c r="X255" s="109"/>
      <c r="Y255" s="63"/>
      <c r="Z255" s="109"/>
      <c r="AA255" s="109"/>
      <c r="AB255" s="63"/>
      <c r="AC255" s="109"/>
      <c r="AD255" s="109"/>
      <c r="AE255" s="63"/>
      <c r="AF255" s="109"/>
      <c r="AG255" s="109"/>
      <c r="AH255" s="63"/>
      <c r="AI255" s="109"/>
      <c r="AJ255" s="109"/>
      <c r="AK255" s="63"/>
      <c r="AL255" s="109"/>
      <c r="AM255" s="109"/>
      <c r="AN255" s="63"/>
      <c r="AO255" s="109"/>
      <c r="AP255" s="109"/>
      <c r="AQ255" s="63"/>
      <c r="AR255" s="109"/>
      <c r="AS255" s="109"/>
      <c r="AT255" s="63"/>
      <c r="AU255" s="109"/>
      <c r="AV255" s="109"/>
      <c r="AW255" s="63"/>
      <c r="AX255" s="109"/>
      <c r="AY255" s="109"/>
      <c r="AZ255" s="63"/>
      <c r="BA255" s="109"/>
      <c r="BB255" s="109"/>
      <c r="BC255" s="63"/>
      <c r="BD255" s="109"/>
      <c r="BE255" s="109"/>
      <c r="BF255" s="63"/>
      <c r="BG255" s="109"/>
      <c r="BH255" s="109"/>
      <c r="BI255" s="63"/>
      <c r="BJ255" s="63">
        <v>166.7</v>
      </c>
      <c r="BK255" s="63">
        <v>68.400000000000006</v>
      </c>
      <c r="BL255" s="63">
        <f t="shared" si="41"/>
        <v>41.031793641271754</v>
      </c>
      <c r="BM255" s="109"/>
      <c r="BN255" s="109"/>
      <c r="BO255" s="63"/>
      <c r="BP255" s="109"/>
      <c r="BQ255" s="109"/>
      <c r="BR255" s="63"/>
      <c r="BS255" s="109"/>
      <c r="BT255" s="109"/>
      <c r="BU255" s="63"/>
      <c r="BV255" s="109"/>
      <c r="BW255" s="109"/>
      <c r="BX255" s="63"/>
      <c r="BY255" s="109"/>
      <c r="BZ255" s="109"/>
      <c r="CA255" s="63"/>
    </row>
    <row r="256" spans="1:79" s="70" customFormat="1" ht="38.25" x14ac:dyDescent="0.25">
      <c r="A256" s="130" t="s">
        <v>507</v>
      </c>
      <c r="B256" s="131">
        <f t="shared" si="42"/>
        <v>67.099999999999994</v>
      </c>
      <c r="C256" s="131">
        <f t="shared" si="42"/>
        <v>23.4</v>
      </c>
      <c r="D256" s="63">
        <f t="shared" si="40"/>
        <v>34.873323397913566</v>
      </c>
      <c r="E256" s="109"/>
      <c r="F256" s="109"/>
      <c r="G256" s="63"/>
      <c r="H256" s="109"/>
      <c r="I256" s="109"/>
      <c r="J256" s="63"/>
      <c r="K256" s="109"/>
      <c r="L256" s="109"/>
      <c r="M256" s="63"/>
      <c r="N256" s="109"/>
      <c r="O256" s="109"/>
      <c r="P256" s="63"/>
      <c r="Q256" s="109"/>
      <c r="R256" s="109"/>
      <c r="S256" s="63"/>
      <c r="T256" s="109"/>
      <c r="U256" s="109"/>
      <c r="V256" s="63"/>
      <c r="W256" s="109"/>
      <c r="X256" s="109"/>
      <c r="Y256" s="63"/>
      <c r="Z256" s="109"/>
      <c r="AA256" s="109"/>
      <c r="AB256" s="63"/>
      <c r="AC256" s="109"/>
      <c r="AD256" s="109"/>
      <c r="AE256" s="63"/>
      <c r="AF256" s="109"/>
      <c r="AG256" s="109"/>
      <c r="AH256" s="63"/>
      <c r="AI256" s="109"/>
      <c r="AJ256" s="109"/>
      <c r="AK256" s="63"/>
      <c r="AL256" s="109"/>
      <c r="AM256" s="109"/>
      <c r="AN256" s="63"/>
      <c r="AO256" s="109"/>
      <c r="AP256" s="109"/>
      <c r="AQ256" s="63"/>
      <c r="AR256" s="109"/>
      <c r="AS256" s="109"/>
      <c r="AT256" s="63"/>
      <c r="AU256" s="109"/>
      <c r="AV256" s="109"/>
      <c r="AW256" s="63"/>
      <c r="AX256" s="109"/>
      <c r="AY256" s="109"/>
      <c r="AZ256" s="63"/>
      <c r="BA256" s="109"/>
      <c r="BB256" s="109"/>
      <c r="BC256" s="63"/>
      <c r="BD256" s="109"/>
      <c r="BE256" s="109"/>
      <c r="BF256" s="63"/>
      <c r="BG256" s="109"/>
      <c r="BH256" s="109"/>
      <c r="BI256" s="63"/>
      <c r="BJ256" s="63">
        <v>67.099999999999994</v>
      </c>
      <c r="BK256" s="63">
        <v>23.4</v>
      </c>
      <c r="BL256" s="63">
        <f t="shared" si="41"/>
        <v>34.873323397913566</v>
      </c>
      <c r="BM256" s="109"/>
      <c r="BN256" s="109"/>
      <c r="BO256" s="63"/>
      <c r="BP256" s="109"/>
      <c r="BQ256" s="109"/>
      <c r="BR256" s="63"/>
      <c r="BS256" s="109"/>
      <c r="BT256" s="109"/>
      <c r="BU256" s="63"/>
      <c r="BV256" s="109"/>
      <c r="BW256" s="109"/>
      <c r="BX256" s="63"/>
      <c r="BY256" s="109"/>
      <c r="BZ256" s="109"/>
      <c r="CA256" s="63"/>
    </row>
    <row r="257" spans="1:79" s="70" customFormat="1" ht="38.25" x14ac:dyDescent="0.25">
      <c r="A257" s="130" t="s">
        <v>508</v>
      </c>
      <c r="B257" s="131">
        <f t="shared" si="42"/>
        <v>67.099999999999994</v>
      </c>
      <c r="C257" s="131">
        <f t="shared" si="42"/>
        <v>29</v>
      </c>
      <c r="D257" s="63">
        <f t="shared" si="40"/>
        <v>43.219076005961256</v>
      </c>
      <c r="E257" s="109"/>
      <c r="F257" s="109"/>
      <c r="G257" s="63"/>
      <c r="H257" s="109"/>
      <c r="I257" s="109"/>
      <c r="J257" s="63"/>
      <c r="K257" s="109"/>
      <c r="L257" s="109"/>
      <c r="M257" s="63"/>
      <c r="N257" s="109"/>
      <c r="O257" s="109"/>
      <c r="P257" s="63"/>
      <c r="Q257" s="109"/>
      <c r="R257" s="109"/>
      <c r="S257" s="63"/>
      <c r="T257" s="109"/>
      <c r="U257" s="109"/>
      <c r="V257" s="63"/>
      <c r="W257" s="109"/>
      <c r="X257" s="109"/>
      <c r="Y257" s="63"/>
      <c r="Z257" s="109"/>
      <c r="AA257" s="109"/>
      <c r="AB257" s="63"/>
      <c r="AC257" s="109"/>
      <c r="AD257" s="109"/>
      <c r="AE257" s="63"/>
      <c r="AF257" s="109"/>
      <c r="AG257" s="109"/>
      <c r="AH257" s="63"/>
      <c r="AI257" s="109"/>
      <c r="AJ257" s="109"/>
      <c r="AK257" s="63"/>
      <c r="AL257" s="109"/>
      <c r="AM257" s="109"/>
      <c r="AN257" s="63"/>
      <c r="AO257" s="109"/>
      <c r="AP257" s="109"/>
      <c r="AQ257" s="63"/>
      <c r="AR257" s="109"/>
      <c r="AS257" s="109"/>
      <c r="AT257" s="63"/>
      <c r="AU257" s="109"/>
      <c r="AV257" s="109"/>
      <c r="AW257" s="63"/>
      <c r="AX257" s="109"/>
      <c r="AY257" s="109"/>
      <c r="AZ257" s="63"/>
      <c r="BA257" s="109"/>
      <c r="BB257" s="109"/>
      <c r="BC257" s="63"/>
      <c r="BD257" s="109"/>
      <c r="BE257" s="109"/>
      <c r="BF257" s="63"/>
      <c r="BG257" s="109"/>
      <c r="BH257" s="109"/>
      <c r="BI257" s="63"/>
      <c r="BJ257" s="63">
        <v>67.099999999999994</v>
      </c>
      <c r="BK257" s="63">
        <v>29</v>
      </c>
      <c r="BL257" s="63">
        <f t="shared" si="41"/>
        <v>43.219076005961256</v>
      </c>
      <c r="BM257" s="109"/>
      <c r="BN257" s="109"/>
      <c r="BO257" s="63"/>
      <c r="BP257" s="109"/>
      <c r="BQ257" s="109"/>
      <c r="BR257" s="63"/>
      <c r="BS257" s="109"/>
      <c r="BT257" s="109"/>
      <c r="BU257" s="63"/>
      <c r="BV257" s="109"/>
      <c r="BW257" s="109"/>
      <c r="BX257" s="63"/>
      <c r="BY257" s="109"/>
      <c r="BZ257" s="109"/>
      <c r="CA257" s="63"/>
    </row>
    <row r="258" spans="1:79" s="70" customFormat="1" ht="38.25" x14ac:dyDescent="0.25">
      <c r="A258" s="130" t="s">
        <v>509</v>
      </c>
      <c r="B258" s="131">
        <f t="shared" si="42"/>
        <v>67.099999999999994</v>
      </c>
      <c r="C258" s="131">
        <f t="shared" si="42"/>
        <v>28.4</v>
      </c>
      <c r="D258" s="63">
        <f t="shared" si="40"/>
        <v>42.324888226527577</v>
      </c>
      <c r="E258" s="109"/>
      <c r="F258" s="109"/>
      <c r="G258" s="63"/>
      <c r="H258" s="109"/>
      <c r="I258" s="109"/>
      <c r="J258" s="63"/>
      <c r="K258" s="109"/>
      <c r="L258" s="109"/>
      <c r="M258" s="63"/>
      <c r="N258" s="109"/>
      <c r="O258" s="109"/>
      <c r="P258" s="63"/>
      <c r="Q258" s="109"/>
      <c r="R258" s="109"/>
      <c r="S258" s="63"/>
      <c r="T258" s="109"/>
      <c r="U258" s="109"/>
      <c r="V258" s="63"/>
      <c r="W258" s="109"/>
      <c r="X258" s="109"/>
      <c r="Y258" s="63"/>
      <c r="Z258" s="109"/>
      <c r="AA258" s="109"/>
      <c r="AB258" s="63"/>
      <c r="AC258" s="109"/>
      <c r="AD258" s="109"/>
      <c r="AE258" s="63"/>
      <c r="AF258" s="109"/>
      <c r="AG258" s="109"/>
      <c r="AH258" s="63"/>
      <c r="AI258" s="109"/>
      <c r="AJ258" s="109"/>
      <c r="AK258" s="63"/>
      <c r="AL258" s="109"/>
      <c r="AM258" s="109"/>
      <c r="AN258" s="63"/>
      <c r="AO258" s="109"/>
      <c r="AP258" s="109"/>
      <c r="AQ258" s="63"/>
      <c r="AR258" s="109"/>
      <c r="AS258" s="109"/>
      <c r="AT258" s="63"/>
      <c r="AU258" s="109"/>
      <c r="AV258" s="109"/>
      <c r="AW258" s="63"/>
      <c r="AX258" s="109"/>
      <c r="AY258" s="109"/>
      <c r="AZ258" s="63"/>
      <c r="BA258" s="109"/>
      <c r="BB258" s="109"/>
      <c r="BC258" s="63"/>
      <c r="BD258" s="109"/>
      <c r="BE258" s="109"/>
      <c r="BF258" s="63"/>
      <c r="BG258" s="109"/>
      <c r="BH258" s="109"/>
      <c r="BI258" s="63"/>
      <c r="BJ258" s="63">
        <v>67.099999999999994</v>
      </c>
      <c r="BK258" s="63">
        <v>28.4</v>
      </c>
      <c r="BL258" s="63">
        <f t="shared" si="41"/>
        <v>42.324888226527577</v>
      </c>
      <c r="BM258" s="109"/>
      <c r="BN258" s="109"/>
      <c r="BO258" s="63"/>
      <c r="BP258" s="109"/>
      <c r="BQ258" s="109"/>
      <c r="BR258" s="63"/>
      <c r="BS258" s="109"/>
      <c r="BT258" s="109"/>
      <c r="BU258" s="63"/>
      <c r="BV258" s="109"/>
      <c r="BW258" s="109"/>
      <c r="BX258" s="63"/>
      <c r="BY258" s="109"/>
      <c r="BZ258" s="109"/>
      <c r="CA258" s="63"/>
    </row>
    <row r="259" spans="1:79" s="70" customFormat="1" ht="38.25" x14ac:dyDescent="0.25">
      <c r="A259" s="130" t="s">
        <v>511</v>
      </c>
      <c r="B259" s="131">
        <f t="shared" si="42"/>
        <v>166.7</v>
      </c>
      <c r="C259" s="131">
        <f t="shared" si="42"/>
        <v>70.7</v>
      </c>
      <c r="D259" s="63">
        <f t="shared" si="40"/>
        <v>42.411517696460713</v>
      </c>
      <c r="E259" s="109"/>
      <c r="F259" s="109"/>
      <c r="G259" s="63"/>
      <c r="H259" s="109"/>
      <c r="I259" s="109"/>
      <c r="J259" s="63"/>
      <c r="K259" s="109"/>
      <c r="L259" s="109"/>
      <c r="M259" s="63"/>
      <c r="N259" s="109"/>
      <c r="O259" s="109"/>
      <c r="P259" s="63"/>
      <c r="Q259" s="109"/>
      <c r="R259" s="109"/>
      <c r="S259" s="63"/>
      <c r="T259" s="109"/>
      <c r="U259" s="109"/>
      <c r="V259" s="63"/>
      <c r="W259" s="109"/>
      <c r="X259" s="109"/>
      <c r="Y259" s="63"/>
      <c r="Z259" s="109"/>
      <c r="AA259" s="109"/>
      <c r="AB259" s="63"/>
      <c r="AC259" s="109"/>
      <c r="AD259" s="109"/>
      <c r="AE259" s="63"/>
      <c r="AF259" s="109"/>
      <c r="AG259" s="109"/>
      <c r="AH259" s="63"/>
      <c r="AI259" s="109"/>
      <c r="AJ259" s="109"/>
      <c r="AK259" s="63"/>
      <c r="AL259" s="109"/>
      <c r="AM259" s="109"/>
      <c r="AN259" s="63"/>
      <c r="AO259" s="109"/>
      <c r="AP259" s="109"/>
      <c r="AQ259" s="63"/>
      <c r="AR259" s="109"/>
      <c r="AS259" s="109"/>
      <c r="AT259" s="63"/>
      <c r="AU259" s="109"/>
      <c r="AV259" s="109"/>
      <c r="AW259" s="63"/>
      <c r="AX259" s="109"/>
      <c r="AY259" s="109"/>
      <c r="AZ259" s="63"/>
      <c r="BA259" s="109"/>
      <c r="BB259" s="109"/>
      <c r="BC259" s="63"/>
      <c r="BD259" s="109"/>
      <c r="BE259" s="109"/>
      <c r="BF259" s="63"/>
      <c r="BG259" s="109"/>
      <c r="BH259" s="109"/>
      <c r="BI259" s="63"/>
      <c r="BJ259" s="63">
        <v>166.7</v>
      </c>
      <c r="BK259" s="63">
        <v>70.7</v>
      </c>
      <c r="BL259" s="63">
        <f t="shared" si="41"/>
        <v>42.411517696460713</v>
      </c>
      <c r="BM259" s="109"/>
      <c r="BN259" s="109"/>
      <c r="BO259" s="63"/>
      <c r="BP259" s="109"/>
      <c r="BQ259" s="109"/>
      <c r="BR259" s="63"/>
      <c r="BS259" s="109"/>
      <c r="BT259" s="109"/>
      <c r="BU259" s="63"/>
      <c r="BV259" s="109"/>
      <c r="BW259" s="109"/>
      <c r="BX259" s="63"/>
      <c r="BY259" s="109"/>
      <c r="BZ259" s="109"/>
      <c r="CA259" s="63"/>
    </row>
    <row r="260" spans="1:79" s="70" customFormat="1" ht="38.25" x14ac:dyDescent="0.25">
      <c r="A260" s="130" t="s">
        <v>512</v>
      </c>
      <c r="B260" s="131">
        <f t="shared" si="42"/>
        <v>166.7</v>
      </c>
      <c r="C260" s="131">
        <f t="shared" si="42"/>
        <v>68.400000000000006</v>
      </c>
      <c r="D260" s="63">
        <f t="shared" si="40"/>
        <v>41.031793641271754</v>
      </c>
      <c r="E260" s="109"/>
      <c r="F260" s="109"/>
      <c r="G260" s="63"/>
      <c r="H260" s="109"/>
      <c r="I260" s="109"/>
      <c r="J260" s="63"/>
      <c r="K260" s="109"/>
      <c r="L260" s="109"/>
      <c r="M260" s="63"/>
      <c r="N260" s="109"/>
      <c r="O260" s="109"/>
      <c r="P260" s="63"/>
      <c r="Q260" s="109"/>
      <c r="R260" s="109"/>
      <c r="S260" s="63"/>
      <c r="T260" s="109"/>
      <c r="U260" s="109"/>
      <c r="V260" s="63"/>
      <c r="W260" s="109"/>
      <c r="X260" s="109"/>
      <c r="Y260" s="63"/>
      <c r="Z260" s="109"/>
      <c r="AA260" s="109"/>
      <c r="AB260" s="63"/>
      <c r="AC260" s="109"/>
      <c r="AD260" s="109"/>
      <c r="AE260" s="63"/>
      <c r="AF260" s="109"/>
      <c r="AG260" s="109"/>
      <c r="AH260" s="63"/>
      <c r="AI260" s="109"/>
      <c r="AJ260" s="109"/>
      <c r="AK260" s="63"/>
      <c r="AL260" s="109"/>
      <c r="AM260" s="109"/>
      <c r="AN260" s="63"/>
      <c r="AO260" s="109"/>
      <c r="AP260" s="109"/>
      <c r="AQ260" s="63"/>
      <c r="AR260" s="109"/>
      <c r="AS260" s="109"/>
      <c r="AT260" s="63"/>
      <c r="AU260" s="109"/>
      <c r="AV260" s="109"/>
      <c r="AW260" s="63"/>
      <c r="AX260" s="109"/>
      <c r="AY260" s="109"/>
      <c r="AZ260" s="63"/>
      <c r="BA260" s="109"/>
      <c r="BB260" s="109"/>
      <c r="BC260" s="63"/>
      <c r="BD260" s="109"/>
      <c r="BE260" s="109"/>
      <c r="BF260" s="63"/>
      <c r="BG260" s="109"/>
      <c r="BH260" s="109"/>
      <c r="BI260" s="63"/>
      <c r="BJ260" s="63">
        <v>166.7</v>
      </c>
      <c r="BK260" s="63">
        <v>68.400000000000006</v>
      </c>
      <c r="BL260" s="63">
        <f t="shared" si="41"/>
        <v>41.031793641271754</v>
      </c>
      <c r="BM260" s="109"/>
      <c r="BN260" s="109"/>
      <c r="BO260" s="63"/>
      <c r="BP260" s="109"/>
      <c r="BQ260" s="109"/>
      <c r="BR260" s="63"/>
      <c r="BS260" s="109"/>
      <c r="BT260" s="109"/>
      <c r="BU260" s="63"/>
      <c r="BV260" s="109"/>
      <c r="BW260" s="109"/>
      <c r="BX260" s="63"/>
      <c r="BY260" s="109"/>
      <c r="BZ260" s="109"/>
      <c r="CA260" s="63"/>
    </row>
    <row r="261" spans="1:79" s="70" customFormat="1" ht="51" x14ac:dyDescent="0.25">
      <c r="A261" s="130" t="s">
        <v>513</v>
      </c>
      <c r="B261" s="131">
        <f t="shared" si="42"/>
        <v>166.7</v>
      </c>
      <c r="C261" s="131">
        <f t="shared" si="42"/>
        <v>68.400000000000006</v>
      </c>
      <c r="D261" s="63">
        <f t="shared" si="40"/>
        <v>41.031793641271754</v>
      </c>
      <c r="E261" s="109"/>
      <c r="F261" s="109"/>
      <c r="G261" s="63"/>
      <c r="H261" s="109"/>
      <c r="I261" s="109"/>
      <c r="J261" s="63"/>
      <c r="K261" s="109"/>
      <c r="L261" s="109"/>
      <c r="M261" s="63"/>
      <c r="N261" s="109"/>
      <c r="O261" s="109"/>
      <c r="P261" s="63"/>
      <c r="Q261" s="109"/>
      <c r="R261" s="109"/>
      <c r="S261" s="63"/>
      <c r="T261" s="109"/>
      <c r="U261" s="109"/>
      <c r="V261" s="63"/>
      <c r="W261" s="109"/>
      <c r="X261" s="109"/>
      <c r="Y261" s="63"/>
      <c r="Z261" s="109"/>
      <c r="AA261" s="109"/>
      <c r="AB261" s="63"/>
      <c r="AC261" s="109"/>
      <c r="AD261" s="109"/>
      <c r="AE261" s="63"/>
      <c r="AF261" s="109"/>
      <c r="AG261" s="109"/>
      <c r="AH261" s="63"/>
      <c r="AI261" s="109"/>
      <c r="AJ261" s="109"/>
      <c r="AK261" s="63"/>
      <c r="AL261" s="109"/>
      <c r="AM261" s="109"/>
      <c r="AN261" s="63"/>
      <c r="AO261" s="109"/>
      <c r="AP261" s="109"/>
      <c r="AQ261" s="63"/>
      <c r="AR261" s="109"/>
      <c r="AS261" s="109"/>
      <c r="AT261" s="63"/>
      <c r="AU261" s="109"/>
      <c r="AV261" s="109"/>
      <c r="AW261" s="63"/>
      <c r="AX261" s="109"/>
      <c r="AY261" s="109"/>
      <c r="AZ261" s="63"/>
      <c r="BA261" s="109"/>
      <c r="BB261" s="109"/>
      <c r="BC261" s="63"/>
      <c r="BD261" s="109"/>
      <c r="BE261" s="109"/>
      <c r="BF261" s="63"/>
      <c r="BG261" s="109"/>
      <c r="BH261" s="109"/>
      <c r="BI261" s="63"/>
      <c r="BJ261" s="63">
        <v>166.7</v>
      </c>
      <c r="BK261" s="63">
        <v>68.400000000000006</v>
      </c>
      <c r="BL261" s="63">
        <f t="shared" si="41"/>
        <v>41.031793641271754</v>
      </c>
      <c r="BM261" s="109"/>
      <c r="BN261" s="109"/>
      <c r="BO261" s="63"/>
      <c r="BP261" s="109"/>
      <c r="BQ261" s="109"/>
      <c r="BR261" s="63"/>
      <c r="BS261" s="109"/>
      <c r="BT261" s="109"/>
      <c r="BU261" s="63"/>
      <c r="BV261" s="109"/>
      <c r="BW261" s="109"/>
      <c r="BX261" s="63"/>
      <c r="BY261" s="109"/>
      <c r="BZ261" s="109"/>
      <c r="CA261" s="63"/>
    </row>
    <row r="262" spans="1:79" s="70" customFormat="1" ht="38.25" x14ac:dyDescent="0.25">
      <c r="A262" s="130" t="s">
        <v>514</v>
      </c>
      <c r="B262" s="131">
        <f t="shared" si="42"/>
        <v>166.7</v>
      </c>
      <c r="C262" s="131">
        <f t="shared" si="42"/>
        <v>68.400000000000006</v>
      </c>
      <c r="D262" s="63">
        <f t="shared" si="40"/>
        <v>41.031793641271754</v>
      </c>
      <c r="E262" s="109"/>
      <c r="F262" s="109"/>
      <c r="G262" s="63"/>
      <c r="H262" s="109"/>
      <c r="I262" s="109"/>
      <c r="J262" s="63"/>
      <c r="K262" s="109"/>
      <c r="L262" s="109"/>
      <c r="M262" s="63"/>
      <c r="N262" s="109"/>
      <c r="O262" s="109"/>
      <c r="P262" s="63"/>
      <c r="Q262" s="109"/>
      <c r="R262" s="109"/>
      <c r="S262" s="63"/>
      <c r="T262" s="109"/>
      <c r="U262" s="109"/>
      <c r="V262" s="63"/>
      <c r="W262" s="109"/>
      <c r="X262" s="109"/>
      <c r="Y262" s="63"/>
      <c r="Z262" s="109"/>
      <c r="AA262" s="109"/>
      <c r="AB262" s="63"/>
      <c r="AC262" s="109"/>
      <c r="AD262" s="109"/>
      <c r="AE262" s="63"/>
      <c r="AF262" s="109"/>
      <c r="AG262" s="109"/>
      <c r="AH262" s="63"/>
      <c r="AI262" s="109"/>
      <c r="AJ262" s="109"/>
      <c r="AK262" s="63"/>
      <c r="AL262" s="109"/>
      <c r="AM262" s="109"/>
      <c r="AN262" s="63"/>
      <c r="AO262" s="109"/>
      <c r="AP262" s="109"/>
      <c r="AQ262" s="63"/>
      <c r="AR262" s="109"/>
      <c r="AS262" s="109"/>
      <c r="AT262" s="63"/>
      <c r="AU262" s="109"/>
      <c r="AV262" s="109"/>
      <c r="AW262" s="63"/>
      <c r="AX262" s="109"/>
      <c r="AY262" s="109"/>
      <c r="AZ262" s="63"/>
      <c r="BA262" s="109"/>
      <c r="BB262" s="109"/>
      <c r="BC262" s="63"/>
      <c r="BD262" s="109"/>
      <c r="BE262" s="109"/>
      <c r="BF262" s="63"/>
      <c r="BG262" s="109"/>
      <c r="BH262" s="109"/>
      <c r="BI262" s="63"/>
      <c r="BJ262" s="63">
        <v>166.7</v>
      </c>
      <c r="BK262" s="63">
        <v>68.400000000000006</v>
      </c>
      <c r="BL262" s="63">
        <f t="shared" si="41"/>
        <v>41.031793641271754</v>
      </c>
      <c r="BM262" s="109"/>
      <c r="BN262" s="109"/>
      <c r="BO262" s="63"/>
      <c r="BP262" s="109"/>
      <c r="BQ262" s="109"/>
      <c r="BR262" s="63"/>
      <c r="BS262" s="109"/>
      <c r="BT262" s="109"/>
      <c r="BU262" s="63"/>
      <c r="BV262" s="109"/>
      <c r="BW262" s="109"/>
      <c r="BX262" s="63"/>
      <c r="BY262" s="109"/>
      <c r="BZ262" s="109"/>
      <c r="CA262" s="63"/>
    </row>
    <row r="263" spans="1:79" s="70" customFormat="1" ht="38.25" x14ac:dyDescent="0.25">
      <c r="A263" s="130" t="s">
        <v>515</v>
      </c>
      <c r="B263" s="131">
        <f t="shared" si="42"/>
        <v>166.7</v>
      </c>
      <c r="C263" s="131">
        <f t="shared" si="42"/>
        <v>68.400000000000006</v>
      </c>
      <c r="D263" s="63">
        <f t="shared" si="40"/>
        <v>41.031793641271754</v>
      </c>
      <c r="E263" s="109"/>
      <c r="F263" s="109"/>
      <c r="G263" s="63"/>
      <c r="H263" s="109"/>
      <c r="I263" s="109"/>
      <c r="J263" s="63"/>
      <c r="K263" s="109"/>
      <c r="L263" s="109"/>
      <c r="M263" s="63"/>
      <c r="N263" s="109"/>
      <c r="O263" s="109"/>
      <c r="P263" s="63"/>
      <c r="Q263" s="109"/>
      <c r="R263" s="109"/>
      <c r="S263" s="63"/>
      <c r="T263" s="109"/>
      <c r="U263" s="109"/>
      <c r="V263" s="63"/>
      <c r="W263" s="109"/>
      <c r="X263" s="109"/>
      <c r="Y263" s="63"/>
      <c r="Z263" s="109"/>
      <c r="AA263" s="109"/>
      <c r="AB263" s="63"/>
      <c r="AC263" s="109"/>
      <c r="AD263" s="109"/>
      <c r="AE263" s="63"/>
      <c r="AF263" s="109"/>
      <c r="AG263" s="109"/>
      <c r="AH263" s="63"/>
      <c r="AI263" s="109"/>
      <c r="AJ263" s="109"/>
      <c r="AK263" s="63"/>
      <c r="AL263" s="109"/>
      <c r="AM263" s="109"/>
      <c r="AN263" s="63"/>
      <c r="AO263" s="109"/>
      <c r="AP263" s="109"/>
      <c r="AQ263" s="63"/>
      <c r="AR263" s="109"/>
      <c r="AS263" s="109"/>
      <c r="AT263" s="63"/>
      <c r="AU263" s="109"/>
      <c r="AV263" s="109"/>
      <c r="AW263" s="63"/>
      <c r="AX263" s="109"/>
      <c r="AY263" s="109"/>
      <c r="AZ263" s="63"/>
      <c r="BA263" s="109"/>
      <c r="BB263" s="109"/>
      <c r="BC263" s="63"/>
      <c r="BD263" s="109"/>
      <c r="BE263" s="109"/>
      <c r="BF263" s="63"/>
      <c r="BG263" s="109"/>
      <c r="BH263" s="109"/>
      <c r="BI263" s="63"/>
      <c r="BJ263" s="63">
        <v>166.7</v>
      </c>
      <c r="BK263" s="63">
        <v>68.400000000000006</v>
      </c>
      <c r="BL263" s="63">
        <f t="shared" si="41"/>
        <v>41.031793641271754</v>
      </c>
      <c r="BM263" s="109"/>
      <c r="BN263" s="109"/>
      <c r="BO263" s="63"/>
      <c r="BP263" s="109"/>
      <c r="BQ263" s="109"/>
      <c r="BR263" s="63"/>
      <c r="BS263" s="109"/>
      <c r="BT263" s="109"/>
      <c r="BU263" s="63"/>
      <c r="BV263" s="109"/>
      <c r="BW263" s="109"/>
      <c r="BX263" s="63"/>
      <c r="BY263" s="109"/>
      <c r="BZ263" s="109"/>
      <c r="CA263" s="63"/>
    </row>
    <row r="264" spans="1:79" s="70" customFormat="1" ht="38.25" x14ac:dyDescent="0.25">
      <c r="A264" s="130" t="s">
        <v>516</v>
      </c>
      <c r="B264" s="131">
        <f t="shared" si="42"/>
        <v>67.099999999999994</v>
      </c>
      <c r="C264" s="131">
        <f t="shared" si="42"/>
        <v>27.5</v>
      </c>
      <c r="D264" s="63">
        <f t="shared" si="40"/>
        <v>40.983606557377051</v>
      </c>
      <c r="E264" s="109"/>
      <c r="F264" s="109"/>
      <c r="G264" s="63"/>
      <c r="H264" s="109"/>
      <c r="I264" s="109"/>
      <c r="J264" s="63"/>
      <c r="K264" s="109"/>
      <c r="L264" s="109"/>
      <c r="M264" s="63"/>
      <c r="N264" s="109"/>
      <c r="O264" s="109"/>
      <c r="P264" s="63"/>
      <c r="Q264" s="109"/>
      <c r="R264" s="109"/>
      <c r="S264" s="63"/>
      <c r="T264" s="109"/>
      <c r="U264" s="109"/>
      <c r="V264" s="63"/>
      <c r="W264" s="109"/>
      <c r="X264" s="109"/>
      <c r="Y264" s="63"/>
      <c r="Z264" s="109"/>
      <c r="AA264" s="109"/>
      <c r="AB264" s="63"/>
      <c r="AC264" s="109"/>
      <c r="AD264" s="109"/>
      <c r="AE264" s="63"/>
      <c r="AF264" s="109"/>
      <c r="AG264" s="109"/>
      <c r="AH264" s="63"/>
      <c r="AI264" s="109"/>
      <c r="AJ264" s="109"/>
      <c r="AK264" s="63"/>
      <c r="AL264" s="109"/>
      <c r="AM264" s="109"/>
      <c r="AN264" s="63"/>
      <c r="AO264" s="109"/>
      <c r="AP264" s="109"/>
      <c r="AQ264" s="63"/>
      <c r="AR264" s="109"/>
      <c r="AS264" s="109"/>
      <c r="AT264" s="63"/>
      <c r="AU264" s="109"/>
      <c r="AV264" s="109"/>
      <c r="AW264" s="63"/>
      <c r="AX264" s="109"/>
      <c r="AY264" s="109"/>
      <c r="AZ264" s="63"/>
      <c r="BA264" s="109"/>
      <c r="BB264" s="109"/>
      <c r="BC264" s="63"/>
      <c r="BD264" s="109"/>
      <c r="BE264" s="109"/>
      <c r="BF264" s="63"/>
      <c r="BG264" s="109"/>
      <c r="BH264" s="109"/>
      <c r="BI264" s="63"/>
      <c r="BJ264" s="63">
        <v>67.099999999999994</v>
      </c>
      <c r="BK264" s="63">
        <v>27.5</v>
      </c>
      <c r="BL264" s="63">
        <f t="shared" si="41"/>
        <v>40.983606557377051</v>
      </c>
      <c r="BM264" s="109"/>
      <c r="BN264" s="109"/>
      <c r="BO264" s="63"/>
      <c r="BP264" s="109"/>
      <c r="BQ264" s="109"/>
      <c r="BR264" s="63"/>
      <c r="BS264" s="109"/>
      <c r="BT264" s="109"/>
      <c r="BU264" s="63"/>
      <c r="BV264" s="109"/>
      <c r="BW264" s="109"/>
      <c r="BX264" s="63"/>
      <c r="BY264" s="109"/>
      <c r="BZ264" s="109"/>
      <c r="CA264" s="63"/>
    </row>
    <row r="265" spans="1:79" s="70" customFormat="1" ht="38.25" x14ac:dyDescent="0.25">
      <c r="A265" s="130" t="s">
        <v>517</v>
      </c>
      <c r="B265" s="131">
        <f t="shared" si="42"/>
        <v>67.099999999999994</v>
      </c>
      <c r="C265" s="131">
        <f t="shared" si="42"/>
        <v>27.8</v>
      </c>
      <c r="D265" s="63">
        <f t="shared" si="40"/>
        <v>41.430700447093891</v>
      </c>
      <c r="E265" s="109"/>
      <c r="F265" s="109"/>
      <c r="G265" s="63"/>
      <c r="H265" s="109"/>
      <c r="I265" s="109"/>
      <c r="J265" s="63"/>
      <c r="K265" s="109"/>
      <c r="L265" s="109"/>
      <c r="M265" s="63"/>
      <c r="N265" s="109"/>
      <c r="O265" s="109"/>
      <c r="P265" s="63"/>
      <c r="Q265" s="109"/>
      <c r="R265" s="109"/>
      <c r="S265" s="63"/>
      <c r="T265" s="109"/>
      <c r="U265" s="109"/>
      <c r="V265" s="63"/>
      <c r="W265" s="109"/>
      <c r="X265" s="109"/>
      <c r="Y265" s="63"/>
      <c r="Z265" s="109"/>
      <c r="AA265" s="109"/>
      <c r="AB265" s="63"/>
      <c r="AC265" s="109"/>
      <c r="AD265" s="109"/>
      <c r="AE265" s="63"/>
      <c r="AF265" s="109"/>
      <c r="AG265" s="109"/>
      <c r="AH265" s="63"/>
      <c r="AI265" s="109"/>
      <c r="AJ265" s="109"/>
      <c r="AK265" s="63"/>
      <c r="AL265" s="109"/>
      <c r="AM265" s="109"/>
      <c r="AN265" s="63"/>
      <c r="AO265" s="109"/>
      <c r="AP265" s="109"/>
      <c r="AQ265" s="63"/>
      <c r="AR265" s="109"/>
      <c r="AS265" s="109"/>
      <c r="AT265" s="63"/>
      <c r="AU265" s="109"/>
      <c r="AV265" s="109"/>
      <c r="AW265" s="63"/>
      <c r="AX265" s="109"/>
      <c r="AY265" s="109"/>
      <c r="AZ265" s="63"/>
      <c r="BA265" s="109"/>
      <c r="BB265" s="109"/>
      <c r="BC265" s="63"/>
      <c r="BD265" s="109"/>
      <c r="BE265" s="109"/>
      <c r="BF265" s="63"/>
      <c r="BG265" s="109"/>
      <c r="BH265" s="109"/>
      <c r="BI265" s="63"/>
      <c r="BJ265" s="63">
        <v>67.099999999999994</v>
      </c>
      <c r="BK265" s="63">
        <v>27.8</v>
      </c>
      <c r="BL265" s="63">
        <f t="shared" si="41"/>
        <v>41.430700447093891</v>
      </c>
      <c r="BM265" s="109"/>
      <c r="BN265" s="109"/>
      <c r="BO265" s="63"/>
      <c r="BP265" s="109"/>
      <c r="BQ265" s="109"/>
      <c r="BR265" s="63"/>
      <c r="BS265" s="109"/>
      <c r="BT265" s="109"/>
      <c r="BU265" s="63"/>
      <c r="BV265" s="109"/>
      <c r="BW265" s="109"/>
      <c r="BX265" s="63"/>
      <c r="BY265" s="109"/>
      <c r="BZ265" s="109"/>
      <c r="CA265" s="63"/>
    </row>
    <row r="266" spans="1:79" s="70" customFormat="1" ht="38.25" x14ac:dyDescent="0.25">
      <c r="A266" s="130" t="s">
        <v>518</v>
      </c>
      <c r="B266" s="131">
        <f t="shared" si="42"/>
        <v>166.7</v>
      </c>
      <c r="C266" s="131">
        <f t="shared" si="42"/>
        <v>65.599999999999994</v>
      </c>
      <c r="D266" s="63">
        <f t="shared" ref="D266:D329" si="43">C266/B266*100</f>
        <v>39.352129574085183</v>
      </c>
      <c r="E266" s="109"/>
      <c r="F266" s="109"/>
      <c r="G266" s="63"/>
      <c r="H266" s="109"/>
      <c r="I266" s="109"/>
      <c r="J266" s="63"/>
      <c r="K266" s="109"/>
      <c r="L266" s="109"/>
      <c r="M266" s="63"/>
      <c r="N266" s="109"/>
      <c r="O266" s="109"/>
      <c r="P266" s="63"/>
      <c r="Q266" s="109"/>
      <c r="R266" s="109"/>
      <c r="S266" s="63"/>
      <c r="T266" s="109"/>
      <c r="U266" s="109"/>
      <c r="V266" s="63"/>
      <c r="W266" s="109"/>
      <c r="X266" s="109"/>
      <c r="Y266" s="63"/>
      <c r="Z266" s="109"/>
      <c r="AA266" s="109"/>
      <c r="AB266" s="63"/>
      <c r="AC266" s="109"/>
      <c r="AD266" s="109"/>
      <c r="AE266" s="63"/>
      <c r="AF266" s="109"/>
      <c r="AG266" s="109"/>
      <c r="AH266" s="63"/>
      <c r="AI266" s="109"/>
      <c r="AJ266" s="109"/>
      <c r="AK266" s="63"/>
      <c r="AL266" s="109"/>
      <c r="AM266" s="109"/>
      <c r="AN266" s="63"/>
      <c r="AO266" s="109"/>
      <c r="AP266" s="109"/>
      <c r="AQ266" s="63"/>
      <c r="AR266" s="109"/>
      <c r="AS266" s="109"/>
      <c r="AT266" s="63"/>
      <c r="AU266" s="109"/>
      <c r="AV266" s="109"/>
      <c r="AW266" s="63"/>
      <c r="AX266" s="109"/>
      <c r="AY266" s="109"/>
      <c r="AZ266" s="63"/>
      <c r="BA266" s="109"/>
      <c r="BB266" s="109"/>
      <c r="BC266" s="63"/>
      <c r="BD266" s="109"/>
      <c r="BE266" s="109"/>
      <c r="BF266" s="63"/>
      <c r="BG266" s="109"/>
      <c r="BH266" s="109"/>
      <c r="BI266" s="63"/>
      <c r="BJ266" s="63">
        <v>166.7</v>
      </c>
      <c r="BK266" s="63">
        <v>65.599999999999994</v>
      </c>
      <c r="BL266" s="63">
        <f t="shared" si="41"/>
        <v>39.352129574085183</v>
      </c>
      <c r="BM266" s="109"/>
      <c r="BN266" s="109"/>
      <c r="BO266" s="63"/>
      <c r="BP266" s="109"/>
      <c r="BQ266" s="109"/>
      <c r="BR266" s="63"/>
      <c r="BS266" s="109"/>
      <c r="BT266" s="109"/>
      <c r="BU266" s="63"/>
      <c r="BV266" s="109"/>
      <c r="BW266" s="109"/>
      <c r="BX266" s="63"/>
      <c r="BY266" s="109"/>
      <c r="BZ266" s="109"/>
      <c r="CA266" s="63"/>
    </row>
    <row r="267" spans="1:79" s="70" customFormat="1" ht="38.25" x14ac:dyDescent="0.25">
      <c r="A267" s="130" t="s">
        <v>519</v>
      </c>
      <c r="B267" s="131">
        <f t="shared" si="42"/>
        <v>166.7</v>
      </c>
      <c r="C267" s="131">
        <f t="shared" si="42"/>
        <v>66.7</v>
      </c>
      <c r="D267" s="63">
        <f t="shared" si="43"/>
        <v>40.011997600479908</v>
      </c>
      <c r="E267" s="109"/>
      <c r="F267" s="109"/>
      <c r="G267" s="63"/>
      <c r="H267" s="109"/>
      <c r="I267" s="109"/>
      <c r="J267" s="63"/>
      <c r="K267" s="109"/>
      <c r="L267" s="109"/>
      <c r="M267" s="63"/>
      <c r="N267" s="109"/>
      <c r="O267" s="109"/>
      <c r="P267" s="63"/>
      <c r="Q267" s="109"/>
      <c r="R267" s="109"/>
      <c r="S267" s="63"/>
      <c r="T267" s="109"/>
      <c r="U267" s="109"/>
      <c r="V267" s="63"/>
      <c r="W267" s="109"/>
      <c r="X267" s="109"/>
      <c r="Y267" s="63"/>
      <c r="Z267" s="109"/>
      <c r="AA267" s="109"/>
      <c r="AB267" s="63"/>
      <c r="AC267" s="109"/>
      <c r="AD267" s="109"/>
      <c r="AE267" s="63"/>
      <c r="AF267" s="109"/>
      <c r="AG267" s="109"/>
      <c r="AH267" s="63"/>
      <c r="AI267" s="109"/>
      <c r="AJ267" s="109"/>
      <c r="AK267" s="63"/>
      <c r="AL267" s="109"/>
      <c r="AM267" s="109"/>
      <c r="AN267" s="63"/>
      <c r="AO267" s="109"/>
      <c r="AP267" s="109"/>
      <c r="AQ267" s="63"/>
      <c r="AR267" s="109"/>
      <c r="AS267" s="109"/>
      <c r="AT267" s="63"/>
      <c r="AU267" s="109"/>
      <c r="AV267" s="109"/>
      <c r="AW267" s="63"/>
      <c r="AX267" s="109"/>
      <c r="AY267" s="109"/>
      <c r="AZ267" s="63"/>
      <c r="BA267" s="109"/>
      <c r="BB267" s="109"/>
      <c r="BC267" s="63"/>
      <c r="BD267" s="109"/>
      <c r="BE267" s="109"/>
      <c r="BF267" s="63"/>
      <c r="BG267" s="109"/>
      <c r="BH267" s="109"/>
      <c r="BI267" s="63"/>
      <c r="BJ267" s="63">
        <v>166.7</v>
      </c>
      <c r="BK267" s="63">
        <v>66.7</v>
      </c>
      <c r="BL267" s="63">
        <f t="shared" si="41"/>
        <v>40.011997600479908</v>
      </c>
      <c r="BM267" s="109"/>
      <c r="BN267" s="109"/>
      <c r="BO267" s="63"/>
      <c r="BP267" s="109"/>
      <c r="BQ267" s="109"/>
      <c r="BR267" s="63"/>
      <c r="BS267" s="109"/>
      <c r="BT267" s="109"/>
      <c r="BU267" s="63"/>
      <c r="BV267" s="109"/>
      <c r="BW267" s="109"/>
      <c r="BX267" s="63"/>
      <c r="BY267" s="109"/>
      <c r="BZ267" s="109"/>
      <c r="CA267" s="63"/>
    </row>
    <row r="268" spans="1:79" s="70" customFormat="1" ht="38.25" x14ac:dyDescent="0.25">
      <c r="A268" s="130" t="s">
        <v>520</v>
      </c>
      <c r="B268" s="131">
        <f t="shared" si="42"/>
        <v>67.099999999999994</v>
      </c>
      <c r="C268" s="131">
        <f t="shared" si="42"/>
        <v>27.8</v>
      </c>
      <c r="D268" s="63">
        <f t="shared" si="43"/>
        <v>41.430700447093891</v>
      </c>
      <c r="E268" s="109"/>
      <c r="F268" s="109"/>
      <c r="G268" s="63"/>
      <c r="H268" s="109"/>
      <c r="I268" s="109"/>
      <c r="J268" s="63"/>
      <c r="K268" s="109"/>
      <c r="L268" s="109"/>
      <c r="M268" s="63"/>
      <c r="N268" s="109"/>
      <c r="O268" s="109"/>
      <c r="P268" s="63"/>
      <c r="Q268" s="109"/>
      <c r="R268" s="109"/>
      <c r="S268" s="63"/>
      <c r="T268" s="109"/>
      <c r="U268" s="109"/>
      <c r="V268" s="63"/>
      <c r="W268" s="109"/>
      <c r="X268" s="109"/>
      <c r="Y268" s="63"/>
      <c r="Z268" s="109"/>
      <c r="AA268" s="109"/>
      <c r="AB268" s="63"/>
      <c r="AC268" s="109"/>
      <c r="AD268" s="109"/>
      <c r="AE268" s="63"/>
      <c r="AF268" s="109"/>
      <c r="AG268" s="109"/>
      <c r="AH268" s="63"/>
      <c r="AI268" s="109"/>
      <c r="AJ268" s="109"/>
      <c r="AK268" s="63"/>
      <c r="AL268" s="109"/>
      <c r="AM268" s="109"/>
      <c r="AN268" s="63"/>
      <c r="AO268" s="109"/>
      <c r="AP268" s="109"/>
      <c r="AQ268" s="63"/>
      <c r="AR268" s="109"/>
      <c r="AS268" s="109"/>
      <c r="AT268" s="63"/>
      <c r="AU268" s="109"/>
      <c r="AV268" s="109"/>
      <c r="AW268" s="63"/>
      <c r="AX268" s="109"/>
      <c r="AY268" s="109"/>
      <c r="AZ268" s="63"/>
      <c r="BA268" s="109"/>
      <c r="BB268" s="109"/>
      <c r="BC268" s="63"/>
      <c r="BD268" s="109"/>
      <c r="BE268" s="109"/>
      <c r="BF268" s="63"/>
      <c r="BG268" s="109"/>
      <c r="BH268" s="109"/>
      <c r="BI268" s="63"/>
      <c r="BJ268" s="63">
        <v>67.099999999999994</v>
      </c>
      <c r="BK268" s="63">
        <v>27.8</v>
      </c>
      <c r="BL268" s="63">
        <f t="shared" si="41"/>
        <v>41.430700447093891</v>
      </c>
      <c r="BM268" s="109"/>
      <c r="BN268" s="109"/>
      <c r="BO268" s="63"/>
      <c r="BP268" s="109"/>
      <c r="BQ268" s="109"/>
      <c r="BR268" s="63"/>
      <c r="BS268" s="109"/>
      <c r="BT268" s="109"/>
      <c r="BU268" s="63"/>
      <c r="BV268" s="109"/>
      <c r="BW268" s="109"/>
      <c r="BX268" s="63"/>
      <c r="BY268" s="109"/>
      <c r="BZ268" s="109"/>
      <c r="CA268" s="63"/>
    </row>
    <row r="269" spans="1:79" s="70" customFormat="1" ht="38.25" x14ac:dyDescent="0.25">
      <c r="A269" s="130" t="s">
        <v>521</v>
      </c>
      <c r="B269" s="131">
        <f t="shared" si="42"/>
        <v>166.7</v>
      </c>
      <c r="C269" s="131">
        <f t="shared" si="42"/>
        <v>64.2</v>
      </c>
      <c r="D269" s="63">
        <f t="shared" si="43"/>
        <v>38.512297540491907</v>
      </c>
      <c r="E269" s="109"/>
      <c r="F269" s="109"/>
      <c r="G269" s="63"/>
      <c r="H269" s="109"/>
      <c r="I269" s="109"/>
      <c r="J269" s="63"/>
      <c r="K269" s="109"/>
      <c r="L269" s="109"/>
      <c r="M269" s="63"/>
      <c r="N269" s="109"/>
      <c r="O269" s="109"/>
      <c r="P269" s="63"/>
      <c r="Q269" s="109"/>
      <c r="R269" s="109"/>
      <c r="S269" s="63"/>
      <c r="T269" s="109"/>
      <c r="U269" s="109"/>
      <c r="V269" s="63"/>
      <c r="W269" s="109"/>
      <c r="X269" s="109"/>
      <c r="Y269" s="63"/>
      <c r="Z269" s="109"/>
      <c r="AA269" s="109"/>
      <c r="AB269" s="63"/>
      <c r="AC269" s="109"/>
      <c r="AD269" s="109"/>
      <c r="AE269" s="63"/>
      <c r="AF269" s="109"/>
      <c r="AG269" s="109"/>
      <c r="AH269" s="63"/>
      <c r="AI269" s="109"/>
      <c r="AJ269" s="109"/>
      <c r="AK269" s="63"/>
      <c r="AL269" s="109"/>
      <c r="AM269" s="109"/>
      <c r="AN269" s="63"/>
      <c r="AO269" s="109"/>
      <c r="AP269" s="109"/>
      <c r="AQ269" s="63"/>
      <c r="AR269" s="109"/>
      <c r="AS269" s="109"/>
      <c r="AT269" s="63"/>
      <c r="AU269" s="109"/>
      <c r="AV269" s="109"/>
      <c r="AW269" s="63"/>
      <c r="AX269" s="109"/>
      <c r="AY269" s="109"/>
      <c r="AZ269" s="63"/>
      <c r="BA269" s="109"/>
      <c r="BB269" s="109"/>
      <c r="BC269" s="63"/>
      <c r="BD269" s="109"/>
      <c r="BE269" s="109"/>
      <c r="BF269" s="63"/>
      <c r="BG269" s="109"/>
      <c r="BH269" s="109"/>
      <c r="BI269" s="63"/>
      <c r="BJ269" s="63">
        <v>166.7</v>
      </c>
      <c r="BK269" s="63">
        <v>64.2</v>
      </c>
      <c r="BL269" s="63">
        <f t="shared" si="41"/>
        <v>38.512297540491907</v>
      </c>
      <c r="BM269" s="109"/>
      <c r="BN269" s="109"/>
      <c r="BO269" s="63"/>
      <c r="BP269" s="109"/>
      <c r="BQ269" s="109"/>
      <c r="BR269" s="63"/>
      <c r="BS269" s="109"/>
      <c r="BT269" s="109"/>
      <c r="BU269" s="63"/>
      <c r="BV269" s="109"/>
      <c r="BW269" s="109"/>
      <c r="BX269" s="63"/>
      <c r="BY269" s="109"/>
      <c r="BZ269" s="109"/>
      <c r="CA269" s="63"/>
    </row>
    <row r="270" spans="1:79" s="70" customFormat="1" ht="38.25" x14ac:dyDescent="0.25">
      <c r="A270" s="130" t="s">
        <v>522</v>
      </c>
      <c r="B270" s="131">
        <f t="shared" si="42"/>
        <v>67.099999999999994</v>
      </c>
      <c r="C270" s="131">
        <f t="shared" si="42"/>
        <v>27</v>
      </c>
      <c r="D270" s="63">
        <f t="shared" si="43"/>
        <v>40.238450074515654</v>
      </c>
      <c r="E270" s="109"/>
      <c r="F270" s="109"/>
      <c r="G270" s="63"/>
      <c r="H270" s="109"/>
      <c r="I270" s="109"/>
      <c r="J270" s="63"/>
      <c r="K270" s="109"/>
      <c r="L270" s="109"/>
      <c r="M270" s="63"/>
      <c r="N270" s="109"/>
      <c r="O270" s="109"/>
      <c r="P270" s="63"/>
      <c r="Q270" s="109"/>
      <c r="R270" s="109"/>
      <c r="S270" s="63"/>
      <c r="T270" s="109"/>
      <c r="U270" s="109"/>
      <c r="V270" s="63"/>
      <c r="W270" s="109"/>
      <c r="X270" s="109"/>
      <c r="Y270" s="63"/>
      <c r="Z270" s="109"/>
      <c r="AA270" s="109"/>
      <c r="AB270" s="63"/>
      <c r="AC270" s="109"/>
      <c r="AD270" s="109"/>
      <c r="AE270" s="63"/>
      <c r="AF270" s="109"/>
      <c r="AG270" s="109"/>
      <c r="AH270" s="63"/>
      <c r="AI270" s="109"/>
      <c r="AJ270" s="109"/>
      <c r="AK270" s="63"/>
      <c r="AL270" s="109"/>
      <c r="AM270" s="109"/>
      <c r="AN270" s="63"/>
      <c r="AO270" s="109"/>
      <c r="AP270" s="109"/>
      <c r="AQ270" s="63"/>
      <c r="AR270" s="109"/>
      <c r="AS270" s="109"/>
      <c r="AT270" s="63"/>
      <c r="AU270" s="109"/>
      <c r="AV270" s="109"/>
      <c r="AW270" s="63"/>
      <c r="AX270" s="109"/>
      <c r="AY270" s="109"/>
      <c r="AZ270" s="63"/>
      <c r="BA270" s="109"/>
      <c r="BB270" s="109"/>
      <c r="BC270" s="63"/>
      <c r="BD270" s="109"/>
      <c r="BE270" s="109"/>
      <c r="BF270" s="63"/>
      <c r="BG270" s="109"/>
      <c r="BH270" s="109"/>
      <c r="BI270" s="63"/>
      <c r="BJ270" s="63">
        <v>67.099999999999994</v>
      </c>
      <c r="BK270" s="63">
        <v>27</v>
      </c>
      <c r="BL270" s="63">
        <f t="shared" si="41"/>
        <v>40.238450074515654</v>
      </c>
      <c r="BM270" s="109"/>
      <c r="BN270" s="109"/>
      <c r="BO270" s="63"/>
      <c r="BP270" s="109"/>
      <c r="BQ270" s="109"/>
      <c r="BR270" s="63"/>
      <c r="BS270" s="109"/>
      <c r="BT270" s="109"/>
      <c r="BU270" s="63"/>
      <c r="BV270" s="109"/>
      <c r="BW270" s="109"/>
      <c r="BX270" s="63"/>
      <c r="BY270" s="109"/>
      <c r="BZ270" s="109"/>
      <c r="CA270" s="63"/>
    </row>
    <row r="271" spans="1:79" s="70" customFormat="1" ht="38.25" x14ac:dyDescent="0.25">
      <c r="A271" s="130" t="s">
        <v>523</v>
      </c>
      <c r="B271" s="131">
        <f t="shared" si="42"/>
        <v>166.7</v>
      </c>
      <c r="C271" s="131">
        <f t="shared" si="42"/>
        <v>68.099999999999994</v>
      </c>
      <c r="D271" s="63">
        <f t="shared" si="43"/>
        <v>40.851829634073184</v>
      </c>
      <c r="E271" s="109"/>
      <c r="F271" s="109"/>
      <c r="G271" s="63"/>
      <c r="H271" s="109"/>
      <c r="I271" s="109"/>
      <c r="J271" s="63"/>
      <c r="K271" s="109"/>
      <c r="L271" s="109"/>
      <c r="M271" s="63"/>
      <c r="N271" s="109"/>
      <c r="O271" s="109"/>
      <c r="P271" s="63"/>
      <c r="Q271" s="109"/>
      <c r="R271" s="109"/>
      <c r="S271" s="63"/>
      <c r="T271" s="109"/>
      <c r="U271" s="109"/>
      <c r="V271" s="63"/>
      <c r="W271" s="109"/>
      <c r="X271" s="109"/>
      <c r="Y271" s="63"/>
      <c r="Z271" s="109"/>
      <c r="AA271" s="109"/>
      <c r="AB271" s="63"/>
      <c r="AC271" s="109"/>
      <c r="AD271" s="109"/>
      <c r="AE271" s="63"/>
      <c r="AF271" s="109"/>
      <c r="AG271" s="109"/>
      <c r="AH271" s="63"/>
      <c r="AI271" s="109"/>
      <c r="AJ271" s="109"/>
      <c r="AK271" s="63"/>
      <c r="AL271" s="109"/>
      <c r="AM271" s="109"/>
      <c r="AN271" s="63"/>
      <c r="AO271" s="109"/>
      <c r="AP271" s="109"/>
      <c r="AQ271" s="63"/>
      <c r="AR271" s="109"/>
      <c r="AS271" s="109"/>
      <c r="AT271" s="63"/>
      <c r="AU271" s="109"/>
      <c r="AV271" s="109"/>
      <c r="AW271" s="63"/>
      <c r="AX271" s="109"/>
      <c r="AY271" s="109"/>
      <c r="AZ271" s="63"/>
      <c r="BA271" s="109"/>
      <c r="BB271" s="109"/>
      <c r="BC271" s="63"/>
      <c r="BD271" s="109"/>
      <c r="BE271" s="109"/>
      <c r="BF271" s="63"/>
      <c r="BG271" s="109"/>
      <c r="BH271" s="109"/>
      <c r="BI271" s="63"/>
      <c r="BJ271" s="63">
        <v>166.7</v>
      </c>
      <c r="BK271" s="63">
        <v>68.099999999999994</v>
      </c>
      <c r="BL271" s="63">
        <f t="shared" si="41"/>
        <v>40.851829634073184</v>
      </c>
      <c r="BM271" s="109"/>
      <c r="BN271" s="109"/>
      <c r="BO271" s="63"/>
      <c r="BP271" s="109"/>
      <c r="BQ271" s="109"/>
      <c r="BR271" s="63"/>
      <c r="BS271" s="109"/>
      <c r="BT271" s="109"/>
      <c r="BU271" s="63"/>
      <c r="BV271" s="109"/>
      <c r="BW271" s="109"/>
      <c r="BX271" s="63"/>
      <c r="BY271" s="109"/>
      <c r="BZ271" s="109"/>
      <c r="CA271" s="63"/>
    </row>
    <row r="272" spans="1:79" s="70" customFormat="1" ht="38.25" x14ac:dyDescent="0.25">
      <c r="A272" s="130" t="s">
        <v>525</v>
      </c>
      <c r="B272" s="131">
        <f t="shared" si="42"/>
        <v>166.7</v>
      </c>
      <c r="C272" s="131">
        <f t="shared" si="42"/>
        <v>72.3</v>
      </c>
      <c r="D272" s="63">
        <f t="shared" si="43"/>
        <v>43.371325734853031</v>
      </c>
      <c r="E272" s="109"/>
      <c r="F272" s="109"/>
      <c r="G272" s="63"/>
      <c r="H272" s="109"/>
      <c r="I272" s="109"/>
      <c r="J272" s="63"/>
      <c r="K272" s="109"/>
      <c r="L272" s="109"/>
      <c r="M272" s="63"/>
      <c r="N272" s="109"/>
      <c r="O272" s="109"/>
      <c r="P272" s="63"/>
      <c r="Q272" s="109"/>
      <c r="R272" s="109"/>
      <c r="S272" s="63"/>
      <c r="T272" s="109"/>
      <c r="U272" s="109"/>
      <c r="V272" s="63"/>
      <c r="W272" s="109"/>
      <c r="X272" s="109"/>
      <c r="Y272" s="63"/>
      <c r="Z272" s="109"/>
      <c r="AA272" s="109"/>
      <c r="AB272" s="63"/>
      <c r="AC272" s="109"/>
      <c r="AD272" s="109"/>
      <c r="AE272" s="63"/>
      <c r="AF272" s="109"/>
      <c r="AG272" s="109"/>
      <c r="AH272" s="63"/>
      <c r="AI272" s="109"/>
      <c r="AJ272" s="109"/>
      <c r="AK272" s="63"/>
      <c r="AL272" s="109"/>
      <c r="AM272" s="109"/>
      <c r="AN272" s="63"/>
      <c r="AO272" s="109"/>
      <c r="AP272" s="109"/>
      <c r="AQ272" s="63"/>
      <c r="AR272" s="109"/>
      <c r="AS272" s="109"/>
      <c r="AT272" s="63"/>
      <c r="AU272" s="109"/>
      <c r="AV272" s="109"/>
      <c r="AW272" s="63"/>
      <c r="AX272" s="109"/>
      <c r="AY272" s="109"/>
      <c r="AZ272" s="63"/>
      <c r="BA272" s="109"/>
      <c r="BB272" s="109"/>
      <c r="BC272" s="63"/>
      <c r="BD272" s="109"/>
      <c r="BE272" s="109"/>
      <c r="BF272" s="63"/>
      <c r="BG272" s="109"/>
      <c r="BH272" s="109"/>
      <c r="BI272" s="63"/>
      <c r="BJ272" s="63">
        <v>166.7</v>
      </c>
      <c r="BK272" s="63">
        <v>72.3</v>
      </c>
      <c r="BL272" s="63">
        <f t="shared" si="41"/>
        <v>43.371325734853031</v>
      </c>
      <c r="BM272" s="109"/>
      <c r="BN272" s="109"/>
      <c r="BO272" s="63"/>
      <c r="BP272" s="109"/>
      <c r="BQ272" s="109"/>
      <c r="BR272" s="63"/>
      <c r="BS272" s="109"/>
      <c r="BT272" s="109"/>
      <c r="BU272" s="63"/>
      <c r="BV272" s="109"/>
      <c r="BW272" s="109"/>
      <c r="BX272" s="63"/>
      <c r="BY272" s="109"/>
      <c r="BZ272" s="109"/>
      <c r="CA272" s="63"/>
    </row>
    <row r="273" spans="1:79" s="70" customFormat="1" ht="38.25" x14ac:dyDescent="0.25">
      <c r="A273" s="130" t="s">
        <v>526</v>
      </c>
      <c r="B273" s="131">
        <f t="shared" si="42"/>
        <v>166.7</v>
      </c>
      <c r="C273" s="131">
        <f t="shared" si="42"/>
        <v>75.3</v>
      </c>
      <c r="D273" s="63">
        <f t="shared" si="43"/>
        <v>45.17096580683863</v>
      </c>
      <c r="E273" s="109"/>
      <c r="F273" s="109"/>
      <c r="G273" s="63"/>
      <c r="H273" s="109"/>
      <c r="I273" s="109"/>
      <c r="J273" s="63"/>
      <c r="K273" s="109"/>
      <c r="L273" s="109"/>
      <c r="M273" s="63"/>
      <c r="N273" s="109"/>
      <c r="O273" s="109"/>
      <c r="P273" s="63"/>
      <c r="Q273" s="109"/>
      <c r="R273" s="109"/>
      <c r="S273" s="63"/>
      <c r="T273" s="109"/>
      <c r="U273" s="109"/>
      <c r="V273" s="63"/>
      <c r="W273" s="109"/>
      <c r="X273" s="109"/>
      <c r="Y273" s="63"/>
      <c r="Z273" s="109"/>
      <c r="AA273" s="109"/>
      <c r="AB273" s="63"/>
      <c r="AC273" s="109"/>
      <c r="AD273" s="109"/>
      <c r="AE273" s="63"/>
      <c r="AF273" s="109"/>
      <c r="AG273" s="109"/>
      <c r="AH273" s="63"/>
      <c r="AI273" s="109"/>
      <c r="AJ273" s="109"/>
      <c r="AK273" s="63"/>
      <c r="AL273" s="109"/>
      <c r="AM273" s="109"/>
      <c r="AN273" s="63"/>
      <c r="AO273" s="109"/>
      <c r="AP273" s="109"/>
      <c r="AQ273" s="63"/>
      <c r="AR273" s="109"/>
      <c r="AS273" s="109"/>
      <c r="AT273" s="63"/>
      <c r="AU273" s="109"/>
      <c r="AV273" s="109"/>
      <c r="AW273" s="63"/>
      <c r="AX273" s="109"/>
      <c r="AY273" s="109"/>
      <c r="AZ273" s="63"/>
      <c r="BA273" s="109"/>
      <c r="BB273" s="109"/>
      <c r="BC273" s="63"/>
      <c r="BD273" s="109"/>
      <c r="BE273" s="109"/>
      <c r="BF273" s="63"/>
      <c r="BG273" s="109"/>
      <c r="BH273" s="109"/>
      <c r="BI273" s="63"/>
      <c r="BJ273" s="63">
        <v>166.7</v>
      </c>
      <c r="BK273" s="63">
        <v>75.3</v>
      </c>
      <c r="BL273" s="63">
        <f t="shared" si="41"/>
        <v>45.17096580683863</v>
      </c>
      <c r="BM273" s="109"/>
      <c r="BN273" s="109"/>
      <c r="BO273" s="63"/>
      <c r="BP273" s="109"/>
      <c r="BQ273" s="109"/>
      <c r="BR273" s="63"/>
      <c r="BS273" s="109"/>
      <c r="BT273" s="109"/>
      <c r="BU273" s="63"/>
      <c r="BV273" s="109"/>
      <c r="BW273" s="109"/>
      <c r="BX273" s="63"/>
      <c r="BY273" s="109"/>
      <c r="BZ273" s="109"/>
      <c r="CA273" s="63"/>
    </row>
    <row r="274" spans="1:79" s="70" customFormat="1" ht="38.25" x14ac:dyDescent="0.25">
      <c r="A274" s="130" t="s">
        <v>527</v>
      </c>
      <c r="B274" s="131">
        <f t="shared" si="42"/>
        <v>67.099999999999994</v>
      </c>
      <c r="C274" s="131">
        <f t="shared" si="42"/>
        <v>27.4</v>
      </c>
      <c r="D274" s="63">
        <f t="shared" si="43"/>
        <v>40.834575260804776</v>
      </c>
      <c r="E274" s="109"/>
      <c r="F274" s="109"/>
      <c r="G274" s="63"/>
      <c r="H274" s="109"/>
      <c r="I274" s="109"/>
      <c r="J274" s="63"/>
      <c r="K274" s="109"/>
      <c r="L274" s="109"/>
      <c r="M274" s="63"/>
      <c r="N274" s="109"/>
      <c r="O274" s="109"/>
      <c r="P274" s="63"/>
      <c r="Q274" s="109"/>
      <c r="R274" s="109"/>
      <c r="S274" s="63"/>
      <c r="T274" s="109"/>
      <c r="U274" s="109"/>
      <c r="V274" s="63"/>
      <c r="W274" s="109"/>
      <c r="X274" s="109"/>
      <c r="Y274" s="63"/>
      <c r="Z274" s="109"/>
      <c r="AA274" s="109"/>
      <c r="AB274" s="63"/>
      <c r="AC274" s="109"/>
      <c r="AD274" s="109"/>
      <c r="AE274" s="63"/>
      <c r="AF274" s="109"/>
      <c r="AG274" s="109"/>
      <c r="AH274" s="63"/>
      <c r="AI274" s="109"/>
      <c r="AJ274" s="109"/>
      <c r="AK274" s="63"/>
      <c r="AL274" s="109"/>
      <c r="AM274" s="109"/>
      <c r="AN274" s="63"/>
      <c r="AO274" s="109"/>
      <c r="AP274" s="109"/>
      <c r="AQ274" s="63"/>
      <c r="AR274" s="109"/>
      <c r="AS274" s="109"/>
      <c r="AT274" s="63"/>
      <c r="AU274" s="109"/>
      <c r="AV274" s="109"/>
      <c r="AW274" s="63"/>
      <c r="AX274" s="109"/>
      <c r="AY274" s="109"/>
      <c r="AZ274" s="63"/>
      <c r="BA274" s="109"/>
      <c r="BB274" s="109"/>
      <c r="BC274" s="63"/>
      <c r="BD274" s="109"/>
      <c r="BE274" s="109"/>
      <c r="BF274" s="63"/>
      <c r="BG274" s="109"/>
      <c r="BH274" s="109"/>
      <c r="BI274" s="63"/>
      <c r="BJ274" s="63">
        <v>67.099999999999994</v>
      </c>
      <c r="BK274" s="63">
        <v>27.4</v>
      </c>
      <c r="BL274" s="63">
        <f t="shared" si="41"/>
        <v>40.834575260804776</v>
      </c>
      <c r="BM274" s="109"/>
      <c r="BN274" s="109"/>
      <c r="BO274" s="63"/>
      <c r="BP274" s="109"/>
      <c r="BQ274" s="109"/>
      <c r="BR274" s="63"/>
      <c r="BS274" s="109"/>
      <c r="BT274" s="109"/>
      <c r="BU274" s="63"/>
      <c r="BV274" s="109"/>
      <c r="BW274" s="109"/>
      <c r="BX274" s="63"/>
      <c r="BY274" s="109"/>
      <c r="BZ274" s="109"/>
      <c r="CA274" s="63"/>
    </row>
    <row r="275" spans="1:79" s="70" customFormat="1" ht="38.25" x14ac:dyDescent="0.25">
      <c r="A275" s="130" t="s">
        <v>528</v>
      </c>
      <c r="B275" s="131">
        <f t="shared" si="42"/>
        <v>166.7</v>
      </c>
      <c r="C275" s="131">
        <f t="shared" si="42"/>
        <v>73.7</v>
      </c>
      <c r="D275" s="63">
        <f t="shared" si="43"/>
        <v>44.211157768446313</v>
      </c>
      <c r="E275" s="109"/>
      <c r="F275" s="109"/>
      <c r="G275" s="63"/>
      <c r="H275" s="109"/>
      <c r="I275" s="109"/>
      <c r="J275" s="63"/>
      <c r="K275" s="109"/>
      <c r="L275" s="109"/>
      <c r="M275" s="63"/>
      <c r="N275" s="109"/>
      <c r="O275" s="109"/>
      <c r="P275" s="63"/>
      <c r="Q275" s="109"/>
      <c r="R275" s="109"/>
      <c r="S275" s="63"/>
      <c r="T275" s="109"/>
      <c r="U275" s="109"/>
      <c r="V275" s="63"/>
      <c r="W275" s="109"/>
      <c r="X275" s="109"/>
      <c r="Y275" s="63"/>
      <c r="Z275" s="109"/>
      <c r="AA275" s="109"/>
      <c r="AB275" s="63"/>
      <c r="AC275" s="109"/>
      <c r="AD275" s="109"/>
      <c r="AE275" s="63"/>
      <c r="AF275" s="109"/>
      <c r="AG275" s="109"/>
      <c r="AH275" s="63"/>
      <c r="AI275" s="109"/>
      <c r="AJ275" s="109"/>
      <c r="AK275" s="63"/>
      <c r="AL275" s="109"/>
      <c r="AM275" s="109"/>
      <c r="AN275" s="63"/>
      <c r="AO275" s="109"/>
      <c r="AP275" s="109"/>
      <c r="AQ275" s="63"/>
      <c r="AR275" s="109"/>
      <c r="AS275" s="109"/>
      <c r="AT275" s="63"/>
      <c r="AU275" s="109"/>
      <c r="AV275" s="109"/>
      <c r="AW275" s="63"/>
      <c r="AX275" s="109"/>
      <c r="AY275" s="109"/>
      <c r="AZ275" s="63"/>
      <c r="BA275" s="109"/>
      <c r="BB275" s="109"/>
      <c r="BC275" s="63"/>
      <c r="BD275" s="109"/>
      <c r="BE275" s="109"/>
      <c r="BF275" s="63"/>
      <c r="BG275" s="109"/>
      <c r="BH275" s="109"/>
      <c r="BI275" s="63"/>
      <c r="BJ275" s="63">
        <v>166.7</v>
      </c>
      <c r="BK275" s="63">
        <v>73.7</v>
      </c>
      <c r="BL275" s="63">
        <f t="shared" si="41"/>
        <v>44.211157768446313</v>
      </c>
      <c r="BM275" s="109"/>
      <c r="BN275" s="109"/>
      <c r="BO275" s="63"/>
      <c r="BP275" s="109"/>
      <c r="BQ275" s="109"/>
      <c r="BR275" s="63"/>
      <c r="BS275" s="109"/>
      <c r="BT275" s="109"/>
      <c r="BU275" s="63"/>
      <c r="BV275" s="109"/>
      <c r="BW275" s="109"/>
      <c r="BX275" s="63"/>
      <c r="BY275" s="109"/>
      <c r="BZ275" s="109"/>
      <c r="CA275" s="63"/>
    </row>
    <row r="276" spans="1:79" s="70" customFormat="1" ht="38.25" x14ac:dyDescent="0.25">
      <c r="A276" s="130" t="s">
        <v>529</v>
      </c>
      <c r="B276" s="131">
        <f t="shared" si="42"/>
        <v>67.099999999999994</v>
      </c>
      <c r="C276" s="131">
        <f t="shared" si="42"/>
        <v>27.4</v>
      </c>
      <c r="D276" s="63">
        <f t="shared" si="43"/>
        <v>40.834575260804776</v>
      </c>
      <c r="E276" s="109"/>
      <c r="F276" s="109"/>
      <c r="G276" s="63"/>
      <c r="H276" s="109"/>
      <c r="I276" s="109"/>
      <c r="J276" s="63"/>
      <c r="K276" s="109"/>
      <c r="L276" s="109"/>
      <c r="M276" s="63"/>
      <c r="N276" s="109"/>
      <c r="O276" s="109"/>
      <c r="P276" s="63"/>
      <c r="Q276" s="109"/>
      <c r="R276" s="109"/>
      <c r="S276" s="63"/>
      <c r="T276" s="109"/>
      <c r="U276" s="109"/>
      <c r="V276" s="63"/>
      <c r="W276" s="109"/>
      <c r="X276" s="109"/>
      <c r="Y276" s="63"/>
      <c r="Z276" s="109"/>
      <c r="AA276" s="109"/>
      <c r="AB276" s="63"/>
      <c r="AC276" s="109"/>
      <c r="AD276" s="109"/>
      <c r="AE276" s="63"/>
      <c r="AF276" s="109"/>
      <c r="AG276" s="109"/>
      <c r="AH276" s="63"/>
      <c r="AI276" s="109"/>
      <c r="AJ276" s="109"/>
      <c r="AK276" s="63"/>
      <c r="AL276" s="109"/>
      <c r="AM276" s="109"/>
      <c r="AN276" s="63"/>
      <c r="AO276" s="109"/>
      <c r="AP276" s="109"/>
      <c r="AQ276" s="63"/>
      <c r="AR276" s="109"/>
      <c r="AS276" s="109"/>
      <c r="AT276" s="63"/>
      <c r="AU276" s="109"/>
      <c r="AV276" s="109"/>
      <c r="AW276" s="63"/>
      <c r="AX276" s="109"/>
      <c r="AY276" s="109"/>
      <c r="AZ276" s="63"/>
      <c r="BA276" s="109"/>
      <c r="BB276" s="109"/>
      <c r="BC276" s="63"/>
      <c r="BD276" s="109"/>
      <c r="BE276" s="109"/>
      <c r="BF276" s="63"/>
      <c r="BG276" s="109"/>
      <c r="BH276" s="109"/>
      <c r="BI276" s="63"/>
      <c r="BJ276" s="63">
        <v>67.099999999999994</v>
      </c>
      <c r="BK276" s="63">
        <v>27.4</v>
      </c>
      <c r="BL276" s="63">
        <f t="shared" si="41"/>
        <v>40.834575260804776</v>
      </c>
      <c r="BM276" s="109"/>
      <c r="BN276" s="109"/>
      <c r="BO276" s="63"/>
      <c r="BP276" s="109"/>
      <c r="BQ276" s="109"/>
      <c r="BR276" s="63"/>
      <c r="BS276" s="109"/>
      <c r="BT276" s="109"/>
      <c r="BU276" s="63"/>
      <c r="BV276" s="109"/>
      <c r="BW276" s="109"/>
      <c r="BX276" s="63"/>
      <c r="BY276" s="109"/>
      <c r="BZ276" s="109"/>
      <c r="CA276" s="63"/>
    </row>
    <row r="277" spans="1:79" s="70" customFormat="1" ht="38.25" x14ac:dyDescent="0.25">
      <c r="A277" s="130" t="s">
        <v>530</v>
      </c>
      <c r="B277" s="131">
        <f t="shared" si="42"/>
        <v>166.7</v>
      </c>
      <c r="C277" s="131">
        <f t="shared" si="42"/>
        <v>81</v>
      </c>
      <c r="D277" s="63">
        <f t="shared" si="43"/>
        <v>48.590281943611281</v>
      </c>
      <c r="E277" s="109"/>
      <c r="F277" s="109"/>
      <c r="G277" s="63"/>
      <c r="H277" s="109"/>
      <c r="I277" s="109"/>
      <c r="J277" s="63"/>
      <c r="K277" s="109"/>
      <c r="L277" s="109"/>
      <c r="M277" s="63"/>
      <c r="N277" s="109"/>
      <c r="O277" s="109"/>
      <c r="P277" s="63"/>
      <c r="Q277" s="109"/>
      <c r="R277" s="109"/>
      <c r="S277" s="63"/>
      <c r="T277" s="109"/>
      <c r="U277" s="109"/>
      <c r="V277" s="63"/>
      <c r="W277" s="109"/>
      <c r="X277" s="109"/>
      <c r="Y277" s="63"/>
      <c r="Z277" s="109"/>
      <c r="AA277" s="109"/>
      <c r="AB277" s="63"/>
      <c r="AC277" s="109"/>
      <c r="AD277" s="109"/>
      <c r="AE277" s="63"/>
      <c r="AF277" s="109"/>
      <c r="AG277" s="109"/>
      <c r="AH277" s="63"/>
      <c r="AI277" s="109"/>
      <c r="AJ277" s="109"/>
      <c r="AK277" s="63"/>
      <c r="AL277" s="109"/>
      <c r="AM277" s="109"/>
      <c r="AN277" s="63"/>
      <c r="AO277" s="109"/>
      <c r="AP277" s="109"/>
      <c r="AQ277" s="63"/>
      <c r="AR277" s="109"/>
      <c r="AS277" s="109"/>
      <c r="AT277" s="63"/>
      <c r="AU277" s="109"/>
      <c r="AV277" s="109"/>
      <c r="AW277" s="63"/>
      <c r="AX277" s="109"/>
      <c r="AY277" s="109"/>
      <c r="AZ277" s="63"/>
      <c r="BA277" s="109"/>
      <c r="BB277" s="109"/>
      <c r="BC277" s="63"/>
      <c r="BD277" s="109"/>
      <c r="BE277" s="109"/>
      <c r="BF277" s="63"/>
      <c r="BG277" s="109"/>
      <c r="BH277" s="109"/>
      <c r="BI277" s="63"/>
      <c r="BJ277" s="63">
        <v>166.7</v>
      </c>
      <c r="BK277" s="63">
        <v>81</v>
      </c>
      <c r="BL277" s="63">
        <f t="shared" si="41"/>
        <v>48.590281943611281</v>
      </c>
      <c r="BM277" s="109"/>
      <c r="BN277" s="109"/>
      <c r="BO277" s="63"/>
      <c r="BP277" s="109"/>
      <c r="BQ277" s="109"/>
      <c r="BR277" s="63"/>
      <c r="BS277" s="109"/>
      <c r="BT277" s="109"/>
      <c r="BU277" s="63"/>
      <c r="BV277" s="109"/>
      <c r="BW277" s="109"/>
      <c r="BX277" s="63"/>
      <c r="BY277" s="109"/>
      <c r="BZ277" s="109"/>
      <c r="CA277" s="63"/>
    </row>
    <row r="278" spans="1:79" s="70" customFormat="1" ht="38.25" x14ac:dyDescent="0.25">
      <c r="A278" s="130" t="s">
        <v>531</v>
      </c>
      <c r="B278" s="131">
        <f t="shared" si="42"/>
        <v>166.7</v>
      </c>
      <c r="C278" s="131">
        <f t="shared" si="42"/>
        <v>68.5</v>
      </c>
      <c r="D278" s="63">
        <f t="shared" si="43"/>
        <v>41.091781643671268</v>
      </c>
      <c r="E278" s="109"/>
      <c r="F278" s="109"/>
      <c r="G278" s="63"/>
      <c r="H278" s="109"/>
      <c r="I278" s="109"/>
      <c r="J278" s="63"/>
      <c r="K278" s="109"/>
      <c r="L278" s="109"/>
      <c r="M278" s="63"/>
      <c r="N278" s="109"/>
      <c r="O278" s="109"/>
      <c r="P278" s="63"/>
      <c r="Q278" s="109"/>
      <c r="R278" s="109"/>
      <c r="S278" s="63"/>
      <c r="T278" s="109"/>
      <c r="U278" s="109"/>
      <c r="V278" s="63"/>
      <c r="W278" s="109"/>
      <c r="X278" s="109"/>
      <c r="Y278" s="63"/>
      <c r="Z278" s="109"/>
      <c r="AA278" s="109"/>
      <c r="AB278" s="63"/>
      <c r="AC278" s="109"/>
      <c r="AD278" s="109"/>
      <c r="AE278" s="63"/>
      <c r="AF278" s="109"/>
      <c r="AG278" s="109"/>
      <c r="AH278" s="63"/>
      <c r="AI278" s="109"/>
      <c r="AJ278" s="109"/>
      <c r="AK278" s="63"/>
      <c r="AL278" s="109"/>
      <c r="AM278" s="109"/>
      <c r="AN278" s="63"/>
      <c r="AO278" s="109"/>
      <c r="AP278" s="109"/>
      <c r="AQ278" s="63"/>
      <c r="AR278" s="109"/>
      <c r="AS278" s="109"/>
      <c r="AT278" s="63"/>
      <c r="AU278" s="109"/>
      <c r="AV278" s="109"/>
      <c r="AW278" s="63"/>
      <c r="AX278" s="109"/>
      <c r="AY278" s="109"/>
      <c r="AZ278" s="63"/>
      <c r="BA278" s="109"/>
      <c r="BB278" s="109"/>
      <c r="BC278" s="63"/>
      <c r="BD278" s="109"/>
      <c r="BE278" s="109"/>
      <c r="BF278" s="63"/>
      <c r="BG278" s="109"/>
      <c r="BH278" s="109"/>
      <c r="BI278" s="63"/>
      <c r="BJ278" s="63">
        <v>166.7</v>
      </c>
      <c r="BK278" s="63">
        <v>68.5</v>
      </c>
      <c r="BL278" s="63">
        <f t="shared" si="41"/>
        <v>41.091781643671268</v>
      </c>
      <c r="BM278" s="109"/>
      <c r="BN278" s="109"/>
      <c r="BO278" s="63"/>
      <c r="BP278" s="109"/>
      <c r="BQ278" s="109"/>
      <c r="BR278" s="63"/>
      <c r="BS278" s="109"/>
      <c r="BT278" s="109"/>
      <c r="BU278" s="63"/>
      <c r="BV278" s="109"/>
      <c r="BW278" s="109"/>
      <c r="BX278" s="63"/>
      <c r="BY278" s="109"/>
      <c r="BZ278" s="109"/>
      <c r="CA278" s="63"/>
    </row>
    <row r="279" spans="1:79" s="70" customFormat="1" ht="51" x14ac:dyDescent="0.25">
      <c r="A279" s="130" t="s">
        <v>532</v>
      </c>
      <c r="B279" s="131">
        <f t="shared" si="42"/>
        <v>166.7</v>
      </c>
      <c r="C279" s="131">
        <f t="shared" si="42"/>
        <v>68.400000000000006</v>
      </c>
      <c r="D279" s="63">
        <f t="shared" si="43"/>
        <v>41.031793641271754</v>
      </c>
      <c r="E279" s="109"/>
      <c r="F279" s="109"/>
      <c r="G279" s="63"/>
      <c r="H279" s="109"/>
      <c r="I279" s="109"/>
      <c r="J279" s="63"/>
      <c r="K279" s="109"/>
      <c r="L279" s="109"/>
      <c r="M279" s="63"/>
      <c r="N279" s="109"/>
      <c r="O279" s="109"/>
      <c r="P279" s="63"/>
      <c r="Q279" s="109"/>
      <c r="R279" s="109"/>
      <c r="S279" s="63"/>
      <c r="T279" s="109"/>
      <c r="U279" s="109"/>
      <c r="V279" s="63"/>
      <c r="W279" s="109"/>
      <c r="X279" s="109"/>
      <c r="Y279" s="63"/>
      <c r="Z279" s="109"/>
      <c r="AA279" s="109"/>
      <c r="AB279" s="63"/>
      <c r="AC279" s="109"/>
      <c r="AD279" s="109"/>
      <c r="AE279" s="63"/>
      <c r="AF279" s="109"/>
      <c r="AG279" s="109"/>
      <c r="AH279" s="63"/>
      <c r="AI279" s="109"/>
      <c r="AJ279" s="109"/>
      <c r="AK279" s="63"/>
      <c r="AL279" s="109"/>
      <c r="AM279" s="109"/>
      <c r="AN279" s="63"/>
      <c r="AO279" s="109"/>
      <c r="AP279" s="109"/>
      <c r="AQ279" s="63"/>
      <c r="AR279" s="109"/>
      <c r="AS279" s="109"/>
      <c r="AT279" s="63"/>
      <c r="AU279" s="109"/>
      <c r="AV279" s="109"/>
      <c r="AW279" s="63"/>
      <c r="AX279" s="109"/>
      <c r="AY279" s="109"/>
      <c r="AZ279" s="63"/>
      <c r="BA279" s="109"/>
      <c r="BB279" s="109"/>
      <c r="BC279" s="63"/>
      <c r="BD279" s="109"/>
      <c r="BE279" s="109"/>
      <c r="BF279" s="63"/>
      <c r="BG279" s="109"/>
      <c r="BH279" s="109"/>
      <c r="BI279" s="63"/>
      <c r="BJ279" s="63">
        <v>166.7</v>
      </c>
      <c r="BK279" s="63">
        <v>68.400000000000006</v>
      </c>
      <c r="BL279" s="63">
        <f t="shared" si="41"/>
        <v>41.031793641271754</v>
      </c>
      <c r="BM279" s="109"/>
      <c r="BN279" s="109"/>
      <c r="BO279" s="63"/>
      <c r="BP279" s="109"/>
      <c r="BQ279" s="109"/>
      <c r="BR279" s="63"/>
      <c r="BS279" s="109"/>
      <c r="BT279" s="109"/>
      <c r="BU279" s="63"/>
      <c r="BV279" s="109"/>
      <c r="BW279" s="109"/>
      <c r="BX279" s="63"/>
      <c r="BY279" s="109"/>
      <c r="BZ279" s="109"/>
      <c r="CA279" s="63"/>
    </row>
    <row r="280" spans="1:79" s="70" customFormat="1" ht="38.25" x14ac:dyDescent="0.25">
      <c r="A280" s="130" t="s">
        <v>533</v>
      </c>
      <c r="B280" s="131">
        <f t="shared" si="42"/>
        <v>166.7</v>
      </c>
      <c r="C280" s="131">
        <f t="shared" si="42"/>
        <v>64</v>
      </c>
      <c r="D280" s="63">
        <f t="shared" si="43"/>
        <v>38.392321535692865</v>
      </c>
      <c r="E280" s="109"/>
      <c r="F280" s="109"/>
      <c r="G280" s="63"/>
      <c r="H280" s="109"/>
      <c r="I280" s="109"/>
      <c r="J280" s="63"/>
      <c r="K280" s="109"/>
      <c r="L280" s="109"/>
      <c r="M280" s="63"/>
      <c r="N280" s="109"/>
      <c r="O280" s="109"/>
      <c r="P280" s="63"/>
      <c r="Q280" s="109"/>
      <c r="R280" s="109"/>
      <c r="S280" s="63"/>
      <c r="T280" s="109"/>
      <c r="U280" s="109"/>
      <c r="V280" s="63"/>
      <c r="W280" s="109"/>
      <c r="X280" s="109"/>
      <c r="Y280" s="63"/>
      <c r="Z280" s="109"/>
      <c r="AA280" s="109"/>
      <c r="AB280" s="63"/>
      <c r="AC280" s="109"/>
      <c r="AD280" s="109"/>
      <c r="AE280" s="63"/>
      <c r="AF280" s="109"/>
      <c r="AG280" s="109"/>
      <c r="AH280" s="63"/>
      <c r="AI280" s="109"/>
      <c r="AJ280" s="109"/>
      <c r="AK280" s="63"/>
      <c r="AL280" s="109"/>
      <c r="AM280" s="109"/>
      <c r="AN280" s="63"/>
      <c r="AO280" s="109"/>
      <c r="AP280" s="109"/>
      <c r="AQ280" s="63"/>
      <c r="AR280" s="109"/>
      <c r="AS280" s="109"/>
      <c r="AT280" s="63"/>
      <c r="AU280" s="109"/>
      <c r="AV280" s="109"/>
      <c r="AW280" s="63"/>
      <c r="AX280" s="109"/>
      <c r="AY280" s="109"/>
      <c r="AZ280" s="63"/>
      <c r="BA280" s="109"/>
      <c r="BB280" s="109"/>
      <c r="BC280" s="63"/>
      <c r="BD280" s="109"/>
      <c r="BE280" s="109"/>
      <c r="BF280" s="63"/>
      <c r="BG280" s="109"/>
      <c r="BH280" s="109"/>
      <c r="BI280" s="63"/>
      <c r="BJ280" s="63">
        <v>166.7</v>
      </c>
      <c r="BK280" s="63">
        <v>64</v>
      </c>
      <c r="BL280" s="63">
        <f t="shared" si="41"/>
        <v>38.392321535692865</v>
      </c>
      <c r="BM280" s="109"/>
      <c r="BN280" s="109"/>
      <c r="BO280" s="63"/>
      <c r="BP280" s="109"/>
      <c r="BQ280" s="109"/>
      <c r="BR280" s="63"/>
      <c r="BS280" s="109"/>
      <c r="BT280" s="109"/>
      <c r="BU280" s="63"/>
      <c r="BV280" s="109"/>
      <c r="BW280" s="109"/>
      <c r="BX280" s="63"/>
      <c r="BY280" s="109"/>
      <c r="BZ280" s="109"/>
      <c r="CA280" s="63"/>
    </row>
    <row r="281" spans="1:79" s="70" customFormat="1" ht="38.25" x14ac:dyDescent="0.25">
      <c r="A281" s="130" t="s">
        <v>534</v>
      </c>
      <c r="B281" s="131">
        <f t="shared" si="42"/>
        <v>166.7</v>
      </c>
      <c r="C281" s="131">
        <f t="shared" si="42"/>
        <v>64</v>
      </c>
      <c r="D281" s="63">
        <f t="shared" si="43"/>
        <v>38.392321535692865</v>
      </c>
      <c r="E281" s="109"/>
      <c r="F281" s="109"/>
      <c r="G281" s="63"/>
      <c r="H281" s="109"/>
      <c r="I281" s="109"/>
      <c r="J281" s="63"/>
      <c r="K281" s="109"/>
      <c r="L281" s="109"/>
      <c r="M281" s="63"/>
      <c r="N281" s="109"/>
      <c r="O281" s="109"/>
      <c r="P281" s="63"/>
      <c r="Q281" s="109"/>
      <c r="R281" s="109"/>
      <c r="S281" s="63"/>
      <c r="T281" s="109"/>
      <c r="U281" s="109"/>
      <c r="V281" s="63"/>
      <c r="W281" s="109"/>
      <c r="X281" s="109"/>
      <c r="Y281" s="63"/>
      <c r="Z281" s="109"/>
      <c r="AA281" s="109"/>
      <c r="AB281" s="63"/>
      <c r="AC281" s="109"/>
      <c r="AD281" s="109"/>
      <c r="AE281" s="63"/>
      <c r="AF281" s="109"/>
      <c r="AG281" s="109"/>
      <c r="AH281" s="63"/>
      <c r="AI281" s="109"/>
      <c r="AJ281" s="109"/>
      <c r="AK281" s="63"/>
      <c r="AL281" s="109"/>
      <c r="AM281" s="109"/>
      <c r="AN281" s="63"/>
      <c r="AO281" s="109"/>
      <c r="AP281" s="109"/>
      <c r="AQ281" s="63"/>
      <c r="AR281" s="109"/>
      <c r="AS281" s="109"/>
      <c r="AT281" s="63"/>
      <c r="AU281" s="109"/>
      <c r="AV281" s="109"/>
      <c r="AW281" s="63"/>
      <c r="AX281" s="109"/>
      <c r="AY281" s="109"/>
      <c r="AZ281" s="63"/>
      <c r="BA281" s="109"/>
      <c r="BB281" s="109"/>
      <c r="BC281" s="63"/>
      <c r="BD281" s="109"/>
      <c r="BE281" s="109"/>
      <c r="BF281" s="63"/>
      <c r="BG281" s="109"/>
      <c r="BH281" s="109"/>
      <c r="BI281" s="63"/>
      <c r="BJ281" s="63">
        <v>166.7</v>
      </c>
      <c r="BK281" s="63">
        <v>64</v>
      </c>
      <c r="BL281" s="63">
        <f t="shared" si="41"/>
        <v>38.392321535692865</v>
      </c>
      <c r="BM281" s="109"/>
      <c r="BN281" s="109"/>
      <c r="BO281" s="63"/>
      <c r="BP281" s="109"/>
      <c r="BQ281" s="109"/>
      <c r="BR281" s="63"/>
      <c r="BS281" s="109"/>
      <c r="BT281" s="109"/>
      <c r="BU281" s="63"/>
      <c r="BV281" s="109"/>
      <c r="BW281" s="109"/>
      <c r="BX281" s="63"/>
      <c r="BY281" s="109"/>
      <c r="BZ281" s="109"/>
      <c r="CA281" s="63"/>
    </row>
    <row r="282" spans="1:79" s="70" customFormat="1" ht="38.25" x14ac:dyDescent="0.25">
      <c r="A282" s="130" t="s">
        <v>535</v>
      </c>
      <c r="B282" s="131">
        <f t="shared" si="42"/>
        <v>67.099999999999994</v>
      </c>
      <c r="C282" s="131">
        <f t="shared" si="42"/>
        <v>26</v>
      </c>
      <c r="D282" s="63">
        <f t="shared" si="43"/>
        <v>38.748137108792854</v>
      </c>
      <c r="E282" s="109"/>
      <c r="F282" s="109"/>
      <c r="G282" s="63"/>
      <c r="H282" s="109"/>
      <c r="I282" s="109"/>
      <c r="J282" s="63"/>
      <c r="K282" s="109"/>
      <c r="L282" s="109"/>
      <c r="M282" s="63"/>
      <c r="N282" s="109"/>
      <c r="O282" s="109"/>
      <c r="P282" s="63"/>
      <c r="Q282" s="109"/>
      <c r="R282" s="109"/>
      <c r="S282" s="63"/>
      <c r="T282" s="109"/>
      <c r="U282" s="109"/>
      <c r="V282" s="63"/>
      <c r="W282" s="109"/>
      <c r="X282" s="109"/>
      <c r="Y282" s="63"/>
      <c r="Z282" s="109"/>
      <c r="AA282" s="109"/>
      <c r="AB282" s="63"/>
      <c r="AC282" s="109"/>
      <c r="AD282" s="109"/>
      <c r="AE282" s="63"/>
      <c r="AF282" s="109"/>
      <c r="AG282" s="109"/>
      <c r="AH282" s="63"/>
      <c r="AI282" s="109"/>
      <c r="AJ282" s="109"/>
      <c r="AK282" s="63"/>
      <c r="AL282" s="109"/>
      <c r="AM282" s="109"/>
      <c r="AN282" s="63"/>
      <c r="AO282" s="109"/>
      <c r="AP282" s="109"/>
      <c r="AQ282" s="63"/>
      <c r="AR282" s="109"/>
      <c r="AS282" s="109"/>
      <c r="AT282" s="63"/>
      <c r="AU282" s="109"/>
      <c r="AV282" s="109"/>
      <c r="AW282" s="63"/>
      <c r="AX282" s="109"/>
      <c r="AY282" s="109"/>
      <c r="AZ282" s="63"/>
      <c r="BA282" s="109"/>
      <c r="BB282" s="109"/>
      <c r="BC282" s="63"/>
      <c r="BD282" s="109"/>
      <c r="BE282" s="109"/>
      <c r="BF282" s="63"/>
      <c r="BG282" s="109"/>
      <c r="BH282" s="109"/>
      <c r="BI282" s="63"/>
      <c r="BJ282" s="63">
        <v>67.099999999999994</v>
      </c>
      <c r="BK282" s="63">
        <v>26</v>
      </c>
      <c r="BL282" s="63">
        <f t="shared" si="41"/>
        <v>38.748137108792854</v>
      </c>
      <c r="BM282" s="109"/>
      <c r="BN282" s="109"/>
      <c r="BO282" s="63"/>
      <c r="BP282" s="109"/>
      <c r="BQ282" s="109"/>
      <c r="BR282" s="63"/>
      <c r="BS282" s="109"/>
      <c r="BT282" s="109"/>
      <c r="BU282" s="63"/>
      <c r="BV282" s="109"/>
      <c r="BW282" s="109"/>
      <c r="BX282" s="63"/>
      <c r="BY282" s="109"/>
      <c r="BZ282" s="109"/>
      <c r="CA282" s="63"/>
    </row>
    <row r="283" spans="1:79" s="70" customFormat="1" ht="38.25" x14ac:dyDescent="0.25">
      <c r="A283" s="130" t="s">
        <v>536</v>
      </c>
      <c r="B283" s="131">
        <f t="shared" si="42"/>
        <v>166.7</v>
      </c>
      <c r="C283" s="131">
        <f t="shared" si="42"/>
        <v>64.099999999999994</v>
      </c>
      <c r="D283" s="63">
        <f t="shared" si="43"/>
        <v>38.452309538092386</v>
      </c>
      <c r="E283" s="109"/>
      <c r="F283" s="109"/>
      <c r="G283" s="63"/>
      <c r="H283" s="109"/>
      <c r="I283" s="109"/>
      <c r="J283" s="63"/>
      <c r="K283" s="109"/>
      <c r="L283" s="109"/>
      <c r="M283" s="63"/>
      <c r="N283" s="109"/>
      <c r="O283" s="109"/>
      <c r="P283" s="63"/>
      <c r="Q283" s="109"/>
      <c r="R283" s="109"/>
      <c r="S283" s="63"/>
      <c r="T283" s="109"/>
      <c r="U283" s="109"/>
      <c r="V283" s="63"/>
      <c r="W283" s="109"/>
      <c r="X283" s="109"/>
      <c r="Y283" s="63"/>
      <c r="Z283" s="109"/>
      <c r="AA283" s="109"/>
      <c r="AB283" s="63"/>
      <c r="AC283" s="109"/>
      <c r="AD283" s="109"/>
      <c r="AE283" s="63"/>
      <c r="AF283" s="109"/>
      <c r="AG283" s="109"/>
      <c r="AH283" s="63"/>
      <c r="AI283" s="109"/>
      <c r="AJ283" s="109"/>
      <c r="AK283" s="63"/>
      <c r="AL283" s="109"/>
      <c r="AM283" s="109"/>
      <c r="AN283" s="63"/>
      <c r="AO283" s="109"/>
      <c r="AP283" s="109"/>
      <c r="AQ283" s="63"/>
      <c r="AR283" s="109"/>
      <c r="AS283" s="109"/>
      <c r="AT283" s="63"/>
      <c r="AU283" s="109"/>
      <c r="AV283" s="109"/>
      <c r="AW283" s="63"/>
      <c r="AX283" s="109"/>
      <c r="AY283" s="109"/>
      <c r="AZ283" s="63"/>
      <c r="BA283" s="109"/>
      <c r="BB283" s="109"/>
      <c r="BC283" s="63"/>
      <c r="BD283" s="109"/>
      <c r="BE283" s="109"/>
      <c r="BF283" s="63"/>
      <c r="BG283" s="109"/>
      <c r="BH283" s="109"/>
      <c r="BI283" s="63"/>
      <c r="BJ283" s="63">
        <v>166.7</v>
      </c>
      <c r="BK283" s="63">
        <v>64.099999999999994</v>
      </c>
      <c r="BL283" s="63">
        <f t="shared" si="41"/>
        <v>38.452309538092386</v>
      </c>
      <c r="BM283" s="109"/>
      <c r="BN283" s="109"/>
      <c r="BO283" s="63"/>
      <c r="BP283" s="109"/>
      <c r="BQ283" s="109"/>
      <c r="BR283" s="63"/>
      <c r="BS283" s="109"/>
      <c r="BT283" s="109"/>
      <c r="BU283" s="63"/>
      <c r="BV283" s="109"/>
      <c r="BW283" s="109"/>
      <c r="BX283" s="63"/>
      <c r="BY283" s="109"/>
      <c r="BZ283" s="109"/>
      <c r="CA283" s="63"/>
    </row>
    <row r="284" spans="1:79" s="70" customFormat="1" ht="38.25" x14ac:dyDescent="0.25">
      <c r="A284" s="130" t="s">
        <v>537</v>
      </c>
      <c r="B284" s="131">
        <f t="shared" si="42"/>
        <v>166.7</v>
      </c>
      <c r="C284" s="131">
        <f t="shared" si="42"/>
        <v>64</v>
      </c>
      <c r="D284" s="63">
        <f t="shared" si="43"/>
        <v>38.392321535692865</v>
      </c>
      <c r="E284" s="109"/>
      <c r="F284" s="109"/>
      <c r="G284" s="63"/>
      <c r="H284" s="109"/>
      <c r="I284" s="109"/>
      <c r="J284" s="63"/>
      <c r="K284" s="109"/>
      <c r="L284" s="109"/>
      <c r="M284" s="63"/>
      <c r="N284" s="109"/>
      <c r="O284" s="109"/>
      <c r="P284" s="63"/>
      <c r="Q284" s="109"/>
      <c r="R284" s="109"/>
      <c r="S284" s="63"/>
      <c r="T284" s="109"/>
      <c r="U284" s="109"/>
      <c r="V284" s="63"/>
      <c r="W284" s="109"/>
      <c r="X284" s="109"/>
      <c r="Y284" s="63"/>
      <c r="Z284" s="109"/>
      <c r="AA284" s="109"/>
      <c r="AB284" s="63"/>
      <c r="AC284" s="109"/>
      <c r="AD284" s="109"/>
      <c r="AE284" s="63"/>
      <c r="AF284" s="109"/>
      <c r="AG284" s="109"/>
      <c r="AH284" s="63"/>
      <c r="AI284" s="109"/>
      <c r="AJ284" s="109"/>
      <c r="AK284" s="63"/>
      <c r="AL284" s="109"/>
      <c r="AM284" s="109"/>
      <c r="AN284" s="63"/>
      <c r="AO284" s="109"/>
      <c r="AP284" s="109"/>
      <c r="AQ284" s="63"/>
      <c r="AR284" s="109"/>
      <c r="AS284" s="109"/>
      <c r="AT284" s="63"/>
      <c r="AU284" s="109"/>
      <c r="AV284" s="109"/>
      <c r="AW284" s="63"/>
      <c r="AX284" s="109"/>
      <c r="AY284" s="109"/>
      <c r="AZ284" s="63"/>
      <c r="BA284" s="109"/>
      <c r="BB284" s="109"/>
      <c r="BC284" s="63"/>
      <c r="BD284" s="109"/>
      <c r="BE284" s="109"/>
      <c r="BF284" s="63"/>
      <c r="BG284" s="109"/>
      <c r="BH284" s="109"/>
      <c r="BI284" s="63"/>
      <c r="BJ284" s="63">
        <v>166.7</v>
      </c>
      <c r="BK284" s="63">
        <v>64</v>
      </c>
      <c r="BL284" s="63">
        <f t="shared" si="41"/>
        <v>38.392321535692865</v>
      </c>
      <c r="BM284" s="109"/>
      <c r="BN284" s="109"/>
      <c r="BO284" s="63"/>
      <c r="BP284" s="109"/>
      <c r="BQ284" s="109"/>
      <c r="BR284" s="63"/>
      <c r="BS284" s="109"/>
      <c r="BT284" s="109"/>
      <c r="BU284" s="63"/>
      <c r="BV284" s="109"/>
      <c r="BW284" s="109"/>
      <c r="BX284" s="63"/>
      <c r="BY284" s="109"/>
      <c r="BZ284" s="109"/>
      <c r="CA284" s="63"/>
    </row>
    <row r="285" spans="1:79" s="70" customFormat="1" ht="38.25" x14ac:dyDescent="0.25">
      <c r="A285" s="130" t="s">
        <v>538</v>
      </c>
      <c r="B285" s="131">
        <f t="shared" si="42"/>
        <v>67.099999999999994</v>
      </c>
      <c r="C285" s="131">
        <f t="shared" si="42"/>
        <v>25.5</v>
      </c>
      <c r="D285" s="63">
        <f t="shared" si="43"/>
        <v>38.00298062593145</v>
      </c>
      <c r="E285" s="109"/>
      <c r="F285" s="109"/>
      <c r="G285" s="63"/>
      <c r="H285" s="109"/>
      <c r="I285" s="109"/>
      <c r="J285" s="63"/>
      <c r="K285" s="109"/>
      <c r="L285" s="109"/>
      <c r="M285" s="63"/>
      <c r="N285" s="109"/>
      <c r="O285" s="109"/>
      <c r="P285" s="63"/>
      <c r="Q285" s="109"/>
      <c r="R285" s="109"/>
      <c r="S285" s="63"/>
      <c r="T285" s="109"/>
      <c r="U285" s="109"/>
      <c r="V285" s="63"/>
      <c r="W285" s="109"/>
      <c r="X285" s="109"/>
      <c r="Y285" s="63"/>
      <c r="Z285" s="109"/>
      <c r="AA285" s="109"/>
      <c r="AB285" s="63"/>
      <c r="AC285" s="109"/>
      <c r="AD285" s="109"/>
      <c r="AE285" s="63"/>
      <c r="AF285" s="109"/>
      <c r="AG285" s="109"/>
      <c r="AH285" s="63"/>
      <c r="AI285" s="109"/>
      <c r="AJ285" s="109"/>
      <c r="AK285" s="63"/>
      <c r="AL285" s="109"/>
      <c r="AM285" s="109"/>
      <c r="AN285" s="63"/>
      <c r="AO285" s="109"/>
      <c r="AP285" s="109"/>
      <c r="AQ285" s="63"/>
      <c r="AR285" s="109"/>
      <c r="AS285" s="109"/>
      <c r="AT285" s="63"/>
      <c r="AU285" s="109"/>
      <c r="AV285" s="109"/>
      <c r="AW285" s="63"/>
      <c r="AX285" s="109"/>
      <c r="AY285" s="109"/>
      <c r="AZ285" s="63"/>
      <c r="BA285" s="109"/>
      <c r="BB285" s="109"/>
      <c r="BC285" s="63"/>
      <c r="BD285" s="109"/>
      <c r="BE285" s="109"/>
      <c r="BF285" s="63"/>
      <c r="BG285" s="109"/>
      <c r="BH285" s="109"/>
      <c r="BI285" s="63"/>
      <c r="BJ285" s="63">
        <v>67.099999999999994</v>
      </c>
      <c r="BK285" s="63">
        <v>25.5</v>
      </c>
      <c r="BL285" s="63">
        <f t="shared" si="41"/>
        <v>38.00298062593145</v>
      </c>
      <c r="BM285" s="109"/>
      <c r="BN285" s="109"/>
      <c r="BO285" s="63"/>
      <c r="BP285" s="109"/>
      <c r="BQ285" s="109"/>
      <c r="BR285" s="63"/>
      <c r="BS285" s="109"/>
      <c r="BT285" s="109"/>
      <c r="BU285" s="63"/>
      <c r="BV285" s="109"/>
      <c r="BW285" s="109"/>
      <c r="BX285" s="63"/>
      <c r="BY285" s="109"/>
      <c r="BZ285" s="109"/>
      <c r="CA285" s="63"/>
    </row>
    <row r="286" spans="1:79" s="70" customFormat="1" ht="38.25" x14ac:dyDescent="0.25">
      <c r="A286" s="130" t="s">
        <v>539</v>
      </c>
      <c r="B286" s="131">
        <f t="shared" si="42"/>
        <v>166.7</v>
      </c>
      <c r="C286" s="131">
        <f t="shared" si="42"/>
        <v>64.5</v>
      </c>
      <c r="D286" s="63">
        <f t="shared" si="43"/>
        <v>38.692261547690464</v>
      </c>
      <c r="E286" s="109"/>
      <c r="F286" s="109"/>
      <c r="G286" s="63"/>
      <c r="H286" s="109"/>
      <c r="I286" s="109"/>
      <c r="J286" s="63"/>
      <c r="K286" s="109"/>
      <c r="L286" s="109"/>
      <c r="M286" s="63"/>
      <c r="N286" s="109"/>
      <c r="O286" s="109"/>
      <c r="P286" s="63"/>
      <c r="Q286" s="109"/>
      <c r="R286" s="109"/>
      <c r="S286" s="63"/>
      <c r="T286" s="109"/>
      <c r="U286" s="109"/>
      <c r="V286" s="63"/>
      <c r="W286" s="109"/>
      <c r="X286" s="109"/>
      <c r="Y286" s="63"/>
      <c r="Z286" s="109"/>
      <c r="AA286" s="109"/>
      <c r="AB286" s="63"/>
      <c r="AC286" s="109"/>
      <c r="AD286" s="109"/>
      <c r="AE286" s="63"/>
      <c r="AF286" s="109"/>
      <c r="AG286" s="109"/>
      <c r="AH286" s="63"/>
      <c r="AI286" s="109"/>
      <c r="AJ286" s="109"/>
      <c r="AK286" s="63"/>
      <c r="AL286" s="109"/>
      <c r="AM286" s="109"/>
      <c r="AN286" s="63"/>
      <c r="AO286" s="109"/>
      <c r="AP286" s="109"/>
      <c r="AQ286" s="63"/>
      <c r="AR286" s="109"/>
      <c r="AS286" s="109"/>
      <c r="AT286" s="63"/>
      <c r="AU286" s="109"/>
      <c r="AV286" s="109"/>
      <c r="AW286" s="63"/>
      <c r="AX286" s="109"/>
      <c r="AY286" s="109"/>
      <c r="AZ286" s="63"/>
      <c r="BA286" s="109"/>
      <c r="BB286" s="109"/>
      <c r="BC286" s="63"/>
      <c r="BD286" s="109"/>
      <c r="BE286" s="109"/>
      <c r="BF286" s="63"/>
      <c r="BG286" s="109"/>
      <c r="BH286" s="109"/>
      <c r="BI286" s="63"/>
      <c r="BJ286" s="63">
        <v>166.7</v>
      </c>
      <c r="BK286" s="63">
        <v>64.5</v>
      </c>
      <c r="BL286" s="63">
        <f t="shared" si="41"/>
        <v>38.692261547690464</v>
      </c>
      <c r="BM286" s="109"/>
      <c r="BN286" s="109"/>
      <c r="BO286" s="63"/>
      <c r="BP286" s="109"/>
      <c r="BQ286" s="109"/>
      <c r="BR286" s="63"/>
      <c r="BS286" s="109"/>
      <c r="BT286" s="109"/>
      <c r="BU286" s="63"/>
      <c r="BV286" s="109"/>
      <c r="BW286" s="109"/>
      <c r="BX286" s="63"/>
      <c r="BY286" s="109"/>
      <c r="BZ286" s="109"/>
      <c r="CA286" s="63"/>
    </row>
    <row r="287" spans="1:79" s="70" customFormat="1" ht="38.25" x14ac:dyDescent="0.25">
      <c r="A287" s="130" t="s">
        <v>540</v>
      </c>
      <c r="B287" s="131">
        <f t="shared" si="42"/>
        <v>67.099999999999994</v>
      </c>
      <c r="C287" s="131">
        <f t="shared" si="42"/>
        <v>33.5</v>
      </c>
      <c r="D287" s="63">
        <f t="shared" si="43"/>
        <v>49.92548435171387</v>
      </c>
      <c r="E287" s="109"/>
      <c r="F287" s="109"/>
      <c r="G287" s="63"/>
      <c r="H287" s="109"/>
      <c r="I287" s="109"/>
      <c r="J287" s="63"/>
      <c r="K287" s="109"/>
      <c r="L287" s="109"/>
      <c r="M287" s="63"/>
      <c r="N287" s="109"/>
      <c r="O287" s="109"/>
      <c r="P287" s="63"/>
      <c r="Q287" s="109"/>
      <c r="R287" s="109"/>
      <c r="S287" s="63"/>
      <c r="T287" s="109"/>
      <c r="U287" s="109"/>
      <c r="V287" s="63"/>
      <c r="W287" s="109"/>
      <c r="X287" s="109"/>
      <c r="Y287" s="63"/>
      <c r="Z287" s="109"/>
      <c r="AA287" s="109"/>
      <c r="AB287" s="63"/>
      <c r="AC287" s="109"/>
      <c r="AD287" s="109"/>
      <c r="AE287" s="63"/>
      <c r="AF287" s="109"/>
      <c r="AG287" s="109"/>
      <c r="AH287" s="63"/>
      <c r="AI287" s="109"/>
      <c r="AJ287" s="109"/>
      <c r="AK287" s="63"/>
      <c r="AL287" s="109"/>
      <c r="AM287" s="109"/>
      <c r="AN287" s="63"/>
      <c r="AO287" s="109"/>
      <c r="AP287" s="109"/>
      <c r="AQ287" s="63"/>
      <c r="AR287" s="109"/>
      <c r="AS287" s="109"/>
      <c r="AT287" s="63"/>
      <c r="AU287" s="109"/>
      <c r="AV287" s="109"/>
      <c r="AW287" s="63"/>
      <c r="AX287" s="109"/>
      <c r="AY287" s="109"/>
      <c r="AZ287" s="63"/>
      <c r="BA287" s="109"/>
      <c r="BB287" s="109"/>
      <c r="BC287" s="63"/>
      <c r="BD287" s="109"/>
      <c r="BE287" s="109"/>
      <c r="BF287" s="63"/>
      <c r="BG287" s="109"/>
      <c r="BH287" s="109"/>
      <c r="BI287" s="63"/>
      <c r="BJ287" s="63">
        <v>67.099999999999994</v>
      </c>
      <c r="BK287" s="63">
        <v>33.5</v>
      </c>
      <c r="BL287" s="63">
        <f t="shared" si="41"/>
        <v>49.92548435171387</v>
      </c>
      <c r="BM287" s="109"/>
      <c r="BN287" s="109"/>
      <c r="BO287" s="63"/>
      <c r="BP287" s="109"/>
      <c r="BQ287" s="109"/>
      <c r="BR287" s="63"/>
      <c r="BS287" s="109"/>
      <c r="BT287" s="109"/>
      <c r="BU287" s="63"/>
      <c r="BV287" s="109"/>
      <c r="BW287" s="109"/>
      <c r="BX287" s="63"/>
      <c r="BY287" s="109"/>
      <c r="BZ287" s="109"/>
      <c r="CA287" s="63"/>
    </row>
    <row r="288" spans="1:79" s="70" customFormat="1" ht="38.25" x14ac:dyDescent="0.25">
      <c r="A288" s="130" t="s">
        <v>541</v>
      </c>
      <c r="B288" s="131">
        <f t="shared" si="42"/>
        <v>67.099999999999994</v>
      </c>
      <c r="C288" s="131">
        <f t="shared" si="42"/>
        <v>25.5</v>
      </c>
      <c r="D288" s="63">
        <f t="shared" si="43"/>
        <v>38.00298062593145</v>
      </c>
      <c r="E288" s="109"/>
      <c r="F288" s="109"/>
      <c r="G288" s="63"/>
      <c r="H288" s="109"/>
      <c r="I288" s="109"/>
      <c r="J288" s="63"/>
      <c r="K288" s="109"/>
      <c r="L288" s="109"/>
      <c r="M288" s="63"/>
      <c r="N288" s="109"/>
      <c r="O288" s="109"/>
      <c r="P288" s="63"/>
      <c r="Q288" s="109"/>
      <c r="R288" s="109"/>
      <c r="S288" s="63"/>
      <c r="T288" s="109"/>
      <c r="U288" s="109"/>
      <c r="V288" s="63"/>
      <c r="W288" s="109"/>
      <c r="X288" s="109"/>
      <c r="Y288" s="63"/>
      <c r="Z288" s="109"/>
      <c r="AA288" s="109"/>
      <c r="AB288" s="63"/>
      <c r="AC288" s="109"/>
      <c r="AD288" s="109"/>
      <c r="AE288" s="63"/>
      <c r="AF288" s="109"/>
      <c r="AG288" s="109"/>
      <c r="AH288" s="63"/>
      <c r="AI288" s="109"/>
      <c r="AJ288" s="109"/>
      <c r="AK288" s="63"/>
      <c r="AL288" s="109"/>
      <c r="AM288" s="109"/>
      <c r="AN288" s="63"/>
      <c r="AO288" s="109"/>
      <c r="AP288" s="109"/>
      <c r="AQ288" s="63"/>
      <c r="AR288" s="109"/>
      <c r="AS288" s="109"/>
      <c r="AT288" s="63"/>
      <c r="AU288" s="109"/>
      <c r="AV288" s="109"/>
      <c r="AW288" s="63"/>
      <c r="AX288" s="109"/>
      <c r="AY288" s="109"/>
      <c r="AZ288" s="63"/>
      <c r="BA288" s="109"/>
      <c r="BB288" s="109"/>
      <c r="BC288" s="63"/>
      <c r="BD288" s="109"/>
      <c r="BE288" s="109"/>
      <c r="BF288" s="63"/>
      <c r="BG288" s="109"/>
      <c r="BH288" s="109"/>
      <c r="BI288" s="63"/>
      <c r="BJ288" s="63">
        <v>67.099999999999994</v>
      </c>
      <c r="BK288" s="63">
        <v>25.5</v>
      </c>
      <c r="BL288" s="63">
        <f t="shared" si="41"/>
        <v>38.00298062593145</v>
      </c>
      <c r="BM288" s="109"/>
      <c r="BN288" s="109"/>
      <c r="BO288" s="63"/>
      <c r="BP288" s="109"/>
      <c r="BQ288" s="109"/>
      <c r="BR288" s="63"/>
      <c r="BS288" s="109"/>
      <c r="BT288" s="109"/>
      <c r="BU288" s="63"/>
      <c r="BV288" s="109"/>
      <c r="BW288" s="109"/>
      <c r="BX288" s="63"/>
      <c r="BY288" s="109"/>
      <c r="BZ288" s="109"/>
      <c r="CA288" s="63"/>
    </row>
    <row r="289" spans="1:79" s="70" customFormat="1" ht="38.25" x14ac:dyDescent="0.25">
      <c r="A289" s="130" t="s">
        <v>542</v>
      </c>
      <c r="B289" s="131">
        <f t="shared" si="42"/>
        <v>67.099999999999994</v>
      </c>
      <c r="C289" s="131">
        <f t="shared" si="42"/>
        <v>25.5</v>
      </c>
      <c r="D289" s="63">
        <f t="shared" si="43"/>
        <v>38.00298062593145</v>
      </c>
      <c r="E289" s="109"/>
      <c r="F289" s="109"/>
      <c r="G289" s="63"/>
      <c r="H289" s="109"/>
      <c r="I289" s="109"/>
      <c r="J289" s="63"/>
      <c r="K289" s="109"/>
      <c r="L289" s="109"/>
      <c r="M289" s="63"/>
      <c r="N289" s="109"/>
      <c r="O289" s="109"/>
      <c r="P289" s="63"/>
      <c r="Q289" s="109"/>
      <c r="R289" s="109"/>
      <c r="S289" s="63"/>
      <c r="T289" s="109"/>
      <c r="U289" s="109"/>
      <c r="V289" s="63"/>
      <c r="W289" s="109"/>
      <c r="X289" s="109"/>
      <c r="Y289" s="63"/>
      <c r="Z289" s="109"/>
      <c r="AA289" s="109"/>
      <c r="AB289" s="63"/>
      <c r="AC289" s="109"/>
      <c r="AD289" s="109"/>
      <c r="AE289" s="63"/>
      <c r="AF289" s="109"/>
      <c r="AG289" s="109"/>
      <c r="AH289" s="63"/>
      <c r="AI289" s="109"/>
      <c r="AJ289" s="109"/>
      <c r="AK289" s="63"/>
      <c r="AL289" s="109"/>
      <c r="AM289" s="109"/>
      <c r="AN289" s="63"/>
      <c r="AO289" s="109"/>
      <c r="AP289" s="109"/>
      <c r="AQ289" s="63"/>
      <c r="AR289" s="109"/>
      <c r="AS289" s="109"/>
      <c r="AT289" s="63"/>
      <c r="AU289" s="109"/>
      <c r="AV289" s="109"/>
      <c r="AW289" s="63"/>
      <c r="AX289" s="109"/>
      <c r="AY289" s="109"/>
      <c r="AZ289" s="63"/>
      <c r="BA289" s="109"/>
      <c r="BB289" s="109"/>
      <c r="BC289" s="63"/>
      <c r="BD289" s="109"/>
      <c r="BE289" s="109"/>
      <c r="BF289" s="63"/>
      <c r="BG289" s="109"/>
      <c r="BH289" s="109"/>
      <c r="BI289" s="63"/>
      <c r="BJ289" s="63">
        <v>67.099999999999994</v>
      </c>
      <c r="BK289" s="63">
        <v>25.5</v>
      </c>
      <c r="BL289" s="63">
        <f t="shared" si="41"/>
        <v>38.00298062593145</v>
      </c>
      <c r="BM289" s="109"/>
      <c r="BN289" s="109"/>
      <c r="BO289" s="63"/>
      <c r="BP289" s="109"/>
      <c r="BQ289" s="109"/>
      <c r="BR289" s="63"/>
      <c r="BS289" s="109"/>
      <c r="BT289" s="109"/>
      <c r="BU289" s="63"/>
      <c r="BV289" s="109"/>
      <c r="BW289" s="109"/>
      <c r="BX289" s="63"/>
      <c r="BY289" s="109"/>
      <c r="BZ289" s="109"/>
      <c r="CA289" s="63"/>
    </row>
    <row r="290" spans="1:79" s="70" customFormat="1" ht="51" x14ac:dyDescent="0.25">
      <c r="A290" s="130" t="s">
        <v>543</v>
      </c>
      <c r="B290" s="131">
        <f t="shared" si="42"/>
        <v>67.099999999999994</v>
      </c>
      <c r="C290" s="131">
        <f t="shared" si="42"/>
        <v>24.4</v>
      </c>
      <c r="D290" s="63">
        <f t="shared" si="43"/>
        <v>36.363636363636367</v>
      </c>
      <c r="E290" s="109"/>
      <c r="F290" s="109"/>
      <c r="G290" s="63"/>
      <c r="H290" s="109"/>
      <c r="I290" s="109"/>
      <c r="J290" s="63"/>
      <c r="K290" s="109"/>
      <c r="L290" s="109"/>
      <c r="M290" s="63"/>
      <c r="N290" s="109"/>
      <c r="O290" s="109"/>
      <c r="P290" s="63"/>
      <c r="Q290" s="109"/>
      <c r="R290" s="109"/>
      <c r="S290" s="63"/>
      <c r="T290" s="109"/>
      <c r="U290" s="109"/>
      <c r="V290" s="63"/>
      <c r="W290" s="109"/>
      <c r="X290" s="109"/>
      <c r="Y290" s="63"/>
      <c r="Z290" s="109"/>
      <c r="AA290" s="109"/>
      <c r="AB290" s="63"/>
      <c r="AC290" s="109"/>
      <c r="AD290" s="109"/>
      <c r="AE290" s="63"/>
      <c r="AF290" s="109"/>
      <c r="AG290" s="109"/>
      <c r="AH290" s="63"/>
      <c r="AI290" s="109"/>
      <c r="AJ290" s="109"/>
      <c r="AK290" s="63"/>
      <c r="AL290" s="109"/>
      <c r="AM290" s="109"/>
      <c r="AN290" s="63"/>
      <c r="AO290" s="109"/>
      <c r="AP290" s="109"/>
      <c r="AQ290" s="63"/>
      <c r="AR290" s="109"/>
      <c r="AS290" s="109"/>
      <c r="AT290" s="63"/>
      <c r="AU290" s="109"/>
      <c r="AV290" s="109"/>
      <c r="AW290" s="63"/>
      <c r="AX290" s="109"/>
      <c r="AY290" s="109"/>
      <c r="AZ290" s="63"/>
      <c r="BA290" s="109"/>
      <c r="BB290" s="109"/>
      <c r="BC290" s="63"/>
      <c r="BD290" s="109"/>
      <c r="BE290" s="109"/>
      <c r="BF290" s="63"/>
      <c r="BG290" s="109"/>
      <c r="BH290" s="109"/>
      <c r="BI290" s="63"/>
      <c r="BJ290" s="63">
        <v>67.099999999999994</v>
      </c>
      <c r="BK290" s="63">
        <v>24.4</v>
      </c>
      <c r="BL290" s="63">
        <f t="shared" si="41"/>
        <v>36.363636363636367</v>
      </c>
      <c r="BM290" s="109"/>
      <c r="BN290" s="109"/>
      <c r="BO290" s="63"/>
      <c r="BP290" s="109"/>
      <c r="BQ290" s="109"/>
      <c r="BR290" s="63"/>
      <c r="BS290" s="109"/>
      <c r="BT290" s="109"/>
      <c r="BU290" s="63"/>
      <c r="BV290" s="109"/>
      <c r="BW290" s="109"/>
      <c r="BX290" s="63"/>
      <c r="BY290" s="109"/>
      <c r="BZ290" s="109"/>
      <c r="CA290" s="63"/>
    </row>
    <row r="291" spans="1:79" s="70" customFormat="1" ht="38.25" x14ac:dyDescent="0.25">
      <c r="A291" s="130" t="s">
        <v>544</v>
      </c>
      <c r="B291" s="131">
        <f t="shared" si="42"/>
        <v>67.099999999999994</v>
      </c>
      <c r="C291" s="131">
        <f t="shared" si="42"/>
        <v>25.5</v>
      </c>
      <c r="D291" s="63">
        <f t="shared" si="43"/>
        <v>38.00298062593145</v>
      </c>
      <c r="E291" s="109"/>
      <c r="F291" s="109"/>
      <c r="G291" s="63"/>
      <c r="H291" s="109"/>
      <c r="I291" s="109"/>
      <c r="J291" s="63"/>
      <c r="K291" s="109"/>
      <c r="L291" s="109"/>
      <c r="M291" s="63"/>
      <c r="N291" s="109"/>
      <c r="O291" s="109"/>
      <c r="P291" s="63"/>
      <c r="Q291" s="109"/>
      <c r="R291" s="109"/>
      <c r="S291" s="63"/>
      <c r="T291" s="109"/>
      <c r="U291" s="109"/>
      <c r="V291" s="63"/>
      <c r="W291" s="109"/>
      <c r="X291" s="109"/>
      <c r="Y291" s="63"/>
      <c r="Z291" s="109"/>
      <c r="AA291" s="109"/>
      <c r="AB291" s="63"/>
      <c r="AC291" s="109"/>
      <c r="AD291" s="109"/>
      <c r="AE291" s="63"/>
      <c r="AF291" s="109"/>
      <c r="AG291" s="109"/>
      <c r="AH291" s="63"/>
      <c r="AI291" s="109"/>
      <c r="AJ291" s="109"/>
      <c r="AK291" s="63"/>
      <c r="AL291" s="109"/>
      <c r="AM291" s="109"/>
      <c r="AN291" s="63"/>
      <c r="AO291" s="109"/>
      <c r="AP291" s="109"/>
      <c r="AQ291" s="63"/>
      <c r="AR291" s="109"/>
      <c r="AS291" s="109"/>
      <c r="AT291" s="63"/>
      <c r="AU291" s="109"/>
      <c r="AV291" s="109"/>
      <c r="AW291" s="63"/>
      <c r="AX291" s="109"/>
      <c r="AY291" s="109"/>
      <c r="AZ291" s="63"/>
      <c r="BA291" s="109"/>
      <c r="BB291" s="109"/>
      <c r="BC291" s="63"/>
      <c r="BD291" s="109"/>
      <c r="BE291" s="109"/>
      <c r="BF291" s="63"/>
      <c r="BG291" s="109"/>
      <c r="BH291" s="109"/>
      <c r="BI291" s="63"/>
      <c r="BJ291" s="63">
        <v>67.099999999999994</v>
      </c>
      <c r="BK291" s="63">
        <v>25.5</v>
      </c>
      <c r="BL291" s="63">
        <f t="shared" si="41"/>
        <v>38.00298062593145</v>
      </c>
      <c r="BM291" s="109"/>
      <c r="BN291" s="109"/>
      <c r="BO291" s="63"/>
      <c r="BP291" s="109"/>
      <c r="BQ291" s="109"/>
      <c r="BR291" s="63"/>
      <c r="BS291" s="109"/>
      <c r="BT291" s="109"/>
      <c r="BU291" s="63"/>
      <c r="BV291" s="109"/>
      <c r="BW291" s="109"/>
      <c r="BX291" s="63"/>
      <c r="BY291" s="109"/>
      <c r="BZ291" s="109"/>
      <c r="CA291" s="63"/>
    </row>
    <row r="292" spans="1:79" s="70" customFormat="1" ht="38.25" x14ac:dyDescent="0.25">
      <c r="A292" s="130" t="s">
        <v>545</v>
      </c>
      <c r="B292" s="131">
        <f t="shared" si="42"/>
        <v>166.7</v>
      </c>
      <c r="C292" s="131">
        <f t="shared" si="42"/>
        <v>64</v>
      </c>
      <c r="D292" s="63">
        <f t="shared" si="43"/>
        <v>38.392321535692865</v>
      </c>
      <c r="E292" s="109"/>
      <c r="F292" s="109"/>
      <c r="G292" s="63"/>
      <c r="H292" s="109"/>
      <c r="I292" s="109"/>
      <c r="J292" s="63"/>
      <c r="K292" s="109"/>
      <c r="L292" s="109"/>
      <c r="M292" s="63"/>
      <c r="N292" s="109"/>
      <c r="O292" s="109"/>
      <c r="P292" s="63"/>
      <c r="Q292" s="109"/>
      <c r="R292" s="109"/>
      <c r="S292" s="63"/>
      <c r="T292" s="109"/>
      <c r="U292" s="109"/>
      <c r="V292" s="63"/>
      <c r="W292" s="109"/>
      <c r="X292" s="109"/>
      <c r="Y292" s="63"/>
      <c r="Z292" s="109"/>
      <c r="AA292" s="109"/>
      <c r="AB292" s="63"/>
      <c r="AC292" s="109"/>
      <c r="AD292" s="109"/>
      <c r="AE292" s="63"/>
      <c r="AF292" s="109"/>
      <c r="AG292" s="109"/>
      <c r="AH292" s="63"/>
      <c r="AI292" s="109"/>
      <c r="AJ292" s="109"/>
      <c r="AK292" s="63"/>
      <c r="AL292" s="109"/>
      <c r="AM292" s="109"/>
      <c r="AN292" s="63"/>
      <c r="AO292" s="109"/>
      <c r="AP292" s="109"/>
      <c r="AQ292" s="63"/>
      <c r="AR292" s="109"/>
      <c r="AS292" s="109"/>
      <c r="AT292" s="63"/>
      <c r="AU292" s="109"/>
      <c r="AV292" s="109"/>
      <c r="AW292" s="63"/>
      <c r="AX292" s="109"/>
      <c r="AY292" s="109"/>
      <c r="AZ292" s="63"/>
      <c r="BA292" s="109"/>
      <c r="BB292" s="109"/>
      <c r="BC292" s="63"/>
      <c r="BD292" s="109"/>
      <c r="BE292" s="109"/>
      <c r="BF292" s="63"/>
      <c r="BG292" s="109"/>
      <c r="BH292" s="109"/>
      <c r="BI292" s="63"/>
      <c r="BJ292" s="63">
        <v>166.7</v>
      </c>
      <c r="BK292" s="63">
        <v>64</v>
      </c>
      <c r="BL292" s="63">
        <f t="shared" si="41"/>
        <v>38.392321535692865</v>
      </c>
      <c r="BM292" s="109"/>
      <c r="BN292" s="109"/>
      <c r="BO292" s="63"/>
      <c r="BP292" s="109"/>
      <c r="BQ292" s="109"/>
      <c r="BR292" s="63"/>
      <c r="BS292" s="109"/>
      <c r="BT292" s="109"/>
      <c r="BU292" s="63"/>
      <c r="BV292" s="109"/>
      <c r="BW292" s="109"/>
      <c r="BX292" s="63"/>
      <c r="BY292" s="109"/>
      <c r="BZ292" s="109"/>
      <c r="CA292" s="63"/>
    </row>
    <row r="293" spans="1:79" s="70" customFormat="1" ht="51" x14ac:dyDescent="0.25">
      <c r="A293" s="130" t="s">
        <v>546</v>
      </c>
      <c r="B293" s="131">
        <f t="shared" si="42"/>
        <v>67.099999999999994</v>
      </c>
      <c r="C293" s="131">
        <f t="shared" si="42"/>
        <v>29</v>
      </c>
      <c r="D293" s="63">
        <f t="shared" si="43"/>
        <v>43.219076005961256</v>
      </c>
      <c r="E293" s="109"/>
      <c r="F293" s="109"/>
      <c r="G293" s="63"/>
      <c r="H293" s="109"/>
      <c r="I293" s="109"/>
      <c r="J293" s="63"/>
      <c r="K293" s="109"/>
      <c r="L293" s="109"/>
      <c r="M293" s="63"/>
      <c r="N293" s="109"/>
      <c r="O293" s="109"/>
      <c r="P293" s="63"/>
      <c r="Q293" s="109"/>
      <c r="R293" s="109"/>
      <c r="S293" s="63"/>
      <c r="T293" s="109"/>
      <c r="U293" s="109"/>
      <c r="V293" s="63"/>
      <c r="W293" s="109"/>
      <c r="X293" s="109"/>
      <c r="Y293" s="63"/>
      <c r="Z293" s="109"/>
      <c r="AA293" s="109"/>
      <c r="AB293" s="63"/>
      <c r="AC293" s="109"/>
      <c r="AD293" s="109"/>
      <c r="AE293" s="63"/>
      <c r="AF293" s="109"/>
      <c r="AG293" s="109"/>
      <c r="AH293" s="63"/>
      <c r="AI293" s="109"/>
      <c r="AJ293" s="109"/>
      <c r="AK293" s="63"/>
      <c r="AL293" s="109"/>
      <c r="AM293" s="109"/>
      <c r="AN293" s="63"/>
      <c r="AO293" s="109"/>
      <c r="AP293" s="109"/>
      <c r="AQ293" s="63"/>
      <c r="AR293" s="109"/>
      <c r="AS293" s="109"/>
      <c r="AT293" s="63"/>
      <c r="AU293" s="109"/>
      <c r="AV293" s="109"/>
      <c r="AW293" s="63"/>
      <c r="AX293" s="109"/>
      <c r="AY293" s="109"/>
      <c r="AZ293" s="63"/>
      <c r="BA293" s="109"/>
      <c r="BB293" s="109"/>
      <c r="BC293" s="63"/>
      <c r="BD293" s="109"/>
      <c r="BE293" s="109"/>
      <c r="BF293" s="63"/>
      <c r="BG293" s="109"/>
      <c r="BH293" s="109"/>
      <c r="BI293" s="63"/>
      <c r="BJ293" s="63">
        <v>67.099999999999994</v>
      </c>
      <c r="BK293" s="63">
        <v>29</v>
      </c>
      <c r="BL293" s="63">
        <f t="shared" si="41"/>
        <v>43.219076005961256</v>
      </c>
      <c r="BM293" s="109"/>
      <c r="BN293" s="109"/>
      <c r="BO293" s="63"/>
      <c r="BP293" s="109"/>
      <c r="BQ293" s="109"/>
      <c r="BR293" s="63"/>
      <c r="BS293" s="109"/>
      <c r="BT293" s="109"/>
      <c r="BU293" s="63"/>
      <c r="BV293" s="109"/>
      <c r="BW293" s="109"/>
      <c r="BX293" s="63"/>
      <c r="BY293" s="109"/>
      <c r="BZ293" s="109"/>
      <c r="CA293" s="63"/>
    </row>
    <row r="294" spans="1:79" s="70" customFormat="1" ht="51" x14ac:dyDescent="0.25">
      <c r="A294" s="130" t="s">
        <v>548</v>
      </c>
      <c r="B294" s="131">
        <f t="shared" si="42"/>
        <v>166.7</v>
      </c>
      <c r="C294" s="131">
        <f t="shared" si="42"/>
        <v>66.2</v>
      </c>
      <c r="D294" s="63">
        <f t="shared" si="43"/>
        <v>39.71205758848231</v>
      </c>
      <c r="E294" s="109"/>
      <c r="F294" s="109"/>
      <c r="G294" s="63"/>
      <c r="H294" s="109"/>
      <c r="I294" s="109"/>
      <c r="J294" s="63"/>
      <c r="K294" s="109"/>
      <c r="L294" s="109"/>
      <c r="M294" s="63"/>
      <c r="N294" s="109"/>
      <c r="O294" s="109"/>
      <c r="P294" s="63"/>
      <c r="Q294" s="109"/>
      <c r="R294" s="109"/>
      <c r="S294" s="63"/>
      <c r="T294" s="109"/>
      <c r="U294" s="109"/>
      <c r="V294" s="63"/>
      <c r="W294" s="109"/>
      <c r="X294" s="109"/>
      <c r="Y294" s="63"/>
      <c r="Z294" s="109"/>
      <c r="AA294" s="109"/>
      <c r="AB294" s="63"/>
      <c r="AC294" s="109"/>
      <c r="AD294" s="109"/>
      <c r="AE294" s="63"/>
      <c r="AF294" s="109"/>
      <c r="AG294" s="109"/>
      <c r="AH294" s="63"/>
      <c r="AI294" s="109"/>
      <c r="AJ294" s="109"/>
      <c r="AK294" s="63"/>
      <c r="AL294" s="109"/>
      <c r="AM294" s="109"/>
      <c r="AN294" s="63"/>
      <c r="AO294" s="109"/>
      <c r="AP294" s="109"/>
      <c r="AQ294" s="63"/>
      <c r="AR294" s="109"/>
      <c r="AS294" s="109"/>
      <c r="AT294" s="63"/>
      <c r="AU294" s="109"/>
      <c r="AV294" s="109"/>
      <c r="AW294" s="63"/>
      <c r="AX294" s="109"/>
      <c r="AY294" s="109"/>
      <c r="AZ294" s="63"/>
      <c r="BA294" s="109"/>
      <c r="BB294" s="109"/>
      <c r="BC294" s="63"/>
      <c r="BD294" s="109"/>
      <c r="BE294" s="109"/>
      <c r="BF294" s="63"/>
      <c r="BG294" s="109"/>
      <c r="BH294" s="109"/>
      <c r="BI294" s="63"/>
      <c r="BJ294" s="63">
        <v>166.7</v>
      </c>
      <c r="BK294" s="63">
        <v>66.2</v>
      </c>
      <c r="BL294" s="63">
        <f t="shared" si="41"/>
        <v>39.71205758848231</v>
      </c>
      <c r="BM294" s="109"/>
      <c r="BN294" s="109"/>
      <c r="BO294" s="63"/>
      <c r="BP294" s="109"/>
      <c r="BQ294" s="109"/>
      <c r="BR294" s="63"/>
      <c r="BS294" s="109"/>
      <c r="BT294" s="109"/>
      <c r="BU294" s="63"/>
      <c r="BV294" s="109"/>
      <c r="BW294" s="109"/>
      <c r="BX294" s="63"/>
      <c r="BY294" s="109"/>
      <c r="BZ294" s="109"/>
      <c r="CA294" s="63"/>
    </row>
    <row r="295" spans="1:79" s="70" customFormat="1" ht="38.25" x14ac:dyDescent="0.25">
      <c r="A295" s="130" t="s">
        <v>549</v>
      </c>
      <c r="B295" s="131">
        <f t="shared" si="42"/>
        <v>67.099999999999994</v>
      </c>
      <c r="C295" s="131">
        <f t="shared" si="42"/>
        <v>32.700000000000003</v>
      </c>
      <c r="D295" s="63">
        <f t="shared" si="43"/>
        <v>48.733233979135626</v>
      </c>
      <c r="E295" s="109"/>
      <c r="F295" s="109"/>
      <c r="G295" s="63"/>
      <c r="H295" s="109"/>
      <c r="I295" s="109"/>
      <c r="J295" s="63"/>
      <c r="K295" s="109"/>
      <c r="L295" s="109"/>
      <c r="M295" s="63"/>
      <c r="N295" s="109"/>
      <c r="O295" s="109"/>
      <c r="P295" s="63"/>
      <c r="Q295" s="109"/>
      <c r="R295" s="109"/>
      <c r="S295" s="63"/>
      <c r="T295" s="109"/>
      <c r="U295" s="109"/>
      <c r="V295" s="63"/>
      <c r="W295" s="109"/>
      <c r="X295" s="109"/>
      <c r="Y295" s="63"/>
      <c r="Z295" s="109"/>
      <c r="AA295" s="109"/>
      <c r="AB295" s="63"/>
      <c r="AC295" s="109"/>
      <c r="AD295" s="109"/>
      <c r="AE295" s="63"/>
      <c r="AF295" s="109"/>
      <c r="AG295" s="109"/>
      <c r="AH295" s="63"/>
      <c r="AI295" s="109"/>
      <c r="AJ295" s="109"/>
      <c r="AK295" s="63"/>
      <c r="AL295" s="109"/>
      <c r="AM295" s="109"/>
      <c r="AN295" s="63"/>
      <c r="AO295" s="109"/>
      <c r="AP295" s="109"/>
      <c r="AQ295" s="63"/>
      <c r="AR295" s="109"/>
      <c r="AS295" s="109"/>
      <c r="AT295" s="63"/>
      <c r="AU295" s="109"/>
      <c r="AV295" s="109"/>
      <c r="AW295" s="63"/>
      <c r="AX295" s="109"/>
      <c r="AY295" s="109"/>
      <c r="AZ295" s="63"/>
      <c r="BA295" s="109"/>
      <c r="BB295" s="109"/>
      <c r="BC295" s="63"/>
      <c r="BD295" s="109"/>
      <c r="BE295" s="109"/>
      <c r="BF295" s="63"/>
      <c r="BG295" s="109"/>
      <c r="BH295" s="109"/>
      <c r="BI295" s="63"/>
      <c r="BJ295" s="63">
        <v>67.099999999999994</v>
      </c>
      <c r="BK295" s="63">
        <v>32.700000000000003</v>
      </c>
      <c r="BL295" s="63">
        <f t="shared" si="41"/>
        <v>48.733233979135626</v>
      </c>
      <c r="BM295" s="109"/>
      <c r="BN295" s="109"/>
      <c r="BO295" s="63"/>
      <c r="BP295" s="109"/>
      <c r="BQ295" s="109"/>
      <c r="BR295" s="63"/>
      <c r="BS295" s="109"/>
      <c r="BT295" s="109"/>
      <c r="BU295" s="63"/>
      <c r="BV295" s="109"/>
      <c r="BW295" s="109"/>
      <c r="BX295" s="63"/>
      <c r="BY295" s="109"/>
      <c r="BZ295" s="109"/>
      <c r="CA295" s="63"/>
    </row>
    <row r="296" spans="1:79" s="70" customFormat="1" ht="38.25" x14ac:dyDescent="0.25">
      <c r="A296" s="130" t="s">
        <v>550</v>
      </c>
      <c r="B296" s="131">
        <f t="shared" si="42"/>
        <v>166.7</v>
      </c>
      <c r="C296" s="131">
        <f t="shared" si="42"/>
        <v>50.6</v>
      </c>
      <c r="D296" s="63">
        <f t="shared" si="43"/>
        <v>30.353929214157173</v>
      </c>
      <c r="E296" s="109"/>
      <c r="F296" s="109"/>
      <c r="G296" s="63"/>
      <c r="H296" s="109"/>
      <c r="I296" s="109"/>
      <c r="J296" s="63"/>
      <c r="K296" s="109"/>
      <c r="L296" s="109"/>
      <c r="M296" s="63"/>
      <c r="N296" s="109"/>
      <c r="O296" s="109"/>
      <c r="P296" s="63"/>
      <c r="Q296" s="109"/>
      <c r="R296" s="109"/>
      <c r="S296" s="63"/>
      <c r="T296" s="109"/>
      <c r="U296" s="109"/>
      <c r="V296" s="63"/>
      <c r="W296" s="109"/>
      <c r="X296" s="109"/>
      <c r="Y296" s="63"/>
      <c r="Z296" s="109"/>
      <c r="AA296" s="109"/>
      <c r="AB296" s="63"/>
      <c r="AC296" s="109"/>
      <c r="AD296" s="109"/>
      <c r="AE296" s="63"/>
      <c r="AF296" s="109"/>
      <c r="AG296" s="109"/>
      <c r="AH296" s="63"/>
      <c r="AI296" s="109"/>
      <c r="AJ296" s="109"/>
      <c r="AK296" s="63"/>
      <c r="AL296" s="109"/>
      <c r="AM296" s="109"/>
      <c r="AN296" s="63"/>
      <c r="AO296" s="109"/>
      <c r="AP296" s="109"/>
      <c r="AQ296" s="63"/>
      <c r="AR296" s="109"/>
      <c r="AS296" s="109"/>
      <c r="AT296" s="63"/>
      <c r="AU296" s="109"/>
      <c r="AV296" s="109"/>
      <c r="AW296" s="63"/>
      <c r="AX296" s="109"/>
      <c r="AY296" s="109"/>
      <c r="AZ296" s="63"/>
      <c r="BA296" s="109"/>
      <c r="BB296" s="109"/>
      <c r="BC296" s="63"/>
      <c r="BD296" s="109"/>
      <c r="BE296" s="109"/>
      <c r="BF296" s="63"/>
      <c r="BG296" s="109"/>
      <c r="BH296" s="109"/>
      <c r="BI296" s="63"/>
      <c r="BJ296" s="63">
        <v>166.7</v>
      </c>
      <c r="BK296" s="63">
        <v>50.6</v>
      </c>
      <c r="BL296" s="63">
        <f t="shared" si="41"/>
        <v>30.353929214157173</v>
      </c>
      <c r="BM296" s="109"/>
      <c r="BN296" s="109"/>
      <c r="BO296" s="63"/>
      <c r="BP296" s="109"/>
      <c r="BQ296" s="109"/>
      <c r="BR296" s="63"/>
      <c r="BS296" s="109"/>
      <c r="BT296" s="109"/>
      <c r="BU296" s="63"/>
      <c r="BV296" s="109"/>
      <c r="BW296" s="109"/>
      <c r="BX296" s="63"/>
      <c r="BY296" s="109"/>
      <c r="BZ296" s="109"/>
      <c r="CA296" s="63"/>
    </row>
    <row r="297" spans="1:79" s="70" customFormat="1" ht="38.25" x14ac:dyDescent="0.25">
      <c r="A297" s="130" t="s">
        <v>551</v>
      </c>
      <c r="B297" s="131">
        <f t="shared" si="42"/>
        <v>166.7</v>
      </c>
      <c r="C297" s="131">
        <f t="shared" si="42"/>
        <v>69.2</v>
      </c>
      <c r="D297" s="63">
        <f t="shared" si="43"/>
        <v>41.51169766046791</v>
      </c>
      <c r="E297" s="109"/>
      <c r="F297" s="109"/>
      <c r="G297" s="63"/>
      <c r="H297" s="109"/>
      <c r="I297" s="109"/>
      <c r="J297" s="63"/>
      <c r="K297" s="109"/>
      <c r="L297" s="109"/>
      <c r="M297" s="63"/>
      <c r="N297" s="109"/>
      <c r="O297" s="109"/>
      <c r="P297" s="63"/>
      <c r="Q297" s="109"/>
      <c r="R297" s="109"/>
      <c r="S297" s="63"/>
      <c r="T297" s="109"/>
      <c r="U297" s="109"/>
      <c r="V297" s="63"/>
      <c r="W297" s="109"/>
      <c r="X297" s="109"/>
      <c r="Y297" s="63"/>
      <c r="Z297" s="109"/>
      <c r="AA297" s="109"/>
      <c r="AB297" s="63"/>
      <c r="AC297" s="109"/>
      <c r="AD297" s="109"/>
      <c r="AE297" s="63"/>
      <c r="AF297" s="109"/>
      <c r="AG297" s="109"/>
      <c r="AH297" s="63"/>
      <c r="AI297" s="109"/>
      <c r="AJ297" s="109"/>
      <c r="AK297" s="63"/>
      <c r="AL297" s="109"/>
      <c r="AM297" s="109"/>
      <c r="AN297" s="63"/>
      <c r="AO297" s="109"/>
      <c r="AP297" s="109"/>
      <c r="AQ297" s="63"/>
      <c r="AR297" s="109"/>
      <c r="AS297" s="109"/>
      <c r="AT297" s="63"/>
      <c r="AU297" s="109"/>
      <c r="AV297" s="109"/>
      <c r="AW297" s="63"/>
      <c r="AX297" s="109"/>
      <c r="AY297" s="109"/>
      <c r="AZ297" s="63"/>
      <c r="BA297" s="109"/>
      <c r="BB297" s="109"/>
      <c r="BC297" s="63"/>
      <c r="BD297" s="109"/>
      <c r="BE297" s="109"/>
      <c r="BF297" s="63"/>
      <c r="BG297" s="109"/>
      <c r="BH297" s="109"/>
      <c r="BI297" s="63"/>
      <c r="BJ297" s="63">
        <v>166.7</v>
      </c>
      <c r="BK297" s="63">
        <v>69.2</v>
      </c>
      <c r="BL297" s="63">
        <f t="shared" si="41"/>
        <v>41.51169766046791</v>
      </c>
      <c r="BM297" s="109"/>
      <c r="BN297" s="109"/>
      <c r="BO297" s="63"/>
      <c r="BP297" s="109"/>
      <c r="BQ297" s="109"/>
      <c r="BR297" s="63"/>
      <c r="BS297" s="109"/>
      <c r="BT297" s="109"/>
      <c r="BU297" s="63"/>
      <c r="BV297" s="109"/>
      <c r="BW297" s="109"/>
      <c r="BX297" s="63"/>
      <c r="BY297" s="109"/>
      <c r="BZ297" s="109"/>
      <c r="CA297" s="63"/>
    </row>
    <row r="298" spans="1:79" s="70" customFormat="1" ht="38.25" x14ac:dyDescent="0.25">
      <c r="A298" s="130" t="s">
        <v>552</v>
      </c>
      <c r="B298" s="131">
        <f t="shared" si="42"/>
        <v>166.7</v>
      </c>
      <c r="C298" s="131">
        <f t="shared" si="42"/>
        <v>66.7</v>
      </c>
      <c r="D298" s="63">
        <f t="shared" si="43"/>
        <v>40.011997600479908</v>
      </c>
      <c r="E298" s="109"/>
      <c r="F298" s="109"/>
      <c r="G298" s="63"/>
      <c r="H298" s="109"/>
      <c r="I298" s="109"/>
      <c r="J298" s="63"/>
      <c r="K298" s="109"/>
      <c r="L298" s="109"/>
      <c r="M298" s="63"/>
      <c r="N298" s="109"/>
      <c r="O298" s="109"/>
      <c r="P298" s="63"/>
      <c r="Q298" s="109"/>
      <c r="R298" s="109"/>
      <c r="S298" s="63"/>
      <c r="T298" s="109"/>
      <c r="U298" s="109"/>
      <c r="V298" s="63"/>
      <c r="W298" s="109"/>
      <c r="X298" s="109"/>
      <c r="Y298" s="63"/>
      <c r="Z298" s="109"/>
      <c r="AA298" s="109"/>
      <c r="AB298" s="63"/>
      <c r="AC298" s="109"/>
      <c r="AD298" s="109"/>
      <c r="AE298" s="63"/>
      <c r="AF298" s="109"/>
      <c r="AG298" s="109"/>
      <c r="AH298" s="63"/>
      <c r="AI298" s="109"/>
      <c r="AJ298" s="109"/>
      <c r="AK298" s="63"/>
      <c r="AL298" s="109"/>
      <c r="AM298" s="109"/>
      <c r="AN298" s="63"/>
      <c r="AO298" s="109"/>
      <c r="AP298" s="109"/>
      <c r="AQ298" s="63"/>
      <c r="AR298" s="109"/>
      <c r="AS298" s="109"/>
      <c r="AT298" s="63"/>
      <c r="AU298" s="109"/>
      <c r="AV298" s="109"/>
      <c r="AW298" s="63"/>
      <c r="AX298" s="109"/>
      <c r="AY298" s="109"/>
      <c r="AZ298" s="63"/>
      <c r="BA298" s="109"/>
      <c r="BB298" s="109"/>
      <c r="BC298" s="63"/>
      <c r="BD298" s="109"/>
      <c r="BE298" s="109"/>
      <c r="BF298" s="63"/>
      <c r="BG298" s="109"/>
      <c r="BH298" s="109"/>
      <c r="BI298" s="63"/>
      <c r="BJ298" s="63">
        <v>166.7</v>
      </c>
      <c r="BK298" s="63">
        <v>66.7</v>
      </c>
      <c r="BL298" s="63">
        <f t="shared" si="41"/>
        <v>40.011997600479908</v>
      </c>
      <c r="BM298" s="109"/>
      <c r="BN298" s="109"/>
      <c r="BO298" s="63"/>
      <c r="BP298" s="109"/>
      <c r="BQ298" s="109"/>
      <c r="BR298" s="63"/>
      <c r="BS298" s="109"/>
      <c r="BT298" s="109"/>
      <c r="BU298" s="63"/>
      <c r="BV298" s="109"/>
      <c r="BW298" s="109"/>
      <c r="BX298" s="63"/>
      <c r="BY298" s="109"/>
      <c r="BZ298" s="109"/>
      <c r="CA298" s="63"/>
    </row>
    <row r="299" spans="1:79" s="70" customFormat="1" ht="51" x14ac:dyDescent="0.25">
      <c r="A299" s="130" t="s">
        <v>553</v>
      </c>
      <c r="B299" s="131">
        <f t="shared" si="42"/>
        <v>166.7</v>
      </c>
      <c r="C299" s="131">
        <f t="shared" si="42"/>
        <v>66.7</v>
      </c>
      <c r="D299" s="63">
        <f t="shared" si="43"/>
        <v>40.011997600479908</v>
      </c>
      <c r="E299" s="109"/>
      <c r="F299" s="109"/>
      <c r="G299" s="63"/>
      <c r="H299" s="109"/>
      <c r="I299" s="109"/>
      <c r="J299" s="63"/>
      <c r="K299" s="109"/>
      <c r="L299" s="109"/>
      <c r="M299" s="63"/>
      <c r="N299" s="109"/>
      <c r="O299" s="109"/>
      <c r="P299" s="63"/>
      <c r="Q299" s="109"/>
      <c r="R299" s="109"/>
      <c r="S299" s="63"/>
      <c r="T299" s="109"/>
      <c r="U299" s="109"/>
      <c r="V299" s="63"/>
      <c r="W299" s="109"/>
      <c r="X299" s="109"/>
      <c r="Y299" s="63"/>
      <c r="Z299" s="109"/>
      <c r="AA299" s="109"/>
      <c r="AB299" s="63"/>
      <c r="AC299" s="109"/>
      <c r="AD299" s="109"/>
      <c r="AE299" s="63"/>
      <c r="AF299" s="109"/>
      <c r="AG299" s="109"/>
      <c r="AH299" s="63"/>
      <c r="AI299" s="109"/>
      <c r="AJ299" s="109"/>
      <c r="AK299" s="63"/>
      <c r="AL299" s="109"/>
      <c r="AM299" s="109"/>
      <c r="AN299" s="63"/>
      <c r="AO299" s="109"/>
      <c r="AP299" s="109"/>
      <c r="AQ299" s="63"/>
      <c r="AR299" s="109"/>
      <c r="AS299" s="109"/>
      <c r="AT299" s="63"/>
      <c r="AU299" s="109"/>
      <c r="AV299" s="109"/>
      <c r="AW299" s="63"/>
      <c r="AX299" s="109"/>
      <c r="AY299" s="109"/>
      <c r="AZ299" s="63"/>
      <c r="BA299" s="109"/>
      <c r="BB299" s="109"/>
      <c r="BC299" s="63"/>
      <c r="BD299" s="109"/>
      <c r="BE299" s="109"/>
      <c r="BF299" s="63"/>
      <c r="BG299" s="109"/>
      <c r="BH299" s="109"/>
      <c r="BI299" s="63"/>
      <c r="BJ299" s="63">
        <v>166.7</v>
      </c>
      <c r="BK299" s="63">
        <v>66.7</v>
      </c>
      <c r="BL299" s="63">
        <f t="shared" si="41"/>
        <v>40.011997600479908</v>
      </c>
      <c r="BM299" s="109"/>
      <c r="BN299" s="109"/>
      <c r="BO299" s="63"/>
      <c r="BP299" s="109"/>
      <c r="BQ299" s="109"/>
      <c r="BR299" s="63"/>
      <c r="BS299" s="109"/>
      <c r="BT299" s="109"/>
      <c r="BU299" s="63"/>
      <c r="BV299" s="109"/>
      <c r="BW299" s="109"/>
      <c r="BX299" s="63"/>
      <c r="BY299" s="109"/>
      <c r="BZ299" s="109"/>
      <c r="CA299" s="63"/>
    </row>
    <row r="300" spans="1:79" s="70" customFormat="1" ht="38.25" x14ac:dyDescent="0.25">
      <c r="A300" s="130" t="s">
        <v>554</v>
      </c>
      <c r="B300" s="131">
        <f t="shared" si="42"/>
        <v>67.099999999999994</v>
      </c>
      <c r="C300" s="131">
        <f t="shared" si="42"/>
        <v>33.5</v>
      </c>
      <c r="D300" s="63">
        <f t="shared" si="43"/>
        <v>49.92548435171387</v>
      </c>
      <c r="E300" s="109"/>
      <c r="F300" s="109"/>
      <c r="G300" s="63"/>
      <c r="H300" s="109"/>
      <c r="I300" s="109"/>
      <c r="J300" s="63"/>
      <c r="K300" s="109"/>
      <c r="L300" s="109"/>
      <c r="M300" s="63"/>
      <c r="N300" s="109"/>
      <c r="O300" s="109"/>
      <c r="P300" s="63"/>
      <c r="Q300" s="109"/>
      <c r="R300" s="109"/>
      <c r="S300" s="63"/>
      <c r="T300" s="109"/>
      <c r="U300" s="109"/>
      <c r="V300" s="63"/>
      <c r="W300" s="109"/>
      <c r="X300" s="109"/>
      <c r="Y300" s="63"/>
      <c r="Z300" s="109"/>
      <c r="AA300" s="109"/>
      <c r="AB300" s="63"/>
      <c r="AC300" s="109"/>
      <c r="AD300" s="109"/>
      <c r="AE300" s="63"/>
      <c r="AF300" s="109"/>
      <c r="AG300" s="109"/>
      <c r="AH300" s="63"/>
      <c r="AI300" s="109"/>
      <c r="AJ300" s="109"/>
      <c r="AK300" s="63"/>
      <c r="AL300" s="109"/>
      <c r="AM300" s="109"/>
      <c r="AN300" s="63"/>
      <c r="AO300" s="109"/>
      <c r="AP300" s="109"/>
      <c r="AQ300" s="63"/>
      <c r="AR300" s="109"/>
      <c r="AS300" s="109"/>
      <c r="AT300" s="63"/>
      <c r="AU300" s="109"/>
      <c r="AV300" s="109"/>
      <c r="AW300" s="63"/>
      <c r="AX300" s="109"/>
      <c r="AY300" s="109"/>
      <c r="AZ300" s="63"/>
      <c r="BA300" s="109"/>
      <c r="BB300" s="109"/>
      <c r="BC300" s="63"/>
      <c r="BD300" s="109"/>
      <c r="BE300" s="109"/>
      <c r="BF300" s="63"/>
      <c r="BG300" s="109"/>
      <c r="BH300" s="109"/>
      <c r="BI300" s="63"/>
      <c r="BJ300" s="63">
        <v>67.099999999999994</v>
      </c>
      <c r="BK300" s="63">
        <v>33.5</v>
      </c>
      <c r="BL300" s="63">
        <f t="shared" si="41"/>
        <v>49.92548435171387</v>
      </c>
      <c r="BM300" s="109"/>
      <c r="BN300" s="109"/>
      <c r="BO300" s="63"/>
      <c r="BP300" s="109"/>
      <c r="BQ300" s="109"/>
      <c r="BR300" s="63"/>
      <c r="BS300" s="109"/>
      <c r="BT300" s="109"/>
      <c r="BU300" s="63"/>
      <c r="BV300" s="109"/>
      <c r="BW300" s="109"/>
      <c r="BX300" s="63"/>
      <c r="BY300" s="109"/>
      <c r="BZ300" s="109"/>
      <c r="CA300" s="63"/>
    </row>
    <row r="301" spans="1:79" s="70" customFormat="1" ht="38.25" x14ac:dyDescent="0.25">
      <c r="A301" s="130" t="s">
        <v>555</v>
      </c>
      <c r="B301" s="131">
        <f t="shared" si="42"/>
        <v>67.099999999999994</v>
      </c>
      <c r="C301" s="131">
        <f t="shared" si="42"/>
        <v>33.5</v>
      </c>
      <c r="D301" s="63">
        <f t="shared" si="43"/>
        <v>49.92548435171387</v>
      </c>
      <c r="E301" s="109"/>
      <c r="F301" s="109"/>
      <c r="G301" s="63"/>
      <c r="H301" s="109"/>
      <c r="I301" s="109"/>
      <c r="J301" s="63"/>
      <c r="K301" s="109"/>
      <c r="L301" s="109"/>
      <c r="M301" s="63"/>
      <c r="N301" s="109"/>
      <c r="O301" s="109"/>
      <c r="P301" s="63"/>
      <c r="Q301" s="109"/>
      <c r="R301" s="109"/>
      <c r="S301" s="63"/>
      <c r="T301" s="109"/>
      <c r="U301" s="109"/>
      <c r="V301" s="63"/>
      <c r="W301" s="109"/>
      <c r="X301" s="109"/>
      <c r="Y301" s="63"/>
      <c r="Z301" s="109"/>
      <c r="AA301" s="109"/>
      <c r="AB301" s="63"/>
      <c r="AC301" s="109"/>
      <c r="AD301" s="109"/>
      <c r="AE301" s="63"/>
      <c r="AF301" s="109"/>
      <c r="AG301" s="109"/>
      <c r="AH301" s="63"/>
      <c r="AI301" s="109"/>
      <c r="AJ301" s="109"/>
      <c r="AK301" s="63"/>
      <c r="AL301" s="109"/>
      <c r="AM301" s="109"/>
      <c r="AN301" s="63"/>
      <c r="AO301" s="109"/>
      <c r="AP301" s="109"/>
      <c r="AQ301" s="63"/>
      <c r="AR301" s="109"/>
      <c r="AS301" s="109"/>
      <c r="AT301" s="63"/>
      <c r="AU301" s="109"/>
      <c r="AV301" s="109"/>
      <c r="AW301" s="63"/>
      <c r="AX301" s="109"/>
      <c r="AY301" s="109"/>
      <c r="AZ301" s="63"/>
      <c r="BA301" s="109"/>
      <c r="BB301" s="109"/>
      <c r="BC301" s="63"/>
      <c r="BD301" s="109"/>
      <c r="BE301" s="109"/>
      <c r="BF301" s="63"/>
      <c r="BG301" s="109"/>
      <c r="BH301" s="109"/>
      <c r="BI301" s="63"/>
      <c r="BJ301" s="63">
        <v>67.099999999999994</v>
      </c>
      <c r="BK301" s="63">
        <v>33.5</v>
      </c>
      <c r="BL301" s="63">
        <f t="shared" si="41"/>
        <v>49.92548435171387</v>
      </c>
      <c r="BM301" s="109"/>
      <c r="BN301" s="109"/>
      <c r="BO301" s="63"/>
      <c r="BP301" s="109"/>
      <c r="BQ301" s="109"/>
      <c r="BR301" s="63"/>
      <c r="BS301" s="109"/>
      <c r="BT301" s="109"/>
      <c r="BU301" s="63"/>
      <c r="BV301" s="109"/>
      <c r="BW301" s="109"/>
      <c r="BX301" s="63"/>
      <c r="BY301" s="109"/>
      <c r="BZ301" s="109"/>
      <c r="CA301" s="63"/>
    </row>
    <row r="302" spans="1:79" s="70" customFormat="1" ht="38.25" x14ac:dyDescent="0.25">
      <c r="A302" s="130" t="s">
        <v>556</v>
      </c>
      <c r="B302" s="131">
        <f t="shared" si="42"/>
        <v>166.7</v>
      </c>
      <c r="C302" s="131">
        <f t="shared" si="42"/>
        <v>68.400000000000006</v>
      </c>
      <c r="D302" s="63">
        <f t="shared" si="43"/>
        <v>41.031793641271754</v>
      </c>
      <c r="E302" s="109"/>
      <c r="F302" s="109"/>
      <c r="G302" s="63"/>
      <c r="H302" s="109"/>
      <c r="I302" s="109"/>
      <c r="J302" s="63"/>
      <c r="K302" s="109"/>
      <c r="L302" s="109"/>
      <c r="M302" s="63"/>
      <c r="N302" s="109"/>
      <c r="O302" s="109"/>
      <c r="P302" s="63"/>
      <c r="Q302" s="109"/>
      <c r="R302" s="109"/>
      <c r="S302" s="63"/>
      <c r="T302" s="109"/>
      <c r="U302" s="109"/>
      <c r="V302" s="63"/>
      <c r="W302" s="109"/>
      <c r="X302" s="109"/>
      <c r="Y302" s="63"/>
      <c r="Z302" s="109"/>
      <c r="AA302" s="109"/>
      <c r="AB302" s="63"/>
      <c r="AC302" s="109"/>
      <c r="AD302" s="109"/>
      <c r="AE302" s="63"/>
      <c r="AF302" s="109"/>
      <c r="AG302" s="109"/>
      <c r="AH302" s="63"/>
      <c r="AI302" s="109"/>
      <c r="AJ302" s="109"/>
      <c r="AK302" s="63"/>
      <c r="AL302" s="109"/>
      <c r="AM302" s="109"/>
      <c r="AN302" s="63"/>
      <c r="AO302" s="109"/>
      <c r="AP302" s="109"/>
      <c r="AQ302" s="63"/>
      <c r="AR302" s="109"/>
      <c r="AS302" s="109"/>
      <c r="AT302" s="63"/>
      <c r="AU302" s="109"/>
      <c r="AV302" s="109"/>
      <c r="AW302" s="63"/>
      <c r="AX302" s="109"/>
      <c r="AY302" s="109"/>
      <c r="AZ302" s="63"/>
      <c r="BA302" s="109"/>
      <c r="BB302" s="109"/>
      <c r="BC302" s="63"/>
      <c r="BD302" s="109"/>
      <c r="BE302" s="109"/>
      <c r="BF302" s="63"/>
      <c r="BG302" s="109"/>
      <c r="BH302" s="109"/>
      <c r="BI302" s="63"/>
      <c r="BJ302" s="63">
        <v>166.7</v>
      </c>
      <c r="BK302" s="63">
        <v>68.400000000000006</v>
      </c>
      <c r="BL302" s="63">
        <f t="shared" si="41"/>
        <v>41.031793641271754</v>
      </c>
      <c r="BM302" s="109"/>
      <c r="BN302" s="109"/>
      <c r="BO302" s="63"/>
      <c r="BP302" s="109"/>
      <c r="BQ302" s="109"/>
      <c r="BR302" s="63"/>
      <c r="BS302" s="109"/>
      <c r="BT302" s="109"/>
      <c r="BU302" s="63"/>
      <c r="BV302" s="109"/>
      <c r="BW302" s="109"/>
      <c r="BX302" s="63"/>
      <c r="BY302" s="109"/>
      <c r="BZ302" s="109"/>
      <c r="CA302" s="63"/>
    </row>
    <row r="303" spans="1:79" s="70" customFormat="1" ht="51" x14ac:dyDescent="0.25">
      <c r="A303" s="130" t="s">
        <v>557</v>
      </c>
      <c r="B303" s="131">
        <f t="shared" si="42"/>
        <v>67.099999999999994</v>
      </c>
      <c r="C303" s="131">
        <f t="shared" si="42"/>
        <v>33.5</v>
      </c>
      <c r="D303" s="63">
        <f t="shared" si="43"/>
        <v>49.92548435171387</v>
      </c>
      <c r="E303" s="109"/>
      <c r="F303" s="109"/>
      <c r="G303" s="63"/>
      <c r="H303" s="109"/>
      <c r="I303" s="109"/>
      <c r="J303" s="63"/>
      <c r="K303" s="109"/>
      <c r="L303" s="109"/>
      <c r="M303" s="63"/>
      <c r="N303" s="109"/>
      <c r="O303" s="109"/>
      <c r="P303" s="63"/>
      <c r="Q303" s="109"/>
      <c r="R303" s="109"/>
      <c r="S303" s="63"/>
      <c r="T303" s="109"/>
      <c r="U303" s="109"/>
      <c r="V303" s="63"/>
      <c r="W303" s="109"/>
      <c r="X303" s="109"/>
      <c r="Y303" s="63"/>
      <c r="Z303" s="109"/>
      <c r="AA303" s="109"/>
      <c r="AB303" s="63"/>
      <c r="AC303" s="109"/>
      <c r="AD303" s="109"/>
      <c r="AE303" s="63"/>
      <c r="AF303" s="109"/>
      <c r="AG303" s="109"/>
      <c r="AH303" s="63"/>
      <c r="AI303" s="109"/>
      <c r="AJ303" s="109"/>
      <c r="AK303" s="63"/>
      <c r="AL303" s="109"/>
      <c r="AM303" s="109"/>
      <c r="AN303" s="63"/>
      <c r="AO303" s="109"/>
      <c r="AP303" s="109"/>
      <c r="AQ303" s="63"/>
      <c r="AR303" s="109"/>
      <c r="AS303" s="109"/>
      <c r="AT303" s="63"/>
      <c r="AU303" s="109"/>
      <c r="AV303" s="109"/>
      <c r="AW303" s="63"/>
      <c r="AX303" s="109"/>
      <c r="AY303" s="109"/>
      <c r="AZ303" s="63"/>
      <c r="BA303" s="109"/>
      <c r="BB303" s="109"/>
      <c r="BC303" s="63"/>
      <c r="BD303" s="109"/>
      <c r="BE303" s="109"/>
      <c r="BF303" s="63"/>
      <c r="BG303" s="109"/>
      <c r="BH303" s="109"/>
      <c r="BI303" s="63"/>
      <c r="BJ303" s="63">
        <v>67.099999999999994</v>
      </c>
      <c r="BK303" s="63">
        <v>33.5</v>
      </c>
      <c r="BL303" s="63">
        <f t="shared" si="41"/>
        <v>49.92548435171387</v>
      </c>
      <c r="BM303" s="109"/>
      <c r="BN303" s="109"/>
      <c r="BO303" s="63"/>
      <c r="BP303" s="109"/>
      <c r="BQ303" s="109"/>
      <c r="BR303" s="63"/>
      <c r="BS303" s="109"/>
      <c r="BT303" s="109"/>
      <c r="BU303" s="63"/>
      <c r="BV303" s="109"/>
      <c r="BW303" s="109"/>
      <c r="BX303" s="63"/>
      <c r="BY303" s="109"/>
      <c r="BZ303" s="109"/>
      <c r="CA303" s="63"/>
    </row>
    <row r="304" spans="1:79" s="70" customFormat="1" ht="38.25" x14ac:dyDescent="0.25">
      <c r="A304" s="130" t="s">
        <v>558</v>
      </c>
      <c r="B304" s="131">
        <f t="shared" si="42"/>
        <v>67.099999999999994</v>
      </c>
      <c r="C304" s="131">
        <f t="shared" si="42"/>
        <v>33.5</v>
      </c>
      <c r="D304" s="63">
        <f t="shared" si="43"/>
        <v>49.92548435171387</v>
      </c>
      <c r="E304" s="109"/>
      <c r="F304" s="109"/>
      <c r="G304" s="63"/>
      <c r="H304" s="109"/>
      <c r="I304" s="109"/>
      <c r="J304" s="63"/>
      <c r="K304" s="109"/>
      <c r="L304" s="109"/>
      <c r="M304" s="63"/>
      <c r="N304" s="109"/>
      <c r="O304" s="109"/>
      <c r="P304" s="63"/>
      <c r="Q304" s="109"/>
      <c r="R304" s="109"/>
      <c r="S304" s="63"/>
      <c r="T304" s="109"/>
      <c r="U304" s="109"/>
      <c r="V304" s="63"/>
      <c r="W304" s="109"/>
      <c r="X304" s="109"/>
      <c r="Y304" s="63"/>
      <c r="Z304" s="109"/>
      <c r="AA304" s="109"/>
      <c r="AB304" s="63"/>
      <c r="AC304" s="109"/>
      <c r="AD304" s="109"/>
      <c r="AE304" s="63"/>
      <c r="AF304" s="109"/>
      <c r="AG304" s="109"/>
      <c r="AH304" s="63"/>
      <c r="AI304" s="109"/>
      <c r="AJ304" s="109"/>
      <c r="AK304" s="63"/>
      <c r="AL304" s="109"/>
      <c r="AM304" s="109"/>
      <c r="AN304" s="63"/>
      <c r="AO304" s="109"/>
      <c r="AP304" s="109"/>
      <c r="AQ304" s="63"/>
      <c r="AR304" s="109"/>
      <c r="AS304" s="109"/>
      <c r="AT304" s="63"/>
      <c r="AU304" s="109"/>
      <c r="AV304" s="109"/>
      <c r="AW304" s="63"/>
      <c r="AX304" s="109"/>
      <c r="AY304" s="109"/>
      <c r="AZ304" s="63"/>
      <c r="BA304" s="109"/>
      <c r="BB304" s="109"/>
      <c r="BC304" s="63"/>
      <c r="BD304" s="109"/>
      <c r="BE304" s="109"/>
      <c r="BF304" s="63"/>
      <c r="BG304" s="109"/>
      <c r="BH304" s="109"/>
      <c r="BI304" s="63"/>
      <c r="BJ304" s="63">
        <v>67.099999999999994</v>
      </c>
      <c r="BK304" s="63">
        <v>33.5</v>
      </c>
      <c r="BL304" s="63">
        <f t="shared" si="41"/>
        <v>49.92548435171387</v>
      </c>
      <c r="BM304" s="109"/>
      <c r="BN304" s="109"/>
      <c r="BO304" s="63"/>
      <c r="BP304" s="109"/>
      <c r="BQ304" s="109"/>
      <c r="BR304" s="63"/>
      <c r="BS304" s="109"/>
      <c r="BT304" s="109"/>
      <c r="BU304" s="63"/>
      <c r="BV304" s="109"/>
      <c r="BW304" s="109"/>
      <c r="BX304" s="63"/>
      <c r="BY304" s="109"/>
      <c r="BZ304" s="109"/>
      <c r="CA304" s="63"/>
    </row>
    <row r="305" spans="1:79" s="70" customFormat="1" ht="38.25" x14ac:dyDescent="0.25">
      <c r="A305" s="130" t="s">
        <v>559</v>
      </c>
      <c r="B305" s="131">
        <f t="shared" si="42"/>
        <v>333.4</v>
      </c>
      <c r="C305" s="131">
        <f t="shared" si="42"/>
        <v>156.30000000000001</v>
      </c>
      <c r="D305" s="63">
        <f t="shared" si="43"/>
        <v>46.880623875224963</v>
      </c>
      <c r="E305" s="109"/>
      <c r="F305" s="109"/>
      <c r="G305" s="63"/>
      <c r="H305" s="109"/>
      <c r="I305" s="109"/>
      <c r="J305" s="63"/>
      <c r="K305" s="109"/>
      <c r="L305" s="109"/>
      <c r="M305" s="63"/>
      <c r="N305" s="109"/>
      <c r="O305" s="109"/>
      <c r="P305" s="63"/>
      <c r="Q305" s="109"/>
      <c r="R305" s="109"/>
      <c r="S305" s="63"/>
      <c r="T305" s="109"/>
      <c r="U305" s="109"/>
      <c r="V305" s="63"/>
      <c r="W305" s="109"/>
      <c r="X305" s="109"/>
      <c r="Y305" s="63"/>
      <c r="Z305" s="109"/>
      <c r="AA305" s="109"/>
      <c r="AB305" s="63"/>
      <c r="AC305" s="109"/>
      <c r="AD305" s="109"/>
      <c r="AE305" s="63"/>
      <c r="AF305" s="109"/>
      <c r="AG305" s="109"/>
      <c r="AH305" s="63"/>
      <c r="AI305" s="109"/>
      <c r="AJ305" s="109"/>
      <c r="AK305" s="63"/>
      <c r="AL305" s="109"/>
      <c r="AM305" s="109"/>
      <c r="AN305" s="63"/>
      <c r="AO305" s="109"/>
      <c r="AP305" s="109"/>
      <c r="AQ305" s="63"/>
      <c r="AR305" s="109"/>
      <c r="AS305" s="109"/>
      <c r="AT305" s="63"/>
      <c r="AU305" s="109"/>
      <c r="AV305" s="109"/>
      <c r="AW305" s="63"/>
      <c r="AX305" s="109"/>
      <c r="AY305" s="109"/>
      <c r="AZ305" s="63"/>
      <c r="BA305" s="109"/>
      <c r="BB305" s="109"/>
      <c r="BC305" s="63"/>
      <c r="BD305" s="109"/>
      <c r="BE305" s="109"/>
      <c r="BF305" s="63"/>
      <c r="BG305" s="109"/>
      <c r="BH305" s="109"/>
      <c r="BI305" s="63"/>
      <c r="BJ305" s="63">
        <v>333.4</v>
      </c>
      <c r="BK305" s="63">
        <v>156.30000000000001</v>
      </c>
      <c r="BL305" s="63">
        <f t="shared" si="41"/>
        <v>46.880623875224963</v>
      </c>
      <c r="BM305" s="109"/>
      <c r="BN305" s="109"/>
      <c r="BO305" s="63"/>
      <c r="BP305" s="109"/>
      <c r="BQ305" s="109"/>
      <c r="BR305" s="63"/>
      <c r="BS305" s="109"/>
      <c r="BT305" s="109"/>
      <c r="BU305" s="63"/>
      <c r="BV305" s="109"/>
      <c r="BW305" s="109"/>
      <c r="BX305" s="63"/>
      <c r="BY305" s="109"/>
      <c r="BZ305" s="109"/>
      <c r="CA305" s="63"/>
    </row>
    <row r="306" spans="1:79" s="70" customFormat="1" ht="38.25" x14ac:dyDescent="0.25">
      <c r="A306" s="130" t="s">
        <v>560</v>
      </c>
      <c r="B306" s="131">
        <f t="shared" si="42"/>
        <v>166.7</v>
      </c>
      <c r="C306" s="131">
        <f t="shared" si="42"/>
        <v>78.5</v>
      </c>
      <c r="D306" s="63">
        <f t="shared" si="43"/>
        <v>47.09058188362328</v>
      </c>
      <c r="E306" s="109"/>
      <c r="F306" s="109"/>
      <c r="G306" s="63"/>
      <c r="H306" s="109"/>
      <c r="I306" s="109"/>
      <c r="J306" s="63"/>
      <c r="K306" s="109"/>
      <c r="L306" s="109"/>
      <c r="M306" s="63"/>
      <c r="N306" s="109"/>
      <c r="O306" s="109"/>
      <c r="P306" s="63"/>
      <c r="Q306" s="109"/>
      <c r="R306" s="109"/>
      <c r="S306" s="63"/>
      <c r="T306" s="109"/>
      <c r="U306" s="109"/>
      <c r="V306" s="63"/>
      <c r="W306" s="109"/>
      <c r="X306" s="109"/>
      <c r="Y306" s="63"/>
      <c r="Z306" s="109"/>
      <c r="AA306" s="109"/>
      <c r="AB306" s="63"/>
      <c r="AC306" s="109"/>
      <c r="AD306" s="109"/>
      <c r="AE306" s="63"/>
      <c r="AF306" s="109"/>
      <c r="AG306" s="109"/>
      <c r="AH306" s="63"/>
      <c r="AI306" s="109"/>
      <c r="AJ306" s="109"/>
      <c r="AK306" s="63"/>
      <c r="AL306" s="109"/>
      <c r="AM306" s="109"/>
      <c r="AN306" s="63"/>
      <c r="AO306" s="109"/>
      <c r="AP306" s="109"/>
      <c r="AQ306" s="63"/>
      <c r="AR306" s="109"/>
      <c r="AS306" s="109"/>
      <c r="AT306" s="63"/>
      <c r="AU306" s="109"/>
      <c r="AV306" s="109"/>
      <c r="AW306" s="63"/>
      <c r="AX306" s="109"/>
      <c r="AY306" s="109"/>
      <c r="AZ306" s="63"/>
      <c r="BA306" s="109"/>
      <c r="BB306" s="109"/>
      <c r="BC306" s="63"/>
      <c r="BD306" s="109"/>
      <c r="BE306" s="109"/>
      <c r="BF306" s="63"/>
      <c r="BG306" s="109"/>
      <c r="BH306" s="109"/>
      <c r="BI306" s="63"/>
      <c r="BJ306" s="63">
        <v>166.7</v>
      </c>
      <c r="BK306" s="63">
        <v>78.5</v>
      </c>
      <c r="BL306" s="63">
        <f t="shared" si="41"/>
        <v>47.09058188362328</v>
      </c>
      <c r="BM306" s="109"/>
      <c r="BN306" s="109"/>
      <c r="BO306" s="63"/>
      <c r="BP306" s="109"/>
      <c r="BQ306" s="109"/>
      <c r="BR306" s="63"/>
      <c r="BS306" s="109"/>
      <c r="BT306" s="109"/>
      <c r="BU306" s="63"/>
      <c r="BV306" s="109"/>
      <c r="BW306" s="109"/>
      <c r="BX306" s="63"/>
      <c r="BY306" s="109"/>
      <c r="BZ306" s="109"/>
      <c r="CA306" s="63"/>
    </row>
    <row r="307" spans="1:79" s="70" customFormat="1" ht="38.25" x14ac:dyDescent="0.25">
      <c r="A307" s="130" t="s">
        <v>561</v>
      </c>
      <c r="B307" s="131">
        <f t="shared" si="42"/>
        <v>67.099999999999994</v>
      </c>
      <c r="C307" s="131">
        <f t="shared" si="42"/>
        <v>30.3</v>
      </c>
      <c r="D307" s="63">
        <f t="shared" si="43"/>
        <v>45.156482861400896</v>
      </c>
      <c r="E307" s="109"/>
      <c r="F307" s="109"/>
      <c r="G307" s="63"/>
      <c r="H307" s="109"/>
      <c r="I307" s="109"/>
      <c r="J307" s="63"/>
      <c r="K307" s="109"/>
      <c r="L307" s="109"/>
      <c r="M307" s="63"/>
      <c r="N307" s="109"/>
      <c r="O307" s="109"/>
      <c r="P307" s="63"/>
      <c r="Q307" s="109"/>
      <c r="R307" s="109"/>
      <c r="S307" s="63"/>
      <c r="T307" s="109"/>
      <c r="U307" s="109"/>
      <c r="V307" s="63"/>
      <c r="W307" s="109"/>
      <c r="X307" s="109"/>
      <c r="Y307" s="63"/>
      <c r="Z307" s="109"/>
      <c r="AA307" s="109"/>
      <c r="AB307" s="63"/>
      <c r="AC307" s="109"/>
      <c r="AD307" s="109"/>
      <c r="AE307" s="63"/>
      <c r="AF307" s="109"/>
      <c r="AG307" s="109"/>
      <c r="AH307" s="63"/>
      <c r="AI307" s="109"/>
      <c r="AJ307" s="109"/>
      <c r="AK307" s="63"/>
      <c r="AL307" s="109"/>
      <c r="AM307" s="109"/>
      <c r="AN307" s="63"/>
      <c r="AO307" s="109"/>
      <c r="AP307" s="109"/>
      <c r="AQ307" s="63"/>
      <c r="AR307" s="109"/>
      <c r="AS307" s="109"/>
      <c r="AT307" s="63"/>
      <c r="AU307" s="109"/>
      <c r="AV307" s="109"/>
      <c r="AW307" s="63"/>
      <c r="AX307" s="109"/>
      <c r="AY307" s="109"/>
      <c r="AZ307" s="63"/>
      <c r="BA307" s="109"/>
      <c r="BB307" s="109"/>
      <c r="BC307" s="63"/>
      <c r="BD307" s="109"/>
      <c r="BE307" s="109"/>
      <c r="BF307" s="63"/>
      <c r="BG307" s="109"/>
      <c r="BH307" s="109"/>
      <c r="BI307" s="63"/>
      <c r="BJ307" s="63">
        <v>67.099999999999994</v>
      </c>
      <c r="BK307" s="63">
        <v>30.3</v>
      </c>
      <c r="BL307" s="63">
        <f t="shared" ref="BL307:BL362" si="44">BK307/BJ307*100</f>
        <v>45.156482861400896</v>
      </c>
      <c r="BM307" s="109"/>
      <c r="BN307" s="109"/>
      <c r="BO307" s="63"/>
      <c r="BP307" s="109"/>
      <c r="BQ307" s="109"/>
      <c r="BR307" s="63"/>
      <c r="BS307" s="109"/>
      <c r="BT307" s="109"/>
      <c r="BU307" s="63"/>
      <c r="BV307" s="109"/>
      <c r="BW307" s="109"/>
      <c r="BX307" s="63"/>
      <c r="BY307" s="109"/>
      <c r="BZ307" s="109"/>
      <c r="CA307" s="63"/>
    </row>
    <row r="308" spans="1:79" s="70" customFormat="1" ht="38.25" x14ac:dyDescent="0.25">
      <c r="A308" s="130" t="s">
        <v>562</v>
      </c>
      <c r="B308" s="131">
        <f t="shared" si="42"/>
        <v>166.7</v>
      </c>
      <c r="C308" s="131">
        <f t="shared" si="42"/>
        <v>54.2</v>
      </c>
      <c r="D308" s="63">
        <f t="shared" si="43"/>
        <v>32.513497300539896</v>
      </c>
      <c r="E308" s="109"/>
      <c r="F308" s="109"/>
      <c r="G308" s="63"/>
      <c r="H308" s="109"/>
      <c r="I308" s="109"/>
      <c r="J308" s="63"/>
      <c r="K308" s="109"/>
      <c r="L308" s="109"/>
      <c r="M308" s="63"/>
      <c r="N308" s="109"/>
      <c r="O308" s="109"/>
      <c r="P308" s="63"/>
      <c r="Q308" s="109"/>
      <c r="R308" s="109"/>
      <c r="S308" s="63"/>
      <c r="T308" s="109"/>
      <c r="U308" s="109"/>
      <c r="V308" s="63"/>
      <c r="W308" s="109"/>
      <c r="X308" s="109"/>
      <c r="Y308" s="63"/>
      <c r="Z308" s="109"/>
      <c r="AA308" s="109"/>
      <c r="AB308" s="63"/>
      <c r="AC308" s="109"/>
      <c r="AD308" s="109"/>
      <c r="AE308" s="63"/>
      <c r="AF308" s="109"/>
      <c r="AG308" s="109"/>
      <c r="AH308" s="63"/>
      <c r="AI308" s="109"/>
      <c r="AJ308" s="109"/>
      <c r="AK308" s="63"/>
      <c r="AL308" s="109"/>
      <c r="AM308" s="109"/>
      <c r="AN308" s="63"/>
      <c r="AO308" s="109"/>
      <c r="AP308" s="109"/>
      <c r="AQ308" s="63"/>
      <c r="AR308" s="109"/>
      <c r="AS308" s="109"/>
      <c r="AT308" s="63"/>
      <c r="AU308" s="109"/>
      <c r="AV308" s="109"/>
      <c r="AW308" s="63"/>
      <c r="AX308" s="109"/>
      <c r="AY308" s="109"/>
      <c r="AZ308" s="63"/>
      <c r="BA308" s="109"/>
      <c r="BB308" s="109"/>
      <c r="BC308" s="63"/>
      <c r="BD308" s="109"/>
      <c r="BE308" s="109"/>
      <c r="BF308" s="63"/>
      <c r="BG308" s="109"/>
      <c r="BH308" s="109"/>
      <c r="BI308" s="63"/>
      <c r="BJ308" s="63">
        <v>166.7</v>
      </c>
      <c r="BK308" s="63">
        <v>54.2</v>
      </c>
      <c r="BL308" s="63">
        <f t="shared" si="44"/>
        <v>32.513497300539896</v>
      </c>
      <c r="BM308" s="109"/>
      <c r="BN308" s="109"/>
      <c r="BO308" s="63"/>
      <c r="BP308" s="109"/>
      <c r="BQ308" s="109"/>
      <c r="BR308" s="63"/>
      <c r="BS308" s="109"/>
      <c r="BT308" s="109"/>
      <c r="BU308" s="63"/>
      <c r="BV308" s="109"/>
      <c r="BW308" s="109"/>
      <c r="BX308" s="63"/>
      <c r="BY308" s="109"/>
      <c r="BZ308" s="109"/>
      <c r="CA308" s="63"/>
    </row>
    <row r="309" spans="1:79" s="70" customFormat="1" ht="38.25" x14ac:dyDescent="0.25">
      <c r="A309" s="130" t="s">
        <v>563</v>
      </c>
      <c r="B309" s="131">
        <f t="shared" si="42"/>
        <v>166.7</v>
      </c>
      <c r="C309" s="131">
        <f t="shared" si="42"/>
        <v>64.2</v>
      </c>
      <c r="D309" s="63">
        <f t="shared" si="43"/>
        <v>38.512297540491907</v>
      </c>
      <c r="E309" s="109"/>
      <c r="F309" s="109"/>
      <c r="G309" s="63"/>
      <c r="H309" s="109"/>
      <c r="I309" s="109"/>
      <c r="J309" s="63"/>
      <c r="K309" s="109"/>
      <c r="L309" s="109"/>
      <c r="M309" s="63"/>
      <c r="N309" s="109"/>
      <c r="O309" s="109"/>
      <c r="P309" s="63"/>
      <c r="Q309" s="109"/>
      <c r="R309" s="109"/>
      <c r="S309" s="63"/>
      <c r="T309" s="109"/>
      <c r="U309" s="109"/>
      <c r="V309" s="63"/>
      <c r="W309" s="109"/>
      <c r="X309" s="109"/>
      <c r="Y309" s="63"/>
      <c r="Z309" s="109"/>
      <c r="AA309" s="109"/>
      <c r="AB309" s="63"/>
      <c r="AC309" s="109"/>
      <c r="AD309" s="109"/>
      <c r="AE309" s="63"/>
      <c r="AF309" s="109"/>
      <c r="AG309" s="109"/>
      <c r="AH309" s="63"/>
      <c r="AI309" s="109"/>
      <c r="AJ309" s="109"/>
      <c r="AK309" s="63"/>
      <c r="AL309" s="109"/>
      <c r="AM309" s="109"/>
      <c r="AN309" s="63"/>
      <c r="AO309" s="109"/>
      <c r="AP309" s="109"/>
      <c r="AQ309" s="63"/>
      <c r="AR309" s="109"/>
      <c r="AS309" s="109"/>
      <c r="AT309" s="63"/>
      <c r="AU309" s="109"/>
      <c r="AV309" s="109"/>
      <c r="AW309" s="63"/>
      <c r="AX309" s="109"/>
      <c r="AY309" s="109"/>
      <c r="AZ309" s="63"/>
      <c r="BA309" s="109"/>
      <c r="BB309" s="109"/>
      <c r="BC309" s="63"/>
      <c r="BD309" s="109"/>
      <c r="BE309" s="109"/>
      <c r="BF309" s="63"/>
      <c r="BG309" s="109"/>
      <c r="BH309" s="109"/>
      <c r="BI309" s="63"/>
      <c r="BJ309" s="63">
        <v>166.7</v>
      </c>
      <c r="BK309" s="63">
        <v>64.2</v>
      </c>
      <c r="BL309" s="63">
        <f t="shared" si="44"/>
        <v>38.512297540491907</v>
      </c>
      <c r="BM309" s="109"/>
      <c r="BN309" s="109"/>
      <c r="BO309" s="63"/>
      <c r="BP309" s="109"/>
      <c r="BQ309" s="109"/>
      <c r="BR309" s="63"/>
      <c r="BS309" s="109"/>
      <c r="BT309" s="109"/>
      <c r="BU309" s="63"/>
      <c r="BV309" s="109"/>
      <c r="BW309" s="109"/>
      <c r="BX309" s="63"/>
      <c r="BY309" s="109"/>
      <c r="BZ309" s="109"/>
      <c r="CA309" s="63"/>
    </row>
    <row r="310" spans="1:79" s="70" customFormat="1" ht="38.25" x14ac:dyDescent="0.25">
      <c r="A310" s="130" t="s">
        <v>564</v>
      </c>
      <c r="B310" s="131">
        <f t="shared" si="42"/>
        <v>166.7</v>
      </c>
      <c r="C310" s="131">
        <f t="shared" si="42"/>
        <v>70.400000000000006</v>
      </c>
      <c r="D310" s="63">
        <f t="shared" si="43"/>
        <v>42.231553689262149</v>
      </c>
      <c r="E310" s="109"/>
      <c r="F310" s="109"/>
      <c r="G310" s="63"/>
      <c r="H310" s="109"/>
      <c r="I310" s="109"/>
      <c r="J310" s="63"/>
      <c r="K310" s="109"/>
      <c r="L310" s="109"/>
      <c r="M310" s="63"/>
      <c r="N310" s="109"/>
      <c r="O310" s="109"/>
      <c r="P310" s="63"/>
      <c r="Q310" s="109"/>
      <c r="R310" s="109"/>
      <c r="S310" s="63"/>
      <c r="T310" s="109"/>
      <c r="U310" s="109"/>
      <c r="V310" s="63"/>
      <c r="W310" s="109"/>
      <c r="X310" s="109"/>
      <c r="Y310" s="63"/>
      <c r="Z310" s="109"/>
      <c r="AA310" s="109"/>
      <c r="AB310" s="63"/>
      <c r="AC310" s="109"/>
      <c r="AD310" s="109"/>
      <c r="AE310" s="63"/>
      <c r="AF310" s="109"/>
      <c r="AG310" s="109"/>
      <c r="AH310" s="63"/>
      <c r="AI310" s="109"/>
      <c r="AJ310" s="109"/>
      <c r="AK310" s="63"/>
      <c r="AL310" s="109"/>
      <c r="AM310" s="109"/>
      <c r="AN310" s="63"/>
      <c r="AO310" s="109"/>
      <c r="AP310" s="109"/>
      <c r="AQ310" s="63"/>
      <c r="AR310" s="109"/>
      <c r="AS310" s="109"/>
      <c r="AT310" s="63"/>
      <c r="AU310" s="109"/>
      <c r="AV310" s="109"/>
      <c r="AW310" s="63"/>
      <c r="AX310" s="109"/>
      <c r="AY310" s="109"/>
      <c r="AZ310" s="63"/>
      <c r="BA310" s="109"/>
      <c r="BB310" s="109"/>
      <c r="BC310" s="63"/>
      <c r="BD310" s="109"/>
      <c r="BE310" s="109"/>
      <c r="BF310" s="63"/>
      <c r="BG310" s="109"/>
      <c r="BH310" s="109"/>
      <c r="BI310" s="63"/>
      <c r="BJ310" s="63">
        <v>166.7</v>
      </c>
      <c r="BK310" s="63">
        <v>70.400000000000006</v>
      </c>
      <c r="BL310" s="63">
        <f t="shared" si="44"/>
        <v>42.231553689262149</v>
      </c>
      <c r="BM310" s="109"/>
      <c r="BN310" s="109"/>
      <c r="BO310" s="63"/>
      <c r="BP310" s="109"/>
      <c r="BQ310" s="109"/>
      <c r="BR310" s="63"/>
      <c r="BS310" s="109"/>
      <c r="BT310" s="109"/>
      <c r="BU310" s="63"/>
      <c r="BV310" s="109"/>
      <c r="BW310" s="109"/>
      <c r="BX310" s="63"/>
      <c r="BY310" s="109"/>
      <c r="BZ310" s="109"/>
      <c r="CA310" s="63"/>
    </row>
    <row r="311" spans="1:79" s="70" customFormat="1" ht="38.25" x14ac:dyDescent="0.25">
      <c r="A311" s="130" t="s">
        <v>565</v>
      </c>
      <c r="B311" s="131">
        <f t="shared" si="42"/>
        <v>166.7</v>
      </c>
      <c r="C311" s="131">
        <f t="shared" si="42"/>
        <v>68.099999999999994</v>
      </c>
      <c r="D311" s="63">
        <f t="shared" si="43"/>
        <v>40.851829634073184</v>
      </c>
      <c r="E311" s="109"/>
      <c r="F311" s="109"/>
      <c r="G311" s="63"/>
      <c r="H311" s="109"/>
      <c r="I311" s="109"/>
      <c r="J311" s="63"/>
      <c r="K311" s="109"/>
      <c r="L311" s="109"/>
      <c r="M311" s="63"/>
      <c r="N311" s="109"/>
      <c r="O311" s="109"/>
      <c r="P311" s="63"/>
      <c r="Q311" s="109"/>
      <c r="R311" s="109"/>
      <c r="S311" s="63"/>
      <c r="T311" s="109"/>
      <c r="U311" s="109"/>
      <c r="V311" s="63"/>
      <c r="W311" s="109"/>
      <c r="X311" s="109"/>
      <c r="Y311" s="63"/>
      <c r="Z311" s="109"/>
      <c r="AA311" s="109"/>
      <c r="AB311" s="63"/>
      <c r="AC311" s="109"/>
      <c r="AD311" s="109"/>
      <c r="AE311" s="63"/>
      <c r="AF311" s="109"/>
      <c r="AG311" s="109"/>
      <c r="AH311" s="63"/>
      <c r="AI311" s="109"/>
      <c r="AJ311" s="109"/>
      <c r="AK311" s="63"/>
      <c r="AL311" s="109"/>
      <c r="AM311" s="109"/>
      <c r="AN311" s="63"/>
      <c r="AO311" s="109"/>
      <c r="AP311" s="109"/>
      <c r="AQ311" s="63"/>
      <c r="AR311" s="109"/>
      <c r="AS311" s="109"/>
      <c r="AT311" s="63"/>
      <c r="AU311" s="109"/>
      <c r="AV311" s="109"/>
      <c r="AW311" s="63"/>
      <c r="AX311" s="109"/>
      <c r="AY311" s="109"/>
      <c r="AZ311" s="63"/>
      <c r="BA311" s="109"/>
      <c r="BB311" s="109"/>
      <c r="BC311" s="63"/>
      <c r="BD311" s="109"/>
      <c r="BE311" s="109"/>
      <c r="BF311" s="63"/>
      <c r="BG311" s="109"/>
      <c r="BH311" s="109"/>
      <c r="BI311" s="63"/>
      <c r="BJ311" s="63">
        <v>166.7</v>
      </c>
      <c r="BK311" s="63">
        <v>68.099999999999994</v>
      </c>
      <c r="BL311" s="63">
        <f t="shared" si="44"/>
        <v>40.851829634073184</v>
      </c>
      <c r="BM311" s="109"/>
      <c r="BN311" s="109"/>
      <c r="BO311" s="63"/>
      <c r="BP311" s="109"/>
      <c r="BQ311" s="109"/>
      <c r="BR311" s="63"/>
      <c r="BS311" s="109"/>
      <c r="BT311" s="109"/>
      <c r="BU311" s="63"/>
      <c r="BV311" s="109"/>
      <c r="BW311" s="109"/>
      <c r="BX311" s="63"/>
      <c r="BY311" s="109"/>
      <c r="BZ311" s="109"/>
      <c r="CA311" s="63"/>
    </row>
    <row r="312" spans="1:79" s="70" customFormat="1" ht="51" x14ac:dyDescent="0.25">
      <c r="A312" s="130" t="s">
        <v>566</v>
      </c>
      <c r="B312" s="131">
        <f t="shared" ref="B312:C362" si="45">BJ312</f>
        <v>166.7</v>
      </c>
      <c r="C312" s="131">
        <f t="shared" si="45"/>
        <v>68.599999999999994</v>
      </c>
      <c r="D312" s="63">
        <f t="shared" si="43"/>
        <v>41.151769646070782</v>
      </c>
      <c r="E312" s="109"/>
      <c r="F312" s="109"/>
      <c r="G312" s="63"/>
      <c r="H312" s="109"/>
      <c r="I312" s="109"/>
      <c r="J312" s="63"/>
      <c r="K312" s="109"/>
      <c r="L312" s="109"/>
      <c r="M312" s="63"/>
      <c r="N312" s="109"/>
      <c r="O312" s="109"/>
      <c r="P312" s="63"/>
      <c r="Q312" s="109"/>
      <c r="R312" s="109"/>
      <c r="S312" s="63"/>
      <c r="T312" s="109"/>
      <c r="U312" s="109"/>
      <c r="V312" s="63"/>
      <c r="W312" s="109"/>
      <c r="X312" s="109"/>
      <c r="Y312" s="63"/>
      <c r="Z312" s="109"/>
      <c r="AA312" s="109"/>
      <c r="AB312" s="63"/>
      <c r="AC312" s="109"/>
      <c r="AD312" s="109"/>
      <c r="AE312" s="63"/>
      <c r="AF312" s="109"/>
      <c r="AG312" s="109"/>
      <c r="AH312" s="63"/>
      <c r="AI312" s="109"/>
      <c r="AJ312" s="109"/>
      <c r="AK312" s="63"/>
      <c r="AL312" s="109"/>
      <c r="AM312" s="109"/>
      <c r="AN312" s="63"/>
      <c r="AO312" s="109"/>
      <c r="AP312" s="109"/>
      <c r="AQ312" s="63"/>
      <c r="AR312" s="109"/>
      <c r="AS312" s="109"/>
      <c r="AT312" s="63"/>
      <c r="AU312" s="109"/>
      <c r="AV312" s="109"/>
      <c r="AW312" s="63"/>
      <c r="AX312" s="109"/>
      <c r="AY312" s="109"/>
      <c r="AZ312" s="63"/>
      <c r="BA312" s="109"/>
      <c r="BB312" s="109"/>
      <c r="BC312" s="63"/>
      <c r="BD312" s="109"/>
      <c r="BE312" s="109"/>
      <c r="BF312" s="63"/>
      <c r="BG312" s="109"/>
      <c r="BH312" s="109"/>
      <c r="BI312" s="63"/>
      <c r="BJ312" s="63">
        <v>166.7</v>
      </c>
      <c r="BK312" s="63">
        <v>68.599999999999994</v>
      </c>
      <c r="BL312" s="63">
        <f t="shared" si="44"/>
        <v>41.151769646070782</v>
      </c>
      <c r="BM312" s="109"/>
      <c r="BN312" s="109"/>
      <c r="BO312" s="63"/>
      <c r="BP312" s="109"/>
      <c r="BQ312" s="109"/>
      <c r="BR312" s="63"/>
      <c r="BS312" s="109"/>
      <c r="BT312" s="109"/>
      <c r="BU312" s="63"/>
      <c r="BV312" s="109"/>
      <c r="BW312" s="109"/>
      <c r="BX312" s="63"/>
      <c r="BY312" s="109"/>
      <c r="BZ312" s="109"/>
      <c r="CA312" s="63"/>
    </row>
    <row r="313" spans="1:79" s="70" customFormat="1" ht="51" x14ac:dyDescent="0.25">
      <c r="A313" s="130" t="s">
        <v>567</v>
      </c>
      <c r="B313" s="131">
        <f t="shared" si="45"/>
        <v>166.7</v>
      </c>
      <c r="C313" s="131">
        <f t="shared" si="45"/>
        <v>72.599999999999994</v>
      </c>
      <c r="D313" s="63">
        <f t="shared" si="43"/>
        <v>43.551289742051594</v>
      </c>
      <c r="E313" s="109"/>
      <c r="F313" s="109"/>
      <c r="G313" s="63"/>
      <c r="H313" s="109"/>
      <c r="I313" s="109"/>
      <c r="J313" s="63"/>
      <c r="K313" s="109"/>
      <c r="L313" s="109"/>
      <c r="M313" s="63"/>
      <c r="N313" s="109"/>
      <c r="O313" s="109"/>
      <c r="P313" s="63"/>
      <c r="Q313" s="109"/>
      <c r="R313" s="109"/>
      <c r="S313" s="63"/>
      <c r="T313" s="109"/>
      <c r="U313" s="109"/>
      <c r="V313" s="63"/>
      <c r="W313" s="109"/>
      <c r="X313" s="109"/>
      <c r="Y313" s="63"/>
      <c r="Z313" s="109"/>
      <c r="AA313" s="109"/>
      <c r="AB313" s="63"/>
      <c r="AC313" s="109"/>
      <c r="AD313" s="109"/>
      <c r="AE313" s="63"/>
      <c r="AF313" s="109"/>
      <c r="AG313" s="109"/>
      <c r="AH313" s="63"/>
      <c r="AI313" s="109"/>
      <c r="AJ313" s="109"/>
      <c r="AK313" s="63"/>
      <c r="AL313" s="109"/>
      <c r="AM313" s="109"/>
      <c r="AN313" s="63"/>
      <c r="AO313" s="109"/>
      <c r="AP313" s="109"/>
      <c r="AQ313" s="63"/>
      <c r="AR313" s="109"/>
      <c r="AS313" s="109"/>
      <c r="AT313" s="63"/>
      <c r="AU313" s="109"/>
      <c r="AV313" s="109"/>
      <c r="AW313" s="63"/>
      <c r="AX313" s="109"/>
      <c r="AY313" s="109"/>
      <c r="AZ313" s="63"/>
      <c r="BA313" s="109"/>
      <c r="BB313" s="109"/>
      <c r="BC313" s="63"/>
      <c r="BD313" s="109"/>
      <c r="BE313" s="109"/>
      <c r="BF313" s="63"/>
      <c r="BG313" s="109"/>
      <c r="BH313" s="109"/>
      <c r="BI313" s="63"/>
      <c r="BJ313" s="63">
        <v>166.7</v>
      </c>
      <c r="BK313" s="63">
        <v>72.599999999999994</v>
      </c>
      <c r="BL313" s="63">
        <f t="shared" si="44"/>
        <v>43.551289742051594</v>
      </c>
      <c r="BM313" s="109"/>
      <c r="BN313" s="109"/>
      <c r="BO313" s="63"/>
      <c r="BP313" s="109"/>
      <c r="BQ313" s="109"/>
      <c r="BR313" s="63"/>
      <c r="BS313" s="109"/>
      <c r="BT313" s="109"/>
      <c r="BU313" s="63"/>
      <c r="BV313" s="109"/>
      <c r="BW313" s="109"/>
      <c r="BX313" s="63"/>
      <c r="BY313" s="109"/>
      <c r="BZ313" s="109"/>
      <c r="CA313" s="63"/>
    </row>
    <row r="314" spans="1:79" s="70" customFormat="1" ht="38.25" x14ac:dyDescent="0.25">
      <c r="A314" s="130" t="s">
        <v>568</v>
      </c>
      <c r="B314" s="131">
        <f t="shared" si="45"/>
        <v>166.7</v>
      </c>
      <c r="C314" s="131">
        <f t="shared" si="45"/>
        <v>68</v>
      </c>
      <c r="D314" s="63">
        <f t="shared" si="43"/>
        <v>40.79184163167367</v>
      </c>
      <c r="E314" s="109"/>
      <c r="F314" s="109"/>
      <c r="G314" s="63"/>
      <c r="H314" s="109"/>
      <c r="I314" s="109"/>
      <c r="J314" s="63"/>
      <c r="K314" s="109"/>
      <c r="L314" s="109"/>
      <c r="M314" s="63"/>
      <c r="N314" s="109"/>
      <c r="O314" s="109"/>
      <c r="P314" s="63"/>
      <c r="Q314" s="109"/>
      <c r="R314" s="109"/>
      <c r="S314" s="63"/>
      <c r="T314" s="109"/>
      <c r="U314" s="109"/>
      <c r="V314" s="63"/>
      <c r="W314" s="109"/>
      <c r="X314" s="109"/>
      <c r="Y314" s="63"/>
      <c r="Z314" s="109"/>
      <c r="AA314" s="109"/>
      <c r="AB314" s="63"/>
      <c r="AC314" s="109"/>
      <c r="AD314" s="109"/>
      <c r="AE314" s="63"/>
      <c r="AF314" s="109"/>
      <c r="AG314" s="109"/>
      <c r="AH314" s="63"/>
      <c r="AI314" s="109"/>
      <c r="AJ314" s="109"/>
      <c r="AK314" s="63"/>
      <c r="AL314" s="109"/>
      <c r="AM314" s="109"/>
      <c r="AN314" s="63"/>
      <c r="AO314" s="109"/>
      <c r="AP314" s="109"/>
      <c r="AQ314" s="63"/>
      <c r="AR314" s="109"/>
      <c r="AS314" s="109"/>
      <c r="AT314" s="63"/>
      <c r="AU314" s="109"/>
      <c r="AV314" s="109"/>
      <c r="AW314" s="63"/>
      <c r="AX314" s="109"/>
      <c r="AY314" s="109"/>
      <c r="AZ314" s="63"/>
      <c r="BA314" s="109"/>
      <c r="BB314" s="109"/>
      <c r="BC314" s="63"/>
      <c r="BD314" s="109"/>
      <c r="BE314" s="109"/>
      <c r="BF314" s="63"/>
      <c r="BG314" s="109"/>
      <c r="BH314" s="109"/>
      <c r="BI314" s="63"/>
      <c r="BJ314" s="63">
        <v>166.7</v>
      </c>
      <c r="BK314" s="63">
        <v>68</v>
      </c>
      <c r="BL314" s="63">
        <f t="shared" si="44"/>
        <v>40.79184163167367</v>
      </c>
      <c r="BM314" s="109"/>
      <c r="BN314" s="109"/>
      <c r="BO314" s="63"/>
      <c r="BP314" s="109"/>
      <c r="BQ314" s="109"/>
      <c r="BR314" s="63"/>
      <c r="BS314" s="109"/>
      <c r="BT314" s="109"/>
      <c r="BU314" s="63"/>
      <c r="BV314" s="109"/>
      <c r="BW314" s="109"/>
      <c r="BX314" s="63"/>
      <c r="BY314" s="109"/>
      <c r="BZ314" s="109"/>
      <c r="CA314" s="63"/>
    </row>
    <row r="315" spans="1:79" s="70" customFormat="1" ht="38.25" x14ac:dyDescent="0.25">
      <c r="A315" s="130" t="s">
        <v>569</v>
      </c>
      <c r="B315" s="131">
        <f t="shared" si="45"/>
        <v>166.7</v>
      </c>
      <c r="C315" s="131">
        <f t="shared" si="45"/>
        <v>50.6</v>
      </c>
      <c r="D315" s="63">
        <f t="shared" si="43"/>
        <v>30.353929214157173</v>
      </c>
      <c r="E315" s="109"/>
      <c r="F315" s="109"/>
      <c r="G315" s="63"/>
      <c r="H315" s="109"/>
      <c r="I315" s="109"/>
      <c r="J315" s="63"/>
      <c r="K315" s="109"/>
      <c r="L315" s="109"/>
      <c r="M315" s="63"/>
      <c r="N315" s="109"/>
      <c r="O315" s="109"/>
      <c r="P315" s="63"/>
      <c r="Q315" s="109"/>
      <c r="R315" s="109"/>
      <c r="S315" s="63"/>
      <c r="T315" s="109"/>
      <c r="U315" s="109"/>
      <c r="V315" s="63"/>
      <c r="W315" s="109"/>
      <c r="X315" s="109"/>
      <c r="Y315" s="63"/>
      <c r="Z315" s="109"/>
      <c r="AA315" s="109"/>
      <c r="AB315" s="63"/>
      <c r="AC315" s="109"/>
      <c r="AD315" s="109"/>
      <c r="AE315" s="63"/>
      <c r="AF315" s="109"/>
      <c r="AG315" s="109"/>
      <c r="AH315" s="63"/>
      <c r="AI315" s="109"/>
      <c r="AJ315" s="109"/>
      <c r="AK315" s="63"/>
      <c r="AL315" s="109"/>
      <c r="AM315" s="109"/>
      <c r="AN315" s="63"/>
      <c r="AO315" s="109"/>
      <c r="AP315" s="109"/>
      <c r="AQ315" s="63"/>
      <c r="AR315" s="109"/>
      <c r="AS315" s="109"/>
      <c r="AT315" s="63"/>
      <c r="AU315" s="109"/>
      <c r="AV315" s="109"/>
      <c r="AW315" s="63"/>
      <c r="AX315" s="109"/>
      <c r="AY315" s="109"/>
      <c r="AZ315" s="63"/>
      <c r="BA315" s="109"/>
      <c r="BB315" s="109"/>
      <c r="BC315" s="63"/>
      <c r="BD315" s="109"/>
      <c r="BE315" s="109"/>
      <c r="BF315" s="63"/>
      <c r="BG315" s="109"/>
      <c r="BH315" s="109"/>
      <c r="BI315" s="63"/>
      <c r="BJ315" s="63">
        <v>166.7</v>
      </c>
      <c r="BK315" s="63">
        <v>50.6</v>
      </c>
      <c r="BL315" s="63">
        <f t="shared" si="44"/>
        <v>30.353929214157173</v>
      </c>
      <c r="BM315" s="109"/>
      <c r="BN315" s="109"/>
      <c r="BO315" s="63"/>
      <c r="BP315" s="109"/>
      <c r="BQ315" s="109"/>
      <c r="BR315" s="63"/>
      <c r="BS315" s="109"/>
      <c r="BT315" s="109"/>
      <c r="BU315" s="63"/>
      <c r="BV315" s="109"/>
      <c r="BW315" s="109"/>
      <c r="BX315" s="63"/>
      <c r="BY315" s="109"/>
      <c r="BZ315" s="109"/>
      <c r="CA315" s="63"/>
    </row>
    <row r="316" spans="1:79" s="70" customFormat="1" ht="38.25" x14ac:dyDescent="0.25">
      <c r="A316" s="130" t="s">
        <v>570</v>
      </c>
      <c r="B316" s="131">
        <f t="shared" si="45"/>
        <v>166.7</v>
      </c>
      <c r="C316" s="131">
        <f t="shared" si="45"/>
        <v>60.4</v>
      </c>
      <c r="D316" s="63">
        <f t="shared" si="43"/>
        <v>36.232753449310138</v>
      </c>
      <c r="E316" s="109"/>
      <c r="F316" s="109"/>
      <c r="G316" s="63"/>
      <c r="H316" s="109"/>
      <c r="I316" s="109"/>
      <c r="J316" s="63"/>
      <c r="K316" s="109"/>
      <c r="L316" s="109"/>
      <c r="M316" s="63"/>
      <c r="N316" s="109"/>
      <c r="O316" s="109"/>
      <c r="P316" s="63"/>
      <c r="Q316" s="109"/>
      <c r="R316" s="109"/>
      <c r="S316" s="63"/>
      <c r="T316" s="109"/>
      <c r="U316" s="109"/>
      <c r="V316" s="63"/>
      <c r="W316" s="109"/>
      <c r="X316" s="109"/>
      <c r="Y316" s="63"/>
      <c r="Z316" s="109"/>
      <c r="AA316" s="109"/>
      <c r="AB316" s="63"/>
      <c r="AC316" s="109"/>
      <c r="AD316" s="109"/>
      <c r="AE316" s="63"/>
      <c r="AF316" s="109"/>
      <c r="AG316" s="109"/>
      <c r="AH316" s="63"/>
      <c r="AI316" s="109"/>
      <c r="AJ316" s="109"/>
      <c r="AK316" s="63"/>
      <c r="AL316" s="109"/>
      <c r="AM316" s="109"/>
      <c r="AN316" s="63"/>
      <c r="AO316" s="109"/>
      <c r="AP316" s="109"/>
      <c r="AQ316" s="63"/>
      <c r="AR316" s="109"/>
      <c r="AS316" s="109"/>
      <c r="AT316" s="63"/>
      <c r="AU316" s="109"/>
      <c r="AV316" s="109"/>
      <c r="AW316" s="63"/>
      <c r="AX316" s="109"/>
      <c r="AY316" s="109"/>
      <c r="AZ316" s="63"/>
      <c r="BA316" s="109"/>
      <c r="BB316" s="109"/>
      <c r="BC316" s="63"/>
      <c r="BD316" s="109"/>
      <c r="BE316" s="109"/>
      <c r="BF316" s="63"/>
      <c r="BG316" s="109"/>
      <c r="BH316" s="109"/>
      <c r="BI316" s="63"/>
      <c r="BJ316" s="63">
        <v>166.7</v>
      </c>
      <c r="BK316" s="63">
        <v>60.4</v>
      </c>
      <c r="BL316" s="63">
        <f t="shared" si="44"/>
        <v>36.232753449310138</v>
      </c>
      <c r="BM316" s="109"/>
      <c r="BN316" s="109"/>
      <c r="BO316" s="63"/>
      <c r="BP316" s="109"/>
      <c r="BQ316" s="109"/>
      <c r="BR316" s="63"/>
      <c r="BS316" s="109"/>
      <c r="BT316" s="109"/>
      <c r="BU316" s="63"/>
      <c r="BV316" s="109"/>
      <c r="BW316" s="109"/>
      <c r="BX316" s="63"/>
      <c r="BY316" s="109"/>
      <c r="BZ316" s="109"/>
      <c r="CA316" s="63"/>
    </row>
    <row r="317" spans="1:79" s="70" customFormat="1" ht="38.25" x14ac:dyDescent="0.25">
      <c r="A317" s="130" t="s">
        <v>571</v>
      </c>
      <c r="B317" s="131">
        <f t="shared" si="45"/>
        <v>166.7</v>
      </c>
      <c r="C317" s="131">
        <f t="shared" si="45"/>
        <v>64.3</v>
      </c>
      <c r="D317" s="63">
        <f t="shared" si="43"/>
        <v>38.572285542891422</v>
      </c>
      <c r="E317" s="109"/>
      <c r="F317" s="109"/>
      <c r="G317" s="63"/>
      <c r="H317" s="109"/>
      <c r="I317" s="109"/>
      <c r="J317" s="63"/>
      <c r="K317" s="109"/>
      <c r="L317" s="109"/>
      <c r="M317" s="63"/>
      <c r="N317" s="109"/>
      <c r="O317" s="109"/>
      <c r="P317" s="63"/>
      <c r="Q317" s="109"/>
      <c r="R317" s="109"/>
      <c r="S317" s="63"/>
      <c r="T317" s="109"/>
      <c r="U317" s="109"/>
      <c r="V317" s="63"/>
      <c r="W317" s="109"/>
      <c r="X317" s="109"/>
      <c r="Y317" s="63"/>
      <c r="Z317" s="109"/>
      <c r="AA317" s="109"/>
      <c r="AB317" s="63"/>
      <c r="AC317" s="109"/>
      <c r="AD317" s="109"/>
      <c r="AE317" s="63"/>
      <c r="AF317" s="109"/>
      <c r="AG317" s="109"/>
      <c r="AH317" s="63"/>
      <c r="AI317" s="109"/>
      <c r="AJ317" s="109"/>
      <c r="AK317" s="63"/>
      <c r="AL317" s="109"/>
      <c r="AM317" s="109"/>
      <c r="AN317" s="63"/>
      <c r="AO317" s="109"/>
      <c r="AP317" s="109"/>
      <c r="AQ317" s="63"/>
      <c r="AR317" s="109"/>
      <c r="AS317" s="109"/>
      <c r="AT317" s="63"/>
      <c r="AU317" s="109"/>
      <c r="AV317" s="109"/>
      <c r="AW317" s="63"/>
      <c r="AX317" s="109"/>
      <c r="AY317" s="109"/>
      <c r="AZ317" s="63"/>
      <c r="BA317" s="109"/>
      <c r="BB317" s="109"/>
      <c r="BC317" s="63"/>
      <c r="BD317" s="109"/>
      <c r="BE317" s="109"/>
      <c r="BF317" s="63"/>
      <c r="BG317" s="109"/>
      <c r="BH317" s="109"/>
      <c r="BI317" s="63"/>
      <c r="BJ317" s="63">
        <v>166.7</v>
      </c>
      <c r="BK317" s="63">
        <v>64.3</v>
      </c>
      <c r="BL317" s="63">
        <f t="shared" si="44"/>
        <v>38.572285542891422</v>
      </c>
      <c r="BM317" s="109"/>
      <c r="BN317" s="109"/>
      <c r="BO317" s="63"/>
      <c r="BP317" s="109"/>
      <c r="BQ317" s="109"/>
      <c r="BR317" s="63"/>
      <c r="BS317" s="109"/>
      <c r="BT317" s="109"/>
      <c r="BU317" s="63"/>
      <c r="BV317" s="109"/>
      <c r="BW317" s="109"/>
      <c r="BX317" s="63"/>
      <c r="BY317" s="109"/>
      <c r="BZ317" s="109"/>
      <c r="CA317" s="63"/>
    </row>
    <row r="318" spans="1:79" s="70" customFormat="1" ht="38.25" x14ac:dyDescent="0.25">
      <c r="A318" s="130" t="s">
        <v>572</v>
      </c>
      <c r="B318" s="131">
        <f t="shared" si="45"/>
        <v>166.7</v>
      </c>
      <c r="C318" s="131">
        <f t="shared" si="45"/>
        <v>56.1</v>
      </c>
      <c r="D318" s="63">
        <f t="shared" si="43"/>
        <v>33.653269346130777</v>
      </c>
      <c r="E318" s="109"/>
      <c r="F318" s="109"/>
      <c r="G318" s="63"/>
      <c r="H318" s="109"/>
      <c r="I318" s="109"/>
      <c r="J318" s="63"/>
      <c r="K318" s="109"/>
      <c r="L318" s="109"/>
      <c r="M318" s="63"/>
      <c r="N318" s="109"/>
      <c r="O318" s="109"/>
      <c r="P318" s="63"/>
      <c r="Q318" s="109"/>
      <c r="R318" s="109"/>
      <c r="S318" s="63"/>
      <c r="T318" s="109"/>
      <c r="U318" s="109"/>
      <c r="V318" s="63"/>
      <c r="W318" s="109"/>
      <c r="X318" s="109"/>
      <c r="Y318" s="63"/>
      <c r="Z318" s="109"/>
      <c r="AA318" s="109"/>
      <c r="AB318" s="63"/>
      <c r="AC318" s="109"/>
      <c r="AD318" s="109"/>
      <c r="AE318" s="63"/>
      <c r="AF318" s="109"/>
      <c r="AG318" s="109"/>
      <c r="AH318" s="63"/>
      <c r="AI318" s="109"/>
      <c r="AJ318" s="109"/>
      <c r="AK318" s="63"/>
      <c r="AL318" s="109"/>
      <c r="AM318" s="109"/>
      <c r="AN318" s="63"/>
      <c r="AO318" s="109"/>
      <c r="AP318" s="109"/>
      <c r="AQ318" s="63"/>
      <c r="AR318" s="109"/>
      <c r="AS318" s="109"/>
      <c r="AT318" s="63"/>
      <c r="AU318" s="109"/>
      <c r="AV318" s="109"/>
      <c r="AW318" s="63"/>
      <c r="AX318" s="109"/>
      <c r="AY318" s="109"/>
      <c r="AZ318" s="63"/>
      <c r="BA318" s="109"/>
      <c r="BB318" s="109"/>
      <c r="BC318" s="63"/>
      <c r="BD318" s="109"/>
      <c r="BE318" s="109"/>
      <c r="BF318" s="63"/>
      <c r="BG318" s="109"/>
      <c r="BH318" s="109"/>
      <c r="BI318" s="63"/>
      <c r="BJ318" s="63">
        <v>166.7</v>
      </c>
      <c r="BK318" s="63">
        <v>56.1</v>
      </c>
      <c r="BL318" s="63">
        <f t="shared" si="44"/>
        <v>33.653269346130777</v>
      </c>
      <c r="BM318" s="109"/>
      <c r="BN318" s="109"/>
      <c r="BO318" s="63"/>
      <c r="BP318" s="109"/>
      <c r="BQ318" s="109"/>
      <c r="BR318" s="63"/>
      <c r="BS318" s="109"/>
      <c r="BT318" s="109"/>
      <c r="BU318" s="63"/>
      <c r="BV318" s="109"/>
      <c r="BW318" s="109"/>
      <c r="BX318" s="63"/>
      <c r="BY318" s="109"/>
      <c r="BZ318" s="109"/>
      <c r="CA318" s="63"/>
    </row>
    <row r="319" spans="1:79" s="70" customFormat="1" ht="51" x14ac:dyDescent="0.25">
      <c r="A319" s="130" t="s">
        <v>573</v>
      </c>
      <c r="B319" s="131">
        <f t="shared" si="45"/>
        <v>166.7</v>
      </c>
      <c r="C319" s="131">
        <f t="shared" si="45"/>
        <v>55.3</v>
      </c>
      <c r="D319" s="63">
        <f t="shared" si="43"/>
        <v>33.173365326934615</v>
      </c>
      <c r="E319" s="109"/>
      <c r="F319" s="109"/>
      <c r="G319" s="63"/>
      <c r="H319" s="109"/>
      <c r="I319" s="109"/>
      <c r="J319" s="63"/>
      <c r="K319" s="109"/>
      <c r="L319" s="109"/>
      <c r="M319" s="63"/>
      <c r="N319" s="109"/>
      <c r="O319" s="109"/>
      <c r="P319" s="63"/>
      <c r="Q319" s="109"/>
      <c r="R319" s="109"/>
      <c r="S319" s="63"/>
      <c r="T319" s="109"/>
      <c r="U319" s="109"/>
      <c r="V319" s="63"/>
      <c r="W319" s="109"/>
      <c r="X319" s="109"/>
      <c r="Y319" s="63"/>
      <c r="Z319" s="109"/>
      <c r="AA319" s="109"/>
      <c r="AB319" s="63"/>
      <c r="AC319" s="109"/>
      <c r="AD319" s="109"/>
      <c r="AE319" s="63"/>
      <c r="AF319" s="109"/>
      <c r="AG319" s="109"/>
      <c r="AH319" s="63"/>
      <c r="AI319" s="109"/>
      <c r="AJ319" s="109"/>
      <c r="AK319" s="63"/>
      <c r="AL319" s="109"/>
      <c r="AM319" s="109"/>
      <c r="AN319" s="63"/>
      <c r="AO319" s="109"/>
      <c r="AP319" s="109"/>
      <c r="AQ319" s="63"/>
      <c r="AR319" s="109"/>
      <c r="AS319" s="109"/>
      <c r="AT319" s="63"/>
      <c r="AU319" s="109"/>
      <c r="AV319" s="109"/>
      <c r="AW319" s="63"/>
      <c r="AX319" s="109"/>
      <c r="AY319" s="109"/>
      <c r="AZ319" s="63"/>
      <c r="BA319" s="109"/>
      <c r="BB319" s="109"/>
      <c r="BC319" s="63"/>
      <c r="BD319" s="109"/>
      <c r="BE319" s="109"/>
      <c r="BF319" s="63"/>
      <c r="BG319" s="109"/>
      <c r="BH319" s="109"/>
      <c r="BI319" s="63"/>
      <c r="BJ319" s="63">
        <v>166.7</v>
      </c>
      <c r="BK319" s="63">
        <v>55.3</v>
      </c>
      <c r="BL319" s="63">
        <f t="shared" si="44"/>
        <v>33.173365326934615</v>
      </c>
      <c r="BM319" s="109"/>
      <c r="BN319" s="109"/>
      <c r="BO319" s="63"/>
      <c r="BP319" s="109"/>
      <c r="BQ319" s="109"/>
      <c r="BR319" s="63"/>
      <c r="BS319" s="109"/>
      <c r="BT319" s="109"/>
      <c r="BU319" s="63"/>
      <c r="BV319" s="109"/>
      <c r="BW319" s="109"/>
      <c r="BX319" s="63"/>
      <c r="BY319" s="109"/>
      <c r="BZ319" s="109"/>
      <c r="CA319" s="63"/>
    </row>
    <row r="320" spans="1:79" s="70" customFormat="1" ht="38.25" x14ac:dyDescent="0.25">
      <c r="A320" s="130" t="s">
        <v>574</v>
      </c>
      <c r="B320" s="131">
        <f t="shared" si="45"/>
        <v>166.7</v>
      </c>
      <c r="C320" s="131">
        <f t="shared" si="45"/>
        <v>66.400000000000006</v>
      </c>
      <c r="D320" s="63">
        <f t="shared" si="43"/>
        <v>39.832033593281352</v>
      </c>
      <c r="E320" s="109"/>
      <c r="F320" s="109"/>
      <c r="G320" s="63"/>
      <c r="H320" s="109"/>
      <c r="I320" s="109"/>
      <c r="J320" s="63"/>
      <c r="K320" s="109"/>
      <c r="L320" s="109"/>
      <c r="M320" s="63"/>
      <c r="N320" s="109"/>
      <c r="O320" s="109"/>
      <c r="P320" s="63"/>
      <c r="Q320" s="109"/>
      <c r="R320" s="109"/>
      <c r="S320" s="63"/>
      <c r="T320" s="109"/>
      <c r="U320" s="109"/>
      <c r="V320" s="63"/>
      <c r="W320" s="109"/>
      <c r="X320" s="109"/>
      <c r="Y320" s="63"/>
      <c r="Z320" s="109"/>
      <c r="AA320" s="109"/>
      <c r="AB320" s="63"/>
      <c r="AC320" s="109"/>
      <c r="AD320" s="109"/>
      <c r="AE320" s="63"/>
      <c r="AF320" s="109"/>
      <c r="AG320" s="109"/>
      <c r="AH320" s="63"/>
      <c r="AI320" s="109"/>
      <c r="AJ320" s="109"/>
      <c r="AK320" s="63"/>
      <c r="AL320" s="109"/>
      <c r="AM320" s="109"/>
      <c r="AN320" s="63"/>
      <c r="AO320" s="109"/>
      <c r="AP320" s="109"/>
      <c r="AQ320" s="63"/>
      <c r="AR320" s="109"/>
      <c r="AS320" s="109"/>
      <c r="AT320" s="63"/>
      <c r="AU320" s="109"/>
      <c r="AV320" s="109"/>
      <c r="AW320" s="63"/>
      <c r="AX320" s="109"/>
      <c r="AY320" s="109"/>
      <c r="AZ320" s="63"/>
      <c r="BA320" s="109"/>
      <c r="BB320" s="109"/>
      <c r="BC320" s="63"/>
      <c r="BD320" s="109"/>
      <c r="BE320" s="109"/>
      <c r="BF320" s="63"/>
      <c r="BG320" s="109"/>
      <c r="BH320" s="109"/>
      <c r="BI320" s="63"/>
      <c r="BJ320" s="63">
        <v>166.7</v>
      </c>
      <c r="BK320" s="63">
        <v>66.400000000000006</v>
      </c>
      <c r="BL320" s="63">
        <f t="shared" si="44"/>
        <v>39.832033593281352</v>
      </c>
      <c r="BM320" s="109"/>
      <c r="BN320" s="109"/>
      <c r="BO320" s="63"/>
      <c r="BP320" s="109"/>
      <c r="BQ320" s="109"/>
      <c r="BR320" s="63"/>
      <c r="BS320" s="109"/>
      <c r="BT320" s="109"/>
      <c r="BU320" s="63"/>
      <c r="BV320" s="109"/>
      <c r="BW320" s="109"/>
      <c r="BX320" s="63"/>
      <c r="BY320" s="109"/>
      <c r="BZ320" s="109"/>
      <c r="CA320" s="63"/>
    </row>
    <row r="321" spans="1:79" s="70" customFormat="1" ht="38.25" x14ac:dyDescent="0.25">
      <c r="A321" s="130" t="s">
        <v>575</v>
      </c>
      <c r="B321" s="131">
        <f t="shared" si="45"/>
        <v>67.099999999999994</v>
      </c>
      <c r="C321" s="131">
        <f t="shared" si="45"/>
        <v>24.7</v>
      </c>
      <c r="D321" s="63">
        <f t="shared" si="43"/>
        <v>36.810730253353206</v>
      </c>
      <c r="E321" s="109"/>
      <c r="F321" s="109"/>
      <c r="G321" s="63"/>
      <c r="H321" s="109"/>
      <c r="I321" s="109"/>
      <c r="J321" s="63"/>
      <c r="K321" s="109"/>
      <c r="L321" s="109"/>
      <c r="M321" s="63"/>
      <c r="N321" s="109"/>
      <c r="O321" s="109"/>
      <c r="P321" s="63"/>
      <c r="Q321" s="109"/>
      <c r="R321" s="109"/>
      <c r="S321" s="63"/>
      <c r="T321" s="109"/>
      <c r="U321" s="109"/>
      <c r="V321" s="63"/>
      <c r="W321" s="109"/>
      <c r="X321" s="109"/>
      <c r="Y321" s="63"/>
      <c r="Z321" s="109"/>
      <c r="AA321" s="109"/>
      <c r="AB321" s="63"/>
      <c r="AC321" s="109"/>
      <c r="AD321" s="109"/>
      <c r="AE321" s="63"/>
      <c r="AF321" s="109"/>
      <c r="AG321" s="109"/>
      <c r="AH321" s="63"/>
      <c r="AI321" s="109"/>
      <c r="AJ321" s="109"/>
      <c r="AK321" s="63"/>
      <c r="AL321" s="109"/>
      <c r="AM321" s="109"/>
      <c r="AN321" s="63"/>
      <c r="AO321" s="109"/>
      <c r="AP321" s="109"/>
      <c r="AQ321" s="63"/>
      <c r="AR321" s="109"/>
      <c r="AS321" s="109"/>
      <c r="AT321" s="63"/>
      <c r="AU321" s="109"/>
      <c r="AV321" s="109"/>
      <c r="AW321" s="63"/>
      <c r="AX321" s="109"/>
      <c r="AY321" s="109"/>
      <c r="AZ321" s="63"/>
      <c r="BA321" s="109"/>
      <c r="BB321" s="109"/>
      <c r="BC321" s="63"/>
      <c r="BD321" s="109"/>
      <c r="BE321" s="109"/>
      <c r="BF321" s="63"/>
      <c r="BG321" s="109"/>
      <c r="BH321" s="109"/>
      <c r="BI321" s="63"/>
      <c r="BJ321" s="63">
        <v>67.099999999999994</v>
      </c>
      <c r="BK321" s="63">
        <v>24.7</v>
      </c>
      <c r="BL321" s="63">
        <f t="shared" si="44"/>
        <v>36.810730253353206</v>
      </c>
      <c r="BM321" s="109"/>
      <c r="BN321" s="109"/>
      <c r="BO321" s="63"/>
      <c r="BP321" s="109"/>
      <c r="BQ321" s="109"/>
      <c r="BR321" s="63"/>
      <c r="BS321" s="109"/>
      <c r="BT321" s="109"/>
      <c r="BU321" s="63"/>
      <c r="BV321" s="109"/>
      <c r="BW321" s="109"/>
      <c r="BX321" s="63"/>
      <c r="BY321" s="109"/>
      <c r="BZ321" s="109"/>
      <c r="CA321" s="63"/>
    </row>
    <row r="322" spans="1:79" s="70" customFormat="1" ht="38.25" x14ac:dyDescent="0.25">
      <c r="A322" s="130" t="s">
        <v>576</v>
      </c>
      <c r="B322" s="131">
        <f t="shared" si="45"/>
        <v>67.099999999999994</v>
      </c>
      <c r="C322" s="131">
        <f t="shared" si="45"/>
        <v>26.2</v>
      </c>
      <c r="D322" s="63">
        <f t="shared" si="43"/>
        <v>39.046199701937411</v>
      </c>
      <c r="E322" s="109"/>
      <c r="F322" s="109"/>
      <c r="G322" s="63"/>
      <c r="H322" s="109"/>
      <c r="I322" s="109"/>
      <c r="J322" s="63"/>
      <c r="K322" s="109"/>
      <c r="L322" s="109"/>
      <c r="M322" s="63"/>
      <c r="N322" s="109"/>
      <c r="O322" s="109"/>
      <c r="P322" s="63"/>
      <c r="Q322" s="109"/>
      <c r="R322" s="109"/>
      <c r="S322" s="63"/>
      <c r="T322" s="109"/>
      <c r="U322" s="109"/>
      <c r="V322" s="63"/>
      <c r="W322" s="109"/>
      <c r="X322" s="109"/>
      <c r="Y322" s="63"/>
      <c r="Z322" s="109"/>
      <c r="AA322" s="109"/>
      <c r="AB322" s="63"/>
      <c r="AC322" s="109"/>
      <c r="AD322" s="109"/>
      <c r="AE322" s="63"/>
      <c r="AF322" s="109"/>
      <c r="AG322" s="109"/>
      <c r="AH322" s="63"/>
      <c r="AI322" s="109"/>
      <c r="AJ322" s="109"/>
      <c r="AK322" s="63"/>
      <c r="AL322" s="109"/>
      <c r="AM322" s="109"/>
      <c r="AN322" s="63"/>
      <c r="AO322" s="109"/>
      <c r="AP322" s="109"/>
      <c r="AQ322" s="63"/>
      <c r="AR322" s="109"/>
      <c r="AS322" s="109"/>
      <c r="AT322" s="63"/>
      <c r="AU322" s="109"/>
      <c r="AV322" s="109"/>
      <c r="AW322" s="63"/>
      <c r="AX322" s="109"/>
      <c r="AY322" s="109"/>
      <c r="AZ322" s="63"/>
      <c r="BA322" s="109"/>
      <c r="BB322" s="109"/>
      <c r="BC322" s="63"/>
      <c r="BD322" s="109"/>
      <c r="BE322" s="109"/>
      <c r="BF322" s="63"/>
      <c r="BG322" s="109"/>
      <c r="BH322" s="109"/>
      <c r="BI322" s="63"/>
      <c r="BJ322" s="63">
        <v>67.099999999999994</v>
      </c>
      <c r="BK322" s="63">
        <v>26.2</v>
      </c>
      <c r="BL322" s="63">
        <f t="shared" si="44"/>
        <v>39.046199701937411</v>
      </c>
      <c r="BM322" s="109"/>
      <c r="BN322" s="109"/>
      <c r="BO322" s="63"/>
      <c r="BP322" s="109"/>
      <c r="BQ322" s="109"/>
      <c r="BR322" s="63"/>
      <c r="BS322" s="109"/>
      <c r="BT322" s="109"/>
      <c r="BU322" s="63"/>
      <c r="BV322" s="109"/>
      <c r="BW322" s="109"/>
      <c r="BX322" s="63"/>
      <c r="BY322" s="109"/>
      <c r="BZ322" s="109"/>
      <c r="CA322" s="63"/>
    </row>
    <row r="323" spans="1:79" s="70" customFormat="1" ht="38.25" x14ac:dyDescent="0.25">
      <c r="A323" s="130" t="s">
        <v>577</v>
      </c>
      <c r="B323" s="131">
        <f t="shared" si="45"/>
        <v>67.099999999999994</v>
      </c>
      <c r="C323" s="131">
        <f t="shared" si="45"/>
        <v>24.6</v>
      </c>
      <c r="D323" s="63">
        <f t="shared" si="43"/>
        <v>36.661698956780931</v>
      </c>
      <c r="E323" s="109"/>
      <c r="F323" s="109"/>
      <c r="G323" s="63"/>
      <c r="H323" s="109"/>
      <c r="I323" s="109"/>
      <c r="J323" s="63"/>
      <c r="K323" s="109"/>
      <c r="L323" s="109"/>
      <c r="M323" s="63"/>
      <c r="N323" s="109"/>
      <c r="O323" s="109"/>
      <c r="P323" s="63"/>
      <c r="Q323" s="109"/>
      <c r="R323" s="109"/>
      <c r="S323" s="63"/>
      <c r="T323" s="109"/>
      <c r="U323" s="109"/>
      <c r="V323" s="63"/>
      <c r="W323" s="109"/>
      <c r="X323" s="109"/>
      <c r="Y323" s="63"/>
      <c r="Z323" s="109"/>
      <c r="AA323" s="109"/>
      <c r="AB323" s="63"/>
      <c r="AC323" s="109"/>
      <c r="AD323" s="109"/>
      <c r="AE323" s="63"/>
      <c r="AF323" s="109"/>
      <c r="AG323" s="109"/>
      <c r="AH323" s="63"/>
      <c r="AI323" s="109"/>
      <c r="AJ323" s="109"/>
      <c r="AK323" s="63"/>
      <c r="AL323" s="109"/>
      <c r="AM323" s="109"/>
      <c r="AN323" s="63"/>
      <c r="AO323" s="109"/>
      <c r="AP323" s="109"/>
      <c r="AQ323" s="63"/>
      <c r="AR323" s="109"/>
      <c r="AS323" s="109"/>
      <c r="AT323" s="63"/>
      <c r="AU323" s="109"/>
      <c r="AV323" s="109"/>
      <c r="AW323" s="63"/>
      <c r="AX323" s="109"/>
      <c r="AY323" s="109"/>
      <c r="AZ323" s="63"/>
      <c r="BA323" s="109"/>
      <c r="BB323" s="109"/>
      <c r="BC323" s="63"/>
      <c r="BD323" s="109"/>
      <c r="BE323" s="109"/>
      <c r="BF323" s="63"/>
      <c r="BG323" s="109"/>
      <c r="BH323" s="109"/>
      <c r="BI323" s="63"/>
      <c r="BJ323" s="63">
        <v>67.099999999999994</v>
      </c>
      <c r="BK323" s="63">
        <v>24.6</v>
      </c>
      <c r="BL323" s="63">
        <f t="shared" si="44"/>
        <v>36.661698956780931</v>
      </c>
      <c r="BM323" s="109"/>
      <c r="BN323" s="109"/>
      <c r="BO323" s="63"/>
      <c r="BP323" s="109"/>
      <c r="BQ323" s="109"/>
      <c r="BR323" s="63"/>
      <c r="BS323" s="109"/>
      <c r="BT323" s="109"/>
      <c r="BU323" s="63"/>
      <c r="BV323" s="109"/>
      <c r="BW323" s="109"/>
      <c r="BX323" s="63"/>
      <c r="BY323" s="109"/>
      <c r="BZ323" s="109"/>
      <c r="CA323" s="63"/>
    </row>
    <row r="324" spans="1:79" s="70" customFormat="1" ht="38.25" x14ac:dyDescent="0.25">
      <c r="A324" s="130" t="s">
        <v>578</v>
      </c>
      <c r="B324" s="131">
        <f t="shared" si="45"/>
        <v>67.099999999999994</v>
      </c>
      <c r="C324" s="131">
        <f t="shared" si="45"/>
        <v>23.7</v>
      </c>
      <c r="D324" s="63">
        <f t="shared" si="43"/>
        <v>35.320417287630406</v>
      </c>
      <c r="E324" s="109"/>
      <c r="F324" s="109"/>
      <c r="G324" s="63"/>
      <c r="H324" s="109"/>
      <c r="I324" s="109"/>
      <c r="J324" s="63"/>
      <c r="K324" s="109"/>
      <c r="L324" s="109"/>
      <c r="M324" s="63"/>
      <c r="N324" s="109"/>
      <c r="O324" s="109"/>
      <c r="P324" s="63"/>
      <c r="Q324" s="109"/>
      <c r="R324" s="109"/>
      <c r="S324" s="63"/>
      <c r="T324" s="109"/>
      <c r="U324" s="109"/>
      <c r="V324" s="63"/>
      <c r="W324" s="109"/>
      <c r="X324" s="109"/>
      <c r="Y324" s="63"/>
      <c r="Z324" s="109"/>
      <c r="AA324" s="109"/>
      <c r="AB324" s="63"/>
      <c r="AC324" s="109"/>
      <c r="AD324" s="109"/>
      <c r="AE324" s="63"/>
      <c r="AF324" s="109"/>
      <c r="AG324" s="109"/>
      <c r="AH324" s="63"/>
      <c r="AI324" s="109"/>
      <c r="AJ324" s="109"/>
      <c r="AK324" s="63"/>
      <c r="AL324" s="109"/>
      <c r="AM324" s="109"/>
      <c r="AN324" s="63"/>
      <c r="AO324" s="109"/>
      <c r="AP324" s="109"/>
      <c r="AQ324" s="63"/>
      <c r="AR324" s="109"/>
      <c r="AS324" s="109"/>
      <c r="AT324" s="63"/>
      <c r="AU324" s="109"/>
      <c r="AV324" s="109"/>
      <c r="AW324" s="63"/>
      <c r="AX324" s="109"/>
      <c r="AY324" s="109"/>
      <c r="AZ324" s="63"/>
      <c r="BA324" s="109"/>
      <c r="BB324" s="109"/>
      <c r="BC324" s="63"/>
      <c r="BD324" s="109"/>
      <c r="BE324" s="109"/>
      <c r="BF324" s="63"/>
      <c r="BG324" s="109"/>
      <c r="BH324" s="109"/>
      <c r="BI324" s="63"/>
      <c r="BJ324" s="63">
        <v>67.099999999999994</v>
      </c>
      <c r="BK324" s="63">
        <v>23.7</v>
      </c>
      <c r="BL324" s="63">
        <f t="shared" si="44"/>
        <v>35.320417287630406</v>
      </c>
      <c r="BM324" s="109"/>
      <c r="BN324" s="109"/>
      <c r="BO324" s="63"/>
      <c r="BP324" s="109"/>
      <c r="BQ324" s="109"/>
      <c r="BR324" s="63"/>
      <c r="BS324" s="109"/>
      <c r="BT324" s="109"/>
      <c r="BU324" s="63"/>
      <c r="BV324" s="109"/>
      <c r="BW324" s="109"/>
      <c r="BX324" s="63"/>
      <c r="BY324" s="109"/>
      <c r="BZ324" s="109"/>
      <c r="CA324" s="63"/>
    </row>
    <row r="325" spans="1:79" s="70" customFormat="1" ht="38.25" x14ac:dyDescent="0.25">
      <c r="A325" s="130" t="s">
        <v>579</v>
      </c>
      <c r="B325" s="131">
        <f t="shared" si="45"/>
        <v>166.7</v>
      </c>
      <c r="C325" s="131">
        <f t="shared" si="45"/>
        <v>69.099999999999994</v>
      </c>
      <c r="D325" s="63">
        <f t="shared" si="43"/>
        <v>41.451709658068388</v>
      </c>
      <c r="E325" s="109"/>
      <c r="F325" s="109"/>
      <c r="G325" s="63"/>
      <c r="H325" s="109"/>
      <c r="I325" s="109"/>
      <c r="J325" s="63"/>
      <c r="K325" s="109"/>
      <c r="L325" s="109"/>
      <c r="M325" s="63"/>
      <c r="N325" s="109"/>
      <c r="O325" s="109"/>
      <c r="P325" s="63"/>
      <c r="Q325" s="109"/>
      <c r="R325" s="109"/>
      <c r="S325" s="63"/>
      <c r="T325" s="109"/>
      <c r="U325" s="109"/>
      <c r="V325" s="63"/>
      <c r="W325" s="109"/>
      <c r="X325" s="109"/>
      <c r="Y325" s="63"/>
      <c r="Z325" s="109"/>
      <c r="AA325" s="109"/>
      <c r="AB325" s="63"/>
      <c r="AC325" s="109"/>
      <c r="AD325" s="109"/>
      <c r="AE325" s="63"/>
      <c r="AF325" s="109"/>
      <c r="AG325" s="109"/>
      <c r="AH325" s="63"/>
      <c r="AI325" s="109"/>
      <c r="AJ325" s="109"/>
      <c r="AK325" s="63"/>
      <c r="AL325" s="109"/>
      <c r="AM325" s="109"/>
      <c r="AN325" s="63"/>
      <c r="AO325" s="109"/>
      <c r="AP325" s="109"/>
      <c r="AQ325" s="63"/>
      <c r="AR325" s="109"/>
      <c r="AS325" s="109"/>
      <c r="AT325" s="63"/>
      <c r="AU325" s="109"/>
      <c r="AV325" s="109"/>
      <c r="AW325" s="63"/>
      <c r="AX325" s="109"/>
      <c r="AY325" s="109"/>
      <c r="AZ325" s="63"/>
      <c r="BA325" s="109"/>
      <c r="BB325" s="109"/>
      <c r="BC325" s="63"/>
      <c r="BD325" s="109"/>
      <c r="BE325" s="109"/>
      <c r="BF325" s="63"/>
      <c r="BG325" s="109"/>
      <c r="BH325" s="109"/>
      <c r="BI325" s="63"/>
      <c r="BJ325" s="63">
        <v>166.7</v>
      </c>
      <c r="BK325" s="63">
        <v>69.099999999999994</v>
      </c>
      <c r="BL325" s="63">
        <f t="shared" si="44"/>
        <v>41.451709658068388</v>
      </c>
      <c r="BM325" s="109"/>
      <c r="BN325" s="109"/>
      <c r="BO325" s="63"/>
      <c r="BP325" s="109"/>
      <c r="BQ325" s="109"/>
      <c r="BR325" s="63"/>
      <c r="BS325" s="109"/>
      <c r="BT325" s="109"/>
      <c r="BU325" s="63"/>
      <c r="BV325" s="109"/>
      <c r="BW325" s="109"/>
      <c r="BX325" s="63"/>
      <c r="BY325" s="109"/>
      <c r="BZ325" s="109"/>
      <c r="CA325" s="63"/>
    </row>
    <row r="326" spans="1:79" s="70" customFormat="1" ht="38.25" x14ac:dyDescent="0.25">
      <c r="A326" s="130" t="s">
        <v>580</v>
      </c>
      <c r="B326" s="131">
        <f t="shared" si="45"/>
        <v>67.099999999999994</v>
      </c>
      <c r="C326" s="131">
        <f t="shared" si="45"/>
        <v>26.2</v>
      </c>
      <c r="D326" s="63">
        <f t="shared" si="43"/>
        <v>39.046199701937411</v>
      </c>
      <c r="E326" s="109"/>
      <c r="F326" s="109"/>
      <c r="G326" s="63"/>
      <c r="H326" s="109"/>
      <c r="I326" s="109"/>
      <c r="J326" s="63"/>
      <c r="K326" s="109"/>
      <c r="L326" s="109"/>
      <c r="M326" s="63"/>
      <c r="N326" s="109"/>
      <c r="O326" s="109"/>
      <c r="P326" s="63"/>
      <c r="Q326" s="109"/>
      <c r="R326" s="109"/>
      <c r="S326" s="63"/>
      <c r="T326" s="109"/>
      <c r="U326" s="109"/>
      <c r="V326" s="63"/>
      <c r="W326" s="109"/>
      <c r="X326" s="109"/>
      <c r="Y326" s="63"/>
      <c r="Z326" s="109"/>
      <c r="AA326" s="109"/>
      <c r="AB326" s="63"/>
      <c r="AC326" s="109"/>
      <c r="AD326" s="109"/>
      <c r="AE326" s="63"/>
      <c r="AF326" s="109"/>
      <c r="AG326" s="109"/>
      <c r="AH326" s="63"/>
      <c r="AI326" s="109"/>
      <c r="AJ326" s="109"/>
      <c r="AK326" s="63"/>
      <c r="AL326" s="109"/>
      <c r="AM326" s="109"/>
      <c r="AN326" s="63"/>
      <c r="AO326" s="109"/>
      <c r="AP326" s="109"/>
      <c r="AQ326" s="63"/>
      <c r="AR326" s="109"/>
      <c r="AS326" s="109"/>
      <c r="AT326" s="63"/>
      <c r="AU326" s="109"/>
      <c r="AV326" s="109"/>
      <c r="AW326" s="63"/>
      <c r="AX326" s="109"/>
      <c r="AY326" s="109"/>
      <c r="AZ326" s="63"/>
      <c r="BA326" s="109"/>
      <c r="BB326" s="109"/>
      <c r="BC326" s="63"/>
      <c r="BD326" s="109"/>
      <c r="BE326" s="109"/>
      <c r="BF326" s="63"/>
      <c r="BG326" s="109"/>
      <c r="BH326" s="109"/>
      <c r="BI326" s="63"/>
      <c r="BJ326" s="63">
        <v>67.099999999999994</v>
      </c>
      <c r="BK326" s="63">
        <v>26.2</v>
      </c>
      <c r="BL326" s="63">
        <f t="shared" si="44"/>
        <v>39.046199701937411</v>
      </c>
      <c r="BM326" s="109"/>
      <c r="BN326" s="109"/>
      <c r="BO326" s="63"/>
      <c r="BP326" s="109"/>
      <c r="BQ326" s="109"/>
      <c r="BR326" s="63"/>
      <c r="BS326" s="109"/>
      <c r="BT326" s="109"/>
      <c r="BU326" s="63"/>
      <c r="BV326" s="109"/>
      <c r="BW326" s="109"/>
      <c r="BX326" s="63"/>
      <c r="BY326" s="109"/>
      <c r="BZ326" s="109"/>
      <c r="CA326" s="63"/>
    </row>
    <row r="327" spans="1:79" s="70" customFormat="1" ht="38.25" x14ac:dyDescent="0.25">
      <c r="A327" s="130" t="s">
        <v>581</v>
      </c>
      <c r="B327" s="131">
        <f t="shared" si="45"/>
        <v>166.7</v>
      </c>
      <c r="C327" s="131">
        <f t="shared" si="45"/>
        <v>68.2</v>
      </c>
      <c r="D327" s="63">
        <f t="shared" si="43"/>
        <v>40.911817636472705</v>
      </c>
      <c r="E327" s="109"/>
      <c r="F327" s="109"/>
      <c r="G327" s="63"/>
      <c r="H327" s="109"/>
      <c r="I327" s="109"/>
      <c r="J327" s="63"/>
      <c r="K327" s="109"/>
      <c r="L327" s="109"/>
      <c r="M327" s="63"/>
      <c r="N327" s="109"/>
      <c r="O327" s="109"/>
      <c r="P327" s="63"/>
      <c r="Q327" s="109"/>
      <c r="R327" s="109"/>
      <c r="S327" s="63"/>
      <c r="T327" s="109"/>
      <c r="U327" s="109"/>
      <c r="V327" s="63"/>
      <c r="W327" s="109"/>
      <c r="X327" s="109"/>
      <c r="Y327" s="63"/>
      <c r="Z327" s="109"/>
      <c r="AA327" s="109"/>
      <c r="AB327" s="63"/>
      <c r="AC327" s="109"/>
      <c r="AD327" s="109"/>
      <c r="AE327" s="63"/>
      <c r="AF327" s="109"/>
      <c r="AG327" s="109"/>
      <c r="AH327" s="63"/>
      <c r="AI327" s="109"/>
      <c r="AJ327" s="109"/>
      <c r="AK327" s="63"/>
      <c r="AL327" s="109"/>
      <c r="AM327" s="109"/>
      <c r="AN327" s="63"/>
      <c r="AO327" s="109"/>
      <c r="AP327" s="109"/>
      <c r="AQ327" s="63"/>
      <c r="AR327" s="109"/>
      <c r="AS327" s="109"/>
      <c r="AT327" s="63"/>
      <c r="AU327" s="109"/>
      <c r="AV327" s="109"/>
      <c r="AW327" s="63"/>
      <c r="AX327" s="109"/>
      <c r="AY327" s="109"/>
      <c r="AZ327" s="63"/>
      <c r="BA327" s="109"/>
      <c r="BB327" s="109"/>
      <c r="BC327" s="63"/>
      <c r="BD327" s="109"/>
      <c r="BE327" s="109"/>
      <c r="BF327" s="63"/>
      <c r="BG327" s="109"/>
      <c r="BH327" s="109"/>
      <c r="BI327" s="63"/>
      <c r="BJ327" s="63">
        <v>166.7</v>
      </c>
      <c r="BK327" s="63">
        <v>68.2</v>
      </c>
      <c r="BL327" s="63">
        <f t="shared" si="44"/>
        <v>40.911817636472705</v>
      </c>
      <c r="BM327" s="109"/>
      <c r="BN327" s="109"/>
      <c r="BO327" s="63"/>
      <c r="BP327" s="109"/>
      <c r="BQ327" s="109"/>
      <c r="BR327" s="63"/>
      <c r="BS327" s="109"/>
      <c r="BT327" s="109"/>
      <c r="BU327" s="63"/>
      <c r="BV327" s="109"/>
      <c r="BW327" s="109"/>
      <c r="BX327" s="63"/>
      <c r="BY327" s="109"/>
      <c r="BZ327" s="109"/>
      <c r="CA327" s="63"/>
    </row>
    <row r="328" spans="1:79" s="70" customFormat="1" ht="38.25" x14ac:dyDescent="0.25">
      <c r="A328" s="130" t="s">
        <v>582</v>
      </c>
      <c r="B328" s="131">
        <f t="shared" si="45"/>
        <v>166.7</v>
      </c>
      <c r="C328" s="131">
        <f t="shared" si="45"/>
        <v>64</v>
      </c>
      <c r="D328" s="63">
        <f t="shared" si="43"/>
        <v>38.392321535692865</v>
      </c>
      <c r="E328" s="109"/>
      <c r="F328" s="109"/>
      <c r="G328" s="63"/>
      <c r="H328" s="109"/>
      <c r="I328" s="109"/>
      <c r="J328" s="63"/>
      <c r="K328" s="109"/>
      <c r="L328" s="109"/>
      <c r="M328" s="63"/>
      <c r="N328" s="109"/>
      <c r="O328" s="109"/>
      <c r="P328" s="63"/>
      <c r="Q328" s="109"/>
      <c r="R328" s="109"/>
      <c r="S328" s="63"/>
      <c r="T328" s="109"/>
      <c r="U328" s="109"/>
      <c r="V328" s="63"/>
      <c r="W328" s="109"/>
      <c r="X328" s="109"/>
      <c r="Y328" s="63"/>
      <c r="Z328" s="109"/>
      <c r="AA328" s="109"/>
      <c r="AB328" s="63"/>
      <c r="AC328" s="109"/>
      <c r="AD328" s="109"/>
      <c r="AE328" s="63"/>
      <c r="AF328" s="109"/>
      <c r="AG328" s="109"/>
      <c r="AH328" s="63"/>
      <c r="AI328" s="109"/>
      <c r="AJ328" s="109"/>
      <c r="AK328" s="63"/>
      <c r="AL328" s="109"/>
      <c r="AM328" s="109"/>
      <c r="AN328" s="63"/>
      <c r="AO328" s="109"/>
      <c r="AP328" s="109"/>
      <c r="AQ328" s="63"/>
      <c r="AR328" s="109"/>
      <c r="AS328" s="109"/>
      <c r="AT328" s="63"/>
      <c r="AU328" s="109"/>
      <c r="AV328" s="109"/>
      <c r="AW328" s="63"/>
      <c r="AX328" s="109"/>
      <c r="AY328" s="109"/>
      <c r="AZ328" s="63"/>
      <c r="BA328" s="109"/>
      <c r="BB328" s="109"/>
      <c r="BC328" s="63"/>
      <c r="BD328" s="109"/>
      <c r="BE328" s="109"/>
      <c r="BF328" s="63"/>
      <c r="BG328" s="109"/>
      <c r="BH328" s="109"/>
      <c r="BI328" s="63"/>
      <c r="BJ328" s="63">
        <v>166.7</v>
      </c>
      <c r="BK328" s="63">
        <v>64</v>
      </c>
      <c r="BL328" s="63">
        <f t="shared" si="44"/>
        <v>38.392321535692865</v>
      </c>
      <c r="BM328" s="109"/>
      <c r="BN328" s="109"/>
      <c r="BO328" s="63"/>
      <c r="BP328" s="109"/>
      <c r="BQ328" s="109"/>
      <c r="BR328" s="63"/>
      <c r="BS328" s="109"/>
      <c r="BT328" s="109"/>
      <c r="BU328" s="63"/>
      <c r="BV328" s="109"/>
      <c r="BW328" s="109"/>
      <c r="BX328" s="63"/>
      <c r="BY328" s="109"/>
      <c r="BZ328" s="109"/>
      <c r="CA328" s="63"/>
    </row>
    <row r="329" spans="1:79" s="70" customFormat="1" ht="38.25" x14ac:dyDescent="0.25">
      <c r="A329" s="130" t="s">
        <v>583</v>
      </c>
      <c r="B329" s="131">
        <f t="shared" si="45"/>
        <v>166.7</v>
      </c>
      <c r="C329" s="131">
        <f t="shared" si="45"/>
        <v>62.5</v>
      </c>
      <c r="D329" s="63">
        <f t="shared" si="43"/>
        <v>37.492501499700062</v>
      </c>
      <c r="E329" s="109"/>
      <c r="F329" s="109"/>
      <c r="G329" s="63"/>
      <c r="H329" s="109"/>
      <c r="I329" s="109"/>
      <c r="J329" s="63"/>
      <c r="K329" s="109"/>
      <c r="L329" s="109"/>
      <c r="M329" s="63"/>
      <c r="N329" s="109"/>
      <c r="O329" s="109"/>
      <c r="P329" s="63"/>
      <c r="Q329" s="109"/>
      <c r="R329" s="109"/>
      <c r="S329" s="63"/>
      <c r="T329" s="109"/>
      <c r="U329" s="109"/>
      <c r="V329" s="63"/>
      <c r="W329" s="109"/>
      <c r="X329" s="109"/>
      <c r="Y329" s="63"/>
      <c r="Z329" s="109"/>
      <c r="AA329" s="109"/>
      <c r="AB329" s="63"/>
      <c r="AC329" s="109"/>
      <c r="AD329" s="109"/>
      <c r="AE329" s="63"/>
      <c r="AF329" s="109"/>
      <c r="AG329" s="109"/>
      <c r="AH329" s="63"/>
      <c r="AI329" s="109"/>
      <c r="AJ329" s="109"/>
      <c r="AK329" s="63"/>
      <c r="AL329" s="109"/>
      <c r="AM329" s="109"/>
      <c r="AN329" s="63"/>
      <c r="AO329" s="109"/>
      <c r="AP329" s="109"/>
      <c r="AQ329" s="63"/>
      <c r="AR329" s="109"/>
      <c r="AS329" s="109"/>
      <c r="AT329" s="63"/>
      <c r="AU329" s="109"/>
      <c r="AV329" s="109"/>
      <c r="AW329" s="63"/>
      <c r="AX329" s="109"/>
      <c r="AY329" s="109"/>
      <c r="AZ329" s="63"/>
      <c r="BA329" s="109"/>
      <c r="BB329" s="109"/>
      <c r="BC329" s="63"/>
      <c r="BD329" s="109"/>
      <c r="BE329" s="109"/>
      <c r="BF329" s="63"/>
      <c r="BG329" s="109"/>
      <c r="BH329" s="109"/>
      <c r="BI329" s="63"/>
      <c r="BJ329" s="63">
        <v>166.7</v>
      </c>
      <c r="BK329" s="63">
        <v>62.5</v>
      </c>
      <c r="BL329" s="63">
        <f t="shared" si="44"/>
        <v>37.492501499700062</v>
      </c>
      <c r="BM329" s="109"/>
      <c r="BN329" s="109"/>
      <c r="BO329" s="63"/>
      <c r="BP329" s="109"/>
      <c r="BQ329" s="109"/>
      <c r="BR329" s="63"/>
      <c r="BS329" s="109"/>
      <c r="BT329" s="109"/>
      <c r="BU329" s="63"/>
      <c r="BV329" s="109"/>
      <c r="BW329" s="109"/>
      <c r="BX329" s="63"/>
      <c r="BY329" s="109"/>
      <c r="BZ329" s="109"/>
      <c r="CA329" s="63"/>
    </row>
    <row r="330" spans="1:79" s="70" customFormat="1" ht="38.25" x14ac:dyDescent="0.25">
      <c r="A330" s="130" t="s">
        <v>584</v>
      </c>
      <c r="B330" s="131">
        <f t="shared" si="45"/>
        <v>166.7</v>
      </c>
      <c r="C330" s="131">
        <f t="shared" si="45"/>
        <v>64</v>
      </c>
      <c r="D330" s="63">
        <f t="shared" ref="D330:D362" si="46">C330/B330*100</f>
        <v>38.392321535692865</v>
      </c>
      <c r="E330" s="109"/>
      <c r="F330" s="109"/>
      <c r="G330" s="63"/>
      <c r="H330" s="109"/>
      <c r="I330" s="109"/>
      <c r="J330" s="63"/>
      <c r="K330" s="109"/>
      <c r="L330" s="109"/>
      <c r="M330" s="63"/>
      <c r="N330" s="109"/>
      <c r="O330" s="109"/>
      <c r="P330" s="63"/>
      <c r="Q330" s="109"/>
      <c r="R330" s="109"/>
      <c r="S330" s="63"/>
      <c r="T330" s="109"/>
      <c r="U330" s="109"/>
      <c r="V330" s="63"/>
      <c r="W330" s="109"/>
      <c r="X330" s="109"/>
      <c r="Y330" s="63"/>
      <c r="Z330" s="109"/>
      <c r="AA330" s="109"/>
      <c r="AB330" s="63"/>
      <c r="AC330" s="109"/>
      <c r="AD330" s="109"/>
      <c r="AE330" s="63"/>
      <c r="AF330" s="109"/>
      <c r="AG330" s="109"/>
      <c r="AH330" s="63"/>
      <c r="AI330" s="109"/>
      <c r="AJ330" s="109"/>
      <c r="AK330" s="63"/>
      <c r="AL330" s="109"/>
      <c r="AM330" s="109"/>
      <c r="AN330" s="63"/>
      <c r="AO330" s="109"/>
      <c r="AP330" s="109"/>
      <c r="AQ330" s="63"/>
      <c r="AR330" s="109"/>
      <c r="AS330" s="109"/>
      <c r="AT330" s="63"/>
      <c r="AU330" s="109"/>
      <c r="AV330" s="109"/>
      <c r="AW330" s="63"/>
      <c r="AX330" s="109"/>
      <c r="AY330" s="109"/>
      <c r="AZ330" s="63"/>
      <c r="BA330" s="109"/>
      <c r="BB330" s="109"/>
      <c r="BC330" s="63"/>
      <c r="BD330" s="109"/>
      <c r="BE330" s="109"/>
      <c r="BF330" s="63"/>
      <c r="BG330" s="109"/>
      <c r="BH330" s="109"/>
      <c r="BI330" s="63"/>
      <c r="BJ330" s="63">
        <v>166.7</v>
      </c>
      <c r="BK330" s="63">
        <v>64</v>
      </c>
      <c r="BL330" s="63">
        <f t="shared" si="44"/>
        <v>38.392321535692865</v>
      </c>
      <c r="BM330" s="109"/>
      <c r="BN330" s="109"/>
      <c r="BO330" s="63"/>
      <c r="BP330" s="109"/>
      <c r="BQ330" s="109"/>
      <c r="BR330" s="63"/>
      <c r="BS330" s="109"/>
      <c r="BT330" s="109"/>
      <c r="BU330" s="63"/>
      <c r="BV330" s="109"/>
      <c r="BW330" s="109"/>
      <c r="BX330" s="63"/>
      <c r="BY330" s="109"/>
      <c r="BZ330" s="109"/>
      <c r="CA330" s="63"/>
    </row>
    <row r="331" spans="1:79" s="70" customFormat="1" ht="38.25" x14ac:dyDescent="0.25">
      <c r="A331" s="130" t="s">
        <v>585</v>
      </c>
      <c r="B331" s="131">
        <f t="shared" si="45"/>
        <v>67.099999999999994</v>
      </c>
      <c r="C331" s="131">
        <f t="shared" si="45"/>
        <v>33.5</v>
      </c>
      <c r="D331" s="63">
        <f t="shared" si="46"/>
        <v>49.92548435171387</v>
      </c>
      <c r="E331" s="109"/>
      <c r="F331" s="109"/>
      <c r="G331" s="63"/>
      <c r="H331" s="109"/>
      <c r="I331" s="109"/>
      <c r="J331" s="63"/>
      <c r="K331" s="109"/>
      <c r="L331" s="109"/>
      <c r="M331" s="63"/>
      <c r="N331" s="109"/>
      <c r="O331" s="109"/>
      <c r="P331" s="63"/>
      <c r="Q331" s="109"/>
      <c r="R331" s="109"/>
      <c r="S331" s="63"/>
      <c r="T331" s="109"/>
      <c r="U331" s="109"/>
      <c r="V331" s="63"/>
      <c r="W331" s="109"/>
      <c r="X331" s="109"/>
      <c r="Y331" s="63"/>
      <c r="Z331" s="109"/>
      <c r="AA331" s="109"/>
      <c r="AB331" s="63"/>
      <c r="AC331" s="109"/>
      <c r="AD331" s="109"/>
      <c r="AE331" s="63"/>
      <c r="AF331" s="109"/>
      <c r="AG331" s="109"/>
      <c r="AH331" s="63"/>
      <c r="AI331" s="109"/>
      <c r="AJ331" s="109"/>
      <c r="AK331" s="63"/>
      <c r="AL331" s="109"/>
      <c r="AM331" s="109"/>
      <c r="AN331" s="63"/>
      <c r="AO331" s="109"/>
      <c r="AP331" s="109"/>
      <c r="AQ331" s="63"/>
      <c r="AR331" s="109"/>
      <c r="AS331" s="109"/>
      <c r="AT331" s="63"/>
      <c r="AU331" s="109"/>
      <c r="AV331" s="109"/>
      <c r="AW331" s="63"/>
      <c r="AX331" s="109"/>
      <c r="AY331" s="109"/>
      <c r="AZ331" s="63"/>
      <c r="BA331" s="109"/>
      <c r="BB331" s="109"/>
      <c r="BC331" s="63"/>
      <c r="BD331" s="109"/>
      <c r="BE331" s="109"/>
      <c r="BF331" s="63"/>
      <c r="BG331" s="109"/>
      <c r="BH331" s="109"/>
      <c r="BI331" s="63"/>
      <c r="BJ331" s="63">
        <v>67.099999999999994</v>
      </c>
      <c r="BK331" s="63">
        <v>33.5</v>
      </c>
      <c r="BL331" s="63">
        <f t="shared" si="44"/>
        <v>49.92548435171387</v>
      </c>
      <c r="BM331" s="109"/>
      <c r="BN331" s="109"/>
      <c r="BO331" s="63"/>
      <c r="BP331" s="109"/>
      <c r="BQ331" s="109"/>
      <c r="BR331" s="63"/>
      <c r="BS331" s="109"/>
      <c r="BT331" s="109"/>
      <c r="BU331" s="63"/>
      <c r="BV331" s="109"/>
      <c r="BW331" s="109"/>
      <c r="BX331" s="63"/>
      <c r="BY331" s="109"/>
      <c r="BZ331" s="109"/>
      <c r="CA331" s="63"/>
    </row>
    <row r="332" spans="1:79" s="70" customFormat="1" ht="38.25" x14ac:dyDescent="0.25">
      <c r="A332" s="130" t="s">
        <v>586</v>
      </c>
      <c r="B332" s="131">
        <f t="shared" si="45"/>
        <v>166.7</v>
      </c>
      <c r="C332" s="131">
        <f t="shared" si="45"/>
        <v>68</v>
      </c>
      <c r="D332" s="63">
        <f t="shared" si="46"/>
        <v>40.79184163167367</v>
      </c>
      <c r="E332" s="109"/>
      <c r="F332" s="109"/>
      <c r="G332" s="63"/>
      <c r="H332" s="109"/>
      <c r="I332" s="109"/>
      <c r="J332" s="63"/>
      <c r="K332" s="109"/>
      <c r="L332" s="109"/>
      <c r="M332" s="63"/>
      <c r="N332" s="109"/>
      <c r="O332" s="109"/>
      <c r="P332" s="63"/>
      <c r="Q332" s="109"/>
      <c r="R332" s="109"/>
      <c r="S332" s="63"/>
      <c r="T332" s="109"/>
      <c r="U332" s="109"/>
      <c r="V332" s="63"/>
      <c r="W332" s="109"/>
      <c r="X332" s="109"/>
      <c r="Y332" s="63"/>
      <c r="Z332" s="109"/>
      <c r="AA332" s="109"/>
      <c r="AB332" s="63"/>
      <c r="AC332" s="109"/>
      <c r="AD332" s="109"/>
      <c r="AE332" s="63"/>
      <c r="AF332" s="109"/>
      <c r="AG332" s="109"/>
      <c r="AH332" s="63"/>
      <c r="AI332" s="109"/>
      <c r="AJ332" s="109"/>
      <c r="AK332" s="63"/>
      <c r="AL332" s="109"/>
      <c r="AM332" s="109"/>
      <c r="AN332" s="63"/>
      <c r="AO332" s="109"/>
      <c r="AP332" s="109"/>
      <c r="AQ332" s="63"/>
      <c r="AR332" s="109"/>
      <c r="AS332" s="109"/>
      <c r="AT332" s="63"/>
      <c r="AU332" s="109"/>
      <c r="AV332" s="109"/>
      <c r="AW332" s="63"/>
      <c r="AX332" s="109"/>
      <c r="AY332" s="109"/>
      <c r="AZ332" s="63"/>
      <c r="BA332" s="109"/>
      <c r="BB332" s="109"/>
      <c r="BC332" s="63"/>
      <c r="BD332" s="109"/>
      <c r="BE332" s="109"/>
      <c r="BF332" s="63"/>
      <c r="BG332" s="109"/>
      <c r="BH332" s="109"/>
      <c r="BI332" s="63"/>
      <c r="BJ332" s="63">
        <v>166.7</v>
      </c>
      <c r="BK332" s="63">
        <v>68</v>
      </c>
      <c r="BL332" s="63">
        <f t="shared" si="44"/>
        <v>40.79184163167367</v>
      </c>
      <c r="BM332" s="109"/>
      <c r="BN332" s="109"/>
      <c r="BO332" s="63"/>
      <c r="BP332" s="109"/>
      <c r="BQ332" s="109"/>
      <c r="BR332" s="63"/>
      <c r="BS332" s="109"/>
      <c r="BT332" s="109"/>
      <c r="BU332" s="63"/>
      <c r="BV332" s="109"/>
      <c r="BW332" s="109"/>
      <c r="BX332" s="63"/>
      <c r="BY332" s="109"/>
      <c r="BZ332" s="109"/>
      <c r="CA332" s="63"/>
    </row>
    <row r="333" spans="1:79" s="70" customFormat="1" ht="51" x14ac:dyDescent="0.25">
      <c r="A333" s="130" t="s">
        <v>587</v>
      </c>
      <c r="B333" s="131">
        <f t="shared" si="45"/>
        <v>166.7</v>
      </c>
      <c r="C333" s="131">
        <f t="shared" si="45"/>
        <v>72.7</v>
      </c>
      <c r="D333" s="63">
        <f t="shared" si="46"/>
        <v>43.611277744451115</v>
      </c>
      <c r="E333" s="109"/>
      <c r="F333" s="109"/>
      <c r="G333" s="63"/>
      <c r="H333" s="109"/>
      <c r="I333" s="109"/>
      <c r="J333" s="63"/>
      <c r="K333" s="109"/>
      <c r="L333" s="109"/>
      <c r="M333" s="63"/>
      <c r="N333" s="109"/>
      <c r="O333" s="109"/>
      <c r="P333" s="63"/>
      <c r="Q333" s="109"/>
      <c r="R333" s="109"/>
      <c r="S333" s="63"/>
      <c r="T333" s="109"/>
      <c r="U333" s="109"/>
      <c r="V333" s="63"/>
      <c r="W333" s="109"/>
      <c r="X333" s="109"/>
      <c r="Y333" s="63"/>
      <c r="Z333" s="109"/>
      <c r="AA333" s="109"/>
      <c r="AB333" s="63"/>
      <c r="AC333" s="109"/>
      <c r="AD333" s="109"/>
      <c r="AE333" s="63"/>
      <c r="AF333" s="109"/>
      <c r="AG333" s="109"/>
      <c r="AH333" s="63"/>
      <c r="AI333" s="109"/>
      <c r="AJ333" s="109"/>
      <c r="AK333" s="63"/>
      <c r="AL333" s="109"/>
      <c r="AM333" s="109"/>
      <c r="AN333" s="63"/>
      <c r="AO333" s="109"/>
      <c r="AP333" s="109"/>
      <c r="AQ333" s="63"/>
      <c r="AR333" s="109"/>
      <c r="AS333" s="109"/>
      <c r="AT333" s="63"/>
      <c r="AU333" s="109"/>
      <c r="AV333" s="109"/>
      <c r="AW333" s="63"/>
      <c r="AX333" s="109"/>
      <c r="AY333" s="109"/>
      <c r="AZ333" s="63"/>
      <c r="BA333" s="109"/>
      <c r="BB333" s="109"/>
      <c r="BC333" s="63"/>
      <c r="BD333" s="109"/>
      <c r="BE333" s="109"/>
      <c r="BF333" s="63"/>
      <c r="BG333" s="109"/>
      <c r="BH333" s="109"/>
      <c r="BI333" s="63"/>
      <c r="BJ333" s="63">
        <v>166.7</v>
      </c>
      <c r="BK333" s="63">
        <v>72.7</v>
      </c>
      <c r="BL333" s="63">
        <f t="shared" si="44"/>
        <v>43.611277744451115</v>
      </c>
      <c r="BM333" s="109"/>
      <c r="BN333" s="109"/>
      <c r="BO333" s="63"/>
      <c r="BP333" s="109"/>
      <c r="BQ333" s="109"/>
      <c r="BR333" s="63"/>
      <c r="BS333" s="109"/>
      <c r="BT333" s="109"/>
      <c r="BU333" s="63"/>
      <c r="BV333" s="109"/>
      <c r="BW333" s="109"/>
      <c r="BX333" s="63"/>
      <c r="BY333" s="109"/>
      <c r="BZ333" s="109"/>
      <c r="CA333" s="63"/>
    </row>
    <row r="334" spans="1:79" s="70" customFormat="1" ht="51" x14ac:dyDescent="0.25">
      <c r="A334" s="130" t="s">
        <v>588</v>
      </c>
      <c r="B334" s="131">
        <f t="shared" si="45"/>
        <v>67.099999999999994</v>
      </c>
      <c r="C334" s="131">
        <f t="shared" si="45"/>
        <v>27.4</v>
      </c>
      <c r="D334" s="63">
        <f t="shared" si="46"/>
        <v>40.834575260804776</v>
      </c>
      <c r="E334" s="109"/>
      <c r="F334" s="109"/>
      <c r="G334" s="63"/>
      <c r="H334" s="109"/>
      <c r="I334" s="109"/>
      <c r="J334" s="63"/>
      <c r="K334" s="109"/>
      <c r="L334" s="109"/>
      <c r="M334" s="63"/>
      <c r="N334" s="109"/>
      <c r="O334" s="109"/>
      <c r="P334" s="63"/>
      <c r="Q334" s="109"/>
      <c r="R334" s="109"/>
      <c r="S334" s="63"/>
      <c r="T334" s="109"/>
      <c r="U334" s="109"/>
      <c r="V334" s="63"/>
      <c r="W334" s="109"/>
      <c r="X334" s="109"/>
      <c r="Y334" s="63"/>
      <c r="Z334" s="109"/>
      <c r="AA334" s="109"/>
      <c r="AB334" s="63"/>
      <c r="AC334" s="109"/>
      <c r="AD334" s="109"/>
      <c r="AE334" s="63"/>
      <c r="AF334" s="109"/>
      <c r="AG334" s="109"/>
      <c r="AH334" s="63"/>
      <c r="AI334" s="109"/>
      <c r="AJ334" s="109"/>
      <c r="AK334" s="63"/>
      <c r="AL334" s="109"/>
      <c r="AM334" s="109"/>
      <c r="AN334" s="63"/>
      <c r="AO334" s="109"/>
      <c r="AP334" s="109"/>
      <c r="AQ334" s="63"/>
      <c r="AR334" s="109"/>
      <c r="AS334" s="109"/>
      <c r="AT334" s="63"/>
      <c r="AU334" s="109"/>
      <c r="AV334" s="109"/>
      <c r="AW334" s="63"/>
      <c r="AX334" s="109"/>
      <c r="AY334" s="109"/>
      <c r="AZ334" s="63"/>
      <c r="BA334" s="109"/>
      <c r="BB334" s="109"/>
      <c r="BC334" s="63"/>
      <c r="BD334" s="109"/>
      <c r="BE334" s="109"/>
      <c r="BF334" s="63"/>
      <c r="BG334" s="109"/>
      <c r="BH334" s="109"/>
      <c r="BI334" s="63"/>
      <c r="BJ334" s="63">
        <v>67.099999999999994</v>
      </c>
      <c r="BK334" s="63">
        <v>27.4</v>
      </c>
      <c r="BL334" s="63">
        <f t="shared" si="44"/>
        <v>40.834575260804776</v>
      </c>
      <c r="BM334" s="109"/>
      <c r="BN334" s="109"/>
      <c r="BO334" s="63"/>
      <c r="BP334" s="109"/>
      <c r="BQ334" s="109"/>
      <c r="BR334" s="63"/>
      <c r="BS334" s="109"/>
      <c r="BT334" s="109"/>
      <c r="BU334" s="63"/>
      <c r="BV334" s="109"/>
      <c r="BW334" s="109"/>
      <c r="BX334" s="63"/>
      <c r="BY334" s="109"/>
      <c r="BZ334" s="109"/>
      <c r="CA334" s="63"/>
    </row>
    <row r="335" spans="1:79" s="70" customFormat="1" ht="38.25" x14ac:dyDescent="0.25">
      <c r="A335" s="130" t="s">
        <v>589</v>
      </c>
      <c r="B335" s="131">
        <f t="shared" si="45"/>
        <v>67.099999999999994</v>
      </c>
      <c r="C335" s="131">
        <f t="shared" si="45"/>
        <v>27.3</v>
      </c>
      <c r="D335" s="63">
        <f t="shared" si="46"/>
        <v>40.685543964232494</v>
      </c>
      <c r="E335" s="109"/>
      <c r="F335" s="109"/>
      <c r="G335" s="63"/>
      <c r="H335" s="109"/>
      <c r="I335" s="109"/>
      <c r="J335" s="63"/>
      <c r="K335" s="109"/>
      <c r="L335" s="109"/>
      <c r="M335" s="63"/>
      <c r="N335" s="109"/>
      <c r="O335" s="109"/>
      <c r="P335" s="63"/>
      <c r="Q335" s="109"/>
      <c r="R335" s="109"/>
      <c r="S335" s="63"/>
      <c r="T335" s="109"/>
      <c r="U335" s="109"/>
      <c r="V335" s="63"/>
      <c r="W335" s="109"/>
      <c r="X335" s="109"/>
      <c r="Y335" s="63"/>
      <c r="Z335" s="109"/>
      <c r="AA335" s="109"/>
      <c r="AB335" s="63"/>
      <c r="AC335" s="109"/>
      <c r="AD335" s="109"/>
      <c r="AE335" s="63"/>
      <c r="AF335" s="109"/>
      <c r="AG335" s="109"/>
      <c r="AH335" s="63"/>
      <c r="AI335" s="109"/>
      <c r="AJ335" s="109"/>
      <c r="AK335" s="63"/>
      <c r="AL335" s="109"/>
      <c r="AM335" s="109"/>
      <c r="AN335" s="63"/>
      <c r="AO335" s="109"/>
      <c r="AP335" s="109"/>
      <c r="AQ335" s="63"/>
      <c r="AR335" s="109"/>
      <c r="AS335" s="109"/>
      <c r="AT335" s="63"/>
      <c r="AU335" s="109"/>
      <c r="AV335" s="109"/>
      <c r="AW335" s="63"/>
      <c r="AX335" s="109"/>
      <c r="AY335" s="109"/>
      <c r="AZ335" s="63"/>
      <c r="BA335" s="109"/>
      <c r="BB335" s="109"/>
      <c r="BC335" s="63"/>
      <c r="BD335" s="109"/>
      <c r="BE335" s="109"/>
      <c r="BF335" s="63"/>
      <c r="BG335" s="109"/>
      <c r="BH335" s="109"/>
      <c r="BI335" s="63"/>
      <c r="BJ335" s="63">
        <v>67.099999999999994</v>
      </c>
      <c r="BK335" s="63">
        <v>27.3</v>
      </c>
      <c r="BL335" s="63">
        <f t="shared" si="44"/>
        <v>40.685543964232494</v>
      </c>
      <c r="BM335" s="109"/>
      <c r="BN335" s="109"/>
      <c r="BO335" s="63"/>
      <c r="BP335" s="109"/>
      <c r="BQ335" s="109"/>
      <c r="BR335" s="63"/>
      <c r="BS335" s="109"/>
      <c r="BT335" s="109"/>
      <c r="BU335" s="63"/>
      <c r="BV335" s="109"/>
      <c r="BW335" s="109"/>
      <c r="BX335" s="63"/>
      <c r="BY335" s="109"/>
      <c r="BZ335" s="109"/>
      <c r="CA335" s="63"/>
    </row>
    <row r="336" spans="1:79" s="70" customFormat="1" ht="38.25" x14ac:dyDescent="0.25">
      <c r="A336" s="130" t="s">
        <v>590</v>
      </c>
      <c r="B336" s="131">
        <f t="shared" si="45"/>
        <v>67.099999999999994</v>
      </c>
      <c r="C336" s="131">
        <f t="shared" si="45"/>
        <v>27.4</v>
      </c>
      <c r="D336" s="63">
        <f t="shared" si="46"/>
        <v>40.834575260804776</v>
      </c>
      <c r="E336" s="109"/>
      <c r="F336" s="109"/>
      <c r="G336" s="63"/>
      <c r="H336" s="109"/>
      <c r="I336" s="109"/>
      <c r="J336" s="63"/>
      <c r="K336" s="109"/>
      <c r="L336" s="109"/>
      <c r="M336" s="63"/>
      <c r="N336" s="109"/>
      <c r="O336" s="109"/>
      <c r="P336" s="63"/>
      <c r="Q336" s="109"/>
      <c r="R336" s="109"/>
      <c r="S336" s="63"/>
      <c r="T336" s="109"/>
      <c r="U336" s="109"/>
      <c r="V336" s="63"/>
      <c r="W336" s="109"/>
      <c r="X336" s="109"/>
      <c r="Y336" s="63"/>
      <c r="Z336" s="109"/>
      <c r="AA336" s="109"/>
      <c r="AB336" s="63"/>
      <c r="AC336" s="109"/>
      <c r="AD336" s="109"/>
      <c r="AE336" s="63"/>
      <c r="AF336" s="109"/>
      <c r="AG336" s="109"/>
      <c r="AH336" s="63"/>
      <c r="AI336" s="109"/>
      <c r="AJ336" s="109"/>
      <c r="AK336" s="63"/>
      <c r="AL336" s="109"/>
      <c r="AM336" s="109"/>
      <c r="AN336" s="63"/>
      <c r="AO336" s="109"/>
      <c r="AP336" s="109"/>
      <c r="AQ336" s="63"/>
      <c r="AR336" s="109"/>
      <c r="AS336" s="109"/>
      <c r="AT336" s="63"/>
      <c r="AU336" s="109"/>
      <c r="AV336" s="109"/>
      <c r="AW336" s="63"/>
      <c r="AX336" s="109"/>
      <c r="AY336" s="109"/>
      <c r="AZ336" s="63"/>
      <c r="BA336" s="109"/>
      <c r="BB336" s="109"/>
      <c r="BC336" s="63"/>
      <c r="BD336" s="109"/>
      <c r="BE336" s="109"/>
      <c r="BF336" s="63"/>
      <c r="BG336" s="109"/>
      <c r="BH336" s="109"/>
      <c r="BI336" s="63"/>
      <c r="BJ336" s="63">
        <v>67.099999999999994</v>
      </c>
      <c r="BK336" s="63">
        <v>27.4</v>
      </c>
      <c r="BL336" s="63">
        <f t="shared" si="44"/>
        <v>40.834575260804776</v>
      </c>
      <c r="BM336" s="109"/>
      <c r="BN336" s="109"/>
      <c r="BO336" s="63"/>
      <c r="BP336" s="109"/>
      <c r="BQ336" s="109"/>
      <c r="BR336" s="63"/>
      <c r="BS336" s="109"/>
      <c r="BT336" s="109"/>
      <c r="BU336" s="63"/>
      <c r="BV336" s="109"/>
      <c r="BW336" s="109"/>
      <c r="BX336" s="63"/>
      <c r="BY336" s="109"/>
      <c r="BZ336" s="109"/>
      <c r="CA336" s="63"/>
    </row>
    <row r="337" spans="1:79" s="70" customFormat="1" ht="38.25" x14ac:dyDescent="0.25">
      <c r="A337" s="130" t="s">
        <v>591</v>
      </c>
      <c r="B337" s="131">
        <f t="shared" si="45"/>
        <v>67.099999999999994</v>
      </c>
      <c r="C337" s="131">
        <f t="shared" si="45"/>
        <v>27.4</v>
      </c>
      <c r="D337" s="63">
        <f t="shared" si="46"/>
        <v>40.834575260804776</v>
      </c>
      <c r="E337" s="109"/>
      <c r="F337" s="109"/>
      <c r="G337" s="63"/>
      <c r="H337" s="109"/>
      <c r="I337" s="109"/>
      <c r="J337" s="63"/>
      <c r="K337" s="109"/>
      <c r="L337" s="109"/>
      <c r="M337" s="63"/>
      <c r="N337" s="109"/>
      <c r="O337" s="109"/>
      <c r="P337" s="63"/>
      <c r="Q337" s="109"/>
      <c r="R337" s="109"/>
      <c r="S337" s="63"/>
      <c r="T337" s="109"/>
      <c r="U337" s="109"/>
      <c r="V337" s="63"/>
      <c r="W337" s="109"/>
      <c r="X337" s="109"/>
      <c r="Y337" s="63"/>
      <c r="Z337" s="109"/>
      <c r="AA337" s="109"/>
      <c r="AB337" s="63"/>
      <c r="AC337" s="109"/>
      <c r="AD337" s="109"/>
      <c r="AE337" s="63"/>
      <c r="AF337" s="109"/>
      <c r="AG337" s="109"/>
      <c r="AH337" s="63"/>
      <c r="AI337" s="109"/>
      <c r="AJ337" s="109"/>
      <c r="AK337" s="63"/>
      <c r="AL337" s="109"/>
      <c r="AM337" s="109"/>
      <c r="AN337" s="63"/>
      <c r="AO337" s="109"/>
      <c r="AP337" s="109"/>
      <c r="AQ337" s="63"/>
      <c r="AR337" s="109"/>
      <c r="AS337" s="109"/>
      <c r="AT337" s="63"/>
      <c r="AU337" s="109"/>
      <c r="AV337" s="109"/>
      <c r="AW337" s="63"/>
      <c r="AX337" s="109"/>
      <c r="AY337" s="109"/>
      <c r="AZ337" s="63"/>
      <c r="BA337" s="109"/>
      <c r="BB337" s="109"/>
      <c r="BC337" s="63"/>
      <c r="BD337" s="109"/>
      <c r="BE337" s="109"/>
      <c r="BF337" s="63"/>
      <c r="BG337" s="109"/>
      <c r="BH337" s="109"/>
      <c r="BI337" s="63"/>
      <c r="BJ337" s="63">
        <v>67.099999999999994</v>
      </c>
      <c r="BK337" s="63">
        <v>27.4</v>
      </c>
      <c r="BL337" s="63">
        <f t="shared" si="44"/>
        <v>40.834575260804776</v>
      </c>
      <c r="BM337" s="109"/>
      <c r="BN337" s="109"/>
      <c r="BO337" s="63"/>
      <c r="BP337" s="109"/>
      <c r="BQ337" s="109"/>
      <c r="BR337" s="63"/>
      <c r="BS337" s="109"/>
      <c r="BT337" s="109"/>
      <c r="BU337" s="63"/>
      <c r="BV337" s="109"/>
      <c r="BW337" s="109"/>
      <c r="BX337" s="63"/>
      <c r="BY337" s="109"/>
      <c r="BZ337" s="109"/>
      <c r="CA337" s="63"/>
    </row>
    <row r="338" spans="1:79" s="70" customFormat="1" ht="38.25" x14ac:dyDescent="0.25">
      <c r="A338" s="130" t="s">
        <v>592</v>
      </c>
      <c r="B338" s="131">
        <f t="shared" si="45"/>
        <v>67.099999999999994</v>
      </c>
      <c r="C338" s="131">
        <f t="shared" si="45"/>
        <v>27.1</v>
      </c>
      <c r="D338" s="63">
        <f t="shared" si="46"/>
        <v>40.387481371087937</v>
      </c>
      <c r="E338" s="109"/>
      <c r="F338" s="109"/>
      <c r="G338" s="63"/>
      <c r="H338" s="109"/>
      <c r="I338" s="109"/>
      <c r="J338" s="63"/>
      <c r="K338" s="109"/>
      <c r="L338" s="109"/>
      <c r="M338" s="63"/>
      <c r="N338" s="109"/>
      <c r="O338" s="109"/>
      <c r="P338" s="63"/>
      <c r="Q338" s="109"/>
      <c r="R338" s="109"/>
      <c r="S338" s="63"/>
      <c r="T338" s="109"/>
      <c r="U338" s="109"/>
      <c r="V338" s="63"/>
      <c r="W338" s="109"/>
      <c r="X338" s="109"/>
      <c r="Y338" s="63"/>
      <c r="Z338" s="109"/>
      <c r="AA338" s="109"/>
      <c r="AB338" s="63"/>
      <c r="AC338" s="109"/>
      <c r="AD338" s="109"/>
      <c r="AE338" s="63"/>
      <c r="AF338" s="109"/>
      <c r="AG338" s="109"/>
      <c r="AH338" s="63"/>
      <c r="AI338" s="109"/>
      <c r="AJ338" s="109"/>
      <c r="AK338" s="63"/>
      <c r="AL338" s="109"/>
      <c r="AM338" s="109"/>
      <c r="AN338" s="63"/>
      <c r="AO338" s="109"/>
      <c r="AP338" s="109"/>
      <c r="AQ338" s="63"/>
      <c r="AR338" s="109"/>
      <c r="AS338" s="109"/>
      <c r="AT338" s="63"/>
      <c r="AU338" s="109"/>
      <c r="AV338" s="109"/>
      <c r="AW338" s="63"/>
      <c r="AX338" s="109"/>
      <c r="AY338" s="109"/>
      <c r="AZ338" s="63"/>
      <c r="BA338" s="109"/>
      <c r="BB338" s="109"/>
      <c r="BC338" s="63"/>
      <c r="BD338" s="109"/>
      <c r="BE338" s="109"/>
      <c r="BF338" s="63"/>
      <c r="BG338" s="109"/>
      <c r="BH338" s="109"/>
      <c r="BI338" s="63"/>
      <c r="BJ338" s="63">
        <v>67.099999999999994</v>
      </c>
      <c r="BK338" s="63">
        <v>27.1</v>
      </c>
      <c r="BL338" s="63">
        <f t="shared" si="44"/>
        <v>40.387481371087937</v>
      </c>
      <c r="BM338" s="109"/>
      <c r="BN338" s="109"/>
      <c r="BO338" s="63"/>
      <c r="BP338" s="109"/>
      <c r="BQ338" s="109"/>
      <c r="BR338" s="63"/>
      <c r="BS338" s="109"/>
      <c r="BT338" s="109"/>
      <c r="BU338" s="63"/>
      <c r="BV338" s="109"/>
      <c r="BW338" s="109"/>
      <c r="BX338" s="63"/>
      <c r="BY338" s="109"/>
      <c r="BZ338" s="109"/>
      <c r="CA338" s="63"/>
    </row>
    <row r="339" spans="1:79" s="70" customFormat="1" ht="38.25" x14ac:dyDescent="0.25">
      <c r="A339" s="130" t="s">
        <v>593</v>
      </c>
      <c r="B339" s="131">
        <f t="shared" si="45"/>
        <v>166.7</v>
      </c>
      <c r="C339" s="131">
        <f t="shared" si="45"/>
        <v>68.5</v>
      </c>
      <c r="D339" s="63">
        <f t="shared" si="46"/>
        <v>41.091781643671268</v>
      </c>
      <c r="E339" s="109"/>
      <c r="F339" s="109"/>
      <c r="G339" s="63"/>
      <c r="H339" s="109"/>
      <c r="I339" s="109"/>
      <c r="J339" s="63"/>
      <c r="K339" s="109"/>
      <c r="L339" s="109"/>
      <c r="M339" s="63"/>
      <c r="N339" s="109"/>
      <c r="O339" s="109"/>
      <c r="P339" s="63"/>
      <c r="Q339" s="109"/>
      <c r="R339" s="109"/>
      <c r="S339" s="63"/>
      <c r="T339" s="109"/>
      <c r="U339" s="109"/>
      <c r="V339" s="63"/>
      <c r="W339" s="109"/>
      <c r="X339" s="109"/>
      <c r="Y339" s="63"/>
      <c r="Z339" s="109"/>
      <c r="AA339" s="109"/>
      <c r="AB339" s="63"/>
      <c r="AC339" s="109"/>
      <c r="AD339" s="109"/>
      <c r="AE339" s="63"/>
      <c r="AF339" s="109"/>
      <c r="AG339" s="109"/>
      <c r="AH339" s="63"/>
      <c r="AI339" s="109"/>
      <c r="AJ339" s="109"/>
      <c r="AK339" s="63"/>
      <c r="AL339" s="109"/>
      <c r="AM339" s="109"/>
      <c r="AN339" s="63"/>
      <c r="AO339" s="109"/>
      <c r="AP339" s="109"/>
      <c r="AQ339" s="63"/>
      <c r="AR339" s="109"/>
      <c r="AS339" s="109"/>
      <c r="AT339" s="63"/>
      <c r="AU339" s="109"/>
      <c r="AV339" s="109"/>
      <c r="AW339" s="63"/>
      <c r="AX339" s="109"/>
      <c r="AY339" s="109"/>
      <c r="AZ339" s="63"/>
      <c r="BA339" s="109"/>
      <c r="BB339" s="109"/>
      <c r="BC339" s="63"/>
      <c r="BD339" s="109"/>
      <c r="BE339" s="109"/>
      <c r="BF339" s="63"/>
      <c r="BG339" s="109"/>
      <c r="BH339" s="109"/>
      <c r="BI339" s="63"/>
      <c r="BJ339" s="63">
        <v>166.7</v>
      </c>
      <c r="BK339" s="63">
        <v>68.5</v>
      </c>
      <c r="BL339" s="63">
        <f t="shared" si="44"/>
        <v>41.091781643671268</v>
      </c>
      <c r="BM339" s="109"/>
      <c r="BN339" s="109"/>
      <c r="BO339" s="63"/>
      <c r="BP339" s="109"/>
      <c r="BQ339" s="109"/>
      <c r="BR339" s="63"/>
      <c r="BS339" s="109"/>
      <c r="BT339" s="109"/>
      <c r="BU339" s="63"/>
      <c r="BV339" s="109"/>
      <c r="BW339" s="109"/>
      <c r="BX339" s="63"/>
      <c r="BY339" s="109"/>
      <c r="BZ339" s="109"/>
      <c r="CA339" s="63"/>
    </row>
    <row r="340" spans="1:79" s="70" customFormat="1" ht="38.25" x14ac:dyDescent="0.25">
      <c r="A340" s="130" t="s">
        <v>594</v>
      </c>
      <c r="B340" s="131">
        <f t="shared" si="45"/>
        <v>67.099999999999994</v>
      </c>
      <c r="C340" s="131">
        <f t="shared" si="45"/>
        <v>27.4</v>
      </c>
      <c r="D340" s="63">
        <f t="shared" si="46"/>
        <v>40.834575260804776</v>
      </c>
      <c r="E340" s="109"/>
      <c r="F340" s="109"/>
      <c r="G340" s="63"/>
      <c r="H340" s="109"/>
      <c r="I340" s="109"/>
      <c r="J340" s="63"/>
      <c r="K340" s="109"/>
      <c r="L340" s="109"/>
      <c r="M340" s="63"/>
      <c r="N340" s="109"/>
      <c r="O340" s="109"/>
      <c r="P340" s="63"/>
      <c r="Q340" s="109"/>
      <c r="R340" s="109"/>
      <c r="S340" s="63"/>
      <c r="T340" s="109"/>
      <c r="U340" s="109"/>
      <c r="V340" s="63"/>
      <c r="W340" s="109"/>
      <c r="X340" s="109"/>
      <c r="Y340" s="63"/>
      <c r="Z340" s="109"/>
      <c r="AA340" s="109"/>
      <c r="AB340" s="63"/>
      <c r="AC340" s="109"/>
      <c r="AD340" s="109"/>
      <c r="AE340" s="63"/>
      <c r="AF340" s="109"/>
      <c r="AG340" s="109"/>
      <c r="AH340" s="63"/>
      <c r="AI340" s="109"/>
      <c r="AJ340" s="109"/>
      <c r="AK340" s="63"/>
      <c r="AL340" s="109"/>
      <c r="AM340" s="109"/>
      <c r="AN340" s="63"/>
      <c r="AO340" s="109"/>
      <c r="AP340" s="109"/>
      <c r="AQ340" s="63"/>
      <c r="AR340" s="109"/>
      <c r="AS340" s="109"/>
      <c r="AT340" s="63"/>
      <c r="AU340" s="109"/>
      <c r="AV340" s="109"/>
      <c r="AW340" s="63"/>
      <c r="AX340" s="109"/>
      <c r="AY340" s="109"/>
      <c r="AZ340" s="63"/>
      <c r="BA340" s="109"/>
      <c r="BB340" s="109"/>
      <c r="BC340" s="63"/>
      <c r="BD340" s="109"/>
      <c r="BE340" s="109"/>
      <c r="BF340" s="63"/>
      <c r="BG340" s="109"/>
      <c r="BH340" s="109"/>
      <c r="BI340" s="63"/>
      <c r="BJ340" s="63">
        <v>67.099999999999994</v>
      </c>
      <c r="BK340" s="63">
        <v>27.4</v>
      </c>
      <c r="BL340" s="63">
        <f t="shared" si="44"/>
        <v>40.834575260804776</v>
      </c>
      <c r="BM340" s="109"/>
      <c r="BN340" s="109"/>
      <c r="BO340" s="63"/>
      <c r="BP340" s="109"/>
      <c r="BQ340" s="109"/>
      <c r="BR340" s="63"/>
      <c r="BS340" s="109"/>
      <c r="BT340" s="109"/>
      <c r="BU340" s="63"/>
      <c r="BV340" s="109"/>
      <c r="BW340" s="109"/>
      <c r="BX340" s="63"/>
      <c r="BY340" s="109"/>
      <c r="BZ340" s="109"/>
      <c r="CA340" s="63"/>
    </row>
    <row r="341" spans="1:79" s="70" customFormat="1" ht="51" x14ac:dyDescent="0.25">
      <c r="A341" s="130" t="s">
        <v>595</v>
      </c>
      <c r="B341" s="131">
        <f t="shared" si="45"/>
        <v>67.099999999999994</v>
      </c>
      <c r="C341" s="131">
        <f t="shared" si="45"/>
        <v>27.6</v>
      </c>
      <c r="D341" s="63">
        <f t="shared" si="46"/>
        <v>41.132637853949333</v>
      </c>
      <c r="E341" s="109"/>
      <c r="F341" s="109"/>
      <c r="G341" s="63"/>
      <c r="H341" s="109"/>
      <c r="I341" s="109"/>
      <c r="J341" s="63"/>
      <c r="K341" s="109"/>
      <c r="L341" s="109"/>
      <c r="M341" s="63"/>
      <c r="N341" s="109"/>
      <c r="O341" s="109"/>
      <c r="P341" s="63"/>
      <c r="Q341" s="109"/>
      <c r="R341" s="109"/>
      <c r="S341" s="63"/>
      <c r="T341" s="109"/>
      <c r="U341" s="109"/>
      <c r="V341" s="63"/>
      <c r="W341" s="109"/>
      <c r="X341" s="109"/>
      <c r="Y341" s="63"/>
      <c r="Z341" s="109"/>
      <c r="AA341" s="109"/>
      <c r="AB341" s="63"/>
      <c r="AC341" s="109"/>
      <c r="AD341" s="109"/>
      <c r="AE341" s="63"/>
      <c r="AF341" s="109"/>
      <c r="AG341" s="109"/>
      <c r="AH341" s="63"/>
      <c r="AI341" s="109"/>
      <c r="AJ341" s="109"/>
      <c r="AK341" s="63"/>
      <c r="AL341" s="109"/>
      <c r="AM341" s="109"/>
      <c r="AN341" s="63"/>
      <c r="AO341" s="109"/>
      <c r="AP341" s="109"/>
      <c r="AQ341" s="63"/>
      <c r="AR341" s="109"/>
      <c r="AS341" s="109"/>
      <c r="AT341" s="63"/>
      <c r="AU341" s="109"/>
      <c r="AV341" s="109"/>
      <c r="AW341" s="63"/>
      <c r="AX341" s="109"/>
      <c r="AY341" s="109"/>
      <c r="AZ341" s="63"/>
      <c r="BA341" s="109"/>
      <c r="BB341" s="109"/>
      <c r="BC341" s="63"/>
      <c r="BD341" s="109"/>
      <c r="BE341" s="109"/>
      <c r="BF341" s="63"/>
      <c r="BG341" s="109"/>
      <c r="BH341" s="109"/>
      <c r="BI341" s="63"/>
      <c r="BJ341" s="63">
        <v>67.099999999999994</v>
      </c>
      <c r="BK341" s="63">
        <v>27.6</v>
      </c>
      <c r="BL341" s="63">
        <f t="shared" si="44"/>
        <v>41.132637853949333</v>
      </c>
      <c r="BM341" s="109"/>
      <c r="BN341" s="109"/>
      <c r="BO341" s="63"/>
      <c r="BP341" s="109"/>
      <c r="BQ341" s="109"/>
      <c r="BR341" s="63"/>
      <c r="BS341" s="109"/>
      <c r="BT341" s="109"/>
      <c r="BU341" s="63"/>
      <c r="BV341" s="109"/>
      <c r="BW341" s="109"/>
      <c r="BX341" s="63"/>
      <c r="BY341" s="109"/>
      <c r="BZ341" s="109"/>
      <c r="CA341" s="63"/>
    </row>
    <row r="342" spans="1:79" s="70" customFormat="1" ht="38.25" x14ac:dyDescent="0.25">
      <c r="A342" s="130" t="s">
        <v>596</v>
      </c>
      <c r="B342" s="131">
        <f t="shared" si="45"/>
        <v>166.7</v>
      </c>
      <c r="C342" s="131">
        <f t="shared" si="45"/>
        <v>78.2</v>
      </c>
      <c r="D342" s="63">
        <f t="shared" si="46"/>
        <v>46.910617876424723</v>
      </c>
      <c r="E342" s="109"/>
      <c r="F342" s="109"/>
      <c r="G342" s="63"/>
      <c r="H342" s="109"/>
      <c r="I342" s="109"/>
      <c r="J342" s="63"/>
      <c r="K342" s="109"/>
      <c r="L342" s="109"/>
      <c r="M342" s="63"/>
      <c r="N342" s="109"/>
      <c r="O342" s="109"/>
      <c r="P342" s="63"/>
      <c r="Q342" s="109"/>
      <c r="R342" s="109"/>
      <c r="S342" s="63"/>
      <c r="T342" s="109"/>
      <c r="U342" s="109"/>
      <c r="V342" s="63"/>
      <c r="W342" s="109"/>
      <c r="X342" s="109"/>
      <c r="Y342" s="63"/>
      <c r="Z342" s="109"/>
      <c r="AA342" s="109"/>
      <c r="AB342" s="63"/>
      <c r="AC342" s="109"/>
      <c r="AD342" s="109"/>
      <c r="AE342" s="63"/>
      <c r="AF342" s="109"/>
      <c r="AG342" s="109"/>
      <c r="AH342" s="63"/>
      <c r="AI342" s="109"/>
      <c r="AJ342" s="109"/>
      <c r="AK342" s="63"/>
      <c r="AL342" s="109"/>
      <c r="AM342" s="109"/>
      <c r="AN342" s="63"/>
      <c r="AO342" s="109"/>
      <c r="AP342" s="109"/>
      <c r="AQ342" s="63"/>
      <c r="AR342" s="109"/>
      <c r="AS342" s="109"/>
      <c r="AT342" s="63"/>
      <c r="AU342" s="109"/>
      <c r="AV342" s="109"/>
      <c r="AW342" s="63"/>
      <c r="AX342" s="109"/>
      <c r="AY342" s="109"/>
      <c r="AZ342" s="63"/>
      <c r="BA342" s="109"/>
      <c r="BB342" s="109"/>
      <c r="BC342" s="63"/>
      <c r="BD342" s="109"/>
      <c r="BE342" s="109"/>
      <c r="BF342" s="63"/>
      <c r="BG342" s="109"/>
      <c r="BH342" s="109"/>
      <c r="BI342" s="63"/>
      <c r="BJ342" s="63">
        <v>166.7</v>
      </c>
      <c r="BK342" s="63">
        <v>78.2</v>
      </c>
      <c r="BL342" s="63">
        <f t="shared" si="44"/>
        <v>46.910617876424723</v>
      </c>
      <c r="BM342" s="109"/>
      <c r="BN342" s="109"/>
      <c r="BO342" s="63"/>
      <c r="BP342" s="109"/>
      <c r="BQ342" s="109"/>
      <c r="BR342" s="63"/>
      <c r="BS342" s="109"/>
      <c r="BT342" s="109"/>
      <c r="BU342" s="63"/>
      <c r="BV342" s="109"/>
      <c r="BW342" s="109"/>
      <c r="BX342" s="63"/>
      <c r="BY342" s="109"/>
      <c r="BZ342" s="109"/>
      <c r="CA342" s="63"/>
    </row>
    <row r="343" spans="1:79" s="70" customFormat="1" ht="38.25" x14ac:dyDescent="0.25">
      <c r="A343" s="130" t="s">
        <v>597</v>
      </c>
      <c r="B343" s="131">
        <f t="shared" si="45"/>
        <v>67.099999999999994</v>
      </c>
      <c r="C343" s="131">
        <f t="shared" si="45"/>
        <v>27.6</v>
      </c>
      <c r="D343" s="63">
        <f t="shared" si="46"/>
        <v>41.132637853949333</v>
      </c>
      <c r="E343" s="109"/>
      <c r="F343" s="109"/>
      <c r="G343" s="63"/>
      <c r="H343" s="109"/>
      <c r="I343" s="109"/>
      <c r="J343" s="63"/>
      <c r="K343" s="109"/>
      <c r="L343" s="109"/>
      <c r="M343" s="63"/>
      <c r="N343" s="109"/>
      <c r="O343" s="109"/>
      <c r="P343" s="63"/>
      <c r="Q343" s="109"/>
      <c r="R343" s="109"/>
      <c r="S343" s="63"/>
      <c r="T343" s="109"/>
      <c r="U343" s="109"/>
      <c r="V343" s="63"/>
      <c r="W343" s="109"/>
      <c r="X343" s="109"/>
      <c r="Y343" s="63"/>
      <c r="Z343" s="109"/>
      <c r="AA343" s="109"/>
      <c r="AB343" s="63"/>
      <c r="AC343" s="109"/>
      <c r="AD343" s="109"/>
      <c r="AE343" s="63"/>
      <c r="AF343" s="109"/>
      <c r="AG343" s="109"/>
      <c r="AH343" s="63"/>
      <c r="AI343" s="109"/>
      <c r="AJ343" s="109"/>
      <c r="AK343" s="63"/>
      <c r="AL343" s="109"/>
      <c r="AM343" s="109"/>
      <c r="AN343" s="63"/>
      <c r="AO343" s="109"/>
      <c r="AP343" s="109"/>
      <c r="AQ343" s="63"/>
      <c r="AR343" s="109"/>
      <c r="AS343" s="109"/>
      <c r="AT343" s="63"/>
      <c r="AU343" s="109"/>
      <c r="AV343" s="109"/>
      <c r="AW343" s="63"/>
      <c r="AX343" s="109"/>
      <c r="AY343" s="109"/>
      <c r="AZ343" s="63"/>
      <c r="BA343" s="109"/>
      <c r="BB343" s="109"/>
      <c r="BC343" s="63"/>
      <c r="BD343" s="109"/>
      <c r="BE343" s="109"/>
      <c r="BF343" s="63"/>
      <c r="BG343" s="109"/>
      <c r="BH343" s="109"/>
      <c r="BI343" s="63"/>
      <c r="BJ343" s="63">
        <v>67.099999999999994</v>
      </c>
      <c r="BK343" s="63">
        <v>27.6</v>
      </c>
      <c r="BL343" s="63">
        <f t="shared" si="44"/>
        <v>41.132637853949333</v>
      </c>
      <c r="BM343" s="109"/>
      <c r="BN343" s="109"/>
      <c r="BO343" s="63"/>
      <c r="BP343" s="109"/>
      <c r="BQ343" s="109"/>
      <c r="BR343" s="63"/>
      <c r="BS343" s="109"/>
      <c r="BT343" s="109"/>
      <c r="BU343" s="63"/>
      <c r="BV343" s="109"/>
      <c r="BW343" s="109"/>
      <c r="BX343" s="63"/>
      <c r="BY343" s="109"/>
      <c r="BZ343" s="109"/>
      <c r="CA343" s="63"/>
    </row>
    <row r="344" spans="1:79" s="70" customFormat="1" ht="38.25" x14ac:dyDescent="0.25">
      <c r="A344" s="130" t="s">
        <v>598</v>
      </c>
      <c r="B344" s="131">
        <f t="shared" si="45"/>
        <v>67.099999999999994</v>
      </c>
      <c r="C344" s="131">
        <f t="shared" si="45"/>
        <v>27.6</v>
      </c>
      <c r="D344" s="63">
        <f t="shared" si="46"/>
        <v>41.132637853949333</v>
      </c>
      <c r="E344" s="109"/>
      <c r="F344" s="109"/>
      <c r="G344" s="63"/>
      <c r="H344" s="109"/>
      <c r="I344" s="109"/>
      <c r="J344" s="63"/>
      <c r="K344" s="109"/>
      <c r="L344" s="109"/>
      <c r="M344" s="63"/>
      <c r="N344" s="109"/>
      <c r="O344" s="109"/>
      <c r="P344" s="63"/>
      <c r="Q344" s="109"/>
      <c r="R344" s="109"/>
      <c r="S344" s="63"/>
      <c r="T344" s="109"/>
      <c r="U344" s="109"/>
      <c r="V344" s="63"/>
      <c r="W344" s="109"/>
      <c r="X344" s="109"/>
      <c r="Y344" s="63"/>
      <c r="Z344" s="109"/>
      <c r="AA344" s="109"/>
      <c r="AB344" s="63"/>
      <c r="AC344" s="109"/>
      <c r="AD344" s="109"/>
      <c r="AE344" s="63"/>
      <c r="AF344" s="109"/>
      <c r="AG344" s="109"/>
      <c r="AH344" s="63"/>
      <c r="AI344" s="109"/>
      <c r="AJ344" s="109"/>
      <c r="AK344" s="63"/>
      <c r="AL344" s="109"/>
      <c r="AM344" s="109"/>
      <c r="AN344" s="63"/>
      <c r="AO344" s="109"/>
      <c r="AP344" s="109"/>
      <c r="AQ344" s="63"/>
      <c r="AR344" s="109"/>
      <c r="AS344" s="109"/>
      <c r="AT344" s="63"/>
      <c r="AU344" s="109"/>
      <c r="AV344" s="109"/>
      <c r="AW344" s="63"/>
      <c r="AX344" s="109"/>
      <c r="AY344" s="109"/>
      <c r="AZ344" s="63"/>
      <c r="BA344" s="109"/>
      <c r="BB344" s="109"/>
      <c r="BC344" s="63"/>
      <c r="BD344" s="109"/>
      <c r="BE344" s="109"/>
      <c r="BF344" s="63"/>
      <c r="BG344" s="109"/>
      <c r="BH344" s="109"/>
      <c r="BI344" s="63"/>
      <c r="BJ344" s="63">
        <v>67.099999999999994</v>
      </c>
      <c r="BK344" s="63">
        <v>27.6</v>
      </c>
      <c r="BL344" s="63">
        <f t="shared" si="44"/>
        <v>41.132637853949333</v>
      </c>
      <c r="BM344" s="109"/>
      <c r="BN344" s="109"/>
      <c r="BO344" s="63"/>
      <c r="BP344" s="109"/>
      <c r="BQ344" s="109"/>
      <c r="BR344" s="63"/>
      <c r="BS344" s="109"/>
      <c r="BT344" s="109"/>
      <c r="BU344" s="63"/>
      <c r="BV344" s="109"/>
      <c r="BW344" s="109"/>
      <c r="BX344" s="63"/>
      <c r="BY344" s="109"/>
      <c r="BZ344" s="109"/>
      <c r="CA344" s="63"/>
    </row>
    <row r="345" spans="1:79" s="70" customFormat="1" ht="38.25" x14ac:dyDescent="0.25">
      <c r="A345" s="130" t="s">
        <v>599</v>
      </c>
      <c r="B345" s="131">
        <f t="shared" si="45"/>
        <v>333.4</v>
      </c>
      <c r="C345" s="131">
        <f t="shared" si="45"/>
        <v>140</v>
      </c>
      <c r="D345" s="63">
        <f t="shared" si="46"/>
        <v>41.991601679664072</v>
      </c>
      <c r="E345" s="109"/>
      <c r="F345" s="109"/>
      <c r="G345" s="63"/>
      <c r="H345" s="109"/>
      <c r="I345" s="109"/>
      <c r="J345" s="63"/>
      <c r="K345" s="109"/>
      <c r="L345" s="109"/>
      <c r="M345" s="63"/>
      <c r="N345" s="109"/>
      <c r="O345" s="109"/>
      <c r="P345" s="63"/>
      <c r="Q345" s="109"/>
      <c r="R345" s="109"/>
      <c r="S345" s="63"/>
      <c r="T345" s="109"/>
      <c r="U345" s="109"/>
      <c r="V345" s="63"/>
      <c r="W345" s="109"/>
      <c r="X345" s="109"/>
      <c r="Y345" s="63"/>
      <c r="Z345" s="109"/>
      <c r="AA345" s="109"/>
      <c r="AB345" s="63"/>
      <c r="AC345" s="109"/>
      <c r="AD345" s="109"/>
      <c r="AE345" s="63"/>
      <c r="AF345" s="109"/>
      <c r="AG345" s="109"/>
      <c r="AH345" s="63"/>
      <c r="AI345" s="109"/>
      <c r="AJ345" s="109"/>
      <c r="AK345" s="63"/>
      <c r="AL345" s="109"/>
      <c r="AM345" s="109"/>
      <c r="AN345" s="63"/>
      <c r="AO345" s="109"/>
      <c r="AP345" s="109"/>
      <c r="AQ345" s="63"/>
      <c r="AR345" s="109"/>
      <c r="AS345" s="109"/>
      <c r="AT345" s="63"/>
      <c r="AU345" s="109"/>
      <c r="AV345" s="109"/>
      <c r="AW345" s="63"/>
      <c r="AX345" s="109"/>
      <c r="AY345" s="109"/>
      <c r="AZ345" s="63"/>
      <c r="BA345" s="109"/>
      <c r="BB345" s="109"/>
      <c r="BC345" s="63"/>
      <c r="BD345" s="109"/>
      <c r="BE345" s="109"/>
      <c r="BF345" s="63"/>
      <c r="BG345" s="109"/>
      <c r="BH345" s="109"/>
      <c r="BI345" s="63"/>
      <c r="BJ345" s="63">
        <v>333.4</v>
      </c>
      <c r="BK345" s="63">
        <v>140</v>
      </c>
      <c r="BL345" s="63">
        <f t="shared" si="44"/>
        <v>41.991601679664072</v>
      </c>
      <c r="BM345" s="109"/>
      <c r="BN345" s="109"/>
      <c r="BO345" s="63"/>
      <c r="BP345" s="109"/>
      <c r="BQ345" s="109"/>
      <c r="BR345" s="63"/>
      <c r="BS345" s="109"/>
      <c r="BT345" s="109"/>
      <c r="BU345" s="63"/>
      <c r="BV345" s="109"/>
      <c r="BW345" s="109"/>
      <c r="BX345" s="63"/>
      <c r="BY345" s="109"/>
      <c r="BZ345" s="109"/>
      <c r="CA345" s="63"/>
    </row>
    <row r="346" spans="1:79" s="70" customFormat="1" ht="38.25" x14ac:dyDescent="0.25">
      <c r="A346" s="130" t="s">
        <v>600</v>
      </c>
      <c r="B346" s="131">
        <f t="shared" si="45"/>
        <v>67.099999999999994</v>
      </c>
      <c r="C346" s="131">
        <f t="shared" si="45"/>
        <v>27.6</v>
      </c>
      <c r="D346" s="63">
        <f t="shared" si="46"/>
        <v>41.132637853949333</v>
      </c>
      <c r="E346" s="109"/>
      <c r="F346" s="109"/>
      <c r="G346" s="63"/>
      <c r="H346" s="109"/>
      <c r="I346" s="109"/>
      <c r="J346" s="63"/>
      <c r="K346" s="109"/>
      <c r="L346" s="109"/>
      <c r="M346" s="63"/>
      <c r="N346" s="109"/>
      <c r="O346" s="109"/>
      <c r="P346" s="63"/>
      <c r="Q346" s="109"/>
      <c r="R346" s="109"/>
      <c r="S346" s="63"/>
      <c r="T346" s="109"/>
      <c r="U346" s="109"/>
      <c r="V346" s="63"/>
      <c r="W346" s="109"/>
      <c r="X346" s="109"/>
      <c r="Y346" s="63"/>
      <c r="Z346" s="109"/>
      <c r="AA346" s="109"/>
      <c r="AB346" s="63"/>
      <c r="AC346" s="109"/>
      <c r="AD346" s="109"/>
      <c r="AE346" s="63"/>
      <c r="AF346" s="109"/>
      <c r="AG346" s="109"/>
      <c r="AH346" s="63"/>
      <c r="AI346" s="109"/>
      <c r="AJ346" s="109"/>
      <c r="AK346" s="63"/>
      <c r="AL346" s="109"/>
      <c r="AM346" s="109"/>
      <c r="AN346" s="63"/>
      <c r="AO346" s="109"/>
      <c r="AP346" s="109"/>
      <c r="AQ346" s="63"/>
      <c r="AR346" s="109"/>
      <c r="AS346" s="109"/>
      <c r="AT346" s="63"/>
      <c r="AU346" s="109"/>
      <c r="AV346" s="109"/>
      <c r="AW346" s="63"/>
      <c r="AX346" s="109"/>
      <c r="AY346" s="109"/>
      <c r="AZ346" s="63"/>
      <c r="BA346" s="109"/>
      <c r="BB346" s="109"/>
      <c r="BC346" s="63"/>
      <c r="BD346" s="109"/>
      <c r="BE346" s="109"/>
      <c r="BF346" s="63"/>
      <c r="BG346" s="109"/>
      <c r="BH346" s="109"/>
      <c r="BI346" s="63"/>
      <c r="BJ346" s="63">
        <v>67.099999999999994</v>
      </c>
      <c r="BK346" s="63">
        <v>27.6</v>
      </c>
      <c r="BL346" s="63">
        <f t="shared" si="44"/>
        <v>41.132637853949333</v>
      </c>
      <c r="BM346" s="109"/>
      <c r="BN346" s="109"/>
      <c r="BO346" s="63"/>
      <c r="BP346" s="109"/>
      <c r="BQ346" s="109"/>
      <c r="BR346" s="63"/>
      <c r="BS346" s="109"/>
      <c r="BT346" s="109"/>
      <c r="BU346" s="63"/>
      <c r="BV346" s="109"/>
      <c r="BW346" s="109"/>
      <c r="BX346" s="63"/>
      <c r="BY346" s="109"/>
      <c r="BZ346" s="109"/>
      <c r="CA346" s="63"/>
    </row>
    <row r="347" spans="1:79" s="70" customFormat="1" ht="38.25" x14ac:dyDescent="0.25">
      <c r="A347" s="130" t="s">
        <v>601</v>
      </c>
      <c r="B347" s="131">
        <f t="shared" si="45"/>
        <v>67.099999999999994</v>
      </c>
      <c r="C347" s="131">
        <f t="shared" si="45"/>
        <v>32</v>
      </c>
      <c r="D347" s="63">
        <f t="shared" si="46"/>
        <v>47.690014903129665</v>
      </c>
      <c r="E347" s="109"/>
      <c r="F347" s="109"/>
      <c r="G347" s="63"/>
      <c r="H347" s="109"/>
      <c r="I347" s="109"/>
      <c r="J347" s="63"/>
      <c r="K347" s="109"/>
      <c r="L347" s="109"/>
      <c r="M347" s="63"/>
      <c r="N347" s="109"/>
      <c r="O347" s="109"/>
      <c r="P347" s="63"/>
      <c r="Q347" s="109"/>
      <c r="R347" s="109"/>
      <c r="S347" s="63"/>
      <c r="T347" s="109"/>
      <c r="U347" s="109"/>
      <c r="V347" s="63"/>
      <c r="W347" s="109"/>
      <c r="X347" s="109"/>
      <c r="Y347" s="63"/>
      <c r="Z347" s="109"/>
      <c r="AA347" s="109"/>
      <c r="AB347" s="63"/>
      <c r="AC347" s="109"/>
      <c r="AD347" s="109"/>
      <c r="AE347" s="63"/>
      <c r="AF347" s="109"/>
      <c r="AG347" s="109"/>
      <c r="AH347" s="63"/>
      <c r="AI347" s="109"/>
      <c r="AJ347" s="109"/>
      <c r="AK347" s="63"/>
      <c r="AL347" s="109"/>
      <c r="AM347" s="109"/>
      <c r="AN347" s="63"/>
      <c r="AO347" s="109"/>
      <c r="AP347" s="109"/>
      <c r="AQ347" s="63"/>
      <c r="AR347" s="109"/>
      <c r="AS347" s="109"/>
      <c r="AT347" s="63"/>
      <c r="AU347" s="109"/>
      <c r="AV347" s="109"/>
      <c r="AW347" s="63"/>
      <c r="AX347" s="109"/>
      <c r="AY347" s="109"/>
      <c r="AZ347" s="63"/>
      <c r="BA347" s="109"/>
      <c r="BB347" s="109"/>
      <c r="BC347" s="63"/>
      <c r="BD347" s="109"/>
      <c r="BE347" s="109"/>
      <c r="BF347" s="63"/>
      <c r="BG347" s="109"/>
      <c r="BH347" s="109"/>
      <c r="BI347" s="63"/>
      <c r="BJ347" s="63">
        <v>67.099999999999994</v>
      </c>
      <c r="BK347" s="63">
        <v>32</v>
      </c>
      <c r="BL347" s="63">
        <f t="shared" si="44"/>
        <v>47.690014903129665</v>
      </c>
      <c r="BM347" s="109"/>
      <c r="BN347" s="109"/>
      <c r="BO347" s="63"/>
      <c r="BP347" s="109"/>
      <c r="BQ347" s="109"/>
      <c r="BR347" s="63"/>
      <c r="BS347" s="109"/>
      <c r="BT347" s="109"/>
      <c r="BU347" s="63"/>
      <c r="BV347" s="109"/>
      <c r="BW347" s="109"/>
      <c r="BX347" s="63"/>
      <c r="BY347" s="109"/>
      <c r="BZ347" s="109"/>
      <c r="CA347" s="63"/>
    </row>
    <row r="348" spans="1:79" s="70" customFormat="1" ht="38.25" x14ac:dyDescent="0.25">
      <c r="A348" s="130" t="s">
        <v>602</v>
      </c>
      <c r="B348" s="131">
        <f t="shared" si="45"/>
        <v>67.099999999999994</v>
      </c>
      <c r="C348" s="131">
        <f t="shared" si="45"/>
        <v>27.6</v>
      </c>
      <c r="D348" s="63">
        <f t="shared" si="46"/>
        <v>41.132637853949333</v>
      </c>
      <c r="E348" s="109"/>
      <c r="F348" s="109"/>
      <c r="G348" s="63"/>
      <c r="H348" s="109"/>
      <c r="I348" s="109"/>
      <c r="J348" s="63"/>
      <c r="K348" s="109"/>
      <c r="L348" s="109"/>
      <c r="M348" s="63"/>
      <c r="N348" s="109"/>
      <c r="O348" s="109"/>
      <c r="P348" s="63"/>
      <c r="Q348" s="109"/>
      <c r="R348" s="109"/>
      <c r="S348" s="63"/>
      <c r="T348" s="109"/>
      <c r="U348" s="109"/>
      <c r="V348" s="63"/>
      <c r="W348" s="109"/>
      <c r="X348" s="109"/>
      <c r="Y348" s="63"/>
      <c r="Z348" s="109"/>
      <c r="AA348" s="109"/>
      <c r="AB348" s="63"/>
      <c r="AC348" s="109"/>
      <c r="AD348" s="109"/>
      <c r="AE348" s="63"/>
      <c r="AF348" s="109"/>
      <c r="AG348" s="109"/>
      <c r="AH348" s="63"/>
      <c r="AI348" s="109"/>
      <c r="AJ348" s="109"/>
      <c r="AK348" s="63"/>
      <c r="AL348" s="109"/>
      <c r="AM348" s="109"/>
      <c r="AN348" s="63"/>
      <c r="AO348" s="109"/>
      <c r="AP348" s="109"/>
      <c r="AQ348" s="63"/>
      <c r="AR348" s="109"/>
      <c r="AS348" s="109"/>
      <c r="AT348" s="63"/>
      <c r="AU348" s="109"/>
      <c r="AV348" s="109"/>
      <c r="AW348" s="63"/>
      <c r="AX348" s="109"/>
      <c r="AY348" s="109"/>
      <c r="AZ348" s="63"/>
      <c r="BA348" s="109"/>
      <c r="BB348" s="109"/>
      <c r="BC348" s="63"/>
      <c r="BD348" s="109"/>
      <c r="BE348" s="109"/>
      <c r="BF348" s="63"/>
      <c r="BG348" s="109"/>
      <c r="BH348" s="109"/>
      <c r="BI348" s="63"/>
      <c r="BJ348" s="63">
        <v>67.099999999999994</v>
      </c>
      <c r="BK348" s="63">
        <v>27.6</v>
      </c>
      <c r="BL348" s="63">
        <f t="shared" si="44"/>
        <v>41.132637853949333</v>
      </c>
      <c r="BM348" s="109"/>
      <c r="BN348" s="109"/>
      <c r="BO348" s="63"/>
      <c r="BP348" s="109"/>
      <c r="BQ348" s="109"/>
      <c r="BR348" s="63"/>
      <c r="BS348" s="109"/>
      <c r="BT348" s="109"/>
      <c r="BU348" s="63"/>
      <c r="BV348" s="109"/>
      <c r="BW348" s="109"/>
      <c r="BX348" s="63"/>
      <c r="BY348" s="109"/>
      <c r="BZ348" s="109"/>
      <c r="CA348" s="63"/>
    </row>
    <row r="349" spans="1:79" s="70" customFormat="1" ht="38.25" x14ac:dyDescent="0.25">
      <c r="A349" s="130" t="s">
        <v>603</v>
      </c>
      <c r="B349" s="131">
        <f t="shared" si="45"/>
        <v>67.099999999999994</v>
      </c>
      <c r="C349" s="131">
        <f t="shared" si="45"/>
        <v>27.4</v>
      </c>
      <c r="D349" s="63">
        <f t="shared" si="46"/>
        <v>40.834575260804776</v>
      </c>
      <c r="E349" s="109"/>
      <c r="F349" s="109"/>
      <c r="G349" s="63"/>
      <c r="H349" s="109"/>
      <c r="I349" s="109"/>
      <c r="J349" s="63"/>
      <c r="K349" s="109"/>
      <c r="L349" s="109"/>
      <c r="M349" s="63"/>
      <c r="N349" s="109"/>
      <c r="O349" s="109"/>
      <c r="P349" s="63"/>
      <c r="Q349" s="109"/>
      <c r="R349" s="109"/>
      <c r="S349" s="63"/>
      <c r="T349" s="109"/>
      <c r="U349" s="109"/>
      <c r="V349" s="63"/>
      <c r="W349" s="109"/>
      <c r="X349" s="109"/>
      <c r="Y349" s="63"/>
      <c r="Z349" s="109"/>
      <c r="AA349" s="109"/>
      <c r="AB349" s="63"/>
      <c r="AC349" s="109"/>
      <c r="AD349" s="109"/>
      <c r="AE349" s="63"/>
      <c r="AF349" s="109"/>
      <c r="AG349" s="109"/>
      <c r="AH349" s="63"/>
      <c r="AI349" s="109"/>
      <c r="AJ349" s="109"/>
      <c r="AK349" s="63"/>
      <c r="AL349" s="109"/>
      <c r="AM349" s="109"/>
      <c r="AN349" s="63"/>
      <c r="AO349" s="109"/>
      <c r="AP349" s="109"/>
      <c r="AQ349" s="63"/>
      <c r="AR349" s="109"/>
      <c r="AS349" s="109"/>
      <c r="AT349" s="63"/>
      <c r="AU349" s="109"/>
      <c r="AV349" s="109"/>
      <c r="AW349" s="63"/>
      <c r="AX349" s="109"/>
      <c r="AY349" s="109"/>
      <c r="AZ349" s="63"/>
      <c r="BA349" s="109"/>
      <c r="BB349" s="109"/>
      <c r="BC349" s="63"/>
      <c r="BD349" s="109"/>
      <c r="BE349" s="109"/>
      <c r="BF349" s="63"/>
      <c r="BG349" s="109"/>
      <c r="BH349" s="109"/>
      <c r="BI349" s="63"/>
      <c r="BJ349" s="63">
        <v>67.099999999999994</v>
      </c>
      <c r="BK349" s="63">
        <v>27.4</v>
      </c>
      <c r="BL349" s="63">
        <f t="shared" si="44"/>
        <v>40.834575260804776</v>
      </c>
      <c r="BM349" s="109"/>
      <c r="BN349" s="109"/>
      <c r="BO349" s="63"/>
      <c r="BP349" s="109"/>
      <c r="BQ349" s="109"/>
      <c r="BR349" s="63"/>
      <c r="BS349" s="109"/>
      <c r="BT349" s="109"/>
      <c r="BU349" s="63"/>
      <c r="BV349" s="109"/>
      <c r="BW349" s="109"/>
      <c r="BX349" s="63"/>
      <c r="BY349" s="109"/>
      <c r="BZ349" s="109"/>
      <c r="CA349" s="63"/>
    </row>
    <row r="350" spans="1:79" s="70" customFormat="1" ht="38.25" x14ac:dyDescent="0.25">
      <c r="A350" s="130" t="s">
        <v>604</v>
      </c>
      <c r="B350" s="131">
        <f t="shared" si="45"/>
        <v>166.7</v>
      </c>
      <c r="C350" s="131">
        <f t="shared" si="45"/>
        <v>61</v>
      </c>
      <c r="D350" s="63">
        <f t="shared" si="46"/>
        <v>36.592681463707258</v>
      </c>
      <c r="E350" s="109"/>
      <c r="F350" s="109"/>
      <c r="G350" s="63"/>
      <c r="H350" s="109"/>
      <c r="I350" s="109"/>
      <c r="J350" s="63"/>
      <c r="K350" s="109"/>
      <c r="L350" s="109"/>
      <c r="M350" s="63"/>
      <c r="N350" s="109"/>
      <c r="O350" s="109"/>
      <c r="P350" s="63"/>
      <c r="Q350" s="109"/>
      <c r="R350" s="109"/>
      <c r="S350" s="63"/>
      <c r="T350" s="109"/>
      <c r="U350" s="109"/>
      <c r="V350" s="63"/>
      <c r="W350" s="109"/>
      <c r="X350" s="109"/>
      <c r="Y350" s="63"/>
      <c r="Z350" s="109"/>
      <c r="AA350" s="109"/>
      <c r="AB350" s="63"/>
      <c r="AC350" s="109"/>
      <c r="AD350" s="109"/>
      <c r="AE350" s="63"/>
      <c r="AF350" s="109"/>
      <c r="AG350" s="109"/>
      <c r="AH350" s="63"/>
      <c r="AI350" s="109"/>
      <c r="AJ350" s="109"/>
      <c r="AK350" s="63"/>
      <c r="AL350" s="109"/>
      <c r="AM350" s="109"/>
      <c r="AN350" s="63"/>
      <c r="AO350" s="109"/>
      <c r="AP350" s="109"/>
      <c r="AQ350" s="63"/>
      <c r="AR350" s="109"/>
      <c r="AS350" s="109"/>
      <c r="AT350" s="63"/>
      <c r="AU350" s="109"/>
      <c r="AV350" s="109"/>
      <c r="AW350" s="63"/>
      <c r="AX350" s="109"/>
      <c r="AY350" s="109"/>
      <c r="AZ350" s="63"/>
      <c r="BA350" s="109"/>
      <c r="BB350" s="109"/>
      <c r="BC350" s="63"/>
      <c r="BD350" s="109"/>
      <c r="BE350" s="109"/>
      <c r="BF350" s="63"/>
      <c r="BG350" s="109"/>
      <c r="BH350" s="109"/>
      <c r="BI350" s="63"/>
      <c r="BJ350" s="63">
        <v>166.7</v>
      </c>
      <c r="BK350" s="63">
        <v>61</v>
      </c>
      <c r="BL350" s="63">
        <f t="shared" si="44"/>
        <v>36.592681463707258</v>
      </c>
      <c r="BM350" s="109"/>
      <c r="BN350" s="109"/>
      <c r="BO350" s="63"/>
      <c r="BP350" s="109"/>
      <c r="BQ350" s="109"/>
      <c r="BR350" s="63"/>
      <c r="BS350" s="109"/>
      <c r="BT350" s="109"/>
      <c r="BU350" s="63"/>
      <c r="BV350" s="109"/>
      <c r="BW350" s="109"/>
      <c r="BX350" s="63"/>
      <c r="BY350" s="109"/>
      <c r="BZ350" s="109"/>
      <c r="CA350" s="63"/>
    </row>
    <row r="351" spans="1:79" s="70" customFormat="1" ht="38.25" x14ac:dyDescent="0.25">
      <c r="A351" s="130" t="s">
        <v>605</v>
      </c>
      <c r="B351" s="131">
        <f t="shared" si="45"/>
        <v>67.099999999999994</v>
      </c>
      <c r="C351" s="131">
        <f t="shared" si="45"/>
        <v>27.5</v>
      </c>
      <c r="D351" s="63">
        <f t="shared" si="46"/>
        <v>40.983606557377051</v>
      </c>
      <c r="E351" s="109"/>
      <c r="F351" s="109"/>
      <c r="G351" s="63"/>
      <c r="H351" s="109"/>
      <c r="I351" s="109"/>
      <c r="J351" s="63"/>
      <c r="K351" s="109"/>
      <c r="L351" s="109"/>
      <c r="M351" s="63"/>
      <c r="N351" s="109"/>
      <c r="O351" s="109"/>
      <c r="P351" s="63"/>
      <c r="Q351" s="109"/>
      <c r="R351" s="109"/>
      <c r="S351" s="63"/>
      <c r="T351" s="109"/>
      <c r="U351" s="109"/>
      <c r="V351" s="63"/>
      <c r="W351" s="109"/>
      <c r="X351" s="109"/>
      <c r="Y351" s="63"/>
      <c r="Z351" s="109"/>
      <c r="AA351" s="109"/>
      <c r="AB351" s="63"/>
      <c r="AC351" s="109"/>
      <c r="AD351" s="109"/>
      <c r="AE351" s="63"/>
      <c r="AF351" s="109"/>
      <c r="AG351" s="109"/>
      <c r="AH351" s="63"/>
      <c r="AI351" s="109"/>
      <c r="AJ351" s="109"/>
      <c r="AK351" s="63"/>
      <c r="AL351" s="109"/>
      <c r="AM351" s="109"/>
      <c r="AN351" s="63"/>
      <c r="AO351" s="109"/>
      <c r="AP351" s="109"/>
      <c r="AQ351" s="63"/>
      <c r="AR351" s="109"/>
      <c r="AS351" s="109"/>
      <c r="AT351" s="63"/>
      <c r="AU351" s="109"/>
      <c r="AV351" s="109"/>
      <c r="AW351" s="63"/>
      <c r="AX351" s="109"/>
      <c r="AY351" s="109"/>
      <c r="AZ351" s="63"/>
      <c r="BA351" s="109"/>
      <c r="BB351" s="109"/>
      <c r="BC351" s="63"/>
      <c r="BD351" s="109"/>
      <c r="BE351" s="109"/>
      <c r="BF351" s="63"/>
      <c r="BG351" s="109"/>
      <c r="BH351" s="109"/>
      <c r="BI351" s="63"/>
      <c r="BJ351" s="63">
        <v>67.099999999999994</v>
      </c>
      <c r="BK351" s="63">
        <v>27.5</v>
      </c>
      <c r="BL351" s="63">
        <f t="shared" si="44"/>
        <v>40.983606557377051</v>
      </c>
      <c r="BM351" s="109"/>
      <c r="BN351" s="109"/>
      <c r="BO351" s="63"/>
      <c r="BP351" s="109"/>
      <c r="BQ351" s="109"/>
      <c r="BR351" s="63"/>
      <c r="BS351" s="109"/>
      <c r="BT351" s="109"/>
      <c r="BU351" s="63"/>
      <c r="BV351" s="109"/>
      <c r="BW351" s="109"/>
      <c r="BX351" s="63"/>
      <c r="BY351" s="109"/>
      <c r="BZ351" s="109"/>
      <c r="CA351" s="63"/>
    </row>
    <row r="352" spans="1:79" s="70" customFormat="1" ht="38.25" x14ac:dyDescent="0.25">
      <c r="A352" s="130" t="s">
        <v>606</v>
      </c>
      <c r="B352" s="131">
        <f t="shared" si="45"/>
        <v>166.7</v>
      </c>
      <c r="C352" s="131">
        <f t="shared" si="45"/>
        <v>83</v>
      </c>
      <c r="D352" s="63">
        <f t="shared" si="46"/>
        <v>49.790041991601683</v>
      </c>
      <c r="E352" s="109"/>
      <c r="F352" s="109"/>
      <c r="G352" s="63"/>
      <c r="H352" s="109"/>
      <c r="I352" s="109"/>
      <c r="J352" s="63"/>
      <c r="K352" s="109"/>
      <c r="L352" s="109"/>
      <c r="M352" s="63"/>
      <c r="N352" s="109"/>
      <c r="O352" s="109"/>
      <c r="P352" s="63"/>
      <c r="Q352" s="109"/>
      <c r="R352" s="109"/>
      <c r="S352" s="63"/>
      <c r="T352" s="109"/>
      <c r="U352" s="109"/>
      <c r="V352" s="63"/>
      <c r="W352" s="109"/>
      <c r="X352" s="109"/>
      <c r="Y352" s="63"/>
      <c r="Z352" s="109"/>
      <c r="AA352" s="109"/>
      <c r="AB352" s="63"/>
      <c r="AC352" s="109"/>
      <c r="AD352" s="109"/>
      <c r="AE352" s="63"/>
      <c r="AF352" s="109"/>
      <c r="AG352" s="109"/>
      <c r="AH352" s="63"/>
      <c r="AI352" s="109"/>
      <c r="AJ352" s="109"/>
      <c r="AK352" s="63"/>
      <c r="AL352" s="109"/>
      <c r="AM352" s="109"/>
      <c r="AN352" s="63"/>
      <c r="AO352" s="109"/>
      <c r="AP352" s="109"/>
      <c r="AQ352" s="63"/>
      <c r="AR352" s="109"/>
      <c r="AS352" s="109"/>
      <c r="AT352" s="63"/>
      <c r="AU352" s="109"/>
      <c r="AV352" s="109"/>
      <c r="AW352" s="63"/>
      <c r="AX352" s="109"/>
      <c r="AY352" s="109"/>
      <c r="AZ352" s="63"/>
      <c r="BA352" s="109"/>
      <c r="BB352" s="109"/>
      <c r="BC352" s="63"/>
      <c r="BD352" s="109"/>
      <c r="BE352" s="109"/>
      <c r="BF352" s="63"/>
      <c r="BG352" s="109"/>
      <c r="BH352" s="109"/>
      <c r="BI352" s="63"/>
      <c r="BJ352" s="63">
        <v>166.7</v>
      </c>
      <c r="BK352" s="63">
        <v>83</v>
      </c>
      <c r="BL352" s="63">
        <f t="shared" si="44"/>
        <v>49.790041991601683</v>
      </c>
      <c r="BM352" s="109"/>
      <c r="BN352" s="109"/>
      <c r="BO352" s="63"/>
      <c r="BP352" s="109"/>
      <c r="BQ352" s="109"/>
      <c r="BR352" s="63"/>
      <c r="BS352" s="109"/>
      <c r="BT352" s="109"/>
      <c r="BU352" s="63"/>
      <c r="BV352" s="109"/>
      <c r="BW352" s="109"/>
      <c r="BX352" s="63"/>
      <c r="BY352" s="109"/>
      <c r="BZ352" s="109"/>
      <c r="CA352" s="63"/>
    </row>
    <row r="353" spans="1:79" s="70" customFormat="1" ht="38.25" x14ac:dyDescent="0.25">
      <c r="A353" s="130" t="s">
        <v>607</v>
      </c>
      <c r="B353" s="131">
        <f t="shared" si="45"/>
        <v>67.099999999999994</v>
      </c>
      <c r="C353" s="131">
        <f t="shared" si="45"/>
        <v>28.5</v>
      </c>
      <c r="D353" s="63">
        <f t="shared" si="46"/>
        <v>42.473919523099859</v>
      </c>
      <c r="E353" s="109"/>
      <c r="F353" s="109"/>
      <c r="G353" s="63"/>
      <c r="H353" s="109"/>
      <c r="I353" s="109"/>
      <c r="J353" s="63"/>
      <c r="K353" s="109"/>
      <c r="L353" s="109"/>
      <c r="M353" s="63"/>
      <c r="N353" s="109"/>
      <c r="O353" s="109"/>
      <c r="P353" s="63"/>
      <c r="Q353" s="109"/>
      <c r="R353" s="109"/>
      <c r="S353" s="63"/>
      <c r="T353" s="109"/>
      <c r="U353" s="109"/>
      <c r="V353" s="63"/>
      <c r="W353" s="109"/>
      <c r="X353" s="109"/>
      <c r="Y353" s="63"/>
      <c r="Z353" s="109"/>
      <c r="AA353" s="109"/>
      <c r="AB353" s="63"/>
      <c r="AC353" s="109"/>
      <c r="AD353" s="109"/>
      <c r="AE353" s="63"/>
      <c r="AF353" s="109"/>
      <c r="AG353" s="109"/>
      <c r="AH353" s="63"/>
      <c r="AI353" s="109"/>
      <c r="AJ353" s="109"/>
      <c r="AK353" s="63"/>
      <c r="AL353" s="109"/>
      <c r="AM353" s="109"/>
      <c r="AN353" s="63"/>
      <c r="AO353" s="109"/>
      <c r="AP353" s="109"/>
      <c r="AQ353" s="63"/>
      <c r="AR353" s="109"/>
      <c r="AS353" s="109"/>
      <c r="AT353" s="63"/>
      <c r="AU353" s="109"/>
      <c r="AV353" s="109"/>
      <c r="AW353" s="63"/>
      <c r="AX353" s="109"/>
      <c r="AY353" s="109"/>
      <c r="AZ353" s="63"/>
      <c r="BA353" s="109"/>
      <c r="BB353" s="109"/>
      <c r="BC353" s="63"/>
      <c r="BD353" s="109"/>
      <c r="BE353" s="109"/>
      <c r="BF353" s="63"/>
      <c r="BG353" s="109"/>
      <c r="BH353" s="109"/>
      <c r="BI353" s="63"/>
      <c r="BJ353" s="63">
        <v>67.099999999999994</v>
      </c>
      <c r="BK353" s="63">
        <v>28.5</v>
      </c>
      <c r="BL353" s="63">
        <f t="shared" si="44"/>
        <v>42.473919523099859</v>
      </c>
      <c r="BM353" s="109"/>
      <c r="BN353" s="109"/>
      <c r="BO353" s="63"/>
      <c r="BP353" s="109"/>
      <c r="BQ353" s="109"/>
      <c r="BR353" s="63"/>
      <c r="BS353" s="109"/>
      <c r="BT353" s="109"/>
      <c r="BU353" s="63"/>
      <c r="BV353" s="109"/>
      <c r="BW353" s="109"/>
      <c r="BX353" s="63"/>
      <c r="BY353" s="109"/>
      <c r="BZ353" s="109"/>
      <c r="CA353" s="63"/>
    </row>
    <row r="354" spans="1:79" s="70" customFormat="1" ht="38.25" x14ac:dyDescent="0.25">
      <c r="A354" s="130" t="s">
        <v>608</v>
      </c>
      <c r="B354" s="131">
        <f t="shared" si="45"/>
        <v>67.099999999999994</v>
      </c>
      <c r="C354" s="131">
        <f t="shared" si="45"/>
        <v>27</v>
      </c>
      <c r="D354" s="63">
        <f t="shared" si="46"/>
        <v>40.238450074515654</v>
      </c>
      <c r="E354" s="109"/>
      <c r="F354" s="109"/>
      <c r="G354" s="63"/>
      <c r="H354" s="109"/>
      <c r="I354" s="109"/>
      <c r="J354" s="63"/>
      <c r="K354" s="109"/>
      <c r="L354" s="109"/>
      <c r="M354" s="63"/>
      <c r="N354" s="109"/>
      <c r="O354" s="109"/>
      <c r="P354" s="63"/>
      <c r="Q354" s="109"/>
      <c r="R354" s="109"/>
      <c r="S354" s="63"/>
      <c r="T354" s="109"/>
      <c r="U354" s="109"/>
      <c r="V354" s="63"/>
      <c r="W354" s="109"/>
      <c r="X354" s="109"/>
      <c r="Y354" s="63"/>
      <c r="Z354" s="109"/>
      <c r="AA354" s="109"/>
      <c r="AB354" s="63"/>
      <c r="AC354" s="109"/>
      <c r="AD354" s="109"/>
      <c r="AE354" s="63"/>
      <c r="AF354" s="109"/>
      <c r="AG354" s="109"/>
      <c r="AH354" s="63"/>
      <c r="AI354" s="109"/>
      <c r="AJ354" s="109"/>
      <c r="AK354" s="63"/>
      <c r="AL354" s="109"/>
      <c r="AM354" s="109"/>
      <c r="AN354" s="63"/>
      <c r="AO354" s="109"/>
      <c r="AP354" s="109"/>
      <c r="AQ354" s="63"/>
      <c r="AR354" s="109"/>
      <c r="AS354" s="109"/>
      <c r="AT354" s="63"/>
      <c r="AU354" s="109"/>
      <c r="AV354" s="109"/>
      <c r="AW354" s="63"/>
      <c r="AX354" s="109"/>
      <c r="AY354" s="109"/>
      <c r="AZ354" s="63"/>
      <c r="BA354" s="109"/>
      <c r="BB354" s="109"/>
      <c r="BC354" s="63"/>
      <c r="BD354" s="109"/>
      <c r="BE354" s="109"/>
      <c r="BF354" s="63"/>
      <c r="BG354" s="109"/>
      <c r="BH354" s="109"/>
      <c r="BI354" s="63"/>
      <c r="BJ354" s="63">
        <v>67.099999999999994</v>
      </c>
      <c r="BK354" s="63">
        <v>27</v>
      </c>
      <c r="BL354" s="63">
        <f t="shared" si="44"/>
        <v>40.238450074515654</v>
      </c>
      <c r="BM354" s="109"/>
      <c r="BN354" s="109"/>
      <c r="BO354" s="63"/>
      <c r="BP354" s="109"/>
      <c r="BQ354" s="109"/>
      <c r="BR354" s="63"/>
      <c r="BS354" s="109"/>
      <c r="BT354" s="109"/>
      <c r="BU354" s="63"/>
      <c r="BV354" s="109"/>
      <c r="BW354" s="109"/>
      <c r="BX354" s="63"/>
      <c r="BY354" s="109"/>
      <c r="BZ354" s="109"/>
      <c r="CA354" s="63"/>
    </row>
    <row r="355" spans="1:79" s="70" customFormat="1" ht="38.25" x14ac:dyDescent="0.25">
      <c r="A355" s="130" t="s">
        <v>609</v>
      </c>
      <c r="B355" s="131">
        <f t="shared" si="45"/>
        <v>67.099999999999994</v>
      </c>
      <c r="C355" s="131">
        <f t="shared" si="45"/>
        <v>27.1</v>
      </c>
      <c r="D355" s="63">
        <f t="shared" si="46"/>
        <v>40.387481371087937</v>
      </c>
      <c r="E355" s="109"/>
      <c r="F355" s="109"/>
      <c r="G355" s="63"/>
      <c r="H355" s="109"/>
      <c r="I355" s="109"/>
      <c r="J355" s="63"/>
      <c r="K355" s="109"/>
      <c r="L355" s="109"/>
      <c r="M355" s="63"/>
      <c r="N355" s="109"/>
      <c r="O355" s="109"/>
      <c r="P355" s="63"/>
      <c r="Q355" s="109"/>
      <c r="R355" s="109"/>
      <c r="S355" s="63"/>
      <c r="T355" s="109"/>
      <c r="U355" s="109"/>
      <c r="V355" s="63"/>
      <c r="W355" s="109"/>
      <c r="X355" s="109"/>
      <c r="Y355" s="63"/>
      <c r="Z355" s="109"/>
      <c r="AA355" s="109"/>
      <c r="AB355" s="63"/>
      <c r="AC355" s="109"/>
      <c r="AD355" s="109"/>
      <c r="AE355" s="63"/>
      <c r="AF355" s="109"/>
      <c r="AG355" s="109"/>
      <c r="AH355" s="63"/>
      <c r="AI355" s="109"/>
      <c r="AJ355" s="109"/>
      <c r="AK355" s="63"/>
      <c r="AL355" s="109"/>
      <c r="AM355" s="109"/>
      <c r="AN355" s="63"/>
      <c r="AO355" s="109"/>
      <c r="AP355" s="109"/>
      <c r="AQ355" s="63"/>
      <c r="AR355" s="109"/>
      <c r="AS355" s="109"/>
      <c r="AT355" s="63"/>
      <c r="AU355" s="109"/>
      <c r="AV355" s="109"/>
      <c r="AW355" s="63"/>
      <c r="AX355" s="109"/>
      <c r="AY355" s="109"/>
      <c r="AZ355" s="63"/>
      <c r="BA355" s="109"/>
      <c r="BB355" s="109"/>
      <c r="BC355" s="63"/>
      <c r="BD355" s="109"/>
      <c r="BE355" s="109"/>
      <c r="BF355" s="63"/>
      <c r="BG355" s="109"/>
      <c r="BH355" s="109"/>
      <c r="BI355" s="63"/>
      <c r="BJ355" s="63">
        <v>67.099999999999994</v>
      </c>
      <c r="BK355" s="63">
        <v>27.1</v>
      </c>
      <c r="BL355" s="63">
        <f t="shared" si="44"/>
        <v>40.387481371087937</v>
      </c>
      <c r="BM355" s="109"/>
      <c r="BN355" s="109"/>
      <c r="BO355" s="63"/>
      <c r="BP355" s="109"/>
      <c r="BQ355" s="109"/>
      <c r="BR355" s="63"/>
      <c r="BS355" s="109"/>
      <c r="BT355" s="109"/>
      <c r="BU355" s="63"/>
      <c r="BV355" s="109"/>
      <c r="BW355" s="109"/>
      <c r="BX355" s="63"/>
      <c r="BY355" s="109"/>
      <c r="BZ355" s="109"/>
      <c r="CA355" s="63"/>
    </row>
    <row r="356" spans="1:79" s="70" customFormat="1" ht="38.25" x14ac:dyDescent="0.25">
      <c r="A356" s="130" t="s">
        <v>610</v>
      </c>
      <c r="B356" s="131">
        <f t="shared" si="45"/>
        <v>67.099999999999994</v>
      </c>
      <c r="C356" s="131">
        <f t="shared" si="45"/>
        <v>27.2</v>
      </c>
      <c r="D356" s="63">
        <f t="shared" si="46"/>
        <v>40.536512667660212</v>
      </c>
      <c r="E356" s="109"/>
      <c r="F356" s="109"/>
      <c r="G356" s="63"/>
      <c r="H356" s="109"/>
      <c r="I356" s="109"/>
      <c r="J356" s="63"/>
      <c r="K356" s="109"/>
      <c r="L356" s="109"/>
      <c r="M356" s="63"/>
      <c r="N356" s="109"/>
      <c r="O356" s="109"/>
      <c r="P356" s="63"/>
      <c r="Q356" s="109"/>
      <c r="R356" s="109"/>
      <c r="S356" s="63"/>
      <c r="T356" s="109"/>
      <c r="U356" s="109"/>
      <c r="V356" s="63"/>
      <c r="W356" s="109"/>
      <c r="X356" s="109"/>
      <c r="Y356" s="63"/>
      <c r="Z356" s="109"/>
      <c r="AA356" s="109"/>
      <c r="AB356" s="63"/>
      <c r="AC356" s="109"/>
      <c r="AD356" s="109"/>
      <c r="AE356" s="63"/>
      <c r="AF356" s="109"/>
      <c r="AG356" s="109"/>
      <c r="AH356" s="63"/>
      <c r="AI356" s="109"/>
      <c r="AJ356" s="109"/>
      <c r="AK356" s="63"/>
      <c r="AL356" s="109"/>
      <c r="AM356" s="109"/>
      <c r="AN356" s="63"/>
      <c r="AO356" s="109"/>
      <c r="AP356" s="109"/>
      <c r="AQ356" s="63"/>
      <c r="AR356" s="109"/>
      <c r="AS356" s="109"/>
      <c r="AT356" s="63"/>
      <c r="AU356" s="109"/>
      <c r="AV356" s="109"/>
      <c r="AW356" s="63"/>
      <c r="AX356" s="109"/>
      <c r="AY356" s="109"/>
      <c r="AZ356" s="63"/>
      <c r="BA356" s="109"/>
      <c r="BB356" s="109"/>
      <c r="BC356" s="63"/>
      <c r="BD356" s="109"/>
      <c r="BE356" s="109"/>
      <c r="BF356" s="63"/>
      <c r="BG356" s="109"/>
      <c r="BH356" s="109"/>
      <c r="BI356" s="63"/>
      <c r="BJ356" s="63">
        <v>67.099999999999994</v>
      </c>
      <c r="BK356" s="63">
        <v>27.2</v>
      </c>
      <c r="BL356" s="63">
        <f t="shared" si="44"/>
        <v>40.536512667660212</v>
      </c>
      <c r="BM356" s="109"/>
      <c r="BN356" s="109"/>
      <c r="BO356" s="63"/>
      <c r="BP356" s="109"/>
      <c r="BQ356" s="109"/>
      <c r="BR356" s="63"/>
      <c r="BS356" s="109"/>
      <c r="BT356" s="109"/>
      <c r="BU356" s="63"/>
      <c r="BV356" s="109"/>
      <c r="BW356" s="109"/>
      <c r="BX356" s="63"/>
      <c r="BY356" s="109"/>
      <c r="BZ356" s="109"/>
      <c r="CA356" s="63"/>
    </row>
    <row r="357" spans="1:79" s="70" customFormat="1" ht="51" x14ac:dyDescent="0.25">
      <c r="A357" s="130" t="s">
        <v>611</v>
      </c>
      <c r="B357" s="131">
        <f t="shared" si="45"/>
        <v>166.7</v>
      </c>
      <c r="C357" s="131">
        <f t="shared" si="45"/>
        <v>83.1</v>
      </c>
      <c r="D357" s="63">
        <f t="shared" si="46"/>
        <v>49.850029994001197</v>
      </c>
      <c r="E357" s="109"/>
      <c r="F357" s="109"/>
      <c r="G357" s="63"/>
      <c r="H357" s="109"/>
      <c r="I357" s="109"/>
      <c r="J357" s="63"/>
      <c r="K357" s="109"/>
      <c r="L357" s="109"/>
      <c r="M357" s="63"/>
      <c r="N357" s="109"/>
      <c r="O357" s="109"/>
      <c r="P357" s="63"/>
      <c r="Q357" s="109"/>
      <c r="R357" s="109"/>
      <c r="S357" s="63"/>
      <c r="T357" s="109"/>
      <c r="U357" s="109"/>
      <c r="V357" s="63"/>
      <c r="W357" s="109"/>
      <c r="X357" s="109"/>
      <c r="Y357" s="63"/>
      <c r="Z357" s="109"/>
      <c r="AA357" s="109"/>
      <c r="AB357" s="63"/>
      <c r="AC357" s="109"/>
      <c r="AD357" s="109"/>
      <c r="AE357" s="63"/>
      <c r="AF357" s="109"/>
      <c r="AG357" s="109"/>
      <c r="AH357" s="63"/>
      <c r="AI357" s="109"/>
      <c r="AJ357" s="109"/>
      <c r="AK357" s="63"/>
      <c r="AL357" s="109"/>
      <c r="AM357" s="109"/>
      <c r="AN357" s="63"/>
      <c r="AO357" s="109"/>
      <c r="AP357" s="109"/>
      <c r="AQ357" s="63"/>
      <c r="AR357" s="109"/>
      <c r="AS357" s="109"/>
      <c r="AT357" s="63"/>
      <c r="AU357" s="109"/>
      <c r="AV357" s="109"/>
      <c r="AW357" s="63"/>
      <c r="AX357" s="109"/>
      <c r="AY357" s="109"/>
      <c r="AZ357" s="63"/>
      <c r="BA357" s="109"/>
      <c r="BB357" s="109"/>
      <c r="BC357" s="63"/>
      <c r="BD357" s="109"/>
      <c r="BE357" s="109"/>
      <c r="BF357" s="63"/>
      <c r="BG357" s="109"/>
      <c r="BH357" s="109"/>
      <c r="BI357" s="63"/>
      <c r="BJ357" s="63">
        <v>166.7</v>
      </c>
      <c r="BK357" s="63">
        <v>83.1</v>
      </c>
      <c r="BL357" s="63">
        <f t="shared" si="44"/>
        <v>49.850029994001197</v>
      </c>
      <c r="BM357" s="109"/>
      <c r="BN357" s="109"/>
      <c r="BO357" s="63"/>
      <c r="BP357" s="109"/>
      <c r="BQ357" s="109"/>
      <c r="BR357" s="63"/>
      <c r="BS357" s="109"/>
      <c r="BT357" s="109"/>
      <c r="BU357" s="63"/>
      <c r="BV357" s="109"/>
      <c r="BW357" s="109"/>
      <c r="BX357" s="63"/>
      <c r="BY357" s="109"/>
      <c r="BZ357" s="109"/>
      <c r="CA357" s="63"/>
    </row>
    <row r="358" spans="1:79" s="70" customFormat="1" ht="38.25" x14ac:dyDescent="0.25">
      <c r="A358" s="130" t="s">
        <v>612</v>
      </c>
      <c r="B358" s="131">
        <f t="shared" si="45"/>
        <v>500.1</v>
      </c>
      <c r="C358" s="131">
        <f t="shared" si="45"/>
        <v>246.2</v>
      </c>
      <c r="D358" s="63">
        <f t="shared" si="46"/>
        <v>49.23015396920615</v>
      </c>
      <c r="E358" s="109"/>
      <c r="F358" s="109"/>
      <c r="G358" s="63"/>
      <c r="H358" s="109"/>
      <c r="I358" s="109"/>
      <c r="J358" s="63"/>
      <c r="K358" s="109"/>
      <c r="L358" s="109"/>
      <c r="M358" s="63"/>
      <c r="N358" s="109"/>
      <c r="O358" s="109"/>
      <c r="P358" s="63"/>
      <c r="Q358" s="109"/>
      <c r="R358" s="109"/>
      <c r="S358" s="63"/>
      <c r="T358" s="109"/>
      <c r="U358" s="109"/>
      <c r="V358" s="63"/>
      <c r="W358" s="109"/>
      <c r="X358" s="109"/>
      <c r="Y358" s="63"/>
      <c r="Z358" s="109"/>
      <c r="AA358" s="109"/>
      <c r="AB358" s="63"/>
      <c r="AC358" s="109"/>
      <c r="AD358" s="109"/>
      <c r="AE358" s="63"/>
      <c r="AF358" s="109"/>
      <c r="AG358" s="109"/>
      <c r="AH358" s="63"/>
      <c r="AI358" s="109"/>
      <c r="AJ358" s="109"/>
      <c r="AK358" s="63"/>
      <c r="AL358" s="109"/>
      <c r="AM358" s="109"/>
      <c r="AN358" s="63"/>
      <c r="AO358" s="109"/>
      <c r="AP358" s="109"/>
      <c r="AQ358" s="63"/>
      <c r="AR358" s="109"/>
      <c r="AS358" s="109"/>
      <c r="AT358" s="63"/>
      <c r="AU358" s="109"/>
      <c r="AV358" s="109"/>
      <c r="AW358" s="63"/>
      <c r="AX358" s="109"/>
      <c r="AY358" s="109"/>
      <c r="AZ358" s="63"/>
      <c r="BA358" s="109"/>
      <c r="BB358" s="109"/>
      <c r="BC358" s="63"/>
      <c r="BD358" s="109"/>
      <c r="BE358" s="109"/>
      <c r="BF358" s="63"/>
      <c r="BG358" s="109"/>
      <c r="BH358" s="109"/>
      <c r="BI358" s="63"/>
      <c r="BJ358" s="63">
        <v>500.1</v>
      </c>
      <c r="BK358" s="63">
        <v>246.2</v>
      </c>
      <c r="BL358" s="63">
        <f t="shared" si="44"/>
        <v>49.23015396920615</v>
      </c>
      <c r="BM358" s="109"/>
      <c r="BN358" s="109"/>
      <c r="BO358" s="63"/>
      <c r="BP358" s="109"/>
      <c r="BQ358" s="109"/>
      <c r="BR358" s="63"/>
      <c r="BS358" s="109"/>
      <c r="BT358" s="109"/>
      <c r="BU358" s="63"/>
      <c r="BV358" s="109"/>
      <c r="BW358" s="109"/>
      <c r="BX358" s="63"/>
      <c r="BY358" s="109"/>
      <c r="BZ358" s="109"/>
      <c r="CA358" s="63"/>
    </row>
    <row r="359" spans="1:79" s="70" customFormat="1" ht="38.25" x14ac:dyDescent="0.25">
      <c r="A359" s="130" t="s">
        <v>613</v>
      </c>
      <c r="B359" s="131">
        <f t="shared" si="45"/>
        <v>333.4</v>
      </c>
      <c r="C359" s="131">
        <f t="shared" si="45"/>
        <v>140.1</v>
      </c>
      <c r="D359" s="63">
        <f t="shared" si="46"/>
        <v>42.021595680863825</v>
      </c>
      <c r="E359" s="109"/>
      <c r="F359" s="109"/>
      <c r="G359" s="63"/>
      <c r="H359" s="109"/>
      <c r="I359" s="109"/>
      <c r="J359" s="63"/>
      <c r="K359" s="109"/>
      <c r="L359" s="109"/>
      <c r="M359" s="63"/>
      <c r="N359" s="109"/>
      <c r="O359" s="109"/>
      <c r="P359" s="63"/>
      <c r="Q359" s="109"/>
      <c r="R359" s="109"/>
      <c r="S359" s="63"/>
      <c r="T359" s="109"/>
      <c r="U359" s="109"/>
      <c r="V359" s="63"/>
      <c r="W359" s="109"/>
      <c r="X359" s="109"/>
      <c r="Y359" s="63"/>
      <c r="Z359" s="109"/>
      <c r="AA359" s="109"/>
      <c r="AB359" s="63"/>
      <c r="AC359" s="109"/>
      <c r="AD359" s="109"/>
      <c r="AE359" s="63"/>
      <c r="AF359" s="109"/>
      <c r="AG359" s="109"/>
      <c r="AH359" s="63"/>
      <c r="AI359" s="109"/>
      <c r="AJ359" s="109"/>
      <c r="AK359" s="63"/>
      <c r="AL359" s="109"/>
      <c r="AM359" s="109"/>
      <c r="AN359" s="63"/>
      <c r="AO359" s="109"/>
      <c r="AP359" s="109"/>
      <c r="AQ359" s="63"/>
      <c r="AR359" s="109"/>
      <c r="AS359" s="109"/>
      <c r="AT359" s="63"/>
      <c r="AU359" s="109"/>
      <c r="AV359" s="109"/>
      <c r="AW359" s="63"/>
      <c r="AX359" s="109"/>
      <c r="AY359" s="109"/>
      <c r="AZ359" s="63"/>
      <c r="BA359" s="109"/>
      <c r="BB359" s="109"/>
      <c r="BC359" s="63"/>
      <c r="BD359" s="109"/>
      <c r="BE359" s="109"/>
      <c r="BF359" s="63"/>
      <c r="BG359" s="109"/>
      <c r="BH359" s="109"/>
      <c r="BI359" s="63"/>
      <c r="BJ359" s="63">
        <v>333.4</v>
      </c>
      <c r="BK359" s="63">
        <v>140.1</v>
      </c>
      <c r="BL359" s="63">
        <f t="shared" si="44"/>
        <v>42.021595680863825</v>
      </c>
      <c r="BM359" s="109"/>
      <c r="BN359" s="109"/>
      <c r="BO359" s="63"/>
      <c r="BP359" s="109"/>
      <c r="BQ359" s="109"/>
      <c r="BR359" s="63"/>
      <c r="BS359" s="109"/>
      <c r="BT359" s="109"/>
      <c r="BU359" s="63"/>
      <c r="BV359" s="109"/>
      <c r="BW359" s="109"/>
      <c r="BX359" s="63"/>
      <c r="BY359" s="109"/>
      <c r="BZ359" s="109"/>
      <c r="CA359" s="63"/>
    </row>
    <row r="360" spans="1:79" s="70" customFormat="1" ht="38.25" x14ac:dyDescent="0.25">
      <c r="A360" s="130" t="s">
        <v>614</v>
      </c>
      <c r="B360" s="131">
        <f t="shared" si="45"/>
        <v>500.1</v>
      </c>
      <c r="C360" s="131">
        <f t="shared" si="45"/>
        <v>218.8</v>
      </c>
      <c r="D360" s="63">
        <f t="shared" si="46"/>
        <v>43.751249750049993</v>
      </c>
      <c r="E360" s="109"/>
      <c r="F360" s="109"/>
      <c r="G360" s="63"/>
      <c r="H360" s="109"/>
      <c r="I360" s="109"/>
      <c r="J360" s="63"/>
      <c r="K360" s="109"/>
      <c r="L360" s="109"/>
      <c r="M360" s="63"/>
      <c r="N360" s="109"/>
      <c r="O360" s="109"/>
      <c r="P360" s="63"/>
      <c r="Q360" s="109"/>
      <c r="R360" s="109"/>
      <c r="S360" s="63"/>
      <c r="T360" s="109"/>
      <c r="U360" s="109"/>
      <c r="V360" s="63"/>
      <c r="W360" s="109"/>
      <c r="X360" s="109"/>
      <c r="Y360" s="63"/>
      <c r="Z360" s="109"/>
      <c r="AA360" s="109"/>
      <c r="AB360" s="63"/>
      <c r="AC360" s="109"/>
      <c r="AD360" s="109"/>
      <c r="AE360" s="63"/>
      <c r="AF360" s="109"/>
      <c r="AG360" s="109"/>
      <c r="AH360" s="63"/>
      <c r="AI360" s="109"/>
      <c r="AJ360" s="109"/>
      <c r="AK360" s="63"/>
      <c r="AL360" s="109"/>
      <c r="AM360" s="109"/>
      <c r="AN360" s="63"/>
      <c r="AO360" s="109"/>
      <c r="AP360" s="109"/>
      <c r="AQ360" s="63"/>
      <c r="AR360" s="109"/>
      <c r="AS360" s="109"/>
      <c r="AT360" s="63"/>
      <c r="AU360" s="109"/>
      <c r="AV360" s="109"/>
      <c r="AW360" s="63"/>
      <c r="AX360" s="109"/>
      <c r="AY360" s="109"/>
      <c r="AZ360" s="63"/>
      <c r="BA360" s="109"/>
      <c r="BB360" s="109"/>
      <c r="BC360" s="63"/>
      <c r="BD360" s="109"/>
      <c r="BE360" s="109"/>
      <c r="BF360" s="63"/>
      <c r="BG360" s="109"/>
      <c r="BH360" s="109"/>
      <c r="BI360" s="63"/>
      <c r="BJ360" s="63">
        <v>500.1</v>
      </c>
      <c r="BK360" s="63">
        <v>218.8</v>
      </c>
      <c r="BL360" s="63">
        <f t="shared" si="44"/>
        <v>43.751249750049993</v>
      </c>
      <c r="BM360" s="109"/>
      <c r="BN360" s="109"/>
      <c r="BO360" s="63"/>
      <c r="BP360" s="109"/>
      <c r="BQ360" s="109"/>
      <c r="BR360" s="63"/>
      <c r="BS360" s="109"/>
      <c r="BT360" s="109"/>
      <c r="BU360" s="63"/>
      <c r="BV360" s="109"/>
      <c r="BW360" s="109"/>
      <c r="BX360" s="63"/>
      <c r="BY360" s="109"/>
      <c r="BZ360" s="109"/>
      <c r="CA360" s="63"/>
    </row>
    <row r="361" spans="1:79" s="70" customFormat="1" ht="38.25" x14ac:dyDescent="0.25">
      <c r="A361" s="130" t="s">
        <v>615</v>
      </c>
      <c r="B361" s="131">
        <f t="shared" si="45"/>
        <v>668.1</v>
      </c>
      <c r="C361" s="131">
        <f t="shared" si="45"/>
        <v>296.2</v>
      </c>
      <c r="D361" s="63">
        <f t="shared" si="46"/>
        <v>44.334680437060321</v>
      </c>
      <c r="E361" s="109"/>
      <c r="F361" s="109"/>
      <c r="G361" s="63"/>
      <c r="H361" s="109"/>
      <c r="I361" s="109"/>
      <c r="J361" s="63"/>
      <c r="K361" s="109"/>
      <c r="L361" s="109"/>
      <c r="M361" s="63"/>
      <c r="N361" s="109"/>
      <c r="O361" s="109"/>
      <c r="P361" s="63"/>
      <c r="Q361" s="109"/>
      <c r="R361" s="109"/>
      <c r="S361" s="63"/>
      <c r="T361" s="109"/>
      <c r="U361" s="109"/>
      <c r="V361" s="63"/>
      <c r="W361" s="109"/>
      <c r="X361" s="109"/>
      <c r="Y361" s="63"/>
      <c r="Z361" s="109"/>
      <c r="AA361" s="109"/>
      <c r="AB361" s="63"/>
      <c r="AC361" s="109"/>
      <c r="AD361" s="109"/>
      <c r="AE361" s="63"/>
      <c r="AF361" s="109"/>
      <c r="AG361" s="109"/>
      <c r="AH361" s="63"/>
      <c r="AI361" s="109"/>
      <c r="AJ361" s="109"/>
      <c r="AK361" s="63"/>
      <c r="AL361" s="109"/>
      <c r="AM361" s="109"/>
      <c r="AN361" s="63"/>
      <c r="AO361" s="109"/>
      <c r="AP361" s="109"/>
      <c r="AQ361" s="63"/>
      <c r="AR361" s="109"/>
      <c r="AS361" s="109"/>
      <c r="AT361" s="63"/>
      <c r="AU361" s="109"/>
      <c r="AV361" s="109"/>
      <c r="AW361" s="63"/>
      <c r="AX361" s="109"/>
      <c r="AY361" s="109"/>
      <c r="AZ361" s="63"/>
      <c r="BA361" s="109"/>
      <c r="BB361" s="109"/>
      <c r="BC361" s="63"/>
      <c r="BD361" s="109"/>
      <c r="BE361" s="109"/>
      <c r="BF361" s="63"/>
      <c r="BG361" s="109"/>
      <c r="BH361" s="109"/>
      <c r="BI361" s="63"/>
      <c r="BJ361" s="63">
        <v>668.1</v>
      </c>
      <c r="BK361" s="63">
        <v>296.2</v>
      </c>
      <c r="BL361" s="63">
        <f t="shared" si="44"/>
        <v>44.334680437060321</v>
      </c>
      <c r="BM361" s="109"/>
      <c r="BN361" s="109"/>
      <c r="BO361" s="63"/>
      <c r="BP361" s="109"/>
      <c r="BQ361" s="109"/>
      <c r="BR361" s="63"/>
      <c r="BS361" s="109"/>
      <c r="BT361" s="109"/>
      <c r="BU361" s="63"/>
      <c r="BV361" s="109"/>
      <c r="BW361" s="109"/>
      <c r="BX361" s="63"/>
      <c r="BY361" s="109"/>
      <c r="BZ361" s="109"/>
      <c r="CA361" s="63"/>
    </row>
    <row r="362" spans="1:79" s="70" customFormat="1" ht="38.25" x14ac:dyDescent="0.25">
      <c r="A362" s="130" t="s">
        <v>616</v>
      </c>
      <c r="B362" s="131">
        <f t="shared" si="45"/>
        <v>166.7</v>
      </c>
      <c r="C362" s="131">
        <f t="shared" si="45"/>
        <v>67.099999999999994</v>
      </c>
      <c r="D362" s="63">
        <f t="shared" si="46"/>
        <v>40.251949610077986</v>
      </c>
      <c r="E362" s="109"/>
      <c r="F362" s="109"/>
      <c r="G362" s="63"/>
      <c r="H362" s="109"/>
      <c r="I362" s="109"/>
      <c r="J362" s="63"/>
      <c r="K362" s="109"/>
      <c r="L362" s="109"/>
      <c r="M362" s="63"/>
      <c r="N362" s="109"/>
      <c r="O362" s="109"/>
      <c r="P362" s="63"/>
      <c r="Q362" s="109"/>
      <c r="R362" s="109"/>
      <c r="S362" s="63"/>
      <c r="T362" s="109"/>
      <c r="U362" s="109"/>
      <c r="V362" s="63"/>
      <c r="W362" s="109"/>
      <c r="X362" s="109"/>
      <c r="Y362" s="63"/>
      <c r="Z362" s="109"/>
      <c r="AA362" s="109"/>
      <c r="AB362" s="63"/>
      <c r="AC362" s="109"/>
      <c r="AD362" s="109"/>
      <c r="AE362" s="63"/>
      <c r="AF362" s="109"/>
      <c r="AG362" s="109"/>
      <c r="AH362" s="63"/>
      <c r="AI362" s="109"/>
      <c r="AJ362" s="109"/>
      <c r="AK362" s="63"/>
      <c r="AL362" s="109"/>
      <c r="AM362" s="109"/>
      <c r="AN362" s="63"/>
      <c r="AO362" s="109"/>
      <c r="AP362" s="109"/>
      <c r="AQ362" s="63"/>
      <c r="AR362" s="109"/>
      <c r="AS362" s="109"/>
      <c r="AT362" s="63"/>
      <c r="AU362" s="109"/>
      <c r="AV362" s="109"/>
      <c r="AW362" s="63"/>
      <c r="AX362" s="109"/>
      <c r="AY362" s="109"/>
      <c r="AZ362" s="63"/>
      <c r="BA362" s="109"/>
      <c r="BB362" s="109"/>
      <c r="BC362" s="63"/>
      <c r="BD362" s="109"/>
      <c r="BE362" s="109"/>
      <c r="BF362" s="63"/>
      <c r="BG362" s="109"/>
      <c r="BH362" s="109"/>
      <c r="BI362" s="63"/>
      <c r="BJ362" s="63">
        <v>166.7</v>
      </c>
      <c r="BK362" s="63">
        <v>67.099999999999994</v>
      </c>
      <c r="BL362" s="63">
        <f t="shared" si="44"/>
        <v>40.251949610077986</v>
      </c>
      <c r="BM362" s="109"/>
      <c r="BN362" s="109"/>
      <c r="BO362" s="63"/>
      <c r="BP362" s="109"/>
      <c r="BQ362" s="109"/>
      <c r="BR362" s="63"/>
      <c r="BS362" s="109"/>
      <c r="BT362" s="109"/>
      <c r="BU362" s="63"/>
      <c r="BV362" s="109"/>
      <c r="BW362" s="109"/>
      <c r="BX362" s="63"/>
      <c r="BY362" s="109"/>
      <c r="BZ362" s="109"/>
      <c r="CA362" s="63"/>
    </row>
    <row r="363" spans="1:79" ht="36.75" customHeight="1" x14ac:dyDescent="0.2">
      <c r="A363" s="133" t="s">
        <v>632</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4"/>
      <c r="AG363" s="134"/>
      <c r="AH363" s="134"/>
      <c r="AI363" s="134"/>
      <c r="AJ363" s="134"/>
      <c r="AK363" s="134"/>
      <c r="AL363" s="134"/>
      <c r="AM363" s="134"/>
      <c r="AN363" s="134"/>
      <c r="AO363" s="134"/>
      <c r="AP363" s="134"/>
      <c r="AQ363" s="134"/>
      <c r="AR363" s="134"/>
      <c r="AS363" s="134"/>
      <c r="AT363" s="134"/>
      <c r="AU363" s="134"/>
      <c r="AV363" s="134"/>
      <c r="AW363" s="134"/>
      <c r="AX363" s="134"/>
      <c r="AY363" s="134"/>
      <c r="AZ363" s="134"/>
      <c r="BA363" s="134"/>
      <c r="BB363" s="134"/>
      <c r="BC363" s="134"/>
      <c r="BD363" s="134"/>
      <c r="BE363" s="134"/>
      <c r="BF363" s="134"/>
      <c r="BG363" s="134"/>
      <c r="BH363" s="134"/>
      <c r="BI363" s="134"/>
      <c r="BJ363" s="134"/>
      <c r="BK363" s="134"/>
      <c r="BL363" s="134"/>
      <c r="BM363" s="134"/>
      <c r="BN363" s="134"/>
      <c r="BO363" s="134"/>
      <c r="BP363" s="134"/>
      <c r="BQ363" s="134"/>
      <c r="BR363" s="134"/>
      <c r="BS363" s="134"/>
      <c r="BT363" s="134"/>
      <c r="BU363" s="134"/>
      <c r="BV363" s="134"/>
      <c r="BW363" s="134"/>
      <c r="BX363" s="134"/>
      <c r="BY363" s="134"/>
      <c r="BZ363" s="134"/>
      <c r="CA363" s="134"/>
    </row>
    <row r="364" spans="1:79" ht="15.75" x14ac:dyDescent="0.25">
      <c r="A364" s="133" t="s">
        <v>619</v>
      </c>
      <c r="B364" s="125">
        <f>B49+B10+B54</f>
        <v>17243636.299999997</v>
      </c>
      <c r="C364" s="125">
        <f>C49+C10+C54</f>
        <v>9324782.4698700029</v>
      </c>
      <c r="D364" s="125">
        <f>C364/B364*100</f>
        <v>54.076659398516803</v>
      </c>
      <c r="E364" s="125">
        <f>E49+E10</f>
        <v>76887.000000000015</v>
      </c>
      <c r="F364" s="125">
        <f t="shared" ref="F364:BQ364" si="47">F49+F10</f>
        <v>33575.899999999994</v>
      </c>
      <c r="G364" s="125">
        <f>F364/E364*100</f>
        <v>43.669150831740069</v>
      </c>
      <c r="H364" s="125">
        <f t="shared" si="47"/>
        <v>16258.699999999999</v>
      </c>
      <c r="I364" s="125">
        <f t="shared" si="47"/>
        <v>7077.6</v>
      </c>
      <c r="J364" s="125">
        <f>I364/H364*100</f>
        <v>43.53115562744869</v>
      </c>
      <c r="K364" s="125">
        <f t="shared" si="47"/>
        <v>389273.8</v>
      </c>
      <c r="L364" s="125">
        <f t="shared" si="47"/>
        <v>224947.69999999998</v>
      </c>
      <c r="M364" s="125">
        <f>L364/K364*100</f>
        <v>57.786498860185297</v>
      </c>
      <c r="N364" s="125">
        <f t="shared" si="47"/>
        <v>4341578.2999999989</v>
      </c>
      <c r="O364" s="125">
        <f t="shared" si="47"/>
        <v>2132535.5999999996</v>
      </c>
      <c r="P364" s="125">
        <f t="shared" si="47"/>
        <v>99.143834156427943</v>
      </c>
      <c r="Q364" s="125">
        <f t="shared" si="47"/>
        <v>31823.5</v>
      </c>
      <c r="R364" s="125">
        <f t="shared" si="47"/>
        <v>13837.6</v>
      </c>
      <c r="S364" s="125">
        <f>R364/Q364*100</f>
        <v>43.482332238754381</v>
      </c>
      <c r="T364" s="125">
        <f t="shared" si="47"/>
        <v>318.20000000000005</v>
      </c>
      <c r="U364" s="125">
        <f t="shared" si="47"/>
        <v>61.7</v>
      </c>
      <c r="V364" s="125">
        <f>U364/T364*100</f>
        <v>19.390320553111248</v>
      </c>
      <c r="W364" s="125">
        <f t="shared" si="47"/>
        <v>268349.8</v>
      </c>
      <c r="X364" s="125">
        <f t="shared" si="47"/>
        <v>114322.7</v>
      </c>
      <c r="Y364" s="125">
        <f>X364/W364*100</f>
        <v>42.602118578064903</v>
      </c>
      <c r="Z364" s="125">
        <f t="shared" si="47"/>
        <v>18202.099999999995</v>
      </c>
      <c r="AA364" s="125">
        <f t="shared" si="47"/>
        <v>7524.7428700000009</v>
      </c>
      <c r="AB364" s="125">
        <f>AA364/Z364*100</f>
        <v>41.339971047296757</v>
      </c>
      <c r="AC364" s="125">
        <f t="shared" si="47"/>
        <v>11033298.600000001</v>
      </c>
      <c r="AD364" s="125">
        <f t="shared" si="47"/>
        <v>6254581.8000000026</v>
      </c>
      <c r="AE364" s="125">
        <f>AD364/AC364*100</f>
        <v>56.688231024582272</v>
      </c>
      <c r="AF364" s="125">
        <f t="shared" si="47"/>
        <v>77128.099999999991</v>
      </c>
      <c r="AG364" s="125">
        <f t="shared" si="47"/>
        <v>35838.9</v>
      </c>
      <c r="AH364" s="125">
        <f>AG364/AF364*100</f>
        <v>46.466722245199875</v>
      </c>
      <c r="AI364" s="125">
        <f t="shared" si="47"/>
        <v>771.3</v>
      </c>
      <c r="AJ364" s="125">
        <f t="shared" si="47"/>
        <v>211.29999999999998</v>
      </c>
      <c r="AK364" s="125">
        <f>AJ364/AI364*100</f>
        <v>27.395306625178268</v>
      </c>
      <c r="AL364" s="125">
        <f t="shared" si="47"/>
        <v>45498.099999999991</v>
      </c>
      <c r="AM364" s="125">
        <f t="shared" si="47"/>
        <v>21194.6</v>
      </c>
      <c r="AN364" s="125">
        <f>AM364/AL364*100</f>
        <v>46.583483705912997</v>
      </c>
      <c r="AO364" s="125">
        <f t="shared" si="47"/>
        <v>1869.3999999999999</v>
      </c>
      <c r="AP364" s="125">
        <f t="shared" si="47"/>
        <v>269.39999999999998</v>
      </c>
      <c r="AQ364" s="125">
        <f t="shared" ref="AQ364" si="48">AP364/AO364*100</f>
        <v>14.411040975714132</v>
      </c>
      <c r="AR364" s="125">
        <f t="shared" si="47"/>
        <v>41971.8</v>
      </c>
      <c r="AS364" s="125">
        <f t="shared" si="47"/>
        <v>18553.900000000001</v>
      </c>
      <c r="AT364" s="125">
        <f t="shared" ref="AT364" si="49">AS364/AR364*100</f>
        <v>44.205633306172238</v>
      </c>
      <c r="AU364" s="125">
        <f t="shared" si="47"/>
        <v>717930.10000000009</v>
      </c>
      <c r="AV364" s="125">
        <f t="shared" si="47"/>
        <v>378825.10000000003</v>
      </c>
      <c r="AW364" s="125">
        <f t="shared" ref="AW364" si="50">AV364/AU364*100</f>
        <v>52.766292985904897</v>
      </c>
      <c r="AX364" s="125">
        <f t="shared" si="47"/>
        <v>18390.800000000003</v>
      </c>
      <c r="AY364" s="125">
        <f t="shared" si="47"/>
        <v>8112.4000000000015</v>
      </c>
      <c r="AZ364" s="125">
        <f t="shared" ref="AZ364" si="51">AY364/AX364*100</f>
        <v>44.111186027796506</v>
      </c>
      <c r="BA364" s="125">
        <f t="shared" si="47"/>
        <v>11052.400000000007</v>
      </c>
      <c r="BB364" s="125">
        <f t="shared" si="47"/>
        <v>4521.5999999999995</v>
      </c>
      <c r="BC364" s="125">
        <f t="shared" ref="BC364" si="52">BB364/BA364*100</f>
        <v>40.910571459592454</v>
      </c>
      <c r="BD364" s="125">
        <f t="shared" si="47"/>
        <v>71120.100000000006</v>
      </c>
      <c r="BE364" s="125">
        <f t="shared" si="47"/>
        <v>35779.1</v>
      </c>
      <c r="BF364" s="125">
        <f t="shared" ref="BF364" si="53">BE364/BD364*100</f>
        <v>50.308000129358646</v>
      </c>
      <c r="BG364" s="125">
        <f t="shared" si="47"/>
        <v>9316</v>
      </c>
      <c r="BH364" s="125">
        <f t="shared" si="47"/>
        <v>4263.7</v>
      </c>
      <c r="BI364" s="125">
        <f t="shared" ref="BI364" si="54">BH364/BG364*100</f>
        <v>45.76749677973379</v>
      </c>
      <c r="BJ364" s="125">
        <f>BJ49+BJ10+BJ54</f>
        <v>37350.6</v>
      </c>
      <c r="BK364" s="125">
        <f>BK49+BK10+BK54</f>
        <v>15767.1</v>
      </c>
      <c r="BL364" s="125">
        <f>BK364/BJ364*100</f>
        <v>42.213779698318106</v>
      </c>
      <c r="BM364" s="125">
        <f t="shared" si="47"/>
        <v>2821.7000000000003</v>
      </c>
      <c r="BN364" s="125">
        <f t="shared" si="47"/>
        <v>2282.8000000000002</v>
      </c>
      <c r="BO364" s="125">
        <f t="shared" ref="BO364" si="55">BN364/BM364*100</f>
        <v>80.901584151398083</v>
      </c>
      <c r="BP364" s="125">
        <f t="shared" si="47"/>
        <v>9718.0000000000018</v>
      </c>
      <c r="BQ364" s="125">
        <f t="shared" si="47"/>
        <v>4146.6000000000004</v>
      </c>
      <c r="BR364" s="125">
        <f t="shared" ref="BR364" si="56">BQ364/BP364*100</f>
        <v>42.669273513068532</v>
      </c>
      <c r="BS364" s="125">
        <f t="shared" ref="BS364:BZ364" si="57">BS49+BS10</f>
        <v>14130.299999999994</v>
      </c>
      <c r="BT364" s="125">
        <f t="shared" si="57"/>
        <v>5937.9999999999991</v>
      </c>
      <c r="BU364" s="125">
        <f t="shared" ref="BU364" si="58">BT364/BS364*100</f>
        <v>42.023170067160656</v>
      </c>
      <c r="BV364" s="125">
        <f t="shared" si="57"/>
        <v>129.10000000000002</v>
      </c>
      <c r="BW364" s="125">
        <f t="shared" si="57"/>
        <v>2.7</v>
      </c>
      <c r="BX364" s="125">
        <f t="shared" ref="BX364" si="59">BW364/BV364*100</f>
        <v>2.0914020139426799</v>
      </c>
      <c r="BY364" s="125">
        <f>BY49+BY10</f>
        <v>8448.4999999999982</v>
      </c>
      <c r="BZ364" s="125">
        <f t="shared" si="57"/>
        <v>609.9</v>
      </c>
      <c r="CA364" s="125">
        <f t="shared" ref="CA364" si="60">BZ364/BY364*100</f>
        <v>7.2190329644315572</v>
      </c>
    </row>
    <row r="365" spans="1:79" ht="15.75" x14ac:dyDescent="0.25">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c r="AE365" s="77"/>
      <c r="AF365" s="77"/>
      <c r="AG365" s="77"/>
      <c r="AH365" s="77"/>
      <c r="AI365" s="77"/>
      <c r="AJ365" s="77"/>
      <c r="AK365" s="77"/>
      <c r="AL365" s="77"/>
      <c r="AM365" s="77"/>
      <c r="AN365" s="77"/>
      <c r="AO365" s="77"/>
      <c r="AP365" s="77"/>
      <c r="AQ365" s="77"/>
      <c r="AR365" s="77"/>
      <c r="AS365" s="77"/>
      <c r="AT365" s="77"/>
      <c r="AU365" s="77"/>
      <c r="AV365" s="77"/>
      <c r="AW365" s="77"/>
      <c r="AX365" s="77"/>
      <c r="AY365" s="77"/>
      <c r="AZ365" s="77"/>
      <c r="BA365" s="77"/>
      <c r="BB365" s="77"/>
      <c r="BC365" s="77"/>
      <c r="BD365" s="77"/>
      <c r="BE365" s="77"/>
      <c r="BF365" s="77"/>
      <c r="BG365" s="77"/>
      <c r="BH365" s="77"/>
      <c r="BI365" s="77"/>
      <c r="BJ365" s="77"/>
      <c r="BK365" s="77"/>
      <c r="BL365" s="77"/>
      <c r="BM365" s="77"/>
      <c r="BN365" s="77"/>
      <c r="BO365" s="77"/>
      <c r="BP365" s="77"/>
      <c r="BQ365" s="77"/>
      <c r="BR365" s="77"/>
      <c r="BS365" s="77"/>
      <c r="BT365" s="77"/>
      <c r="BU365" s="77"/>
      <c r="BV365" s="77"/>
      <c r="BW365" s="77"/>
      <c r="BX365" s="77"/>
      <c r="BY365" s="77"/>
      <c r="BZ365" s="77"/>
      <c r="CA365" s="77"/>
    </row>
    <row r="366" spans="1:79" ht="15.75" x14ac:dyDescent="0.25">
      <c r="A366" s="77" t="s">
        <v>620</v>
      </c>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77"/>
      <c r="AN366" s="77"/>
      <c r="AO366" s="77"/>
      <c r="AP366" s="77"/>
      <c r="AQ366" s="77"/>
      <c r="AR366" s="77"/>
      <c r="AS366" s="77"/>
      <c r="AT366" s="77"/>
      <c r="AU366" s="77"/>
      <c r="AV366" s="77"/>
      <c r="AW366" s="77"/>
      <c r="AX366" s="77"/>
      <c r="AY366" s="77"/>
      <c r="AZ366" s="77"/>
      <c r="BA366" s="77"/>
      <c r="BB366" s="77"/>
      <c r="BC366" s="77"/>
      <c r="BD366" s="77"/>
      <c r="BE366" s="77"/>
      <c r="BF366" s="77"/>
      <c r="BG366" s="77"/>
      <c r="BH366" s="77"/>
      <c r="BI366" s="77"/>
      <c r="BJ366" s="77"/>
      <c r="BK366" s="65"/>
      <c r="BL366" s="77"/>
      <c r="BM366" s="77"/>
      <c r="BN366" s="77"/>
      <c r="BO366" s="77"/>
      <c r="BP366" s="77"/>
      <c r="BQ366" s="77"/>
      <c r="BR366" s="77"/>
      <c r="BS366" s="77"/>
      <c r="BT366" s="77"/>
      <c r="BU366" s="77"/>
      <c r="BV366" s="77"/>
      <c r="BW366" s="77"/>
      <c r="BX366" s="77"/>
      <c r="BY366" s="77"/>
      <c r="BZ366" s="77"/>
      <c r="CA366" s="77"/>
    </row>
    <row r="367" spans="1:79" ht="15.75" x14ac:dyDescent="0.25">
      <c r="A367" s="77" t="s">
        <v>633</v>
      </c>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77"/>
      <c r="AN367" s="77"/>
      <c r="AO367" s="77"/>
      <c r="AP367" s="77"/>
      <c r="AQ367" s="77"/>
      <c r="AR367" s="77"/>
      <c r="AS367" s="77"/>
      <c r="AT367" s="77"/>
      <c r="AU367" s="77"/>
      <c r="AV367" s="77"/>
      <c r="AW367" s="77"/>
      <c r="AX367" s="77"/>
      <c r="AY367" s="77"/>
      <c r="AZ367" s="77"/>
      <c r="BA367" s="77"/>
      <c r="BB367" s="77"/>
      <c r="BC367" s="77"/>
      <c r="BD367" s="77"/>
      <c r="BE367" s="77"/>
      <c r="BF367" s="77"/>
      <c r="BG367" s="77"/>
      <c r="BH367" s="77"/>
      <c r="BI367" s="77"/>
      <c r="BJ367" s="77"/>
      <c r="BK367" s="78"/>
      <c r="BL367" s="77"/>
      <c r="BM367" s="77"/>
      <c r="BN367" s="77"/>
      <c r="BO367" s="77"/>
      <c r="BP367" s="77"/>
      <c r="BQ367" s="77"/>
      <c r="BR367" s="77"/>
      <c r="BS367" s="77"/>
      <c r="BT367" s="77"/>
      <c r="BU367" s="77"/>
      <c r="BV367" s="77"/>
      <c r="BW367" s="77"/>
      <c r="BX367" s="77"/>
      <c r="BY367" s="77"/>
      <c r="BZ367" s="77"/>
      <c r="CA367" s="77"/>
    </row>
    <row r="368" spans="1:79" ht="15.75" x14ac:dyDescent="0.25">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c r="AE368" s="77"/>
      <c r="AF368" s="77"/>
      <c r="AG368" s="77"/>
      <c r="AH368" s="77"/>
      <c r="AI368" s="77"/>
      <c r="AJ368" s="77"/>
      <c r="AK368" s="77"/>
      <c r="AL368" s="77"/>
      <c r="AM368" s="77"/>
      <c r="AN368" s="77"/>
      <c r="AO368" s="77"/>
      <c r="AP368" s="77"/>
      <c r="AQ368" s="77"/>
      <c r="AR368" s="77"/>
      <c r="AS368" s="77"/>
      <c r="AT368" s="77"/>
      <c r="AU368" s="77"/>
      <c r="AV368" s="77"/>
      <c r="AW368" s="77"/>
      <c r="AX368" s="77"/>
      <c r="AY368" s="77"/>
      <c r="AZ368" s="77"/>
      <c r="BA368" s="77"/>
      <c r="BB368" s="77"/>
      <c r="BC368" s="77"/>
      <c r="BD368" s="77"/>
      <c r="BE368" s="77"/>
      <c r="BF368" s="77"/>
      <c r="BG368" s="77"/>
      <c r="BH368" s="77"/>
      <c r="BI368" s="77"/>
      <c r="BJ368" s="77"/>
      <c r="BK368" s="78"/>
      <c r="BL368" s="77"/>
      <c r="BM368" s="77"/>
      <c r="BN368" s="77"/>
      <c r="BO368" s="77"/>
      <c r="BP368" s="77"/>
      <c r="BQ368" s="77"/>
      <c r="BR368" s="77"/>
      <c r="BS368" s="77"/>
      <c r="BT368" s="77"/>
      <c r="BU368" s="77"/>
      <c r="BV368" s="77"/>
      <c r="BW368" s="77"/>
      <c r="BX368" s="77"/>
      <c r="BY368" s="77"/>
      <c r="BZ368" s="77"/>
      <c r="CA368" s="77"/>
    </row>
    <row r="369" spans="1:79" ht="15.75" x14ac:dyDescent="0.25">
      <c r="A369" s="77"/>
      <c r="B369" s="65"/>
      <c r="C369" s="65">
        <f>'Всего (с учетом нераспред)'!L375-C364</f>
        <v>0</v>
      </c>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77"/>
      <c r="AN369" s="77"/>
      <c r="AO369" s="77"/>
      <c r="AP369" s="77"/>
      <c r="AQ369" s="77"/>
      <c r="AR369" s="77"/>
      <c r="AS369" s="77"/>
      <c r="AT369" s="77"/>
      <c r="AU369" s="77"/>
      <c r="AV369" s="77"/>
      <c r="AW369" s="77"/>
      <c r="AX369" s="77"/>
      <c r="AY369" s="77"/>
      <c r="AZ369" s="77"/>
      <c r="BA369" s="77"/>
      <c r="BB369" s="77"/>
      <c r="BC369" s="77"/>
      <c r="BD369" s="77"/>
      <c r="BE369" s="77"/>
      <c r="BF369" s="77"/>
      <c r="BG369" s="77"/>
      <c r="BH369" s="77"/>
      <c r="BI369" s="77"/>
      <c r="BJ369" s="77"/>
      <c r="BK369" s="77"/>
      <c r="BL369" s="77"/>
      <c r="BM369" s="77"/>
      <c r="BN369" s="77"/>
      <c r="BO369" s="77"/>
      <c r="BP369" s="77"/>
      <c r="BQ369" s="77"/>
      <c r="BR369" s="77"/>
      <c r="BS369" s="77"/>
      <c r="BT369" s="77"/>
      <c r="BU369" s="77"/>
      <c r="BV369" s="77"/>
      <c r="BW369" s="77"/>
      <c r="BX369" s="77"/>
      <c r="BY369" s="77"/>
      <c r="BZ369" s="77"/>
      <c r="CA369" s="77"/>
    </row>
    <row r="370" spans="1:79" ht="15.75" x14ac:dyDescent="0.25">
      <c r="A370" s="77"/>
      <c r="B370" s="135"/>
      <c r="C370" s="135"/>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77"/>
      <c r="AN370" s="77"/>
      <c r="AO370" s="77"/>
      <c r="AP370" s="77"/>
      <c r="AQ370" s="77"/>
      <c r="AR370" s="77"/>
      <c r="AS370" s="77"/>
      <c r="AT370" s="77"/>
      <c r="AU370" s="77"/>
      <c r="AV370" s="77"/>
      <c r="AW370" s="77"/>
      <c r="AX370" s="77"/>
      <c r="AY370" s="77"/>
      <c r="AZ370" s="77"/>
      <c r="BA370" s="77"/>
      <c r="BB370" s="77"/>
      <c r="BC370" s="77"/>
      <c r="BD370" s="77"/>
      <c r="BE370" s="77"/>
      <c r="BF370" s="77"/>
      <c r="BG370" s="77"/>
      <c r="BH370" s="77"/>
      <c r="BI370" s="77"/>
      <c r="BJ370" s="77"/>
      <c r="BK370" s="77"/>
      <c r="BL370" s="77"/>
      <c r="BM370" s="77"/>
      <c r="BN370" s="77"/>
      <c r="BO370" s="77"/>
      <c r="BP370" s="77"/>
      <c r="BQ370" s="77"/>
      <c r="BR370" s="77"/>
      <c r="BS370" s="77"/>
      <c r="BT370" s="77"/>
      <c r="BU370" s="77"/>
      <c r="BV370" s="77"/>
      <c r="BW370" s="77"/>
      <c r="BX370" s="77"/>
      <c r="BY370" s="77"/>
      <c r="BZ370" s="77"/>
      <c r="CA370" s="77"/>
    </row>
    <row r="371" spans="1:79" ht="15.75" x14ac:dyDescent="0.25">
      <c r="A371" s="77"/>
      <c r="B371" s="77"/>
      <c r="C371" s="78"/>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c r="AE371" s="77"/>
      <c r="AF371" s="77"/>
      <c r="AG371" s="77"/>
      <c r="AH371" s="77"/>
      <c r="AI371" s="77"/>
      <c r="AJ371" s="77"/>
      <c r="AK371" s="77"/>
      <c r="AL371" s="77"/>
      <c r="AM371" s="77"/>
      <c r="AN371" s="77"/>
      <c r="AO371" s="77"/>
      <c r="AP371" s="77"/>
      <c r="AQ371" s="77"/>
      <c r="AR371" s="77"/>
      <c r="AS371" s="77"/>
      <c r="AT371" s="77"/>
      <c r="AU371" s="77"/>
      <c r="AV371" s="77"/>
      <c r="AW371" s="77"/>
      <c r="AX371" s="135" t="s">
        <v>700</v>
      </c>
      <c r="AY371" s="77"/>
      <c r="AZ371" s="77"/>
      <c r="BA371" s="77"/>
      <c r="BB371" s="77"/>
      <c r="BC371" s="77"/>
      <c r="BD371" s="77"/>
      <c r="BE371" s="77"/>
      <c r="BF371" s="77"/>
      <c r="BG371" s="77"/>
      <c r="BH371" s="77"/>
      <c r="BI371" s="77"/>
      <c r="BJ371" s="77"/>
      <c r="BK371" s="77"/>
      <c r="BL371" s="77"/>
      <c r="BM371" s="77"/>
      <c r="BN371" s="77"/>
      <c r="BO371" s="77"/>
      <c r="BP371" s="77"/>
      <c r="BQ371" s="77"/>
      <c r="BR371" s="77"/>
      <c r="BS371" s="77"/>
      <c r="BT371" s="77"/>
      <c r="BU371" s="77"/>
      <c r="BV371" s="77"/>
      <c r="BW371" s="77"/>
      <c r="BX371" s="77"/>
      <c r="BY371" s="77"/>
      <c r="BZ371" s="77"/>
      <c r="CA371" s="77"/>
    </row>
    <row r="372" spans="1:79" ht="15.75" x14ac:dyDescent="0.25">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c r="AE372" s="77"/>
      <c r="AF372" s="77"/>
      <c r="AG372" s="77"/>
      <c r="AH372" s="77"/>
      <c r="AI372" s="77"/>
      <c r="AJ372" s="77"/>
      <c r="AK372" s="77"/>
      <c r="AL372" s="77"/>
      <c r="AM372" s="77"/>
      <c r="AN372" s="77"/>
      <c r="AO372" s="77"/>
      <c r="AP372" s="77"/>
      <c r="AQ372" s="77"/>
      <c r="AR372" s="77"/>
      <c r="AS372" s="77"/>
      <c r="AT372" s="77"/>
      <c r="AU372" s="77"/>
      <c r="AV372" s="77"/>
      <c r="AW372" s="77"/>
      <c r="AX372" s="77"/>
      <c r="AY372" s="77"/>
      <c r="AZ372" s="77"/>
      <c r="BA372" s="77"/>
      <c r="BB372" s="77"/>
      <c r="BC372" s="77"/>
      <c r="BD372" s="77"/>
      <c r="BE372" s="77"/>
      <c r="BF372" s="77"/>
      <c r="BG372" s="77"/>
      <c r="BH372" s="77"/>
      <c r="BI372" s="77"/>
      <c r="BJ372" s="77"/>
      <c r="BK372" s="77"/>
      <c r="BL372" s="77"/>
      <c r="BM372" s="77"/>
      <c r="BN372" s="77"/>
      <c r="BO372" s="77"/>
      <c r="BP372" s="77"/>
      <c r="BQ372" s="77"/>
      <c r="BR372" s="77"/>
      <c r="BS372" s="77"/>
      <c r="BT372" s="77"/>
      <c r="BU372" s="77"/>
      <c r="BV372" s="77"/>
      <c r="BW372" s="77"/>
      <c r="BX372" s="77"/>
      <c r="BY372" s="77"/>
      <c r="BZ372" s="77"/>
      <c r="CA372" s="77"/>
    </row>
    <row r="373" spans="1:79" ht="15.75" x14ac:dyDescent="0.25">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c r="AE373" s="77"/>
      <c r="AF373" s="77"/>
      <c r="AG373" s="77"/>
      <c r="AH373" s="77"/>
      <c r="AI373" s="77"/>
      <c r="AJ373" s="77"/>
      <c r="AK373" s="77"/>
      <c r="AL373" s="77"/>
      <c r="AM373" s="77"/>
      <c r="AN373" s="77"/>
      <c r="AO373" s="77"/>
      <c r="AP373" s="77"/>
      <c r="AQ373" s="77"/>
      <c r="AR373" s="77"/>
      <c r="AS373" s="77"/>
      <c r="AT373" s="77"/>
      <c r="AU373" s="77"/>
      <c r="AV373" s="77"/>
      <c r="AW373" s="77"/>
      <c r="AX373" s="77"/>
      <c r="AY373" s="77"/>
      <c r="AZ373" s="77"/>
      <c r="BA373" s="77"/>
      <c r="BB373" s="77"/>
      <c r="BC373" s="77"/>
      <c r="BD373" s="77"/>
      <c r="BE373" s="77"/>
      <c r="BF373" s="77"/>
      <c r="BG373" s="77"/>
      <c r="BH373" s="77"/>
      <c r="BI373" s="77"/>
      <c r="BJ373" s="77"/>
      <c r="BK373" s="77"/>
      <c r="BL373" s="77"/>
      <c r="BM373" s="77"/>
      <c r="BN373" s="77"/>
      <c r="BO373" s="77"/>
      <c r="BP373" s="77"/>
      <c r="BQ373" s="77"/>
      <c r="BR373" s="77"/>
      <c r="BS373" s="77"/>
      <c r="BT373" s="77"/>
      <c r="BU373" s="77"/>
      <c r="BV373" s="77"/>
      <c r="BW373" s="77"/>
      <c r="BX373" s="77"/>
      <c r="BY373" s="77"/>
      <c r="BZ373" s="77"/>
      <c r="CA373" s="77"/>
    </row>
  </sheetData>
  <mergeCells count="42">
    <mergeCell ref="B3:AN3"/>
    <mergeCell ref="AO3:BZ3"/>
    <mergeCell ref="AJ1:AK1"/>
    <mergeCell ref="BA1:BC1"/>
    <mergeCell ref="BK1:BL1"/>
    <mergeCell ref="BT1:BU1"/>
    <mergeCell ref="BZ1:CA1"/>
    <mergeCell ref="BV4:CA4"/>
    <mergeCell ref="A5:BX5"/>
    <mergeCell ref="AM6:AN6"/>
    <mergeCell ref="BK6:BL6"/>
    <mergeCell ref="BT6:BU6"/>
    <mergeCell ref="BZ6:CA6"/>
    <mergeCell ref="A7:A9"/>
    <mergeCell ref="B7:D8"/>
    <mergeCell ref="E7:AN7"/>
    <mergeCell ref="AO7:CA7"/>
    <mergeCell ref="E8:G8"/>
    <mergeCell ref="H8:J8"/>
    <mergeCell ref="K8:M8"/>
    <mergeCell ref="N8:P8"/>
    <mergeCell ref="Q8:S8"/>
    <mergeCell ref="T8:V8"/>
    <mergeCell ref="BD8:BF8"/>
    <mergeCell ref="W8:Y8"/>
    <mergeCell ref="Z8:AB8"/>
    <mergeCell ref="AC8:AE8"/>
    <mergeCell ref="AF8:AH8"/>
    <mergeCell ref="AI8:AK8"/>
    <mergeCell ref="AL8:AN8"/>
    <mergeCell ref="AO8:AQ8"/>
    <mergeCell ref="AR8:AT8"/>
    <mergeCell ref="AU8:AW8"/>
    <mergeCell ref="AX8:AZ8"/>
    <mergeCell ref="BA8:BC8"/>
    <mergeCell ref="BY8:CA8"/>
    <mergeCell ref="BG8:BI8"/>
    <mergeCell ref="BJ8:BL8"/>
    <mergeCell ref="BM8:BO8"/>
    <mergeCell ref="BP8:BR8"/>
    <mergeCell ref="BS8:BU8"/>
    <mergeCell ref="BV8:BX8"/>
  </mergeCells>
  <pageMargins left="0.9055118110236221" right="0.31496062992125984" top="0.35433070866141736" bottom="0.35433070866141736" header="0.11811023622047245" footer="0.31496062992125984"/>
  <pageSetup paperSize="8" scale="31" orientation="landscape" r:id="rId1"/>
  <rowBreaks count="5" manualBreakCount="5">
    <brk id="85" max="78" man="1"/>
    <brk id="139" max="78" man="1"/>
    <brk id="193" max="78" man="1"/>
    <brk id="245" max="78" man="1"/>
    <brk id="356" max="78" man="1"/>
  </rowBreaks>
  <colBreaks count="1" manualBreakCount="1">
    <brk id="40" max="36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E79"/>
  <sheetViews>
    <sheetView showZeros="0" view="pageBreakPreview" zoomScale="85" zoomScaleNormal="70" zoomScaleSheetLayoutView="85" workbookViewId="0">
      <pane xSplit="1" ySplit="6" topLeftCell="B67" activePane="bottomRight" state="frozen"/>
      <selection activeCell="B29" sqref="B29"/>
      <selection pane="topRight" activeCell="B29" sqref="B29"/>
      <selection pane="bottomLeft" activeCell="B29" sqref="B29"/>
      <selection pane="bottomRight" activeCell="B29" sqref="B29"/>
    </sheetView>
  </sheetViews>
  <sheetFormatPr defaultRowHeight="14.25" x14ac:dyDescent="0.2"/>
  <cols>
    <col min="1" max="1" width="22.375" customWidth="1"/>
    <col min="2" max="2" width="14.75" customWidth="1"/>
    <col min="3" max="3" width="13.375" customWidth="1"/>
    <col min="4" max="4" width="12" customWidth="1"/>
    <col min="5" max="5" width="15.375" customWidth="1"/>
    <col min="6" max="6" width="13.875" customWidth="1"/>
    <col min="7" max="7" width="10.875" customWidth="1"/>
    <col min="8" max="8" width="13.125" customWidth="1"/>
    <col min="9" max="9" width="12.75" customWidth="1"/>
    <col min="10" max="10" width="10.875" customWidth="1"/>
    <col min="11" max="12" width="13.625" customWidth="1"/>
    <col min="13" max="13" width="10.875" customWidth="1"/>
    <col min="14" max="14" width="13.75" customWidth="1"/>
    <col min="15" max="16" width="10.875" customWidth="1"/>
    <col min="17" max="17" width="13.375" customWidth="1"/>
    <col min="18" max="18" width="13.125" customWidth="1"/>
    <col min="19" max="19" width="12" customWidth="1"/>
    <col min="20" max="20" width="13.375" customWidth="1"/>
    <col min="21" max="21" width="10.875" customWidth="1"/>
    <col min="22" max="22" width="12.25" customWidth="1"/>
    <col min="23" max="23" width="15.625" customWidth="1"/>
    <col min="24" max="24" width="12.875" customWidth="1"/>
    <col min="25" max="25" width="12.125" customWidth="1"/>
    <col min="26" max="26" width="15.25" customWidth="1"/>
    <col min="27" max="27" width="11.375" customWidth="1"/>
    <col min="28" max="28" width="13" customWidth="1"/>
    <col min="29" max="29" width="15" customWidth="1"/>
    <col min="30" max="30" width="11.375" customWidth="1"/>
    <col min="31" max="31" width="13.875" customWidth="1"/>
  </cols>
  <sheetData>
    <row r="1" spans="1:31" ht="48.75" customHeight="1" x14ac:dyDescent="0.2">
      <c r="A1" s="191" t="s">
        <v>236</v>
      </c>
      <c r="B1" s="191"/>
      <c r="C1" s="191"/>
      <c r="D1" s="191"/>
      <c r="E1" s="191"/>
      <c r="F1" s="191"/>
      <c r="G1" s="191"/>
      <c r="H1" s="191"/>
      <c r="I1" s="191"/>
      <c r="J1" s="191"/>
      <c r="K1" s="191"/>
      <c r="L1" s="191"/>
      <c r="M1" s="191"/>
      <c r="N1" s="191"/>
      <c r="O1" s="191"/>
      <c r="P1" s="191"/>
      <c r="Q1" s="191"/>
      <c r="R1" s="191"/>
      <c r="S1" s="191"/>
      <c r="T1" s="191"/>
      <c r="U1" s="191"/>
      <c r="V1" s="191"/>
      <c r="W1" s="191"/>
      <c r="X1" s="191"/>
      <c r="Y1" s="191"/>
    </row>
    <row r="2" spans="1:31" ht="22.5" x14ac:dyDescent="0.3">
      <c r="A2" s="192"/>
      <c r="B2" s="192"/>
      <c r="C2" s="192"/>
      <c r="D2" s="192"/>
      <c r="E2" s="192"/>
      <c r="F2" s="192"/>
      <c r="G2" s="192"/>
      <c r="H2" s="192"/>
      <c r="I2" s="192"/>
      <c r="J2" s="192"/>
      <c r="K2" s="192"/>
      <c r="L2" s="192"/>
      <c r="M2" s="192"/>
      <c r="N2" s="192"/>
      <c r="O2" s="192"/>
      <c r="P2" s="192"/>
      <c r="Q2" s="192"/>
      <c r="R2" s="192"/>
      <c r="S2" s="192"/>
      <c r="T2" s="192"/>
      <c r="U2" s="192"/>
      <c r="V2" s="192"/>
      <c r="W2" s="192"/>
      <c r="X2" s="192"/>
      <c r="Y2" s="192"/>
    </row>
    <row r="3" spans="1:31" ht="15" x14ac:dyDescent="0.25">
      <c r="AD3" s="136"/>
      <c r="AE3" s="136" t="s">
        <v>237</v>
      </c>
    </row>
    <row r="4" spans="1:31" ht="17.25" customHeight="1" x14ac:dyDescent="0.25">
      <c r="A4" s="221" t="s">
        <v>238</v>
      </c>
      <c r="B4" s="185" t="s">
        <v>701</v>
      </c>
      <c r="C4" s="186"/>
      <c r="D4" s="187"/>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row>
    <row r="5" spans="1:31" ht="144" customHeight="1" x14ac:dyDescent="0.2">
      <c r="A5" s="221"/>
      <c r="B5" s="188"/>
      <c r="C5" s="189"/>
      <c r="D5" s="190"/>
      <c r="E5" s="223" t="s">
        <v>702</v>
      </c>
      <c r="F5" s="224"/>
      <c r="G5" s="225"/>
      <c r="H5" s="223" t="s">
        <v>703</v>
      </c>
      <c r="I5" s="224"/>
      <c r="J5" s="225"/>
      <c r="K5" s="217" t="s">
        <v>704</v>
      </c>
      <c r="L5" s="218"/>
      <c r="M5" s="219"/>
      <c r="N5" s="217" t="s">
        <v>705</v>
      </c>
      <c r="O5" s="218"/>
      <c r="P5" s="219"/>
      <c r="Q5" s="217" t="s">
        <v>706</v>
      </c>
      <c r="R5" s="218"/>
      <c r="S5" s="219"/>
      <c r="T5" s="217" t="s">
        <v>707</v>
      </c>
      <c r="U5" s="218"/>
      <c r="V5" s="219"/>
      <c r="W5" s="220" t="s">
        <v>708</v>
      </c>
      <c r="X5" s="221"/>
      <c r="Y5" s="221"/>
      <c r="Z5" s="220" t="s">
        <v>709</v>
      </c>
      <c r="AA5" s="221"/>
      <c r="AB5" s="221"/>
      <c r="AC5" s="220" t="s">
        <v>710</v>
      </c>
      <c r="AD5" s="221"/>
      <c r="AE5" s="221"/>
    </row>
    <row r="6" spans="1:31" ht="47.25" x14ac:dyDescent="0.2">
      <c r="A6" s="221"/>
      <c r="B6" s="58" t="s">
        <v>245</v>
      </c>
      <c r="C6" s="58" t="s">
        <v>246</v>
      </c>
      <c r="D6" s="58" t="s">
        <v>247</v>
      </c>
      <c r="E6" s="137" t="s">
        <v>629</v>
      </c>
      <c r="F6" s="137" t="s">
        <v>246</v>
      </c>
      <c r="G6" s="137" t="s">
        <v>247</v>
      </c>
      <c r="H6" s="137" t="s">
        <v>711</v>
      </c>
      <c r="I6" s="137" t="s">
        <v>246</v>
      </c>
      <c r="J6" s="137" t="s">
        <v>247</v>
      </c>
      <c r="K6" s="137" t="s">
        <v>629</v>
      </c>
      <c r="L6" s="137" t="s">
        <v>246</v>
      </c>
      <c r="M6" s="137" t="s">
        <v>247</v>
      </c>
      <c r="N6" s="137" t="s">
        <v>629</v>
      </c>
      <c r="O6" s="137" t="s">
        <v>246</v>
      </c>
      <c r="P6" s="137" t="s">
        <v>247</v>
      </c>
      <c r="Q6" s="137" t="s">
        <v>629</v>
      </c>
      <c r="R6" s="137" t="s">
        <v>246</v>
      </c>
      <c r="S6" s="137" t="s">
        <v>247</v>
      </c>
      <c r="T6" s="137" t="s">
        <v>629</v>
      </c>
      <c r="U6" s="137" t="s">
        <v>246</v>
      </c>
      <c r="V6" s="137" t="s">
        <v>247</v>
      </c>
      <c r="W6" s="137" t="s">
        <v>712</v>
      </c>
      <c r="X6" s="137" t="s">
        <v>713</v>
      </c>
      <c r="Y6" s="137" t="s">
        <v>247</v>
      </c>
      <c r="Z6" s="137" t="s">
        <v>629</v>
      </c>
      <c r="AA6" s="137" t="s">
        <v>713</v>
      </c>
      <c r="AB6" s="137" t="s">
        <v>247</v>
      </c>
      <c r="AC6" s="137" t="s">
        <v>629</v>
      </c>
      <c r="AD6" s="137" t="s">
        <v>713</v>
      </c>
      <c r="AE6" s="137" t="s">
        <v>247</v>
      </c>
    </row>
    <row r="7" spans="1:31" ht="31.5" x14ac:dyDescent="0.25">
      <c r="A7" s="138" t="s">
        <v>251</v>
      </c>
      <c r="B7" s="139">
        <f>SUM(B8:B45)</f>
        <v>422284.1</v>
      </c>
      <c r="C7" s="139">
        <f>SUM(C8:C45)</f>
        <v>27492.300000000007</v>
      </c>
      <c r="D7" s="139">
        <f>C7/B7*100</f>
        <v>6.5103800971904953</v>
      </c>
      <c r="E7" s="139">
        <f>SUM(E8:E45)</f>
        <v>0</v>
      </c>
      <c r="F7" s="139">
        <f t="shared" ref="F7" si="0">SUM(F8:F45)</f>
        <v>0</v>
      </c>
      <c r="G7" s="139"/>
      <c r="H7" s="139">
        <f t="shared" ref="H7:I7" si="1">SUM(H8:H45)</f>
        <v>0</v>
      </c>
      <c r="I7" s="139">
        <f t="shared" si="1"/>
        <v>0</v>
      </c>
      <c r="J7" s="139"/>
      <c r="K7" s="139">
        <f t="shared" ref="K7:L7" si="2">SUM(K8:K45)</f>
        <v>93333.3</v>
      </c>
      <c r="L7" s="139">
        <f t="shared" si="2"/>
        <v>18998.2</v>
      </c>
      <c r="M7" s="139">
        <f t="shared" ref="M7:M41" si="3">L7/K7*100</f>
        <v>20.35522155543627</v>
      </c>
      <c r="N7" s="139">
        <f t="shared" ref="N7:O7" si="4">SUM(N8:N45)</f>
        <v>9610</v>
      </c>
      <c r="O7" s="139">
        <f t="shared" si="4"/>
        <v>3194.1</v>
      </c>
      <c r="P7" s="139">
        <f t="shared" ref="P7:P45" si="5">O7/N7*100</f>
        <v>33.237252861602492</v>
      </c>
      <c r="Q7" s="139">
        <f t="shared" ref="Q7:R7" si="6">SUM(Q8:Q45)</f>
        <v>9456.0000000000018</v>
      </c>
      <c r="R7" s="139">
        <f t="shared" si="6"/>
        <v>0</v>
      </c>
      <c r="S7" s="139">
        <f t="shared" ref="S7" si="7">R7/Q7*100</f>
        <v>0</v>
      </c>
      <c r="T7" s="139">
        <f t="shared" ref="T7:U7" si="8">SUM(T8:T45)</f>
        <v>0</v>
      </c>
      <c r="U7" s="139">
        <f t="shared" si="8"/>
        <v>0</v>
      </c>
      <c r="V7" s="139"/>
      <c r="W7" s="139">
        <f t="shared" ref="W7:X7" si="9">SUM(W8:W45)</f>
        <v>5300</v>
      </c>
      <c r="X7" s="139">
        <f t="shared" si="9"/>
        <v>5300</v>
      </c>
      <c r="Y7" s="139">
        <f t="shared" ref="Y7:Y67" si="10">X7/W7*100</f>
        <v>100</v>
      </c>
      <c r="Z7" s="139">
        <f t="shared" ref="Z7:AA7" si="11">SUM(Z8:Z45)</f>
        <v>117284</v>
      </c>
      <c r="AA7" s="139">
        <f t="shared" si="11"/>
        <v>0</v>
      </c>
      <c r="AB7" s="139">
        <f t="shared" ref="AB7" si="12">AA7/Z7*100</f>
        <v>0</v>
      </c>
      <c r="AC7" s="139">
        <f t="shared" ref="AC7:AD7" si="13">SUM(AC8:AC45)</f>
        <v>187300.80000000002</v>
      </c>
      <c r="AD7" s="139">
        <f t="shared" si="13"/>
        <v>0</v>
      </c>
      <c r="AE7" s="139">
        <f t="shared" ref="AE7" si="14">AD7/AC7*100</f>
        <v>0</v>
      </c>
    </row>
    <row r="8" spans="1:31" ht="15.75" x14ac:dyDescent="0.25">
      <c r="A8" s="62" t="s">
        <v>252</v>
      </c>
      <c r="B8" s="64">
        <f>E8+F8+H8+K8+N8+Q8+T8+W8+AC8+Z8</f>
        <v>8991.5</v>
      </c>
      <c r="C8" s="64">
        <f>F8+I8+L8+O8+R8+U8+X8+AA8+AD8</f>
        <v>2147.5</v>
      </c>
      <c r="D8" s="64">
        <f t="shared" ref="D8:D51" si="15">C8/B8*100</f>
        <v>23.883667908580325</v>
      </c>
      <c r="E8" s="87"/>
      <c r="F8" s="87"/>
      <c r="G8" s="64"/>
      <c r="H8" s="87"/>
      <c r="I8" s="87"/>
      <c r="J8" s="64"/>
      <c r="K8" s="87">
        <v>8320</v>
      </c>
      <c r="L8" s="87">
        <v>1847.5</v>
      </c>
      <c r="M8" s="63">
        <f t="shared" si="3"/>
        <v>22.205528846153847</v>
      </c>
      <c r="N8" s="87">
        <v>100</v>
      </c>
      <c r="O8" s="87">
        <v>0</v>
      </c>
      <c r="P8" s="63">
        <f t="shared" si="5"/>
        <v>0</v>
      </c>
      <c r="Q8" s="87">
        <v>271.5</v>
      </c>
      <c r="R8" s="87">
        <v>0</v>
      </c>
      <c r="S8" s="64">
        <v>0</v>
      </c>
      <c r="T8" s="87">
        <v>0</v>
      </c>
      <c r="U8" s="87">
        <v>0</v>
      </c>
      <c r="V8" s="64"/>
      <c r="W8" s="87">
        <v>300</v>
      </c>
      <c r="X8" s="87">
        <v>300</v>
      </c>
      <c r="Y8" s="63">
        <f t="shared" si="10"/>
        <v>100</v>
      </c>
      <c r="Z8" s="87">
        <v>0</v>
      </c>
      <c r="AA8" s="87">
        <v>0</v>
      </c>
      <c r="AB8" s="64"/>
      <c r="AC8" s="87">
        <v>0</v>
      </c>
      <c r="AD8" s="87">
        <v>0</v>
      </c>
      <c r="AE8" s="64"/>
    </row>
    <row r="9" spans="1:31" ht="15.75" x14ac:dyDescent="0.25">
      <c r="A9" s="62" t="s">
        <v>253</v>
      </c>
      <c r="B9" s="64">
        <f t="shared" ref="B9:B45" si="16">E9+F9+H9+K9+N9+Q9+T9+W9+AC9+Z9</f>
        <v>3393.2</v>
      </c>
      <c r="C9" s="64">
        <f t="shared" ref="C9:C45" si="17">F9+I9+L9+O9+R9+U9+X9+AA9+AD9</f>
        <v>0</v>
      </c>
      <c r="D9" s="64">
        <f t="shared" si="15"/>
        <v>0</v>
      </c>
      <c r="E9" s="87"/>
      <c r="F9" s="87"/>
      <c r="G9" s="64"/>
      <c r="H9" s="87"/>
      <c r="I9" s="87"/>
      <c r="J9" s="64"/>
      <c r="K9" s="87">
        <v>0</v>
      </c>
      <c r="L9" s="87">
        <v>0</v>
      </c>
      <c r="M9" s="63"/>
      <c r="N9" s="87">
        <v>70</v>
      </c>
      <c r="O9" s="87">
        <v>0</v>
      </c>
      <c r="P9" s="63">
        <f t="shared" si="5"/>
        <v>0</v>
      </c>
      <c r="Q9" s="87">
        <v>323.2</v>
      </c>
      <c r="R9" s="87">
        <v>0</v>
      </c>
      <c r="S9" s="64">
        <v>0</v>
      </c>
      <c r="T9" s="87">
        <v>0</v>
      </c>
      <c r="U9" s="87">
        <v>0</v>
      </c>
      <c r="V9" s="64"/>
      <c r="W9" s="87">
        <v>0</v>
      </c>
      <c r="X9" s="87">
        <v>0</v>
      </c>
      <c r="Y9" s="63"/>
      <c r="Z9" s="87">
        <v>3000</v>
      </c>
      <c r="AA9" s="87">
        <v>0</v>
      </c>
      <c r="AB9" s="64"/>
      <c r="AC9" s="87">
        <v>0</v>
      </c>
      <c r="AD9" s="87">
        <v>0</v>
      </c>
      <c r="AE9" s="64"/>
    </row>
    <row r="10" spans="1:31" ht="15.75" x14ac:dyDescent="0.25">
      <c r="A10" s="62" t="s">
        <v>254</v>
      </c>
      <c r="B10" s="64">
        <f t="shared" si="16"/>
        <v>390.1</v>
      </c>
      <c r="C10" s="64">
        <f t="shared" si="17"/>
        <v>40</v>
      </c>
      <c r="D10" s="64">
        <f t="shared" si="15"/>
        <v>10.253781081773903</v>
      </c>
      <c r="E10" s="87"/>
      <c r="F10" s="87"/>
      <c r="G10" s="64"/>
      <c r="H10" s="87"/>
      <c r="I10" s="87"/>
      <c r="J10" s="64"/>
      <c r="K10" s="87">
        <v>0</v>
      </c>
      <c r="L10" s="87">
        <v>0</v>
      </c>
      <c r="M10" s="63"/>
      <c r="N10" s="87">
        <v>40</v>
      </c>
      <c r="O10" s="87">
        <v>40</v>
      </c>
      <c r="P10" s="63">
        <f t="shared" si="5"/>
        <v>100</v>
      </c>
      <c r="Q10" s="87">
        <v>350.1</v>
      </c>
      <c r="R10" s="87">
        <v>0</v>
      </c>
      <c r="S10" s="64">
        <v>0</v>
      </c>
      <c r="T10" s="87">
        <v>0</v>
      </c>
      <c r="U10" s="87">
        <v>0</v>
      </c>
      <c r="V10" s="64"/>
      <c r="W10" s="87">
        <v>0</v>
      </c>
      <c r="X10" s="87">
        <v>0</v>
      </c>
      <c r="Y10" s="63"/>
      <c r="Z10" s="87">
        <v>0</v>
      </c>
      <c r="AA10" s="87">
        <v>0</v>
      </c>
      <c r="AB10" s="64"/>
      <c r="AC10" s="87">
        <v>0</v>
      </c>
      <c r="AD10" s="87">
        <v>0</v>
      </c>
      <c r="AE10" s="64"/>
    </row>
    <row r="11" spans="1:31" ht="15.75" x14ac:dyDescent="0.25">
      <c r="A11" s="62" t="s">
        <v>255</v>
      </c>
      <c r="B11" s="64">
        <f t="shared" si="16"/>
        <v>4100.1000000000004</v>
      </c>
      <c r="C11" s="64">
        <f t="shared" si="17"/>
        <v>0</v>
      </c>
      <c r="D11" s="64">
        <f t="shared" si="15"/>
        <v>0</v>
      </c>
      <c r="E11" s="87"/>
      <c r="F11" s="87"/>
      <c r="G11" s="64"/>
      <c r="H11" s="87"/>
      <c r="I11" s="87"/>
      <c r="J11" s="64"/>
      <c r="K11" s="87">
        <v>0</v>
      </c>
      <c r="L11" s="87">
        <v>0</v>
      </c>
      <c r="M11" s="63"/>
      <c r="N11" s="87">
        <v>0</v>
      </c>
      <c r="O11" s="87">
        <v>0</v>
      </c>
      <c r="P11" s="63"/>
      <c r="Q11" s="87">
        <v>229.1</v>
      </c>
      <c r="R11" s="87">
        <v>0</v>
      </c>
      <c r="S11" s="64">
        <v>0</v>
      </c>
      <c r="T11" s="87">
        <v>0</v>
      </c>
      <c r="U11" s="87">
        <v>0</v>
      </c>
      <c r="V11" s="64"/>
      <c r="W11" s="87">
        <v>0</v>
      </c>
      <c r="X11" s="87">
        <v>0</v>
      </c>
      <c r="Y11" s="63"/>
      <c r="Z11" s="87">
        <v>3871</v>
      </c>
      <c r="AA11" s="87">
        <v>0</v>
      </c>
      <c r="AB11" s="64"/>
      <c r="AC11" s="87">
        <v>0</v>
      </c>
      <c r="AD11" s="87">
        <v>0</v>
      </c>
      <c r="AE11" s="64"/>
    </row>
    <row r="12" spans="1:31" ht="15.75" x14ac:dyDescent="0.25">
      <c r="A12" s="62" t="s">
        <v>256</v>
      </c>
      <c r="B12" s="64">
        <f t="shared" si="16"/>
        <v>13572.6</v>
      </c>
      <c r="C12" s="64">
        <f t="shared" si="17"/>
        <v>43</v>
      </c>
      <c r="D12" s="64">
        <f t="shared" si="15"/>
        <v>0.31681475914710516</v>
      </c>
      <c r="E12" s="87"/>
      <c r="F12" s="87"/>
      <c r="G12" s="64"/>
      <c r="H12" s="87"/>
      <c r="I12" s="87"/>
      <c r="J12" s="64"/>
      <c r="K12" s="87">
        <v>0</v>
      </c>
      <c r="L12" s="87">
        <v>0</v>
      </c>
      <c r="M12" s="63"/>
      <c r="N12" s="87">
        <v>700</v>
      </c>
      <c r="O12" s="87">
        <v>43</v>
      </c>
      <c r="P12" s="63">
        <f t="shared" si="5"/>
        <v>6.1428571428571432</v>
      </c>
      <c r="Q12" s="87">
        <v>358.6</v>
      </c>
      <c r="R12" s="87">
        <v>0</v>
      </c>
      <c r="S12" s="64">
        <v>0</v>
      </c>
      <c r="T12" s="87">
        <v>0</v>
      </c>
      <c r="U12" s="87">
        <v>0</v>
      </c>
      <c r="V12" s="64"/>
      <c r="W12" s="87">
        <v>0</v>
      </c>
      <c r="X12" s="87">
        <v>0</v>
      </c>
      <c r="Y12" s="63"/>
      <c r="Z12" s="87">
        <v>12514</v>
      </c>
      <c r="AA12" s="87">
        <v>0</v>
      </c>
      <c r="AB12" s="64"/>
      <c r="AC12" s="87">
        <v>0</v>
      </c>
      <c r="AD12" s="87">
        <v>0</v>
      </c>
      <c r="AE12" s="64"/>
    </row>
    <row r="13" spans="1:31" ht="15.75" x14ac:dyDescent="0.25">
      <c r="A13" s="62" t="s">
        <v>257</v>
      </c>
      <c r="B13" s="64">
        <f t="shared" si="16"/>
        <v>6850.1</v>
      </c>
      <c r="C13" s="64">
        <f t="shared" si="17"/>
        <v>6315.6</v>
      </c>
      <c r="D13" s="64">
        <f t="shared" si="15"/>
        <v>92.197194201544505</v>
      </c>
      <c r="E13" s="87"/>
      <c r="F13" s="87"/>
      <c r="G13" s="64"/>
      <c r="H13" s="87"/>
      <c r="I13" s="87"/>
      <c r="J13" s="64"/>
      <c r="K13" s="87">
        <v>6474.8</v>
      </c>
      <c r="L13" s="87">
        <v>6315.6</v>
      </c>
      <c r="M13" s="63">
        <f t="shared" si="3"/>
        <v>97.54123679495892</v>
      </c>
      <c r="N13" s="87">
        <v>200</v>
      </c>
      <c r="O13" s="87">
        <v>0</v>
      </c>
      <c r="P13" s="63">
        <f t="shared" si="5"/>
        <v>0</v>
      </c>
      <c r="Q13" s="87">
        <v>175.3</v>
      </c>
      <c r="R13" s="87">
        <v>0</v>
      </c>
      <c r="S13" s="64">
        <v>0</v>
      </c>
      <c r="T13" s="87">
        <v>0</v>
      </c>
      <c r="U13" s="87">
        <v>0</v>
      </c>
      <c r="V13" s="64"/>
      <c r="W13" s="87">
        <v>0</v>
      </c>
      <c r="X13" s="87">
        <v>0</v>
      </c>
      <c r="Y13" s="63"/>
      <c r="Z13" s="87">
        <v>0</v>
      </c>
      <c r="AA13" s="87">
        <v>0</v>
      </c>
      <c r="AB13" s="64"/>
      <c r="AC13" s="87">
        <v>0</v>
      </c>
      <c r="AD13" s="87">
        <v>0</v>
      </c>
      <c r="AE13" s="64"/>
    </row>
    <row r="14" spans="1:31" ht="15.75" x14ac:dyDescent="0.25">
      <c r="A14" s="62" t="s">
        <v>258</v>
      </c>
      <c r="B14" s="64">
        <f t="shared" si="16"/>
        <v>8198.4</v>
      </c>
      <c r="C14" s="64">
        <f t="shared" si="17"/>
        <v>150</v>
      </c>
      <c r="D14" s="64">
        <f t="shared" si="15"/>
        <v>1.8296252927400467</v>
      </c>
      <c r="E14" s="87"/>
      <c r="F14" s="87"/>
      <c r="G14" s="64"/>
      <c r="H14" s="87"/>
      <c r="I14" s="87"/>
      <c r="J14" s="64"/>
      <c r="K14" s="87">
        <v>0</v>
      </c>
      <c r="L14" s="87">
        <v>0</v>
      </c>
      <c r="M14" s="63"/>
      <c r="N14" s="87">
        <v>150</v>
      </c>
      <c r="O14" s="87">
        <v>150</v>
      </c>
      <c r="P14" s="63">
        <f t="shared" si="5"/>
        <v>100</v>
      </c>
      <c r="Q14" s="87">
        <v>267.39999999999998</v>
      </c>
      <c r="R14" s="87">
        <v>0</v>
      </c>
      <c r="S14" s="64">
        <v>0</v>
      </c>
      <c r="T14" s="87">
        <v>0</v>
      </c>
      <c r="U14" s="87">
        <v>0</v>
      </c>
      <c r="V14" s="64"/>
      <c r="W14" s="87">
        <v>0</v>
      </c>
      <c r="X14" s="87">
        <v>0</v>
      </c>
      <c r="Y14" s="63"/>
      <c r="Z14" s="87">
        <v>7781</v>
      </c>
      <c r="AA14" s="87">
        <v>0</v>
      </c>
      <c r="AB14" s="64"/>
      <c r="AC14" s="87">
        <v>0</v>
      </c>
      <c r="AD14" s="87">
        <v>0</v>
      </c>
      <c r="AE14" s="64"/>
    </row>
    <row r="15" spans="1:31" ht="15.75" x14ac:dyDescent="0.25">
      <c r="A15" s="62" t="s">
        <v>259</v>
      </c>
      <c r="B15" s="64">
        <f t="shared" si="16"/>
        <v>954.6</v>
      </c>
      <c r="C15" s="64">
        <f t="shared" si="17"/>
        <v>150</v>
      </c>
      <c r="D15" s="64">
        <f t="shared" si="15"/>
        <v>15.713387806411061</v>
      </c>
      <c r="E15" s="87"/>
      <c r="F15" s="87"/>
      <c r="G15" s="64"/>
      <c r="H15" s="87"/>
      <c r="I15" s="87"/>
      <c r="J15" s="64"/>
      <c r="K15" s="87">
        <v>0</v>
      </c>
      <c r="L15" s="87">
        <v>0</v>
      </c>
      <c r="M15" s="63"/>
      <c r="N15" s="87">
        <v>700</v>
      </c>
      <c r="O15" s="87">
        <v>150</v>
      </c>
      <c r="P15" s="63">
        <f t="shared" si="5"/>
        <v>21.428571428571427</v>
      </c>
      <c r="Q15" s="87">
        <v>254.6</v>
      </c>
      <c r="R15" s="87">
        <v>0</v>
      </c>
      <c r="S15" s="64">
        <v>0</v>
      </c>
      <c r="T15" s="87">
        <v>0</v>
      </c>
      <c r="U15" s="87">
        <v>0</v>
      </c>
      <c r="V15" s="64"/>
      <c r="W15" s="87">
        <v>0</v>
      </c>
      <c r="X15" s="87">
        <v>0</v>
      </c>
      <c r="Y15" s="63"/>
      <c r="Z15" s="87">
        <v>0</v>
      </c>
      <c r="AA15" s="87">
        <v>0</v>
      </c>
      <c r="AB15" s="64"/>
      <c r="AC15" s="87">
        <v>0</v>
      </c>
      <c r="AD15" s="87">
        <v>0</v>
      </c>
      <c r="AE15" s="64"/>
    </row>
    <row r="16" spans="1:31" ht="15.75" x14ac:dyDescent="0.25">
      <c r="A16" s="62" t="s">
        <v>260</v>
      </c>
      <c r="B16" s="64">
        <f t="shared" si="16"/>
        <v>30886.399999999998</v>
      </c>
      <c r="C16" s="64">
        <f t="shared" si="17"/>
        <v>0</v>
      </c>
      <c r="D16" s="64">
        <f t="shared" si="15"/>
        <v>0</v>
      </c>
      <c r="E16" s="87"/>
      <c r="F16" s="87"/>
      <c r="G16" s="64"/>
      <c r="H16" s="87"/>
      <c r="I16" s="87"/>
      <c r="J16" s="64"/>
      <c r="K16" s="87">
        <v>5191</v>
      </c>
      <c r="L16" s="87">
        <v>0</v>
      </c>
      <c r="M16" s="63"/>
      <c r="N16" s="87">
        <v>0</v>
      </c>
      <c r="O16" s="87">
        <v>0</v>
      </c>
      <c r="P16" s="63"/>
      <c r="Q16" s="87">
        <v>218.8</v>
      </c>
      <c r="R16" s="87">
        <v>0</v>
      </c>
      <c r="S16" s="64">
        <v>0</v>
      </c>
      <c r="T16" s="87">
        <v>0</v>
      </c>
      <c r="U16" s="87">
        <v>0</v>
      </c>
      <c r="V16" s="64"/>
      <c r="W16" s="87">
        <v>0</v>
      </c>
      <c r="X16" s="87">
        <v>0</v>
      </c>
      <c r="Y16" s="63"/>
      <c r="Z16" s="87">
        <v>2575</v>
      </c>
      <c r="AA16" s="87">
        <v>0</v>
      </c>
      <c r="AB16" s="64"/>
      <c r="AC16" s="87">
        <v>22901.599999999999</v>
      </c>
      <c r="AD16" s="87">
        <v>0</v>
      </c>
      <c r="AE16" s="64"/>
    </row>
    <row r="17" spans="1:31" ht="15.75" x14ac:dyDescent="0.25">
      <c r="A17" s="62" t="s">
        <v>261</v>
      </c>
      <c r="B17" s="64">
        <f t="shared" si="16"/>
        <v>1770</v>
      </c>
      <c r="C17" s="64">
        <f t="shared" si="17"/>
        <v>600</v>
      </c>
      <c r="D17" s="64">
        <f t="shared" si="15"/>
        <v>33.898305084745758</v>
      </c>
      <c r="E17" s="87"/>
      <c r="F17" s="87"/>
      <c r="G17" s="64"/>
      <c r="H17" s="87"/>
      <c r="I17" s="87"/>
      <c r="J17" s="64"/>
      <c r="K17" s="87">
        <v>0</v>
      </c>
      <c r="L17" s="87">
        <v>0</v>
      </c>
      <c r="M17" s="63"/>
      <c r="N17" s="87">
        <v>0</v>
      </c>
      <c r="O17" s="87">
        <v>0</v>
      </c>
      <c r="P17" s="63"/>
      <c r="Q17" s="87">
        <v>170</v>
      </c>
      <c r="R17" s="87">
        <v>0</v>
      </c>
      <c r="S17" s="64">
        <v>0</v>
      </c>
      <c r="T17" s="87">
        <v>0</v>
      </c>
      <c r="U17" s="87">
        <v>0</v>
      </c>
      <c r="V17" s="64"/>
      <c r="W17" s="87">
        <v>600</v>
      </c>
      <c r="X17" s="87">
        <v>600</v>
      </c>
      <c r="Y17" s="63">
        <f t="shared" si="10"/>
        <v>100</v>
      </c>
      <c r="Z17" s="87">
        <v>1000</v>
      </c>
      <c r="AA17" s="87">
        <v>0</v>
      </c>
      <c r="AB17" s="64"/>
      <c r="AC17" s="87">
        <v>0</v>
      </c>
      <c r="AD17" s="87">
        <v>0</v>
      </c>
      <c r="AE17" s="64"/>
    </row>
    <row r="18" spans="1:31" ht="15.75" x14ac:dyDescent="0.25">
      <c r="A18" s="62" t="s">
        <v>262</v>
      </c>
      <c r="B18" s="64">
        <f t="shared" si="16"/>
        <v>11873.7</v>
      </c>
      <c r="C18" s="64">
        <f t="shared" si="17"/>
        <v>430.8</v>
      </c>
      <c r="D18" s="64">
        <f t="shared" si="15"/>
        <v>3.6281866646453929</v>
      </c>
      <c r="E18" s="87"/>
      <c r="F18" s="87"/>
      <c r="G18" s="64"/>
      <c r="H18" s="87"/>
      <c r="I18" s="87"/>
      <c r="J18" s="64"/>
      <c r="K18" s="87">
        <v>8546</v>
      </c>
      <c r="L18" s="87">
        <v>0</v>
      </c>
      <c r="M18" s="63"/>
      <c r="N18" s="87">
        <v>500</v>
      </c>
      <c r="O18" s="87">
        <v>430.8</v>
      </c>
      <c r="P18" s="63">
        <f t="shared" si="5"/>
        <v>86.16</v>
      </c>
      <c r="Q18" s="87">
        <v>238.7</v>
      </c>
      <c r="R18" s="87">
        <v>0</v>
      </c>
      <c r="S18" s="64">
        <v>0</v>
      </c>
      <c r="T18" s="87">
        <v>0</v>
      </c>
      <c r="U18" s="87">
        <v>0</v>
      </c>
      <c r="V18" s="64"/>
      <c r="W18" s="87">
        <v>0</v>
      </c>
      <c r="X18" s="87">
        <v>0</v>
      </c>
      <c r="Y18" s="63"/>
      <c r="Z18" s="87">
        <v>2589</v>
      </c>
      <c r="AA18" s="87">
        <v>0</v>
      </c>
      <c r="AB18" s="64"/>
      <c r="AC18" s="87">
        <v>0</v>
      </c>
      <c r="AD18" s="87">
        <v>0</v>
      </c>
      <c r="AE18" s="64"/>
    </row>
    <row r="19" spans="1:31" ht="15.75" x14ac:dyDescent="0.25">
      <c r="A19" s="62" t="s">
        <v>263</v>
      </c>
      <c r="B19" s="64">
        <f t="shared" si="16"/>
        <v>2622.9</v>
      </c>
      <c r="C19" s="64">
        <f t="shared" si="17"/>
        <v>120</v>
      </c>
      <c r="D19" s="64">
        <f t="shared" si="15"/>
        <v>4.5750886423424451</v>
      </c>
      <c r="E19" s="87"/>
      <c r="F19" s="87"/>
      <c r="G19" s="64"/>
      <c r="H19" s="87"/>
      <c r="I19" s="87"/>
      <c r="J19" s="64"/>
      <c r="K19" s="87">
        <v>0</v>
      </c>
      <c r="L19" s="87">
        <v>0</v>
      </c>
      <c r="M19" s="63"/>
      <c r="N19" s="87">
        <v>120</v>
      </c>
      <c r="O19" s="87">
        <v>120</v>
      </c>
      <c r="P19" s="63">
        <f t="shared" si="5"/>
        <v>100</v>
      </c>
      <c r="Q19" s="87">
        <v>312.89999999999998</v>
      </c>
      <c r="R19" s="87">
        <v>0</v>
      </c>
      <c r="S19" s="64">
        <v>0</v>
      </c>
      <c r="T19" s="87">
        <v>0</v>
      </c>
      <c r="U19" s="87">
        <v>0</v>
      </c>
      <c r="V19" s="64"/>
      <c r="W19" s="87">
        <v>0</v>
      </c>
      <c r="X19" s="87">
        <v>0</v>
      </c>
      <c r="Y19" s="63"/>
      <c r="Z19" s="87">
        <v>2190</v>
      </c>
      <c r="AA19" s="87">
        <v>0</v>
      </c>
      <c r="AB19" s="64"/>
      <c r="AC19" s="87">
        <v>0</v>
      </c>
      <c r="AD19" s="87">
        <v>0</v>
      </c>
      <c r="AE19" s="64"/>
    </row>
    <row r="20" spans="1:31" ht="15.75" x14ac:dyDescent="0.25">
      <c r="A20" s="62" t="s">
        <v>264</v>
      </c>
      <c r="B20" s="64">
        <f t="shared" si="16"/>
        <v>10472.1</v>
      </c>
      <c r="C20" s="64">
        <f t="shared" si="17"/>
        <v>700</v>
      </c>
      <c r="D20" s="64">
        <f t="shared" si="15"/>
        <v>6.6844281471720102</v>
      </c>
      <c r="E20" s="87"/>
      <c r="F20" s="87"/>
      <c r="G20" s="64"/>
      <c r="H20" s="87"/>
      <c r="I20" s="87"/>
      <c r="J20" s="64"/>
      <c r="K20" s="87">
        <v>9537</v>
      </c>
      <c r="L20" s="87">
        <v>0</v>
      </c>
      <c r="M20" s="63">
        <f t="shared" si="3"/>
        <v>0</v>
      </c>
      <c r="N20" s="87">
        <v>50</v>
      </c>
      <c r="O20" s="87">
        <v>0</v>
      </c>
      <c r="P20" s="63">
        <f t="shared" si="5"/>
        <v>0</v>
      </c>
      <c r="Q20" s="87">
        <v>185.1</v>
      </c>
      <c r="R20" s="87">
        <v>0</v>
      </c>
      <c r="S20" s="64">
        <v>0</v>
      </c>
      <c r="T20" s="87">
        <v>0</v>
      </c>
      <c r="U20" s="87">
        <v>0</v>
      </c>
      <c r="V20" s="64"/>
      <c r="W20" s="87">
        <v>700</v>
      </c>
      <c r="X20" s="87">
        <v>700</v>
      </c>
      <c r="Y20" s="63">
        <f t="shared" si="10"/>
        <v>100</v>
      </c>
      <c r="Z20" s="87">
        <v>0</v>
      </c>
      <c r="AA20" s="87">
        <v>0</v>
      </c>
      <c r="AB20" s="64"/>
      <c r="AC20" s="87">
        <v>0</v>
      </c>
      <c r="AD20" s="87">
        <v>0</v>
      </c>
      <c r="AE20" s="64"/>
    </row>
    <row r="21" spans="1:31" ht="15.75" x14ac:dyDescent="0.25">
      <c r="A21" s="62" t="s">
        <v>265</v>
      </c>
      <c r="B21" s="64">
        <f t="shared" si="16"/>
        <v>19825</v>
      </c>
      <c r="C21" s="64">
        <f t="shared" si="17"/>
        <v>120</v>
      </c>
      <c r="D21" s="64">
        <f t="shared" si="15"/>
        <v>0.60529634300126101</v>
      </c>
      <c r="E21" s="87"/>
      <c r="F21" s="87"/>
      <c r="G21" s="64"/>
      <c r="H21" s="87"/>
      <c r="I21" s="87"/>
      <c r="J21" s="64"/>
      <c r="K21" s="87">
        <v>9164.7000000000007</v>
      </c>
      <c r="L21" s="87">
        <v>0</v>
      </c>
      <c r="M21" s="63">
        <f t="shared" si="3"/>
        <v>0</v>
      </c>
      <c r="N21" s="87">
        <v>120</v>
      </c>
      <c r="O21" s="87">
        <v>120</v>
      </c>
      <c r="P21" s="63">
        <f t="shared" si="5"/>
        <v>100</v>
      </c>
      <c r="Q21" s="87">
        <v>341.3</v>
      </c>
      <c r="R21" s="87">
        <v>0</v>
      </c>
      <c r="S21" s="64">
        <v>0</v>
      </c>
      <c r="T21" s="87">
        <v>0</v>
      </c>
      <c r="U21" s="87">
        <v>0</v>
      </c>
      <c r="V21" s="64"/>
      <c r="W21" s="87">
        <v>0</v>
      </c>
      <c r="X21" s="87">
        <v>0</v>
      </c>
      <c r="Y21" s="63"/>
      <c r="Z21" s="87">
        <v>10199</v>
      </c>
      <c r="AA21" s="87">
        <v>0</v>
      </c>
      <c r="AB21" s="64"/>
      <c r="AC21" s="87">
        <v>0</v>
      </c>
      <c r="AD21" s="87">
        <v>0</v>
      </c>
      <c r="AE21" s="64"/>
    </row>
    <row r="22" spans="1:31" ht="15.75" x14ac:dyDescent="0.25">
      <c r="A22" s="62" t="s">
        <v>266</v>
      </c>
      <c r="B22" s="64">
        <f t="shared" si="16"/>
        <v>4378.7</v>
      </c>
      <c r="C22" s="64">
        <f t="shared" si="17"/>
        <v>0</v>
      </c>
      <c r="D22" s="64">
        <f t="shared" si="15"/>
        <v>0</v>
      </c>
      <c r="E22" s="87"/>
      <c r="F22" s="87"/>
      <c r="G22" s="64"/>
      <c r="H22" s="87"/>
      <c r="I22" s="87"/>
      <c r="J22" s="64"/>
      <c r="K22" s="87">
        <v>0</v>
      </c>
      <c r="L22" s="87"/>
      <c r="M22" s="63"/>
      <c r="N22" s="87">
        <v>0</v>
      </c>
      <c r="O22" s="87">
        <v>0</v>
      </c>
      <c r="P22" s="63"/>
      <c r="Q22" s="87">
        <v>203.7</v>
      </c>
      <c r="R22" s="87">
        <v>0</v>
      </c>
      <c r="S22" s="64">
        <v>0</v>
      </c>
      <c r="T22" s="87">
        <v>0</v>
      </c>
      <c r="U22" s="87">
        <v>0</v>
      </c>
      <c r="V22" s="64"/>
      <c r="W22" s="87">
        <v>0</v>
      </c>
      <c r="X22" s="87">
        <v>0</v>
      </c>
      <c r="Y22" s="63"/>
      <c r="Z22" s="87">
        <v>4175</v>
      </c>
      <c r="AA22" s="87">
        <v>0</v>
      </c>
      <c r="AB22" s="64"/>
      <c r="AC22" s="87">
        <v>0</v>
      </c>
      <c r="AD22" s="87">
        <v>0</v>
      </c>
      <c r="AE22" s="64"/>
    </row>
    <row r="23" spans="1:31" ht="15.75" x14ac:dyDescent="0.25">
      <c r="A23" s="62" t="s">
        <v>267</v>
      </c>
      <c r="B23" s="64">
        <f t="shared" si="16"/>
        <v>6709.7</v>
      </c>
      <c r="C23" s="64">
        <f t="shared" si="17"/>
        <v>6277.5</v>
      </c>
      <c r="D23" s="64">
        <f t="shared" si="15"/>
        <v>93.558579370165589</v>
      </c>
      <c r="E23" s="87"/>
      <c r="F23" s="87"/>
      <c r="G23" s="64"/>
      <c r="H23" s="87"/>
      <c r="I23" s="87"/>
      <c r="J23" s="64"/>
      <c r="K23" s="87">
        <v>6368</v>
      </c>
      <c r="L23" s="87">
        <v>6277.5</v>
      </c>
      <c r="M23" s="63">
        <f t="shared" si="3"/>
        <v>98.578831658291449</v>
      </c>
      <c r="N23" s="87">
        <v>50</v>
      </c>
      <c r="O23" s="87">
        <v>0</v>
      </c>
      <c r="P23" s="63">
        <f t="shared" si="5"/>
        <v>0</v>
      </c>
      <c r="Q23" s="87">
        <v>291.7</v>
      </c>
      <c r="R23" s="87">
        <v>0</v>
      </c>
      <c r="S23" s="64">
        <v>0</v>
      </c>
      <c r="T23" s="87">
        <v>0</v>
      </c>
      <c r="U23" s="87">
        <v>0</v>
      </c>
      <c r="V23" s="64"/>
      <c r="W23" s="87">
        <v>0</v>
      </c>
      <c r="X23" s="87">
        <v>0</v>
      </c>
      <c r="Y23" s="63"/>
      <c r="Z23" s="87">
        <v>0</v>
      </c>
      <c r="AA23" s="87">
        <v>0</v>
      </c>
      <c r="AB23" s="64"/>
      <c r="AC23" s="87">
        <v>0</v>
      </c>
      <c r="AD23" s="87">
        <v>0</v>
      </c>
      <c r="AE23" s="64"/>
    </row>
    <row r="24" spans="1:31" ht="15.75" x14ac:dyDescent="0.25">
      <c r="A24" s="62" t="s">
        <v>268</v>
      </c>
      <c r="B24" s="64">
        <f t="shared" si="16"/>
        <v>6635.1</v>
      </c>
      <c r="C24" s="64">
        <f t="shared" si="17"/>
        <v>500</v>
      </c>
      <c r="D24" s="64">
        <f t="shared" si="15"/>
        <v>7.5356814516736748</v>
      </c>
      <c r="E24" s="87"/>
      <c r="F24" s="87"/>
      <c r="G24" s="64"/>
      <c r="H24" s="87"/>
      <c r="I24" s="87"/>
      <c r="J24" s="64"/>
      <c r="K24" s="87">
        <v>0</v>
      </c>
      <c r="L24" s="87">
        <v>0</v>
      </c>
      <c r="M24" s="63"/>
      <c r="N24" s="87">
        <v>0</v>
      </c>
      <c r="O24" s="87">
        <v>0</v>
      </c>
      <c r="P24" s="63"/>
      <c r="Q24" s="87">
        <v>280.10000000000002</v>
      </c>
      <c r="R24" s="87">
        <v>0</v>
      </c>
      <c r="S24" s="64">
        <v>0</v>
      </c>
      <c r="T24" s="87">
        <v>0</v>
      </c>
      <c r="U24" s="87">
        <v>0</v>
      </c>
      <c r="V24" s="64"/>
      <c r="W24" s="87">
        <v>500</v>
      </c>
      <c r="X24" s="87">
        <v>500</v>
      </c>
      <c r="Y24" s="63">
        <f t="shared" si="10"/>
        <v>100</v>
      </c>
      <c r="Z24" s="87">
        <v>5855</v>
      </c>
      <c r="AA24" s="87">
        <v>0</v>
      </c>
      <c r="AB24" s="64"/>
      <c r="AC24" s="87">
        <v>0</v>
      </c>
      <c r="AD24" s="87">
        <v>0</v>
      </c>
      <c r="AE24" s="64"/>
    </row>
    <row r="25" spans="1:31" ht="15.75" x14ac:dyDescent="0.25">
      <c r="A25" s="62" t="s">
        <v>269</v>
      </c>
      <c r="B25" s="64">
        <f t="shared" si="16"/>
        <v>6295.8</v>
      </c>
      <c r="C25" s="64">
        <f t="shared" si="17"/>
        <v>505</v>
      </c>
      <c r="D25" s="64">
        <f t="shared" si="15"/>
        <v>8.0212204962038172</v>
      </c>
      <c r="E25" s="87"/>
      <c r="F25" s="87"/>
      <c r="G25" s="64"/>
      <c r="H25" s="87"/>
      <c r="I25" s="87"/>
      <c r="J25" s="64"/>
      <c r="K25" s="87">
        <v>0</v>
      </c>
      <c r="L25" s="87">
        <v>0</v>
      </c>
      <c r="M25" s="63"/>
      <c r="N25" s="87">
        <v>170</v>
      </c>
      <c r="O25" s="87">
        <v>105</v>
      </c>
      <c r="P25" s="63">
        <f t="shared" si="5"/>
        <v>61.764705882352942</v>
      </c>
      <c r="Q25" s="87">
        <v>218.8</v>
      </c>
      <c r="R25" s="87">
        <v>0</v>
      </c>
      <c r="S25" s="64">
        <v>0</v>
      </c>
      <c r="T25" s="87">
        <v>0</v>
      </c>
      <c r="U25" s="87">
        <v>0</v>
      </c>
      <c r="V25" s="64"/>
      <c r="W25" s="87">
        <v>400</v>
      </c>
      <c r="X25" s="87">
        <v>400</v>
      </c>
      <c r="Y25" s="63">
        <f t="shared" si="10"/>
        <v>100</v>
      </c>
      <c r="Z25" s="87">
        <v>5507</v>
      </c>
      <c r="AA25" s="87">
        <v>0</v>
      </c>
      <c r="AB25" s="64"/>
      <c r="AC25" s="87">
        <v>0</v>
      </c>
      <c r="AD25" s="87">
        <v>0</v>
      </c>
      <c r="AE25" s="64"/>
    </row>
    <row r="26" spans="1:31" ht="15.75" x14ac:dyDescent="0.25">
      <c r="A26" s="62" t="s">
        <v>270</v>
      </c>
      <c r="B26" s="64">
        <f t="shared" si="16"/>
        <v>2932.1</v>
      </c>
      <c r="C26" s="64">
        <f t="shared" si="17"/>
        <v>50</v>
      </c>
      <c r="D26" s="64">
        <f t="shared" si="15"/>
        <v>1.7052624398894989</v>
      </c>
      <c r="E26" s="87"/>
      <c r="F26" s="87"/>
      <c r="G26" s="64"/>
      <c r="H26" s="87"/>
      <c r="I26" s="87"/>
      <c r="J26" s="64"/>
      <c r="K26" s="87">
        <v>0</v>
      </c>
      <c r="L26" s="87">
        <v>0</v>
      </c>
      <c r="M26" s="63"/>
      <c r="N26" s="87">
        <v>50</v>
      </c>
      <c r="O26" s="87">
        <v>50</v>
      </c>
      <c r="P26" s="63">
        <f t="shared" si="5"/>
        <v>100</v>
      </c>
      <c r="Q26" s="87">
        <v>185.1</v>
      </c>
      <c r="R26" s="87">
        <v>0</v>
      </c>
      <c r="S26" s="64">
        <v>0</v>
      </c>
      <c r="T26" s="87">
        <v>0</v>
      </c>
      <c r="U26" s="87">
        <v>0</v>
      </c>
      <c r="V26" s="64"/>
      <c r="W26" s="87">
        <v>0</v>
      </c>
      <c r="X26" s="87">
        <v>0</v>
      </c>
      <c r="Y26" s="63"/>
      <c r="Z26" s="87">
        <v>2697</v>
      </c>
      <c r="AA26" s="87">
        <v>0</v>
      </c>
      <c r="AB26" s="64"/>
      <c r="AC26" s="87">
        <v>0</v>
      </c>
      <c r="AD26" s="87">
        <v>0</v>
      </c>
      <c r="AE26" s="64"/>
    </row>
    <row r="27" spans="1:31" ht="15.75" x14ac:dyDescent="0.25">
      <c r="A27" s="62" t="s">
        <v>271</v>
      </c>
      <c r="B27" s="64">
        <f t="shared" si="16"/>
        <v>8542.7999999999993</v>
      </c>
      <c r="C27" s="64">
        <f t="shared" si="17"/>
        <v>415</v>
      </c>
      <c r="D27" s="64">
        <f t="shared" si="15"/>
        <v>4.8578920260336194</v>
      </c>
      <c r="E27" s="87"/>
      <c r="F27" s="87"/>
      <c r="G27" s="64"/>
      <c r="H27" s="87"/>
      <c r="I27" s="87"/>
      <c r="J27" s="64"/>
      <c r="K27" s="87">
        <v>4197</v>
      </c>
      <c r="L27" s="87">
        <v>0</v>
      </c>
      <c r="M27" s="63">
        <f t="shared" si="3"/>
        <v>0</v>
      </c>
      <c r="N27" s="87">
        <v>670</v>
      </c>
      <c r="O27" s="87">
        <v>15</v>
      </c>
      <c r="P27" s="63">
        <f t="shared" si="5"/>
        <v>2.2388059701492535</v>
      </c>
      <c r="Q27" s="87">
        <v>275.8</v>
      </c>
      <c r="R27" s="87">
        <v>0</v>
      </c>
      <c r="S27" s="64">
        <v>0</v>
      </c>
      <c r="T27" s="87">
        <v>0</v>
      </c>
      <c r="U27" s="87">
        <v>0</v>
      </c>
      <c r="V27" s="64"/>
      <c r="W27" s="87">
        <v>400</v>
      </c>
      <c r="X27" s="87">
        <v>400</v>
      </c>
      <c r="Y27" s="63">
        <f t="shared" si="10"/>
        <v>100</v>
      </c>
      <c r="Z27" s="87">
        <v>3000</v>
      </c>
      <c r="AA27" s="87">
        <v>0</v>
      </c>
      <c r="AB27" s="64"/>
      <c r="AC27" s="87">
        <v>0</v>
      </c>
      <c r="AD27" s="87">
        <v>0</v>
      </c>
      <c r="AE27" s="64"/>
    </row>
    <row r="28" spans="1:31" ht="15" customHeight="1" x14ac:dyDescent="0.25">
      <c r="A28" s="62" t="s">
        <v>272</v>
      </c>
      <c r="B28" s="64">
        <f t="shared" si="16"/>
        <v>5507.8</v>
      </c>
      <c r="C28" s="64">
        <f t="shared" si="17"/>
        <v>139.9</v>
      </c>
      <c r="D28" s="64">
        <f t="shared" si="15"/>
        <v>2.5400341334107992</v>
      </c>
      <c r="E28" s="87"/>
      <c r="F28" s="87"/>
      <c r="G28" s="64"/>
      <c r="H28" s="87"/>
      <c r="I28" s="87"/>
      <c r="J28" s="64"/>
      <c r="K28" s="87">
        <v>2600</v>
      </c>
      <c r="L28" s="87">
        <v>0</v>
      </c>
      <c r="M28" s="63">
        <f t="shared" si="3"/>
        <v>0</v>
      </c>
      <c r="N28" s="87">
        <v>140</v>
      </c>
      <c r="O28" s="87">
        <v>139.9</v>
      </c>
      <c r="P28" s="63">
        <f t="shared" si="5"/>
        <v>99.928571428571431</v>
      </c>
      <c r="Q28" s="87">
        <v>218.8</v>
      </c>
      <c r="R28" s="87">
        <v>0</v>
      </c>
      <c r="S28" s="64">
        <v>0</v>
      </c>
      <c r="T28" s="87">
        <v>0</v>
      </c>
      <c r="U28" s="87">
        <v>0</v>
      </c>
      <c r="V28" s="64"/>
      <c r="W28" s="87">
        <v>0</v>
      </c>
      <c r="X28" s="87">
        <v>0</v>
      </c>
      <c r="Y28" s="63"/>
      <c r="Z28" s="87">
        <v>2549</v>
      </c>
      <c r="AA28" s="87">
        <v>0</v>
      </c>
      <c r="AB28" s="64"/>
      <c r="AC28" s="87">
        <v>0</v>
      </c>
      <c r="AD28" s="87">
        <v>0</v>
      </c>
      <c r="AE28" s="64"/>
    </row>
    <row r="29" spans="1:31" ht="15.75" x14ac:dyDescent="0.25">
      <c r="A29" s="62" t="s">
        <v>273</v>
      </c>
      <c r="B29" s="64">
        <f t="shared" si="16"/>
        <v>2265.4</v>
      </c>
      <c r="C29" s="64">
        <f t="shared" si="17"/>
        <v>2050</v>
      </c>
      <c r="D29" s="64">
        <f t="shared" si="15"/>
        <v>90.491745387128091</v>
      </c>
      <c r="E29" s="87"/>
      <c r="F29" s="87"/>
      <c r="G29" s="64"/>
      <c r="H29" s="87"/>
      <c r="I29" s="87"/>
      <c r="J29" s="64"/>
      <c r="K29" s="87">
        <v>1400</v>
      </c>
      <c r="L29" s="87">
        <v>1400</v>
      </c>
      <c r="M29" s="63">
        <f t="shared" si="3"/>
        <v>100</v>
      </c>
      <c r="N29" s="87">
        <v>50</v>
      </c>
      <c r="O29" s="87">
        <v>50</v>
      </c>
      <c r="P29" s="63">
        <f t="shared" si="5"/>
        <v>100</v>
      </c>
      <c r="Q29" s="87">
        <v>215.4</v>
      </c>
      <c r="R29" s="87">
        <v>0</v>
      </c>
      <c r="S29" s="64">
        <v>0</v>
      </c>
      <c r="T29" s="87">
        <v>0</v>
      </c>
      <c r="U29" s="87">
        <v>0</v>
      </c>
      <c r="V29" s="64"/>
      <c r="W29" s="87">
        <v>600</v>
      </c>
      <c r="X29" s="87">
        <v>600</v>
      </c>
      <c r="Y29" s="63">
        <f t="shared" si="10"/>
        <v>100</v>
      </c>
      <c r="Z29" s="87">
        <v>0</v>
      </c>
      <c r="AA29" s="87">
        <v>0</v>
      </c>
      <c r="AB29" s="64"/>
      <c r="AC29" s="87">
        <v>0</v>
      </c>
      <c r="AD29" s="87">
        <v>0</v>
      </c>
      <c r="AE29" s="64"/>
    </row>
    <row r="30" spans="1:31" ht="15.75" x14ac:dyDescent="0.25">
      <c r="A30" s="62" t="s">
        <v>274</v>
      </c>
      <c r="B30" s="64">
        <f t="shared" si="16"/>
        <v>12846</v>
      </c>
      <c r="C30" s="64">
        <f t="shared" si="17"/>
        <v>1220.2</v>
      </c>
      <c r="D30" s="64">
        <f t="shared" si="15"/>
        <v>9.4986766308578545</v>
      </c>
      <c r="E30" s="87"/>
      <c r="F30" s="87"/>
      <c r="G30" s="64"/>
      <c r="H30" s="87"/>
      <c r="I30" s="87"/>
      <c r="J30" s="64"/>
      <c r="K30" s="87">
        <v>7851.3</v>
      </c>
      <c r="L30" s="87">
        <v>920.2</v>
      </c>
      <c r="M30" s="63">
        <f t="shared" si="3"/>
        <v>11.720352043610612</v>
      </c>
      <c r="N30" s="87">
        <v>0</v>
      </c>
      <c r="O30" s="87">
        <v>0</v>
      </c>
      <c r="P30" s="63"/>
      <c r="Q30" s="87">
        <v>203.7</v>
      </c>
      <c r="R30" s="87">
        <v>0</v>
      </c>
      <c r="S30" s="64">
        <v>0</v>
      </c>
      <c r="T30" s="87">
        <v>0</v>
      </c>
      <c r="U30" s="87">
        <v>0</v>
      </c>
      <c r="V30" s="64"/>
      <c r="W30" s="87">
        <v>300</v>
      </c>
      <c r="X30" s="87">
        <v>300</v>
      </c>
      <c r="Y30" s="63">
        <f t="shared" si="10"/>
        <v>100</v>
      </c>
      <c r="Z30" s="87">
        <v>4491</v>
      </c>
      <c r="AA30" s="87">
        <v>0</v>
      </c>
      <c r="AB30" s="64"/>
      <c r="AC30" s="87">
        <v>0</v>
      </c>
      <c r="AD30" s="87">
        <v>0</v>
      </c>
      <c r="AE30" s="64"/>
    </row>
    <row r="31" spans="1:31" ht="15.75" x14ac:dyDescent="0.25">
      <c r="A31" s="62" t="s">
        <v>275</v>
      </c>
      <c r="B31" s="64">
        <f t="shared" si="16"/>
        <v>3207</v>
      </c>
      <c r="C31" s="64">
        <f t="shared" si="17"/>
        <v>120</v>
      </c>
      <c r="D31" s="64">
        <f t="shared" si="15"/>
        <v>3.7418147801683816</v>
      </c>
      <c r="E31" s="87"/>
      <c r="F31" s="87"/>
      <c r="G31" s="64"/>
      <c r="H31" s="87"/>
      <c r="I31" s="87"/>
      <c r="J31" s="64"/>
      <c r="K31" s="87">
        <v>0</v>
      </c>
      <c r="L31" s="87">
        <v>0</v>
      </c>
      <c r="M31" s="63"/>
      <c r="N31" s="87">
        <v>120</v>
      </c>
      <c r="O31" s="87">
        <v>120</v>
      </c>
      <c r="P31" s="63">
        <f t="shared" si="5"/>
        <v>100</v>
      </c>
      <c r="Q31" s="87">
        <v>191</v>
      </c>
      <c r="R31" s="87">
        <v>0</v>
      </c>
      <c r="S31" s="64">
        <v>0</v>
      </c>
      <c r="T31" s="87">
        <v>0</v>
      </c>
      <c r="U31" s="87">
        <v>0</v>
      </c>
      <c r="V31" s="64"/>
      <c r="W31" s="87">
        <v>0</v>
      </c>
      <c r="X31" s="87">
        <v>0</v>
      </c>
      <c r="Y31" s="63"/>
      <c r="Z31" s="87">
        <v>2896</v>
      </c>
      <c r="AA31" s="87">
        <v>0</v>
      </c>
      <c r="AB31" s="64"/>
      <c r="AC31" s="87">
        <v>0</v>
      </c>
      <c r="AD31" s="87">
        <v>0</v>
      </c>
      <c r="AE31" s="64"/>
    </row>
    <row r="32" spans="1:31" ht="15.75" x14ac:dyDescent="0.25">
      <c r="A32" s="62" t="s">
        <v>276</v>
      </c>
      <c r="B32" s="64">
        <f t="shared" si="16"/>
        <v>10600.7</v>
      </c>
      <c r="C32" s="64">
        <f t="shared" si="17"/>
        <v>525</v>
      </c>
      <c r="D32" s="64">
        <f t="shared" si="15"/>
        <v>4.9525031365853192</v>
      </c>
      <c r="E32" s="87"/>
      <c r="F32" s="87"/>
      <c r="G32" s="64"/>
      <c r="H32" s="87"/>
      <c r="I32" s="87"/>
      <c r="J32" s="64"/>
      <c r="K32" s="87">
        <v>7000</v>
      </c>
      <c r="L32" s="87">
        <v>525</v>
      </c>
      <c r="M32" s="63">
        <f t="shared" si="3"/>
        <v>7.5</v>
      </c>
      <c r="N32" s="87">
        <v>50</v>
      </c>
      <c r="O32" s="87">
        <v>0</v>
      </c>
      <c r="P32" s="63">
        <f t="shared" si="5"/>
        <v>0</v>
      </c>
      <c r="Q32" s="87">
        <v>291.7</v>
      </c>
      <c r="R32" s="87">
        <v>0</v>
      </c>
      <c r="S32" s="64">
        <v>0</v>
      </c>
      <c r="T32" s="87">
        <v>0</v>
      </c>
      <c r="U32" s="87">
        <v>0</v>
      </c>
      <c r="V32" s="64"/>
      <c r="W32" s="87">
        <v>0</v>
      </c>
      <c r="X32" s="87">
        <v>0</v>
      </c>
      <c r="Y32" s="63"/>
      <c r="Z32" s="87">
        <v>3259</v>
      </c>
      <c r="AA32" s="87">
        <v>0</v>
      </c>
      <c r="AB32" s="64"/>
      <c r="AC32" s="87">
        <v>0</v>
      </c>
      <c r="AD32" s="87">
        <v>0</v>
      </c>
      <c r="AE32" s="64"/>
    </row>
    <row r="33" spans="1:31" ht="15.75" x14ac:dyDescent="0.25">
      <c r="A33" s="62" t="s">
        <v>277</v>
      </c>
      <c r="B33" s="64">
        <f t="shared" si="16"/>
        <v>8838.9</v>
      </c>
      <c r="C33" s="64">
        <f t="shared" si="17"/>
        <v>650</v>
      </c>
      <c r="D33" s="64">
        <f t="shared" si="15"/>
        <v>7.3538562490807688</v>
      </c>
      <c r="E33" s="87"/>
      <c r="F33" s="87"/>
      <c r="G33" s="64"/>
      <c r="H33" s="87"/>
      <c r="I33" s="87"/>
      <c r="J33" s="64"/>
      <c r="K33" s="87">
        <v>2906</v>
      </c>
      <c r="L33" s="87">
        <v>0</v>
      </c>
      <c r="M33" s="63">
        <f t="shared" si="3"/>
        <v>0</v>
      </c>
      <c r="N33" s="87">
        <v>250</v>
      </c>
      <c r="O33" s="87">
        <v>250</v>
      </c>
      <c r="P33" s="63">
        <f t="shared" si="5"/>
        <v>100</v>
      </c>
      <c r="Q33" s="87">
        <v>320.89999999999998</v>
      </c>
      <c r="R33" s="87">
        <v>0</v>
      </c>
      <c r="S33" s="64">
        <v>0</v>
      </c>
      <c r="T33" s="87">
        <v>0</v>
      </c>
      <c r="U33" s="87">
        <v>0</v>
      </c>
      <c r="V33" s="64"/>
      <c r="W33" s="87">
        <v>400</v>
      </c>
      <c r="X33" s="87">
        <v>400</v>
      </c>
      <c r="Y33" s="63">
        <f t="shared" si="10"/>
        <v>100</v>
      </c>
      <c r="Z33" s="87">
        <v>4962</v>
      </c>
      <c r="AA33" s="87">
        <v>0</v>
      </c>
      <c r="AB33" s="64"/>
      <c r="AC33" s="87">
        <v>0</v>
      </c>
      <c r="AD33" s="87">
        <v>0</v>
      </c>
      <c r="AE33" s="64"/>
    </row>
    <row r="34" spans="1:31" ht="15.75" x14ac:dyDescent="0.25">
      <c r="A34" s="62" t="s">
        <v>278</v>
      </c>
      <c r="B34" s="64">
        <f t="shared" si="16"/>
        <v>8637.5</v>
      </c>
      <c r="C34" s="64">
        <f t="shared" si="17"/>
        <v>2181.1000000000004</v>
      </c>
      <c r="D34" s="64">
        <f t="shared" si="15"/>
        <v>25.251519536903043</v>
      </c>
      <c r="E34" s="87"/>
      <c r="F34" s="87"/>
      <c r="G34" s="64"/>
      <c r="H34" s="87"/>
      <c r="I34" s="87"/>
      <c r="J34" s="64"/>
      <c r="K34" s="87">
        <v>7277.5</v>
      </c>
      <c r="L34" s="87">
        <v>1712.4</v>
      </c>
      <c r="M34" s="63">
        <f t="shared" si="3"/>
        <v>23.530058399175545</v>
      </c>
      <c r="N34" s="87">
        <v>890</v>
      </c>
      <c r="O34" s="87">
        <v>168.7</v>
      </c>
      <c r="P34" s="63">
        <f t="shared" si="5"/>
        <v>18.95505617977528</v>
      </c>
      <c r="Q34" s="87">
        <v>170</v>
      </c>
      <c r="R34" s="87">
        <v>0</v>
      </c>
      <c r="S34" s="64">
        <v>0</v>
      </c>
      <c r="T34" s="87">
        <v>0</v>
      </c>
      <c r="U34" s="87">
        <v>0</v>
      </c>
      <c r="V34" s="64"/>
      <c r="W34" s="87">
        <v>300</v>
      </c>
      <c r="X34" s="87">
        <v>300</v>
      </c>
      <c r="Y34" s="63">
        <f t="shared" si="10"/>
        <v>100</v>
      </c>
      <c r="Z34" s="87">
        <v>0</v>
      </c>
      <c r="AA34" s="87">
        <v>0</v>
      </c>
      <c r="AB34" s="64"/>
      <c r="AC34" s="87">
        <v>0</v>
      </c>
      <c r="AD34" s="87">
        <v>0</v>
      </c>
      <c r="AE34" s="64"/>
    </row>
    <row r="35" spans="1:31" ht="15.75" x14ac:dyDescent="0.25">
      <c r="A35" s="62" t="s">
        <v>279</v>
      </c>
      <c r="B35" s="64">
        <f t="shared" si="16"/>
        <v>7370</v>
      </c>
      <c r="C35" s="64">
        <f t="shared" si="17"/>
        <v>670</v>
      </c>
      <c r="D35" s="64">
        <f t="shared" si="15"/>
        <v>9.0909090909090917</v>
      </c>
      <c r="E35" s="87"/>
      <c r="F35" s="87"/>
      <c r="G35" s="64"/>
      <c r="H35" s="87"/>
      <c r="I35" s="87"/>
      <c r="J35" s="64"/>
      <c r="K35" s="87">
        <v>0</v>
      </c>
      <c r="L35" s="87">
        <v>0</v>
      </c>
      <c r="M35" s="63"/>
      <c r="N35" s="87">
        <v>370</v>
      </c>
      <c r="O35" s="87">
        <v>370</v>
      </c>
      <c r="P35" s="63">
        <f t="shared" si="5"/>
        <v>100</v>
      </c>
      <c r="Q35" s="87">
        <v>170</v>
      </c>
      <c r="R35" s="87">
        <v>0</v>
      </c>
      <c r="S35" s="64">
        <v>0</v>
      </c>
      <c r="T35" s="87">
        <v>0</v>
      </c>
      <c r="U35" s="87">
        <v>0</v>
      </c>
      <c r="V35" s="64"/>
      <c r="W35" s="87">
        <v>300</v>
      </c>
      <c r="X35" s="87">
        <v>300</v>
      </c>
      <c r="Y35" s="63">
        <f t="shared" si="10"/>
        <v>100</v>
      </c>
      <c r="Z35" s="87">
        <v>6530</v>
      </c>
      <c r="AA35" s="87">
        <v>0</v>
      </c>
      <c r="AB35" s="64"/>
      <c r="AC35" s="87">
        <v>0</v>
      </c>
      <c r="AD35" s="87">
        <v>0</v>
      </c>
      <c r="AE35" s="64"/>
    </row>
    <row r="36" spans="1:31" ht="15.75" x14ac:dyDescent="0.25">
      <c r="A36" s="62" t="s">
        <v>280</v>
      </c>
      <c r="B36" s="64">
        <f t="shared" si="16"/>
        <v>4941.8</v>
      </c>
      <c r="C36" s="64">
        <f t="shared" si="17"/>
        <v>40</v>
      </c>
      <c r="D36" s="64">
        <f t="shared" si="15"/>
        <v>0.80942166821805828</v>
      </c>
      <c r="E36" s="87"/>
      <c r="F36" s="87"/>
      <c r="G36" s="64"/>
      <c r="H36" s="87"/>
      <c r="I36" s="87"/>
      <c r="J36" s="64"/>
      <c r="K36" s="87">
        <v>0</v>
      </c>
      <c r="L36" s="87">
        <v>0</v>
      </c>
      <c r="M36" s="63"/>
      <c r="N36" s="87">
        <v>40</v>
      </c>
      <c r="O36" s="87">
        <v>40</v>
      </c>
      <c r="P36" s="63">
        <f t="shared" si="5"/>
        <v>100</v>
      </c>
      <c r="Q36" s="87">
        <v>218.8</v>
      </c>
      <c r="R36" s="87">
        <v>0</v>
      </c>
      <c r="S36" s="64">
        <v>0</v>
      </c>
      <c r="T36" s="87">
        <v>0</v>
      </c>
      <c r="U36" s="87">
        <v>0</v>
      </c>
      <c r="V36" s="64"/>
      <c r="W36" s="87">
        <v>0</v>
      </c>
      <c r="X36" s="87">
        <v>0</v>
      </c>
      <c r="Y36" s="63"/>
      <c r="Z36" s="87">
        <v>4683</v>
      </c>
      <c r="AA36" s="87">
        <v>0</v>
      </c>
      <c r="AB36" s="64"/>
      <c r="AC36" s="87">
        <v>0</v>
      </c>
      <c r="AD36" s="87">
        <v>0</v>
      </c>
      <c r="AE36" s="64"/>
    </row>
    <row r="37" spans="1:31" ht="15.75" x14ac:dyDescent="0.25">
      <c r="A37" s="62" t="s">
        <v>281</v>
      </c>
      <c r="B37" s="64">
        <f t="shared" si="16"/>
        <v>269.3</v>
      </c>
      <c r="C37" s="64">
        <f t="shared" si="17"/>
        <v>0</v>
      </c>
      <c r="D37" s="64">
        <f t="shared" si="15"/>
        <v>0</v>
      </c>
      <c r="E37" s="87"/>
      <c r="F37" s="87"/>
      <c r="G37" s="64"/>
      <c r="H37" s="87"/>
      <c r="I37" s="87"/>
      <c r="J37" s="64"/>
      <c r="K37" s="87">
        <v>0</v>
      </c>
      <c r="L37" s="87">
        <v>0</v>
      </c>
      <c r="M37" s="63"/>
      <c r="N37" s="87">
        <v>0</v>
      </c>
      <c r="O37" s="87">
        <v>0</v>
      </c>
      <c r="P37" s="63"/>
      <c r="Q37" s="87">
        <v>269.3</v>
      </c>
      <c r="R37" s="87">
        <v>0</v>
      </c>
      <c r="S37" s="64">
        <v>0</v>
      </c>
      <c r="T37" s="87">
        <v>0</v>
      </c>
      <c r="U37" s="87">
        <v>0</v>
      </c>
      <c r="V37" s="64"/>
      <c r="W37" s="87">
        <v>0</v>
      </c>
      <c r="X37" s="87">
        <v>0</v>
      </c>
      <c r="Y37" s="63"/>
      <c r="Z37" s="87">
        <v>0</v>
      </c>
      <c r="AA37" s="87">
        <v>0</v>
      </c>
      <c r="AB37" s="64"/>
      <c r="AC37" s="87">
        <v>0</v>
      </c>
      <c r="AD37" s="87">
        <v>0</v>
      </c>
      <c r="AE37" s="64"/>
    </row>
    <row r="38" spans="1:31" ht="15.75" x14ac:dyDescent="0.25">
      <c r="A38" s="62" t="s">
        <v>282</v>
      </c>
      <c r="B38" s="64">
        <f t="shared" si="16"/>
        <v>7119.3</v>
      </c>
      <c r="C38" s="64">
        <f t="shared" si="17"/>
        <v>86.7</v>
      </c>
      <c r="D38" s="64">
        <f t="shared" si="15"/>
        <v>1.2178163583498376</v>
      </c>
      <c r="E38" s="87"/>
      <c r="F38" s="87"/>
      <c r="G38" s="64"/>
      <c r="H38" s="87"/>
      <c r="I38" s="87"/>
      <c r="J38" s="64"/>
      <c r="K38" s="87">
        <v>0</v>
      </c>
      <c r="L38" s="87">
        <v>0</v>
      </c>
      <c r="M38" s="63"/>
      <c r="N38" s="87">
        <v>100</v>
      </c>
      <c r="O38" s="87">
        <v>86.7</v>
      </c>
      <c r="P38" s="63">
        <f t="shared" si="5"/>
        <v>86.7</v>
      </c>
      <c r="Q38" s="87">
        <v>269.3</v>
      </c>
      <c r="R38" s="87">
        <v>0</v>
      </c>
      <c r="S38" s="64">
        <v>0</v>
      </c>
      <c r="T38" s="87">
        <v>0</v>
      </c>
      <c r="U38" s="87">
        <v>0</v>
      </c>
      <c r="V38" s="64"/>
      <c r="W38" s="87">
        <v>0</v>
      </c>
      <c r="X38" s="87">
        <v>0</v>
      </c>
      <c r="Y38" s="63"/>
      <c r="Z38" s="87">
        <v>6750</v>
      </c>
      <c r="AA38" s="87">
        <v>0</v>
      </c>
      <c r="AB38" s="64"/>
      <c r="AC38" s="87">
        <v>0</v>
      </c>
      <c r="AD38" s="87">
        <v>0</v>
      </c>
      <c r="AE38" s="64"/>
    </row>
    <row r="39" spans="1:31" ht="15.75" x14ac:dyDescent="0.25">
      <c r="A39" s="62" t="s">
        <v>283</v>
      </c>
      <c r="B39" s="64">
        <f t="shared" si="16"/>
        <v>3357.1</v>
      </c>
      <c r="C39" s="64">
        <f t="shared" si="17"/>
        <v>250</v>
      </c>
      <c r="D39" s="64">
        <f t="shared" si="15"/>
        <v>7.4469035774924794</v>
      </c>
      <c r="E39" s="87"/>
      <c r="F39" s="87"/>
      <c r="G39" s="64"/>
      <c r="H39" s="87"/>
      <c r="I39" s="87"/>
      <c r="J39" s="64"/>
      <c r="K39" s="87">
        <v>0</v>
      </c>
      <c r="L39" s="87">
        <v>0</v>
      </c>
      <c r="M39" s="63"/>
      <c r="N39" s="87">
        <v>50</v>
      </c>
      <c r="O39" s="87">
        <v>50</v>
      </c>
      <c r="P39" s="63">
        <f t="shared" si="5"/>
        <v>100</v>
      </c>
      <c r="Q39" s="87">
        <v>185.1</v>
      </c>
      <c r="R39" s="87">
        <v>0</v>
      </c>
      <c r="S39" s="64">
        <v>0</v>
      </c>
      <c r="T39" s="87">
        <v>0</v>
      </c>
      <c r="U39" s="87">
        <v>0</v>
      </c>
      <c r="V39" s="64"/>
      <c r="W39" s="87">
        <v>200</v>
      </c>
      <c r="X39" s="87">
        <v>200</v>
      </c>
      <c r="Y39" s="63">
        <f t="shared" si="10"/>
        <v>100</v>
      </c>
      <c r="Z39" s="87">
        <v>2922</v>
      </c>
      <c r="AA39" s="87">
        <v>0</v>
      </c>
      <c r="AB39" s="64"/>
      <c r="AC39" s="87">
        <v>0</v>
      </c>
      <c r="AD39" s="87">
        <v>0</v>
      </c>
      <c r="AE39" s="64"/>
    </row>
    <row r="40" spans="1:31" ht="15.75" x14ac:dyDescent="0.25">
      <c r="A40" s="62" t="s">
        <v>284</v>
      </c>
      <c r="B40" s="64">
        <f t="shared" si="16"/>
        <v>267.39999999999998</v>
      </c>
      <c r="C40" s="64">
        <f t="shared" si="17"/>
        <v>0</v>
      </c>
      <c r="D40" s="64">
        <f t="shared" si="15"/>
        <v>0</v>
      </c>
      <c r="E40" s="87"/>
      <c r="F40" s="87"/>
      <c r="G40" s="64"/>
      <c r="H40" s="87"/>
      <c r="I40" s="87"/>
      <c r="J40" s="64"/>
      <c r="K40" s="87">
        <v>0</v>
      </c>
      <c r="L40" s="87">
        <v>0</v>
      </c>
      <c r="M40" s="63"/>
      <c r="N40" s="87">
        <v>0</v>
      </c>
      <c r="O40" s="87">
        <v>0</v>
      </c>
      <c r="P40" s="63"/>
      <c r="Q40" s="87">
        <v>267.39999999999998</v>
      </c>
      <c r="R40" s="87">
        <v>0</v>
      </c>
      <c r="S40" s="64">
        <v>0</v>
      </c>
      <c r="T40" s="87">
        <v>0</v>
      </c>
      <c r="U40" s="87">
        <v>0</v>
      </c>
      <c r="V40" s="64"/>
      <c r="W40" s="87">
        <v>0</v>
      </c>
      <c r="X40" s="87">
        <v>0</v>
      </c>
      <c r="Y40" s="63"/>
      <c r="Z40" s="87">
        <v>0</v>
      </c>
      <c r="AA40" s="87">
        <v>0</v>
      </c>
      <c r="AB40" s="64"/>
      <c r="AC40" s="87">
        <v>0</v>
      </c>
      <c r="AD40" s="87">
        <v>0</v>
      </c>
      <c r="AE40" s="64"/>
    </row>
    <row r="41" spans="1:31" ht="15.75" x14ac:dyDescent="0.25">
      <c r="A41" s="62" t="s">
        <v>285</v>
      </c>
      <c r="B41" s="64">
        <f t="shared" si="16"/>
        <v>30973.200000000001</v>
      </c>
      <c r="C41" s="64">
        <f t="shared" si="17"/>
        <v>0</v>
      </c>
      <c r="D41" s="140">
        <f t="shared" si="15"/>
        <v>0</v>
      </c>
      <c r="E41" s="87"/>
      <c r="F41" s="87"/>
      <c r="G41" s="64"/>
      <c r="H41" s="87"/>
      <c r="I41" s="87"/>
      <c r="J41" s="64"/>
      <c r="K41" s="87">
        <v>2100</v>
      </c>
      <c r="L41" s="87">
        <v>0</v>
      </c>
      <c r="M41" s="63">
        <f t="shared" si="3"/>
        <v>0</v>
      </c>
      <c r="N41" s="87">
        <v>40</v>
      </c>
      <c r="O41" s="87">
        <v>0</v>
      </c>
      <c r="P41" s="63">
        <f t="shared" si="5"/>
        <v>0</v>
      </c>
      <c r="Q41" s="87">
        <v>392.2</v>
      </c>
      <c r="R41" s="87">
        <v>0</v>
      </c>
      <c r="S41" s="64">
        <v>0</v>
      </c>
      <c r="T41" s="87">
        <v>0</v>
      </c>
      <c r="U41" s="87">
        <v>0</v>
      </c>
      <c r="V41" s="64"/>
      <c r="W41" s="87">
        <v>0</v>
      </c>
      <c r="X41" s="87">
        <v>0</v>
      </c>
      <c r="Y41" s="63"/>
      <c r="Z41" s="87">
        <v>0</v>
      </c>
      <c r="AA41" s="87">
        <v>0</v>
      </c>
      <c r="AB41" s="64"/>
      <c r="AC41" s="87">
        <v>28441</v>
      </c>
      <c r="AD41" s="87">
        <v>0</v>
      </c>
      <c r="AE41" s="64"/>
    </row>
    <row r="42" spans="1:31" ht="15.75" x14ac:dyDescent="0.25">
      <c r="A42" s="62" t="s">
        <v>286</v>
      </c>
      <c r="B42" s="64">
        <f t="shared" si="16"/>
        <v>2760</v>
      </c>
      <c r="C42" s="64">
        <f t="shared" si="17"/>
        <v>0</v>
      </c>
      <c r="D42" s="64">
        <f t="shared" si="15"/>
        <v>0</v>
      </c>
      <c r="E42" s="87"/>
      <c r="F42" s="87"/>
      <c r="G42" s="64"/>
      <c r="H42" s="87"/>
      <c r="I42" s="87"/>
      <c r="J42" s="64"/>
      <c r="K42" s="87">
        <v>0</v>
      </c>
      <c r="L42" s="87">
        <v>0</v>
      </c>
      <c r="M42" s="63"/>
      <c r="N42" s="87">
        <v>250</v>
      </c>
      <c r="O42" s="87">
        <v>0</v>
      </c>
      <c r="P42" s="63">
        <f t="shared" si="5"/>
        <v>0</v>
      </c>
      <c r="Q42" s="87">
        <v>170</v>
      </c>
      <c r="R42" s="87">
        <v>0</v>
      </c>
      <c r="S42" s="64">
        <v>0</v>
      </c>
      <c r="T42" s="87">
        <v>0</v>
      </c>
      <c r="U42" s="87">
        <v>0</v>
      </c>
      <c r="V42" s="64"/>
      <c r="W42" s="87">
        <v>0</v>
      </c>
      <c r="X42" s="87">
        <v>0</v>
      </c>
      <c r="Y42" s="63"/>
      <c r="Z42" s="87">
        <v>2340</v>
      </c>
      <c r="AA42" s="87">
        <v>0</v>
      </c>
      <c r="AB42" s="64"/>
      <c r="AC42" s="87">
        <v>0</v>
      </c>
      <c r="AD42" s="87">
        <v>0</v>
      </c>
      <c r="AE42" s="64"/>
    </row>
    <row r="43" spans="1:31" ht="15.75" x14ac:dyDescent="0.25">
      <c r="A43" s="62" t="s">
        <v>287</v>
      </c>
      <c r="B43" s="64">
        <f t="shared" si="16"/>
        <v>8695.9</v>
      </c>
      <c r="C43" s="64">
        <f t="shared" si="17"/>
        <v>300</v>
      </c>
      <c r="D43" s="64">
        <f t="shared" si="15"/>
        <v>3.4499016778021829</v>
      </c>
      <c r="E43" s="87"/>
      <c r="F43" s="87"/>
      <c r="G43" s="64"/>
      <c r="H43" s="87"/>
      <c r="I43" s="87"/>
      <c r="J43" s="64"/>
      <c r="K43" s="87">
        <v>0</v>
      </c>
      <c r="L43" s="87">
        <v>0</v>
      </c>
      <c r="M43" s="63"/>
      <c r="N43" s="87">
        <v>200</v>
      </c>
      <c r="O43" s="87">
        <v>0</v>
      </c>
      <c r="P43" s="63">
        <f t="shared" si="5"/>
        <v>0</v>
      </c>
      <c r="Q43" s="87">
        <v>246.9</v>
      </c>
      <c r="R43" s="87">
        <v>0</v>
      </c>
      <c r="S43" s="64">
        <v>0</v>
      </c>
      <c r="T43" s="87">
        <v>0</v>
      </c>
      <c r="U43" s="87">
        <v>0</v>
      </c>
      <c r="V43" s="64"/>
      <c r="W43" s="87">
        <v>300</v>
      </c>
      <c r="X43" s="87">
        <v>300</v>
      </c>
      <c r="Y43" s="63">
        <f t="shared" si="10"/>
        <v>100</v>
      </c>
      <c r="Z43" s="87">
        <v>7949</v>
      </c>
      <c r="AA43" s="87">
        <v>0</v>
      </c>
      <c r="AB43" s="64"/>
      <c r="AC43" s="87">
        <v>0</v>
      </c>
      <c r="AD43" s="87">
        <v>0</v>
      </c>
      <c r="AE43" s="64"/>
    </row>
    <row r="44" spans="1:31" ht="15.75" x14ac:dyDescent="0.25">
      <c r="A44" s="62" t="s">
        <v>288</v>
      </c>
      <c r="B44" s="64">
        <f t="shared" si="16"/>
        <v>5043.7</v>
      </c>
      <c r="C44" s="64">
        <f t="shared" si="17"/>
        <v>0</v>
      </c>
      <c r="D44" s="64">
        <f t="shared" si="15"/>
        <v>0</v>
      </c>
      <c r="E44" s="87"/>
      <c r="F44" s="87"/>
      <c r="G44" s="64"/>
      <c r="H44" s="87"/>
      <c r="I44" s="87"/>
      <c r="J44" s="64"/>
      <c r="K44" s="87">
        <v>4400</v>
      </c>
      <c r="L44" s="87">
        <v>0</v>
      </c>
      <c r="M44" s="63"/>
      <c r="N44" s="87">
        <v>310</v>
      </c>
      <c r="O44" s="87">
        <v>0</v>
      </c>
      <c r="P44" s="63">
        <f t="shared" si="5"/>
        <v>0</v>
      </c>
      <c r="Q44" s="87">
        <v>333.7</v>
      </c>
      <c r="R44" s="87">
        <v>0</v>
      </c>
      <c r="S44" s="64">
        <v>0</v>
      </c>
      <c r="T44" s="87">
        <v>0</v>
      </c>
      <c r="U44" s="87">
        <v>0</v>
      </c>
      <c r="V44" s="64"/>
      <c r="W44" s="87">
        <v>0</v>
      </c>
      <c r="X44" s="87">
        <v>0</v>
      </c>
      <c r="Y44" s="63"/>
      <c r="Z44" s="87">
        <v>0</v>
      </c>
      <c r="AA44" s="87">
        <v>0</v>
      </c>
      <c r="AB44" s="64"/>
      <c r="AC44" s="87">
        <v>0</v>
      </c>
      <c r="AD44" s="87">
        <v>0</v>
      </c>
      <c r="AE44" s="64"/>
    </row>
    <row r="45" spans="1:31" ht="15.75" x14ac:dyDescent="0.25">
      <c r="A45" s="62" t="s">
        <v>289</v>
      </c>
      <c r="B45" s="64">
        <f t="shared" si="16"/>
        <v>140188.20000000001</v>
      </c>
      <c r="C45" s="64">
        <f t="shared" si="17"/>
        <v>695</v>
      </c>
      <c r="D45" s="64">
        <f t="shared" si="15"/>
        <v>0.49576212548559717</v>
      </c>
      <c r="E45" s="87"/>
      <c r="F45" s="87"/>
      <c r="G45" s="64"/>
      <c r="H45" s="87"/>
      <c r="I45" s="87"/>
      <c r="J45" s="64"/>
      <c r="K45" s="87">
        <v>0</v>
      </c>
      <c r="L45" s="87">
        <v>0</v>
      </c>
      <c r="M45" s="63"/>
      <c r="N45" s="87">
        <v>3060</v>
      </c>
      <c r="O45" s="87">
        <v>695</v>
      </c>
      <c r="P45" s="63">
        <f t="shared" si="5"/>
        <v>22.712418300653596</v>
      </c>
      <c r="Q45" s="87">
        <v>170</v>
      </c>
      <c r="R45" s="87">
        <v>0</v>
      </c>
      <c r="S45" s="64">
        <v>0</v>
      </c>
      <c r="T45" s="87">
        <v>0</v>
      </c>
      <c r="U45" s="87">
        <v>0</v>
      </c>
      <c r="V45" s="64"/>
      <c r="W45" s="87">
        <v>0</v>
      </c>
      <c r="X45" s="87">
        <v>0</v>
      </c>
      <c r="Y45" s="63"/>
      <c r="Z45" s="87">
        <v>1000</v>
      </c>
      <c r="AA45" s="87">
        <v>0</v>
      </c>
      <c r="AB45" s="64"/>
      <c r="AC45" s="87">
        <v>135958.20000000001</v>
      </c>
      <c r="AD45" s="87">
        <v>0</v>
      </c>
      <c r="AE45" s="64"/>
    </row>
    <row r="46" spans="1:31" ht="32.25" customHeight="1" x14ac:dyDescent="0.25">
      <c r="A46" s="138" t="s">
        <v>290</v>
      </c>
      <c r="B46" s="139">
        <f>SUM(B47:B50)</f>
        <v>426550.7</v>
      </c>
      <c r="C46" s="139">
        <f>SUM(C47:C50)</f>
        <v>40109.599999999999</v>
      </c>
      <c r="D46" s="139">
        <f t="shared" si="15"/>
        <v>9.4032432721362298</v>
      </c>
      <c r="E46" s="139">
        <v>99800</v>
      </c>
      <c r="F46" s="139">
        <v>0</v>
      </c>
      <c r="G46" s="139">
        <v>0</v>
      </c>
      <c r="H46" s="139">
        <v>0</v>
      </c>
      <c r="I46" s="139">
        <v>0</v>
      </c>
      <c r="J46" s="139"/>
      <c r="K46" s="139">
        <v>0</v>
      </c>
      <c r="L46" s="139">
        <v>0</v>
      </c>
      <c r="M46" s="139"/>
      <c r="N46" s="139">
        <v>2866</v>
      </c>
      <c r="O46" s="139">
        <v>828.7</v>
      </c>
      <c r="P46" s="139">
        <f>O46/N46*100</f>
        <v>28.914863921842294</v>
      </c>
      <c r="Q46" s="139">
        <v>544</v>
      </c>
      <c r="R46" s="139">
        <v>0</v>
      </c>
      <c r="S46" s="139">
        <v>0</v>
      </c>
      <c r="T46" s="139">
        <v>68011.600000000006</v>
      </c>
      <c r="U46" s="139">
        <v>39280.9</v>
      </c>
      <c r="V46" s="139">
        <f>U46/T46*100</f>
        <v>57.75617688747213</v>
      </c>
      <c r="W46" s="139">
        <v>0</v>
      </c>
      <c r="X46" s="139">
        <v>0</v>
      </c>
      <c r="Y46" s="139"/>
      <c r="Z46" s="139">
        <v>29216</v>
      </c>
      <c r="AA46" s="139">
        <v>0</v>
      </c>
      <c r="AB46" s="139">
        <v>0</v>
      </c>
      <c r="AC46" s="139">
        <v>226113.1</v>
      </c>
      <c r="AD46" s="139">
        <v>0</v>
      </c>
      <c r="AE46" s="139">
        <v>0</v>
      </c>
    </row>
    <row r="47" spans="1:31" ht="15.75" x14ac:dyDescent="0.25">
      <c r="A47" s="62" t="s">
        <v>291</v>
      </c>
      <c r="B47" s="64">
        <f>E47+F47+H47+K47+N47+Q47+T47+W47+Z47+AC47</f>
        <v>403970.7</v>
      </c>
      <c r="C47" s="64">
        <f>F47+G47+I47+L47+O47+R47+U47+X47+AA47+AD47</f>
        <v>40030.1</v>
      </c>
      <c r="D47" s="64">
        <f t="shared" si="15"/>
        <v>9.9091592533814943</v>
      </c>
      <c r="E47" s="87">
        <v>99800</v>
      </c>
      <c r="F47" s="87">
        <v>0</v>
      </c>
      <c r="G47" s="64"/>
      <c r="H47" s="87"/>
      <c r="I47" s="87"/>
      <c r="J47" s="64"/>
      <c r="K47" s="87"/>
      <c r="L47" s="87"/>
      <c r="M47" s="64"/>
      <c r="N47" s="87">
        <v>2546</v>
      </c>
      <c r="O47" s="87">
        <v>749.2</v>
      </c>
      <c r="P47" s="63">
        <f t="shared" ref="P47:P50" si="18">O47/N47*100</f>
        <v>29.426551453260018</v>
      </c>
      <c r="Q47" s="87">
        <v>0</v>
      </c>
      <c r="R47" s="87">
        <v>0</v>
      </c>
      <c r="S47" s="64"/>
      <c r="T47" s="87">
        <v>68011.600000000006</v>
      </c>
      <c r="U47" s="87">
        <v>39280.9</v>
      </c>
      <c r="V47" s="63">
        <f>U47/T47*100</f>
        <v>57.75617688747213</v>
      </c>
      <c r="W47" s="87"/>
      <c r="X47" s="87"/>
      <c r="Y47" s="63"/>
      <c r="Z47" s="87">
        <v>7500</v>
      </c>
      <c r="AA47" s="87">
        <v>0</v>
      </c>
      <c r="AB47" s="64"/>
      <c r="AC47" s="87">
        <v>226113.1</v>
      </c>
      <c r="AD47" s="87">
        <v>0</v>
      </c>
      <c r="AE47" s="64"/>
    </row>
    <row r="48" spans="1:31" ht="15.75" x14ac:dyDescent="0.25">
      <c r="A48" s="62" t="s">
        <v>292</v>
      </c>
      <c r="B48" s="64">
        <f t="shared" ref="B48:C50" si="19">E48+F48+H48+K48+N48+Q48+T48+W48+Z48+AC48</f>
        <v>9831.5</v>
      </c>
      <c r="C48" s="64">
        <f t="shared" si="19"/>
        <v>0</v>
      </c>
      <c r="D48" s="140">
        <f t="shared" si="15"/>
        <v>0</v>
      </c>
      <c r="E48" s="87"/>
      <c r="F48" s="87"/>
      <c r="G48" s="64"/>
      <c r="H48" s="87"/>
      <c r="I48" s="87"/>
      <c r="J48" s="64"/>
      <c r="K48" s="87"/>
      <c r="L48" s="87"/>
      <c r="M48" s="64"/>
      <c r="N48" s="87">
        <v>50</v>
      </c>
      <c r="O48" s="87">
        <v>0</v>
      </c>
      <c r="P48" s="63">
        <f t="shared" si="18"/>
        <v>0</v>
      </c>
      <c r="Q48" s="87">
        <v>179.5</v>
      </c>
      <c r="R48" s="87">
        <v>0</v>
      </c>
      <c r="S48" s="64"/>
      <c r="T48" s="87"/>
      <c r="U48" s="87"/>
      <c r="V48" s="64"/>
      <c r="W48" s="87"/>
      <c r="X48" s="87"/>
      <c r="Y48" s="63"/>
      <c r="Z48" s="87">
        <v>9602</v>
      </c>
      <c r="AA48" s="87">
        <v>0</v>
      </c>
      <c r="AB48" s="64"/>
      <c r="AC48" s="87"/>
      <c r="AD48" s="87"/>
      <c r="AE48" s="64"/>
    </row>
    <row r="49" spans="1:31" ht="15.75" x14ac:dyDescent="0.25">
      <c r="A49" s="62" t="s">
        <v>293</v>
      </c>
      <c r="B49" s="64">
        <f t="shared" si="19"/>
        <v>5687</v>
      </c>
      <c r="C49" s="64">
        <f t="shared" si="19"/>
        <v>0</v>
      </c>
      <c r="D49" s="140">
        <f t="shared" si="15"/>
        <v>0</v>
      </c>
      <c r="E49" s="87"/>
      <c r="F49" s="87"/>
      <c r="G49" s="64"/>
      <c r="H49" s="87"/>
      <c r="I49" s="87"/>
      <c r="J49" s="64"/>
      <c r="K49" s="87"/>
      <c r="L49" s="87"/>
      <c r="M49" s="64"/>
      <c r="N49" s="87">
        <v>170</v>
      </c>
      <c r="O49" s="87">
        <v>0</v>
      </c>
      <c r="P49" s="63">
        <f t="shared" si="18"/>
        <v>0</v>
      </c>
      <c r="Q49" s="87">
        <v>170</v>
      </c>
      <c r="R49" s="87">
        <v>0</v>
      </c>
      <c r="S49" s="64"/>
      <c r="T49" s="87"/>
      <c r="U49" s="87"/>
      <c r="V49" s="64"/>
      <c r="W49" s="87"/>
      <c r="X49" s="87"/>
      <c r="Y49" s="63"/>
      <c r="Z49" s="87">
        <v>5347</v>
      </c>
      <c r="AA49" s="87">
        <v>0</v>
      </c>
      <c r="AB49" s="64"/>
      <c r="AC49" s="87">
        <v>0</v>
      </c>
      <c r="AD49" s="87">
        <v>0</v>
      </c>
      <c r="AE49" s="64"/>
    </row>
    <row r="50" spans="1:31" ht="15.75" x14ac:dyDescent="0.25">
      <c r="A50" s="62" t="s">
        <v>294</v>
      </c>
      <c r="B50" s="64">
        <f t="shared" si="19"/>
        <v>7061.5</v>
      </c>
      <c r="C50" s="64">
        <f t="shared" si="19"/>
        <v>79.5</v>
      </c>
      <c r="D50" s="140">
        <f t="shared" si="15"/>
        <v>1.1258231253982864</v>
      </c>
      <c r="E50" s="87"/>
      <c r="F50" s="87"/>
      <c r="G50" s="64"/>
      <c r="H50" s="87"/>
      <c r="I50" s="87"/>
      <c r="J50" s="64"/>
      <c r="K50" s="87"/>
      <c r="L50" s="87"/>
      <c r="M50" s="64"/>
      <c r="N50" s="87">
        <v>100</v>
      </c>
      <c r="O50" s="87">
        <v>79.5</v>
      </c>
      <c r="P50" s="63">
        <f t="shared" si="18"/>
        <v>79.5</v>
      </c>
      <c r="Q50" s="87">
        <v>194.5</v>
      </c>
      <c r="R50" s="87">
        <v>0</v>
      </c>
      <c r="S50" s="64"/>
      <c r="T50" s="87"/>
      <c r="U50" s="87"/>
      <c r="V50" s="64"/>
      <c r="W50" s="87"/>
      <c r="X50" s="87"/>
      <c r="Y50" s="63"/>
      <c r="Z50" s="87">
        <v>6767</v>
      </c>
      <c r="AA50" s="87">
        <v>0</v>
      </c>
      <c r="AB50" s="64"/>
      <c r="AC50" s="87">
        <v>0</v>
      </c>
      <c r="AD50" s="87">
        <v>0</v>
      </c>
      <c r="AE50" s="64"/>
    </row>
    <row r="51" spans="1:31" ht="15.75" x14ac:dyDescent="0.25">
      <c r="A51" s="138" t="s">
        <v>295</v>
      </c>
      <c r="B51" s="139">
        <f>E51+F51+H51+K51+N51+Q51+T51+W51</f>
        <v>277366.7</v>
      </c>
      <c r="C51" s="139">
        <f>F51+G51+I51+L51+O51+R51+U51+X51</f>
        <v>3953.7</v>
      </c>
      <c r="D51" s="139">
        <f t="shared" si="15"/>
        <v>1.4254414823408865</v>
      </c>
      <c r="E51" s="141"/>
      <c r="F51" s="141"/>
      <c r="G51" s="142"/>
      <c r="H51" s="141">
        <v>270000</v>
      </c>
      <c r="I51" s="141">
        <v>0</v>
      </c>
      <c r="J51" s="142"/>
      <c r="K51" s="143">
        <v>6666.7</v>
      </c>
      <c r="L51" s="143">
        <v>3253.7</v>
      </c>
      <c r="M51" s="139">
        <f>L51/K51*100</f>
        <v>48.805255973720129</v>
      </c>
      <c r="N51" s="141"/>
      <c r="O51" s="141"/>
      <c r="P51" s="142"/>
      <c r="Q51" s="141"/>
      <c r="R51" s="141"/>
      <c r="S51" s="142"/>
      <c r="T51" s="141"/>
      <c r="U51" s="141"/>
      <c r="V51" s="142"/>
      <c r="W51" s="143">
        <v>700</v>
      </c>
      <c r="X51" s="143">
        <v>700</v>
      </c>
      <c r="Y51" s="139">
        <f t="shared" si="10"/>
        <v>100</v>
      </c>
      <c r="Z51" s="141"/>
      <c r="AA51" s="141"/>
      <c r="AB51" s="142"/>
      <c r="AC51" s="141"/>
      <c r="AD51" s="141"/>
      <c r="AE51" s="142"/>
    </row>
    <row r="52" spans="1:31" ht="78.75" x14ac:dyDescent="0.25">
      <c r="A52" s="62" t="s">
        <v>412</v>
      </c>
      <c r="B52" s="140">
        <f>E52+F52+H52+K52+N52+Q52+T52+W52+Z52+AC52</f>
        <v>313</v>
      </c>
      <c r="C52" s="110">
        <f>F52+G52+I52+L52+O52+R52+U52+X52</f>
        <v>0</v>
      </c>
      <c r="D52" s="110">
        <f>C52/B52*100</f>
        <v>0</v>
      </c>
      <c r="E52" s="87"/>
      <c r="F52" s="87"/>
      <c r="G52" s="64"/>
      <c r="H52" s="87"/>
      <c r="I52" s="87"/>
      <c r="J52" s="64"/>
      <c r="K52" s="87">
        <v>313</v>
      </c>
      <c r="L52" s="87"/>
      <c r="M52" s="64"/>
      <c r="N52" s="87"/>
      <c r="O52" s="87"/>
      <c r="P52" s="64"/>
      <c r="Q52" s="87"/>
      <c r="R52" s="87"/>
      <c r="S52" s="64"/>
      <c r="T52" s="87"/>
      <c r="U52" s="87"/>
      <c r="V52" s="64"/>
      <c r="W52" s="87"/>
      <c r="X52" s="87"/>
      <c r="Y52" s="63"/>
      <c r="Z52" s="144"/>
      <c r="AA52" s="144"/>
      <c r="AB52" s="144"/>
      <c r="AC52" s="144"/>
      <c r="AD52" s="144"/>
      <c r="AE52" s="144"/>
    </row>
    <row r="53" spans="1:31" ht="78.75" x14ac:dyDescent="0.25">
      <c r="A53" s="62" t="s">
        <v>417</v>
      </c>
      <c r="B53" s="140">
        <f t="shared" ref="B53:B69" si="20">E53+F53+H53+K53+N53+Q53+T53+W53+Z53+AC53</f>
        <v>200</v>
      </c>
      <c r="C53" s="110">
        <f t="shared" ref="C53:C69" si="21">F53+G53+I53+L53+O53+R53+U53+X53</f>
        <v>0</v>
      </c>
      <c r="D53" s="110">
        <f t="shared" ref="D53:D69" si="22">C53/B53*100</f>
        <v>0</v>
      </c>
      <c r="E53" s="87"/>
      <c r="F53" s="87"/>
      <c r="G53" s="64"/>
      <c r="H53" s="87"/>
      <c r="I53" s="87"/>
      <c r="J53" s="64"/>
      <c r="K53" s="87">
        <v>200</v>
      </c>
      <c r="L53" s="87"/>
      <c r="M53" s="64"/>
      <c r="N53" s="87"/>
      <c r="O53" s="87"/>
      <c r="P53" s="64"/>
      <c r="Q53" s="87"/>
      <c r="R53" s="87"/>
      <c r="S53" s="64"/>
      <c r="T53" s="87"/>
      <c r="U53" s="87"/>
      <c r="V53" s="64"/>
      <c r="W53" s="87"/>
      <c r="X53" s="87"/>
      <c r="Y53" s="63"/>
      <c r="Z53" s="144"/>
      <c r="AA53" s="144"/>
      <c r="AB53" s="144"/>
      <c r="AC53" s="144"/>
      <c r="AD53" s="144"/>
      <c r="AE53" s="144"/>
    </row>
    <row r="54" spans="1:31" ht="78.75" x14ac:dyDescent="0.25">
      <c r="A54" s="62" t="s">
        <v>482</v>
      </c>
      <c r="B54" s="140">
        <f t="shared" si="20"/>
        <v>1700</v>
      </c>
      <c r="C54" s="110">
        <f t="shared" si="21"/>
        <v>0</v>
      </c>
      <c r="D54" s="110">
        <f t="shared" si="22"/>
        <v>0</v>
      </c>
      <c r="E54" s="87"/>
      <c r="F54" s="87"/>
      <c r="G54" s="64"/>
      <c r="H54" s="87"/>
      <c r="I54" s="87"/>
      <c r="J54" s="64"/>
      <c r="K54" s="87">
        <v>1700</v>
      </c>
      <c r="L54" s="87"/>
      <c r="M54" s="64"/>
      <c r="N54" s="87"/>
      <c r="O54" s="87"/>
      <c r="P54" s="64"/>
      <c r="Q54" s="87"/>
      <c r="R54" s="87"/>
      <c r="S54" s="64"/>
      <c r="T54" s="87"/>
      <c r="U54" s="87"/>
      <c r="V54" s="64"/>
      <c r="W54" s="87"/>
      <c r="X54" s="87"/>
      <c r="Y54" s="63"/>
      <c r="Z54" s="144"/>
      <c r="AA54" s="144"/>
      <c r="AB54" s="144"/>
      <c r="AC54" s="144"/>
      <c r="AD54" s="144"/>
      <c r="AE54" s="144"/>
    </row>
    <row r="55" spans="1:31" ht="78.75" x14ac:dyDescent="0.25">
      <c r="A55" s="62" t="s">
        <v>714</v>
      </c>
      <c r="B55" s="140">
        <f t="shared" si="20"/>
        <v>1200</v>
      </c>
      <c r="C55" s="110">
        <f t="shared" si="21"/>
        <v>0</v>
      </c>
      <c r="D55" s="110">
        <f t="shared" si="22"/>
        <v>0</v>
      </c>
      <c r="E55" s="87"/>
      <c r="F55" s="87"/>
      <c r="G55" s="64"/>
      <c r="H55" s="87"/>
      <c r="I55" s="87"/>
      <c r="J55" s="64"/>
      <c r="K55" s="87">
        <v>1200</v>
      </c>
      <c r="L55" s="87"/>
      <c r="M55" s="64"/>
      <c r="N55" s="87"/>
      <c r="O55" s="87"/>
      <c r="P55" s="64"/>
      <c r="Q55" s="87"/>
      <c r="R55" s="87"/>
      <c r="S55" s="64"/>
      <c r="T55" s="87"/>
      <c r="U55" s="87"/>
      <c r="V55" s="64"/>
      <c r="W55" s="87"/>
      <c r="X55" s="87"/>
      <c r="Y55" s="63"/>
      <c r="Z55" s="144"/>
      <c r="AA55" s="144"/>
      <c r="AB55" s="144"/>
      <c r="AC55" s="144"/>
      <c r="AD55" s="144"/>
      <c r="AE55" s="144"/>
    </row>
    <row r="56" spans="1:31" ht="78.75" x14ac:dyDescent="0.25">
      <c r="A56" s="62" t="s">
        <v>498</v>
      </c>
      <c r="B56" s="140">
        <f t="shared" si="20"/>
        <v>60</v>
      </c>
      <c r="C56" s="110">
        <f t="shared" si="21"/>
        <v>60</v>
      </c>
      <c r="D56" s="110">
        <f t="shared" si="22"/>
        <v>100</v>
      </c>
      <c r="E56" s="87"/>
      <c r="F56" s="87"/>
      <c r="G56" s="64"/>
      <c r="H56" s="87"/>
      <c r="I56" s="87"/>
      <c r="J56" s="64"/>
      <c r="K56" s="87"/>
      <c r="L56" s="87"/>
      <c r="M56" s="64"/>
      <c r="N56" s="87"/>
      <c r="O56" s="87"/>
      <c r="P56" s="64"/>
      <c r="Q56" s="87"/>
      <c r="R56" s="87"/>
      <c r="S56" s="64"/>
      <c r="T56" s="87"/>
      <c r="U56" s="87"/>
      <c r="V56" s="64"/>
      <c r="W56" s="87">
        <v>60</v>
      </c>
      <c r="X56" s="87">
        <v>60</v>
      </c>
      <c r="Y56" s="63">
        <f t="shared" si="10"/>
        <v>100</v>
      </c>
      <c r="Z56" s="144"/>
      <c r="AA56" s="144"/>
      <c r="AB56" s="144"/>
      <c r="AC56" s="144"/>
      <c r="AD56" s="144"/>
      <c r="AE56" s="144"/>
    </row>
    <row r="57" spans="1:31" ht="78.75" x14ac:dyDescent="0.25">
      <c r="A57" s="62" t="s">
        <v>499</v>
      </c>
      <c r="B57" s="140">
        <f t="shared" si="20"/>
        <v>55</v>
      </c>
      <c r="C57" s="110">
        <f t="shared" si="21"/>
        <v>55</v>
      </c>
      <c r="D57" s="110">
        <f t="shared" si="22"/>
        <v>100</v>
      </c>
      <c r="E57" s="87"/>
      <c r="F57" s="87"/>
      <c r="G57" s="64"/>
      <c r="H57" s="87"/>
      <c r="I57" s="87"/>
      <c r="J57" s="64"/>
      <c r="K57" s="87"/>
      <c r="L57" s="87"/>
      <c r="M57" s="64"/>
      <c r="N57" s="87"/>
      <c r="O57" s="87"/>
      <c r="P57" s="64"/>
      <c r="Q57" s="87"/>
      <c r="R57" s="87"/>
      <c r="S57" s="64"/>
      <c r="T57" s="87"/>
      <c r="U57" s="87"/>
      <c r="V57" s="64"/>
      <c r="W57" s="87">
        <v>55</v>
      </c>
      <c r="X57" s="87">
        <v>55</v>
      </c>
      <c r="Y57" s="63">
        <f t="shared" si="10"/>
        <v>100</v>
      </c>
      <c r="Z57" s="144"/>
      <c r="AA57" s="144"/>
      <c r="AB57" s="144"/>
      <c r="AC57" s="144"/>
      <c r="AD57" s="144"/>
      <c r="AE57" s="144"/>
    </row>
    <row r="58" spans="1:31" ht="78.75" x14ac:dyDescent="0.25">
      <c r="A58" s="62" t="s">
        <v>500</v>
      </c>
      <c r="B58" s="140">
        <f t="shared" si="20"/>
        <v>60</v>
      </c>
      <c r="C58" s="110">
        <f t="shared" si="21"/>
        <v>60</v>
      </c>
      <c r="D58" s="110">
        <f t="shared" si="22"/>
        <v>100</v>
      </c>
      <c r="E58" s="87"/>
      <c r="F58" s="87"/>
      <c r="G58" s="64"/>
      <c r="H58" s="87"/>
      <c r="I58" s="87"/>
      <c r="J58" s="64"/>
      <c r="K58" s="87"/>
      <c r="L58" s="87"/>
      <c r="M58" s="64"/>
      <c r="N58" s="87"/>
      <c r="O58" s="87"/>
      <c r="P58" s="64"/>
      <c r="Q58" s="87"/>
      <c r="R58" s="87"/>
      <c r="S58" s="64"/>
      <c r="T58" s="87"/>
      <c r="U58" s="87"/>
      <c r="V58" s="64"/>
      <c r="W58" s="87">
        <v>60</v>
      </c>
      <c r="X58" s="87">
        <v>60</v>
      </c>
      <c r="Y58" s="63">
        <f t="shared" si="10"/>
        <v>100</v>
      </c>
      <c r="Z58" s="144"/>
      <c r="AA58" s="144"/>
      <c r="AB58" s="144"/>
      <c r="AC58" s="144"/>
      <c r="AD58" s="144"/>
      <c r="AE58" s="144"/>
    </row>
    <row r="59" spans="1:31" ht="78.75" x14ac:dyDescent="0.25">
      <c r="A59" s="62" t="s">
        <v>501</v>
      </c>
      <c r="B59" s="140">
        <f t="shared" si="20"/>
        <v>55</v>
      </c>
      <c r="C59" s="110">
        <f t="shared" si="21"/>
        <v>55</v>
      </c>
      <c r="D59" s="110">
        <f t="shared" si="22"/>
        <v>100</v>
      </c>
      <c r="E59" s="87"/>
      <c r="F59" s="87"/>
      <c r="G59" s="64"/>
      <c r="H59" s="87"/>
      <c r="I59" s="87"/>
      <c r="J59" s="64"/>
      <c r="K59" s="87"/>
      <c r="L59" s="87"/>
      <c r="M59" s="64"/>
      <c r="N59" s="87"/>
      <c r="O59" s="87"/>
      <c r="P59" s="64"/>
      <c r="Q59" s="87"/>
      <c r="R59" s="87"/>
      <c r="S59" s="64"/>
      <c r="T59" s="87"/>
      <c r="U59" s="87"/>
      <c r="V59" s="64"/>
      <c r="W59" s="87">
        <v>55</v>
      </c>
      <c r="X59" s="87">
        <v>55</v>
      </c>
      <c r="Y59" s="63">
        <f t="shared" si="10"/>
        <v>100</v>
      </c>
      <c r="Z59" s="144"/>
      <c r="AA59" s="144"/>
      <c r="AB59" s="144"/>
      <c r="AC59" s="144"/>
      <c r="AD59" s="144"/>
      <c r="AE59" s="144"/>
    </row>
    <row r="60" spans="1:31" ht="78.75" x14ac:dyDescent="0.25">
      <c r="A60" s="62" t="s">
        <v>502</v>
      </c>
      <c r="B60" s="140">
        <f t="shared" si="20"/>
        <v>50</v>
      </c>
      <c r="C60" s="110">
        <f t="shared" si="21"/>
        <v>50</v>
      </c>
      <c r="D60" s="110">
        <f t="shared" si="22"/>
        <v>100</v>
      </c>
      <c r="E60" s="87"/>
      <c r="F60" s="87"/>
      <c r="G60" s="64"/>
      <c r="H60" s="87"/>
      <c r="I60" s="87"/>
      <c r="J60" s="64"/>
      <c r="K60" s="87"/>
      <c r="L60" s="87"/>
      <c r="M60" s="64"/>
      <c r="N60" s="87"/>
      <c r="O60" s="87"/>
      <c r="P60" s="64"/>
      <c r="Q60" s="87"/>
      <c r="R60" s="87"/>
      <c r="S60" s="64"/>
      <c r="T60" s="87"/>
      <c r="U60" s="87"/>
      <c r="V60" s="64"/>
      <c r="W60" s="87">
        <v>50</v>
      </c>
      <c r="X60" s="87">
        <v>50</v>
      </c>
      <c r="Y60" s="63">
        <f t="shared" si="10"/>
        <v>100</v>
      </c>
      <c r="Z60" s="144"/>
      <c r="AA60" s="144"/>
      <c r="AB60" s="144"/>
      <c r="AC60" s="144"/>
      <c r="AD60" s="144"/>
      <c r="AE60" s="144"/>
    </row>
    <row r="61" spans="1:31" ht="78.75" x14ac:dyDescent="0.25">
      <c r="A61" s="62" t="s">
        <v>503</v>
      </c>
      <c r="B61" s="140">
        <f t="shared" si="20"/>
        <v>60</v>
      </c>
      <c r="C61" s="110">
        <f t="shared" si="21"/>
        <v>60</v>
      </c>
      <c r="D61" s="110">
        <f t="shared" si="22"/>
        <v>100</v>
      </c>
      <c r="E61" s="87"/>
      <c r="F61" s="87"/>
      <c r="G61" s="64"/>
      <c r="H61" s="87"/>
      <c r="I61" s="87"/>
      <c r="J61" s="64"/>
      <c r="K61" s="87"/>
      <c r="L61" s="87"/>
      <c r="M61" s="64"/>
      <c r="N61" s="87"/>
      <c r="O61" s="87"/>
      <c r="P61" s="64"/>
      <c r="Q61" s="87"/>
      <c r="R61" s="87"/>
      <c r="S61" s="64"/>
      <c r="T61" s="87"/>
      <c r="U61" s="87"/>
      <c r="V61" s="64"/>
      <c r="W61" s="87">
        <v>60</v>
      </c>
      <c r="X61" s="87">
        <v>60</v>
      </c>
      <c r="Y61" s="63">
        <f t="shared" si="10"/>
        <v>100</v>
      </c>
      <c r="Z61" s="144"/>
      <c r="AA61" s="144"/>
      <c r="AB61" s="144"/>
      <c r="AC61" s="144"/>
      <c r="AD61" s="144"/>
      <c r="AE61" s="144"/>
    </row>
    <row r="62" spans="1:31" ht="78.75" x14ac:dyDescent="0.25">
      <c r="A62" s="62" t="s">
        <v>504</v>
      </c>
      <c r="B62" s="140">
        <f t="shared" si="20"/>
        <v>60</v>
      </c>
      <c r="C62" s="110">
        <f t="shared" si="21"/>
        <v>60</v>
      </c>
      <c r="D62" s="110">
        <f t="shared" si="22"/>
        <v>100</v>
      </c>
      <c r="E62" s="87"/>
      <c r="F62" s="87"/>
      <c r="G62" s="64"/>
      <c r="H62" s="87"/>
      <c r="I62" s="87"/>
      <c r="J62" s="64"/>
      <c r="K62" s="87"/>
      <c r="L62" s="87"/>
      <c r="M62" s="64"/>
      <c r="N62" s="87"/>
      <c r="O62" s="87"/>
      <c r="P62" s="64"/>
      <c r="Q62" s="87"/>
      <c r="R62" s="87"/>
      <c r="S62" s="64"/>
      <c r="T62" s="87"/>
      <c r="U62" s="87"/>
      <c r="V62" s="64"/>
      <c r="W62" s="87">
        <v>60</v>
      </c>
      <c r="X62" s="87">
        <v>60</v>
      </c>
      <c r="Y62" s="63">
        <f t="shared" si="10"/>
        <v>100</v>
      </c>
      <c r="Z62" s="144"/>
      <c r="AA62" s="144"/>
      <c r="AB62" s="144"/>
      <c r="AC62" s="144"/>
      <c r="AD62" s="144"/>
      <c r="AE62" s="144"/>
    </row>
    <row r="63" spans="1:31" ht="78.75" x14ac:dyDescent="0.25">
      <c r="A63" s="62" t="s">
        <v>505</v>
      </c>
      <c r="B63" s="140">
        <f t="shared" si="20"/>
        <v>65</v>
      </c>
      <c r="C63" s="110">
        <f t="shared" si="21"/>
        <v>65</v>
      </c>
      <c r="D63" s="110">
        <f t="shared" si="22"/>
        <v>100</v>
      </c>
      <c r="E63" s="87"/>
      <c r="F63" s="87"/>
      <c r="G63" s="64"/>
      <c r="H63" s="87"/>
      <c r="I63" s="87"/>
      <c r="J63" s="64"/>
      <c r="K63" s="87"/>
      <c r="L63" s="87"/>
      <c r="M63" s="64"/>
      <c r="N63" s="87"/>
      <c r="O63" s="87"/>
      <c r="P63" s="64"/>
      <c r="Q63" s="87"/>
      <c r="R63" s="87"/>
      <c r="S63" s="64"/>
      <c r="T63" s="87"/>
      <c r="U63" s="87"/>
      <c r="V63" s="64"/>
      <c r="W63" s="87">
        <v>65</v>
      </c>
      <c r="X63" s="87">
        <v>65</v>
      </c>
      <c r="Y63" s="63">
        <f t="shared" si="10"/>
        <v>100</v>
      </c>
      <c r="Z63" s="144"/>
      <c r="AA63" s="144"/>
      <c r="AB63" s="144"/>
      <c r="AC63" s="144"/>
      <c r="AD63" s="144"/>
      <c r="AE63" s="144"/>
    </row>
    <row r="64" spans="1:31" ht="78.75" x14ac:dyDescent="0.25">
      <c r="A64" s="62" t="s">
        <v>506</v>
      </c>
      <c r="B64" s="140">
        <f t="shared" si="20"/>
        <v>60</v>
      </c>
      <c r="C64" s="110">
        <f t="shared" si="21"/>
        <v>60</v>
      </c>
      <c r="D64" s="110">
        <f t="shared" si="22"/>
        <v>100</v>
      </c>
      <c r="E64" s="87"/>
      <c r="F64" s="87"/>
      <c r="G64" s="64"/>
      <c r="H64" s="87"/>
      <c r="I64" s="87"/>
      <c r="J64" s="64"/>
      <c r="K64" s="87"/>
      <c r="L64" s="87"/>
      <c r="M64" s="64"/>
      <c r="N64" s="87"/>
      <c r="O64" s="87"/>
      <c r="P64" s="64"/>
      <c r="Q64" s="87"/>
      <c r="R64" s="87"/>
      <c r="S64" s="64"/>
      <c r="T64" s="87"/>
      <c r="U64" s="87"/>
      <c r="V64" s="64"/>
      <c r="W64" s="87">
        <v>60</v>
      </c>
      <c r="X64" s="87">
        <v>60</v>
      </c>
      <c r="Y64" s="63">
        <f t="shared" si="10"/>
        <v>100</v>
      </c>
      <c r="Z64" s="144"/>
      <c r="AA64" s="144"/>
      <c r="AB64" s="144"/>
      <c r="AC64" s="144"/>
      <c r="AD64" s="144"/>
      <c r="AE64" s="144"/>
    </row>
    <row r="65" spans="1:31" ht="78.75" x14ac:dyDescent="0.25">
      <c r="A65" s="62" t="s">
        <v>507</v>
      </c>
      <c r="B65" s="140">
        <f t="shared" si="20"/>
        <v>60</v>
      </c>
      <c r="C65" s="110">
        <f t="shared" si="21"/>
        <v>60</v>
      </c>
      <c r="D65" s="110">
        <f t="shared" si="22"/>
        <v>100</v>
      </c>
      <c r="E65" s="87"/>
      <c r="F65" s="87"/>
      <c r="G65" s="64"/>
      <c r="H65" s="87"/>
      <c r="I65" s="87"/>
      <c r="J65" s="64"/>
      <c r="K65" s="87"/>
      <c r="L65" s="87"/>
      <c r="M65" s="64"/>
      <c r="N65" s="87"/>
      <c r="O65" s="87"/>
      <c r="P65" s="64"/>
      <c r="Q65" s="87"/>
      <c r="R65" s="87"/>
      <c r="S65" s="64"/>
      <c r="T65" s="87"/>
      <c r="U65" s="87"/>
      <c r="V65" s="64"/>
      <c r="W65" s="87">
        <v>60</v>
      </c>
      <c r="X65" s="87">
        <v>60</v>
      </c>
      <c r="Y65" s="63">
        <f t="shared" si="10"/>
        <v>100</v>
      </c>
      <c r="Z65" s="144"/>
      <c r="AA65" s="144"/>
      <c r="AB65" s="144"/>
      <c r="AC65" s="144"/>
      <c r="AD65" s="144"/>
      <c r="AE65" s="144"/>
    </row>
    <row r="66" spans="1:31" ht="78.75" x14ac:dyDescent="0.25">
      <c r="A66" s="62" t="s">
        <v>508</v>
      </c>
      <c r="B66" s="140">
        <f t="shared" si="20"/>
        <v>55</v>
      </c>
      <c r="C66" s="110">
        <f t="shared" si="21"/>
        <v>55</v>
      </c>
      <c r="D66" s="110">
        <f t="shared" si="22"/>
        <v>100</v>
      </c>
      <c r="E66" s="87"/>
      <c r="F66" s="87"/>
      <c r="G66" s="64"/>
      <c r="H66" s="87"/>
      <c r="I66" s="87"/>
      <c r="J66" s="64"/>
      <c r="K66" s="87"/>
      <c r="L66" s="87"/>
      <c r="M66" s="64"/>
      <c r="N66" s="87"/>
      <c r="O66" s="87"/>
      <c r="P66" s="64"/>
      <c r="Q66" s="87"/>
      <c r="R66" s="87"/>
      <c r="S66" s="64"/>
      <c r="T66" s="87"/>
      <c r="U66" s="87"/>
      <c r="V66" s="64"/>
      <c r="W66" s="87">
        <v>55</v>
      </c>
      <c r="X66" s="87">
        <v>55</v>
      </c>
      <c r="Y66" s="63">
        <f t="shared" si="10"/>
        <v>100</v>
      </c>
      <c r="Z66" s="144"/>
      <c r="AA66" s="144"/>
      <c r="AB66" s="144"/>
      <c r="AC66" s="144"/>
      <c r="AD66" s="144"/>
      <c r="AE66" s="144"/>
    </row>
    <row r="67" spans="1:31" ht="78.75" x14ac:dyDescent="0.25">
      <c r="A67" s="62" t="s">
        <v>509</v>
      </c>
      <c r="B67" s="140">
        <f t="shared" si="20"/>
        <v>60</v>
      </c>
      <c r="C67" s="110">
        <f t="shared" si="21"/>
        <v>60</v>
      </c>
      <c r="D67" s="110">
        <f t="shared" si="22"/>
        <v>100</v>
      </c>
      <c r="E67" s="87"/>
      <c r="F67" s="87"/>
      <c r="G67" s="64"/>
      <c r="H67" s="87"/>
      <c r="I67" s="87"/>
      <c r="J67" s="64"/>
      <c r="K67" s="87"/>
      <c r="L67" s="87"/>
      <c r="M67" s="64"/>
      <c r="N67" s="87"/>
      <c r="O67" s="87"/>
      <c r="P67" s="64"/>
      <c r="Q67" s="87"/>
      <c r="R67" s="87"/>
      <c r="S67" s="64"/>
      <c r="T67" s="87"/>
      <c r="U67" s="87"/>
      <c r="V67" s="64"/>
      <c r="W67" s="87">
        <v>60</v>
      </c>
      <c r="X67" s="87">
        <v>60</v>
      </c>
      <c r="Y67" s="63">
        <f t="shared" si="10"/>
        <v>100</v>
      </c>
      <c r="Z67" s="144"/>
      <c r="AA67" s="144"/>
      <c r="AB67" s="144"/>
      <c r="AC67" s="144"/>
      <c r="AD67" s="144"/>
      <c r="AE67" s="144"/>
    </row>
    <row r="68" spans="1:31" ht="63" x14ac:dyDescent="0.25">
      <c r="A68" s="62" t="s">
        <v>495</v>
      </c>
      <c r="B68" s="140">
        <f t="shared" si="20"/>
        <v>3253.7</v>
      </c>
      <c r="C68" s="110">
        <f>F68+G68+I68+L68+O68+R68+U68+X68</f>
        <v>3253.7</v>
      </c>
      <c r="D68" s="110">
        <f t="shared" si="22"/>
        <v>100</v>
      </c>
      <c r="E68" s="87"/>
      <c r="F68" s="87"/>
      <c r="G68" s="64"/>
      <c r="H68" s="87"/>
      <c r="I68" s="87"/>
      <c r="J68" s="64"/>
      <c r="K68" s="87">
        <v>3253.7</v>
      </c>
      <c r="L68" s="87">
        <v>3253.7</v>
      </c>
      <c r="M68" s="64"/>
      <c r="N68" s="87"/>
      <c r="O68" s="87"/>
      <c r="P68" s="64"/>
      <c r="Q68" s="87"/>
      <c r="R68" s="87"/>
      <c r="S68" s="64"/>
      <c r="T68" s="87"/>
      <c r="U68" s="87"/>
      <c r="V68" s="64"/>
      <c r="W68" s="87"/>
      <c r="X68" s="87"/>
      <c r="Y68" s="63"/>
      <c r="Z68" s="144"/>
      <c r="AA68" s="144"/>
      <c r="AB68" s="144"/>
      <c r="AC68" s="144"/>
      <c r="AD68" s="144"/>
      <c r="AE68" s="144"/>
    </row>
    <row r="69" spans="1:31" ht="63" x14ac:dyDescent="0.25">
      <c r="A69" s="62" t="s">
        <v>617</v>
      </c>
      <c r="B69" s="140">
        <f t="shared" si="20"/>
        <v>270000</v>
      </c>
      <c r="C69" s="110">
        <f t="shared" si="21"/>
        <v>0</v>
      </c>
      <c r="D69" s="110">
        <f t="shared" si="22"/>
        <v>0</v>
      </c>
      <c r="E69" s="87"/>
      <c r="F69" s="87"/>
      <c r="G69" s="64"/>
      <c r="H69" s="87">
        <v>270000</v>
      </c>
      <c r="I69" s="87">
        <v>0</v>
      </c>
      <c r="J69" s="64">
        <v>0</v>
      </c>
      <c r="K69" s="87"/>
      <c r="L69" s="87"/>
      <c r="M69" s="64"/>
      <c r="N69" s="87"/>
      <c r="O69" s="87"/>
      <c r="P69" s="64"/>
      <c r="Q69" s="87"/>
      <c r="R69" s="87"/>
      <c r="S69" s="64"/>
      <c r="T69" s="87"/>
      <c r="U69" s="87"/>
      <c r="V69" s="64"/>
      <c r="W69" s="87"/>
      <c r="X69" s="87"/>
      <c r="Y69" s="63"/>
      <c r="Z69" s="144"/>
      <c r="AA69" s="144"/>
      <c r="AB69" s="144"/>
      <c r="AC69" s="144"/>
      <c r="AD69" s="144"/>
      <c r="AE69" s="144"/>
    </row>
    <row r="70" spans="1:31" ht="31.5" x14ac:dyDescent="0.25">
      <c r="A70" s="138" t="s">
        <v>618</v>
      </c>
      <c r="B70" s="139"/>
      <c r="C70" s="139"/>
      <c r="D70" s="139"/>
      <c r="E70" s="141"/>
      <c r="F70" s="141"/>
      <c r="G70" s="142"/>
      <c r="H70" s="141"/>
      <c r="I70" s="141"/>
      <c r="J70" s="142"/>
      <c r="K70" s="141"/>
      <c r="L70" s="141"/>
      <c r="M70" s="142"/>
      <c r="N70" s="141"/>
      <c r="O70" s="141"/>
      <c r="P70" s="142"/>
      <c r="Q70" s="141"/>
      <c r="R70" s="141"/>
      <c r="S70" s="142"/>
      <c r="T70" s="141"/>
      <c r="U70" s="141"/>
      <c r="V70" s="142"/>
      <c r="W70" s="141"/>
      <c r="X70" s="141"/>
      <c r="Y70" s="142"/>
      <c r="Z70" s="141"/>
      <c r="AA70" s="141"/>
      <c r="AB70" s="141"/>
      <c r="AC70" s="141"/>
      <c r="AD70" s="141"/>
      <c r="AE70" s="141"/>
    </row>
    <row r="71" spans="1:31" ht="15.75" x14ac:dyDescent="0.25">
      <c r="A71" s="138" t="s">
        <v>619</v>
      </c>
      <c r="B71" s="145">
        <f>B51+B46+B7</f>
        <v>1126201.5</v>
      </c>
      <c r="C71" s="145">
        <f>C51+C46+C7</f>
        <v>71555.600000000006</v>
      </c>
      <c r="D71" s="145">
        <f>C71/B71*100</f>
        <v>6.3537120133475238</v>
      </c>
      <c r="E71" s="145">
        <f>E51+E46+E7</f>
        <v>99800</v>
      </c>
      <c r="F71" s="145">
        <f>F51+F46+F7</f>
        <v>0</v>
      </c>
      <c r="G71" s="145">
        <f t="shared" ref="G71" si="23">F71/E71*100</f>
        <v>0</v>
      </c>
      <c r="H71" s="145">
        <f>H51+H46+H7</f>
        <v>270000</v>
      </c>
      <c r="I71" s="145">
        <f>I51+I46+I7</f>
        <v>0</v>
      </c>
      <c r="J71" s="145">
        <f t="shared" ref="J71" si="24">I71/H71*100</f>
        <v>0</v>
      </c>
      <c r="K71" s="145">
        <f>K51+K46+K7</f>
        <v>100000</v>
      </c>
      <c r="L71" s="145">
        <f>L51+L46+L7</f>
        <v>22251.9</v>
      </c>
      <c r="M71" s="145">
        <f t="shared" ref="M71" si="25">L71/K71*100</f>
        <v>22.251900000000003</v>
      </c>
      <c r="N71" s="145">
        <f>N51+N46+N7</f>
        <v>12476</v>
      </c>
      <c r="O71" s="145">
        <f>O51+O46+O7</f>
        <v>4022.8</v>
      </c>
      <c r="P71" s="145">
        <f t="shared" ref="P71" si="26">O71/N71*100</f>
        <v>32.244309073420965</v>
      </c>
      <c r="Q71" s="145">
        <f>Q51+Q46+Q7</f>
        <v>10000.000000000002</v>
      </c>
      <c r="R71" s="145">
        <f>R51+R46+R7</f>
        <v>0</v>
      </c>
      <c r="S71" s="145">
        <f t="shared" ref="S71" si="27">R71/Q71*100</f>
        <v>0</v>
      </c>
      <c r="T71" s="145">
        <f>T51+T46+T7</f>
        <v>68011.600000000006</v>
      </c>
      <c r="U71" s="145">
        <f>U51+U46+U7</f>
        <v>39280.9</v>
      </c>
      <c r="V71" s="145">
        <f t="shared" ref="V71" si="28">U71/T71*100</f>
        <v>57.75617688747213</v>
      </c>
      <c r="W71" s="145">
        <f>W51+W46+W7</f>
        <v>6000</v>
      </c>
      <c r="X71" s="145">
        <f>X51+X46+X7</f>
        <v>6000</v>
      </c>
      <c r="Y71" s="145">
        <f t="shared" ref="Y71" si="29">X71/W71*100</f>
        <v>100</v>
      </c>
      <c r="Z71" s="143">
        <f>Z46++Z7+Z51</f>
        <v>146500</v>
      </c>
      <c r="AA71" s="143">
        <f>AA46++AA7+AA51</f>
        <v>0</v>
      </c>
      <c r="AB71" s="143"/>
      <c r="AC71" s="143">
        <f>AC46++AC7+AC51</f>
        <v>413413.9</v>
      </c>
      <c r="AD71" s="143">
        <f>AD46++AD7+AD51</f>
        <v>0</v>
      </c>
      <c r="AE71" s="143"/>
    </row>
    <row r="72" spans="1:31" s="70" customFormat="1" ht="15.75" x14ac:dyDescent="0.25">
      <c r="A72" s="94"/>
      <c r="B72" s="146"/>
      <c r="C72" s="146"/>
      <c r="D72" s="146"/>
      <c r="E72" s="146"/>
      <c r="F72" s="146"/>
      <c r="G72" s="146"/>
      <c r="H72" s="146"/>
      <c r="I72" s="146"/>
      <c r="J72" s="146"/>
      <c r="K72" s="146"/>
      <c r="L72" s="146"/>
      <c r="M72" s="146"/>
      <c r="N72" s="146"/>
      <c r="O72" s="146"/>
      <c r="P72" s="146"/>
      <c r="Q72" s="146"/>
      <c r="R72" s="146"/>
      <c r="S72" s="146"/>
      <c r="T72" s="146"/>
      <c r="U72" s="146"/>
      <c r="V72" s="146"/>
      <c r="W72" s="146"/>
      <c r="X72" s="146"/>
      <c r="Y72" s="146"/>
    </row>
    <row r="73" spans="1:31" ht="15.75" x14ac:dyDescent="0.25">
      <c r="A73" s="199" t="s">
        <v>715</v>
      </c>
      <c r="B73" s="199"/>
      <c r="C73" s="199"/>
      <c r="D73" s="199"/>
      <c r="E73" s="199"/>
      <c r="F73" s="199"/>
      <c r="G73" s="199"/>
      <c r="H73" s="199"/>
      <c r="I73" s="199"/>
      <c r="J73" s="199"/>
      <c r="K73" s="199"/>
      <c r="L73" s="199"/>
      <c r="M73" s="199"/>
      <c r="N73" s="199"/>
      <c r="O73" s="199"/>
      <c r="P73" s="199"/>
      <c r="Q73" s="199"/>
      <c r="R73" s="199"/>
      <c r="S73" s="199"/>
      <c r="T73" s="199"/>
      <c r="U73" s="199"/>
      <c r="V73" s="199"/>
      <c r="W73" s="199"/>
      <c r="X73" s="199"/>
      <c r="Y73" s="199"/>
      <c r="Z73" s="199"/>
      <c r="AA73" s="199"/>
      <c r="AB73" s="199"/>
      <c r="AC73" s="199"/>
      <c r="AD73" s="199"/>
      <c r="AE73" s="199"/>
    </row>
    <row r="74" spans="1:31" ht="30" customHeight="1" x14ac:dyDescent="0.25">
      <c r="A74" s="216" t="s">
        <v>716</v>
      </c>
      <c r="B74" s="216"/>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6"/>
      <c r="AA74" s="216"/>
      <c r="AB74" s="216"/>
      <c r="AC74" s="216"/>
      <c r="AD74" s="216"/>
      <c r="AE74" s="216"/>
    </row>
    <row r="75" spans="1:31" ht="13.5" customHeight="1" x14ac:dyDescent="0.25">
      <c r="A75" s="216" t="s">
        <v>717</v>
      </c>
      <c r="B75" s="216"/>
      <c r="C75" s="216"/>
      <c r="D75" s="216"/>
      <c r="E75" s="216"/>
      <c r="F75" s="216"/>
      <c r="G75" s="216"/>
      <c r="H75" s="216"/>
      <c r="I75" s="216"/>
      <c r="J75" s="216"/>
      <c r="K75" s="216"/>
      <c r="L75" s="216"/>
      <c r="M75" s="216"/>
      <c r="N75" s="216"/>
      <c r="O75" s="216"/>
      <c r="P75" s="216"/>
      <c r="Q75" s="216"/>
      <c r="R75" s="216"/>
      <c r="S75" s="216"/>
      <c r="T75" s="216"/>
      <c r="U75" s="216"/>
      <c r="V75" s="216"/>
      <c r="W75" s="216"/>
      <c r="X75" s="216"/>
      <c r="Y75" s="216"/>
      <c r="Z75" s="216"/>
      <c r="AA75" s="216"/>
      <c r="AB75" s="216"/>
      <c r="AC75" s="216"/>
      <c r="AD75" s="216"/>
      <c r="AE75" s="216"/>
    </row>
    <row r="76" spans="1:31" ht="18.75" customHeight="1" x14ac:dyDescent="0.25">
      <c r="A76" s="199" t="s">
        <v>623</v>
      </c>
      <c r="B76" s="199"/>
      <c r="C76" s="199"/>
      <c r="D76" s="199"/>
      <c r="E76" s="199"/>
      <c r="F76" s="199"/>
      <c r="G76" s="199"/>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E76" s="199"/>
    </row>
    <row r="79" spans="1:31" x14ac:dyDescent="0.2">
      <c r="E79" s="76" t="s">
        <v>700</v>
      </c>
    </row>
  </sheetData>
  <mergeCells count="18">
    <mergeCell ref="A1:Y1"/>
    <mergeCell ref="A2:Y2"/>
    <mergeCell ref="A4:A6"/>
    <mergeCell ref="B4:D5"/>
    <mergeCell ref="E4:AE4"/>
    <mergeCell ref="E5:G5"/>
    <mergeCell ref="H5:J5"/>
    <mergeCell ref="K5:M5"/>
    <mergeCell ref="N5:P5"/>
    <mergeCell ref="Q5:S5"/>
    <mergeCell ref="A75:AE75"/>
    <mergeCell ref="A76:AE76"/>
    <mergeCell ref="T5:V5"/>
    <mergeCell ref="W5:Y5"/>
    <mergeCell ref="Z5:AB5"/>
    <mergeCell ref="AC5:AE5"/>
    <mergeCell ref="A73:AE73"/>
    <mergeCell ref="A74:AE74"/>
  </mergeCells>
  <pageMargins left="0.31496062992125984" right="0.31496062992125984" top="0.74803149606299213" bottom="0.74803149606299213" header="0.31496062992125984" footer="0.31496062992125984"/>
  <pageSetup paperSize="9" scale="21" orientation="portrait" r:id="rId1"/>
  <colBreaks count="1" manualBreakCount="1">
    <brk id="31" max="7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9</vt:i4>
      </vt:variant>
    </vt:vector>
  </HeadingPairs>
  <TitlesOfParts>
    <vt:vector size="15" baseType="lpstr">
      <vt:lpstr>Итого по видам (распредел.) </vt:lpstr>
      <vt:lpstr>Всего (с учетом нераспред)</vt:lpstr>
      <vt:lpstr>Дотации</vt:lpstr>
      <vt:lpstr>Субсидии</vt:lpstr>
      <vt:lpstr>Субвенции </vt:lpstr>
      <vt:lpstr>Иные</vt:lpstr>
      <vt:lpstr>'Всего (с учетом нераспред)'!Заголовки_для_печати</vt:lpstr>
      <vt:lpstr>'Субвенции '!Заголовки_для_печати</vt:lpstr>
      <vt:lpstr>Субсидии!Заголовки_для_печати</vt:lpstr>
      <vt:lpstr>'Всего (с учетом нераспред)'!Область_печати</vt:lpstr>
      <vt:lpstr>Дотации!Область_печати</vt:lpstr>
      <vt:lpstr>Иные!Область_печати</vt:lpstr>
      <vt:lpstr>'Итого по видам (распредел.) '!Область_печати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Потапова Анна Юрьевна</cp:lastModifiedBy>
  <cp:lastPrinted>2018-07-27T07:02:42Z</cp:lastPrinted>
  <dcterms:created xsi:type="dcterms:W3CDTF">2018-07-27T06:58:58Z</dcterms:created>
  <dcterms:modified xsi:type="dcterms:W3CDTF">2018-07-27T07:39:24Z</dcterms:modified>
</cp:coreProperties>
</file>